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713" documentId="10_ncr:100000_{58E3C14E-0FF1-45AF-96AD-B38E18D5B973}" xr6:coauthVersionLast="44" xr6:coauthVersionMax="44" xr10:uidLastSave="{F86C26E7-D35D-448D-BB3F-0A36AB461B61}"/>
  <bookViews>
    <workbookView xWindow="-108" yWindow="-108" windowWidth="23256" windowHeight="12576" activeTab="2" xr2:uid="{00000000-000D-0000-FFFF-FFFF00000000}"/>
  </bookViews>
  <sheets>
    <sheet name="Intro" sheetId="17" r:id="rId1"/>
    <sheet name="Standard" sheetId="43" r:id="rId2"/>
    <sheet name="Draft" sheetId="42" r:id="rId3"/>
    <sheet name="Vocabulary" sheetId="5" r:id="rId4"/>
    <sheet name="VocabularyNL" sheetId="9" r:id="rId5"/>
    <sheet name="VocabularyFR" sheetId="14" r:id="rId6"/>
    <sheet name="VocabularyTranslations" sheetId="18" r:id="rId7"/>
    <sheet name="VocabularyMapping" sheetId="16" r:id="rId8"/>
    <sheet name="VocabularyAdoption" sheetId="8" r:id="rId9"/>
    <sheet name="Datamodels" sheetId="7" r:id="rId10"/>
    <sheet name="Prefix" sheetId="15" r:id="rId11"/>
    <sheet name="List" sheetId="13" r:id="rId12"/>
    <sheet name="PrepPublished" sheetId="20" r:id="rId13"/>
  </sheets>
  <definedNames>
    <definedName name="_xlnm._FilterDatabase" localSheetId="9" hidden="1">Datamodels!$A$2:$M$501</definedName>
    <definedName name="_xlnm._FilterDatabase" localSheetId="2" hidden="1">Draft!$A$1:$I$42</definedName>
    <definedName name="_xlnm._FilterDatabase" localSheetId="10" hidden="1">Prefix!$A$1:$B$1006</definedName>
    <definedName name="_xlnm._FilterDatabase" localSheetId="12" hidden="1">PrepPublished!$A$1:$N$642</definedName>
    <definedName name="_xlnm._FilterDatabase" localSheetId="1" hidden="1">Standard!$A$1:$I$125</definedName>
    <definedName name="_xlnm._FilterDatabase" localSheetId="3" hidden="1">Vocabulary!$A$1:$J$642</definedName>
    <definedName name="_xlnm._FilterDatabase" localSheetId="8" hidden="1">VocabularyAdoption!$A$1:$M$642</definedName>
    <definedName name="_xlnm._FilterDatabase" localSheetId="5" hidden="1">VocabularyFR!$A$1:$G$642</definedName>
    <definedName name="_xlnm._FilterDatabase" localSheetId="7" hidden="1">VocabularyMapping!$A$1:$L$642</definedName>
    <definedName name="_xlnm._FilterDatabase" localSheetId="4" hidden="1">VocabularyNL!$A$1:$G$642</definedName>
    <definedName name="_xlnm._FilterDatabase" localSheetId="6" hidden="1">VocabularyTranslations!$A$1:$H$642</definedName>
    <definedName name="ApplicationProfile">List!$E$2:$E$30</definedName>
    <definedName name="isAdopted">List!$A$2:$A$11</definedName>
    <definedName name="Ontology">List!$B$2:$B$11</definedName>
    <definedName name="Predicate">List!$F$2:$F$11</definedName>
    <definedName name="_xlnm.Print_Area" localSheetId="9">Datamodels!$C$1:$L$426</definedName>
    <definedName name="_xlnm.Print_Area" localSheetId="2">Table911[#All]</definedName>
    <definedName name="_xlnm.Print_Area" localSheetId="0">Intro!$A$1:$B$17</definedName>
    <definedName name="_xlnm.Print_Area" localSheetId="10">Prefix!$A$1:$B$1005</definedName>
    <definedName name="_xlnm.Print_Area" localSheetId="12">PrepPublished!$A$1:$N$609</definedName>
    <definedName name="_xlnm.Print_Area" localSheetId="1">Table91113[#All]</definedName>
    <definedName name="_xlnm.Print_Area" localSheetId="3">Vocabulary!$A$1:$J$642</definedName>
    <definedName name="_xlnm.Print_Area" localSheetId="8">VocabularyAdoption!$A$1:$M$609</definedName>
    <definedName name="_xlnm.Print_Area" localSheetId="5">VocabularyFR!$A$1:$G$609</definedName>
    <definedName name="_xlnm.Print_Area" localSheetId="7">VocabularyMapping!$A$1:$L$596</definedName>
    <definedName name="_xlnm.Print_Area" localSheetId="4">VocabularyNL!$A$1:$G$609</definedName>
    <definedName name="_xlnm.Print_Area" localSheetId="6">VocabularyTranslations!$A$1:$H$609</definedName>
    <definedName name="_xlnm.Print_Titles" localSheetId="9">Datamodels!$1:$1</definedName>
    <definedName name="_xlnm.Print_Titles" localSheetId="2">Draft!$1:$1</definedName>
    <definedName name="_xlnm.Print_Titles" localSheetId="10">Prefix!$1:$1</definedName>
    <definedName name="_xlnm.Print_Titles" localSheetId="12">PrepPublished!$1:$1</definedName>
    <definedName name="_xlnm.Print_Titles" localSheetId="1">Standard!$1:$1</definedName>
    <definedName name="_xlnm.Print_Titles" localSheetId="3">Vocabulary!$1:$1</definedName>
    <definedName name="_xlnm.Print_Titles" localSheetId="8">VocabularyAdoption!$1:$1</definedName>
    <definedName name="_xlnm.Print_Titles" localSheetId="5">VocabularyFR!$1:$1</definedName>
    <definedName name="_xlnm.Print_Titles" localSheetId="7">VocabularyMapping!$1:$1</definedName>
    <definedName name="_xlnm.Print_Titles" localSheetId="4">VocabularyNL!$1:$1</definedName>
    <definedName name="_xlnm.Print_Titles" localSheetId="6">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39" i="20" l="1"/>
  <c r="B640" i="20"/>
  <c r="B641" i="20"/>
  <c r="B642" i="20"/>
  <c r="C639" i="20"/>
  <c r="C640" i="20"/>
  <c r="C641" i="20"/>
  <c r="C642" i="20"/>
  <c r="D639" i="20"/>
  <c r="D640" i="20"/>
  <c r="D641" i="20"/>
  <c r="E641" i="20" s="1"/>
  <c r="D642" i="20"/>
  <c r="E642" i="20" s="1"/>
  <c r="E639" i="20"/>
  <c r="E640" i="20"/>
  <c r="F639" i="20"/>
  <c r="F640" i="20"/>
  <c r="F641" i="20"/>
  <c r="F642" i="20"/>
  <c r="G639" i="20"/>
  <c r="G640" i="20"/>
  <c r="G641" i="20"/>
  <c r="G642" i="20"/>
  <c r="H639" i="20"/>
  <c r="H640" i="20"/>
  <c r="H641" i="20"/>
  <c r="H642" i="20"/>
  <c r="J639" i="20"/>
  <c r="J640" i="20"/>
  <c r="J641" i="20"/>
  <c r="J642" i="20"/>
  <c r="K639" i="20"/>
  <c r="K640" i="20"/>
  <c r="K641" i="20"/>
  <c r="K642" i="20"/>
  <c r="L639" i="20"/>
  <c r="L640" i="20"/>
  <c r="L641" i="20"/>
  <c r="L642" i="20"/>
  <c r="M639" i="20"/>
  <c r="M640" i="20"/>
  <c r="M641" i="20"/>
  <c r="M642" i="20"/>
  <c r="N639" i="20"/>
  <c r="N640" i="20"/>
  <c r="N641" i="20"/>
  <c r="N642" i="20"/>
  <c r="O639" i="20"/>
  <c r="O640" i="20"/>
  <c r="O641" i="20"/>
  <c r="O642" i="20"/>
  <c r="P639" i="20"/>
  <c r="P640" i="20"/>
  <c r="P641" i="20"/>
  <c r="P642" i="20"/>
  <c r="Q639" i="20"/>
  <c r="Q640" i="20"/>
  <c r="Q641" i="20"/>
  <c r="Q642" i="20"/>
  <c r="R639" i="20"/>
  <c r="R640" i="20"/>
  <c r="R641" i="20"/>
  <c r="R642" i="20"/>
  <c r="S639" i="20"/>
  <c r="S640" i="20"/>
  <c r="S641" i="20"/>
  <c r="S642" i="20"/>
  <c r="V3" i="20"/>
  <c r="P3" i="8"/>
  <c r="B642" i="8"/>
  <c r="D642" i="8"/>
  <c r="E642" i="8"/>
  <c r="F642" i="8"/>
  <c r="O3" i="16"/>
  <c r="B642" i="16"/>
  <c r="C642" i="16"/>
  <c r="D642" i="16"/>
  <c r="E642" i="16"/>
  <c r="F642" i="16"/>
  <c r="H642" i="16"/>
  <c r="L642" i="16"/>
  <c r="O3" i="18"/>
  <c r="B642" i="18"/>
  <c r="C642" i="18"/>
  <c r="E642" i="18"/>
  <c r="F642" i="18"/>
  <c r="G642" i="18"/>
  <c r="H642" i="18"/>
  <c r="I642" i="18"/>
  <c r="J642" i="18"/>
  <c r="K642" i="18"/>
  <c r="L642" i="18"/>
  <c r="K3" i="14"/>
  <c r="B642" i="14"/>
  <c r="C642" i="14"/>
  <c r="D642" i="14"/>
  <c r="E642" i="14"/>
  <c r="K3" i="9"/>
  <c r="B642" i="9"/>
  <c r="C642" i="9"/>
  <c r="D642" i="9"/>
  <c r="E642" i="9"/>
  <c r="N3" i="5"/>
  <c r="J642" i="5"/>
  <c r="J642" i="16" s="1"/>
  <c r="I639" i="20" l="1"/>
  <c r="I640" i="20"/>
  <c r="D642" i="18"/>
  <c r="C642" i="8"/>
  <c r="I641" i="20"/>
  <c r="I642" i="20"/>
  <c r="S2" i="20"/>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S629" i="20"/>
  <c r="S630" i="20"/>
  <c r="S631" i="20"/>
  <c r="S632" i="20"/>
  <c r="S633" i="20"/>
  <c r="S634" i="20"/>
  <c r="S635" i="20"/>
  <c r="S636" i="20"/>
  <c r="S637" i="20"/>
  <c r="S638" i="20"/>
  <c r="A493" i="7"/>
  <c r="B493" i="7"/>
  <c r="A494" i="7"/>
  <c r="B494" i="7"/>
  <c r="A495" i="7"/>
  <c r="B495" i="7"/>
  <c r="A496" i="7"/>
  <c r="B496" i="7"/>
  <c r="A497" i="7"/>
  <c r="B497" i="7"/>
  <c r="A498" i="7"/>
  <c r="B498" i="7"/>
  <c r="A499" i="7"/>
  <c r="B499" i="7"/>
  <c r="A500" i="7"/>
  <c r="B500" i="7"/>
  <c r="A501" i="7"/>
  <c r="B501" i="7"/>
  <c r="E501" i="7"/>
  <c r="G501" i="7"/>
  <c r="E500" i="7"/>
  <c r="G500" i="7"/>
  <c r="B641" i="8"/>
  <c r="D641" i="8"/>
  <c r="E641" i="8"/>
  <c r="F641" i="8"/>
  <c r="B641" i="16"/>
  <c r="C641" i="16"/>
  <c r="D641" i="16"/>
  <c r="E641" i="16"/>
  <c r="F641" i="16"/>
  <c r="H641" i="16"/>
  <c r="L641" i="16"/>
  <c r="B641" i="18"/>
  <c r="C641" i="18"/>
  <c r="E641" i="18"/>
  <c r="F641" i="18"/>
  <c r="G641" i="18"/>
  <c r="H641" i="18"/>
  <c r="I641" i="18"/>
  <c r="J641" i="18"/>
  <c r="K641" i="18"/>
  <c r="L641" i="18"/>
  <c r="B640" i="18"/>
  <c r="C640" i="18"/>
  <c r="E640" i="18"/>
  <c r="F640" i="18"/>
  <c r="G640" i="18"/>
  <c r="H640" i="18"/>
  <c r="I640" i="18"/>
  <c r="J640" i="18"/>
  <c r="K640" i="18"/>
  <c r="L640" i="18"/>
  <c r="B639" i="18"/>
  <c r="C639" i="18"/>
  <c r="E639" i="18"/>
  <c r="F639" i="18"/>
  <c r="G639" i="18"/>
  <c r="H639" i="18"/>
  <c r="I639" i="18"/>
  <c r="J639" i="18"/>
  <c r="K639" i="18"/>
  <c r="L639" i="18"/>
  <c r="B641" i="14"/>
  <c r="C641" i="14"/>
  <c r="D641" i="14"/>
  <c r="E641" i="14"/>
  <c r="B641" i="9"/>
  <c r="C641" i="9"/>
  <c r="D641" i="9"/>
  <c r="E641" i="9"/>
  <c r="J641" i="5"/>
  <c r="J641" i="16" s="1"/>
  <c r="B640" i="8"/>
  <c r="D640" i="8"/>
  <c r="E640" i="8"/>
  <c r="F640" i="8"/>
  <c r="B639" i="8"/>
  <c r="D639" i="8"/>
  <c r="E639" i="8"/>
  <c r="F639" i="8"/>
  <c r="B640" i="16"/>
  <c r="C640" i="16"/>
  <c r="D640" i="16"/>
  <c r="E640" i="16"/>
  <c r="F640" i="16"/>
  <c r="H640" i="16"/>
  <c r="L640" i="16"/>
  <c r="B639" i="16"/>
  <c r="C639" i="16"/>
  <c r="D639" i="16"/>
  <c r="E639" i="16"/>
  <c r="F639" i="16"/>
  <c r="H639" i="16"/>
  <c r="L639" i="16"/>
  <c r="B640" i="14"/>
  <c r="C640" i="14"/>
  <c r="D640" i="14"/>
  <c r="E640" i="14"/>
  <c r="B639" i="14"/>
  <c r="C639" i="14"/>
  <c r="D639" i="14"/>
  <c r="E639" i="14"/>
  <c r="B640" i="9"/>
  <c r="C640" i="9"/>
  <c r="D640" i="9"/>
  <c r="E640" i="9"/>
  <c r="B639" i="9"/>
  <c r="C639" i="9"/>
  <c r="D639" i="9"/>
  <c r="E639" i="9"/>
  <c r="J640" i="5"/>
  <c r="C640" i="8" s="1"/>
  <c r="J639" i="5"/>
  <c r="J639" i="16" s="1"/>
  <c r="C641" i="8" l="1"/>
  <c r="D641" i="18"/>
  <c r="D640" i="18"/>
  <c r="D639" i="18"/>
  <c r="C639" i="8"/>
  <c r="J640" i="16"/>
  <c r="B638" i="20"/>
  <c r="C638" i="20"/>
  <c r="D638" i="20"/>
  <c r="E638" i="20" s="1"/>
  <c r="F638" i="20"/>
  <c r="G638" i="20"/>
  <c r="H638" i="20"/>
  <c r="J638" i="20"/>
  <c r="K638" i="20"/>
  <c r="L638" i="20"/>
  <c r="M638" i="20"/>
  <c r="N638" i="20"/>
  <c r="O638" i="20"/>
  <c r="P638" i="20"/>
  <c r="Q638" i="20"/>
  <c r="R638" i="20"/>
  <c r="B638" i="8"/>
  <c r="D638" i="8"/>
  <c r="E638" i="8"/>
  <c r="F638" i="8"/>
  <c r="B638" i="16"/>
  <c r="C638" i="16"/>
  <c r="D638" i="16"/>
  <c r="E638" i="16"/>
  <c r="F638" i="16"/>
  <c r="H638" i="16"/>
  <c r="L638" i="16"/>
  <c r="B638" i="18"/>
  <c r="C638" i="18"/>
  <c r="E638" i="18"/>
  <c r="F638" i="18"/>
  <c r="G638" i="18"/>
  <c r="H638" i="18"/>
  <c r="I638" i="18"/>
  <c r="J638" i="18"/>
  <c r="K638" i="18"/>
  <c r="L638" i="18"/>
  <c r="B638" i="14"/>
  <c r="C638" i="14"/>
  <c r="D638" i="14"/>
  <c r="E638" i="14"/>
  <c r="B638" i="9"/>
  <c r="C638" i="9"/>
  <c r="D638" i="9"/>
  <c r="E638" i="9"/>
  <c r="J638" i="5"/>
  <c r="J638" i="16" s="1"/>
  <c r="B637" i="20"/>
  <c r="C637" i="20"/>
  <c r="D637" i="20"/>
  <c r="E637" i="20" s="1"/>
  <c r="F637" i="20"/>
  <c r="G637" i="20"/>
  <c r="H637" i="20"/>
  <c r="J637" i="20"/>
  <c r="K637" i="20"/>
  <c r="L637" i="20"/>
  <c r="M637" i="20"/>
  <c r="N637" i="20"/>
  <c r="O637" i="20"/>
  <c r="P637" i="20"/>
  <c r="Q637" i="20"/>
  <c r="R637" i="20"/>
  <c r="B636" i="20"/>
  <c r="C636" i="20"/>
  <c r="D636" i="20"/>
  <c r="E636" i="20" s="1"/>
  <c r="F636" i="20"/>
  <c r="G636" i="20"/>
  <c r="H636" i="20"/>
  <c r="J636" i="20"/>
  <c r="K636" i="20"/>
  <c r="L636" i="20"/>
  <c r="M636" i="20"/>
  <c r="N636" i="20"/>
  <c r="O636" i="20"/>
  <c r="P636" i="20"/>
  <c r="Q636" i="20"/>
  <c r="R636" i="20"/>
  <c r="B637" i="8"/>
  <c r="D637" i="8"/>
  <c r="E637" i="8"/>
  <c r="F637" i="8"/>
  <c r="B637" i="16"/>
  <c r="C637" i="16"/>
  <c r="D637" i="16"/>
  <c r="E637" i="16"/>
  <c r="F637" i="16"/>
  <c r="H637" i="16"/>
  <c r="L637" i="16"/>
  <c r="B637" i="18"/>
  <c r="C637" i="18"/>
  <c r="E637" i="18"/>
  <c r="F637" i="18"/>
  <c r="G637" i="18"/>
  <c r="H637" i="18"/>
  <c r="I637" i="18"/>
  <c r="J637" i="18"/>
  <c r="K637" i="18"/>
  <c r="L637" i="18"/>
  <c r="B637" i="14"/>
  <c r="C637" i="14"/>
  <c r="D637" i="14"/>
  <c r="E637" i="14"/>
  <c r="B637" i="9"/>
  <c r="C637" i="9"/>
  <c r="D637" i="9"/>
  <c r="E637" i="9"/>
  <c r="B636" i="8"/>
  <c r="D636" i="8"/>
  <c r="E636" i="8"/>
  <c r="F636" i="8"/>
  <c r="B636" i="16"/>
  <c r="C636" i="16"/>
  <c r="D636" i="16"/>
  <c r="E636" i="16"/>
  <c r="F636" i="16"/>
  <c r="H636" i="16"/>
  <c r="L636" i="16"/>
  <c r="B636" i="18"/>
  <c r="C636" i="18"/>
  <c r="E636" i="18"/>
  <c r="F636" i="18"/>
  <c r="G636" i="18"/>
  <c r="H636" i="18"/>
  <c r="I636" i="18"/>
  <c r="J636" i="18"/>
  <c r="K636" i="18"/>
  <c r="L636" i="18"/>
  <c r="B636" i="14"/>
  <c r="C636" i="14"/>
  <c r="D636" i="14"/>
  <c r="E636" i="14"/>
  <c r="B636" i="9"/>
  <c r="C636" i="9"/>
  <c r="D636" i="9"/>
  <c r="E636" i="9"/>
  <c r="J637" i="5"/>
  <c r="C637" i="8" s="1"/>
  <c r="J636" i="5"/>
  <c r="C636" i="8" s="1"/>
  <c r="D636" i="18" l="1"/>
  <c r="J636" i="16"/>
  <c r="I638" i="20"/>
  <c r="D637" i="18"/>
  <c r="J637" i="16"/>
  <c r="D638" i="18"/>
  <c r="C638" i="8"/>
  <c r="I637" i="20"/>
  <c r="I636" i="20"/>
  <c r="B632" i="20"/>
  <c r="B633" i="20"/>
  <c r="B634" i="20"/>
  <c r="B635" i="20"/>
  <c r="C632" i="20"/>
  <c r="C633" i="20"/>
  <c r="C634" i="20"/>
  <c r="C635" i="20"/>
  <c r="D632" i="20"/>
  <c r="E632" i="20" s="1"/>
  <c r="D633" i="20"/>
  <c r="E633" i="20" s="1"/>
  <c r="D634" i="20"/>
  <c r="E634" i="20" s="1"/>
  <c r="D635" i="20"/>
  <c r="E635" i="20" s="1"/>
  <c r="F632" i="20"/>
  <c r="F633" i="20"/>
  <c r="F634" i="20"/>
  <c r="F635" i="20"/>
  <c r="G632" i="20"/>
  <c r="G633" i="20"/>
  <c r="G634" i="20"/>
  <c r="G635" i="20"/>
  <c r="H632" i="20"/>
  <c r="H633" i="20"/>
  <c r="H634" i="20"/>
  <c r="H635" i="20"/>
  <c r="J632" i="20"/>
  <c r="J633" i="20"/>
  <c r="J634" i="20"/>
  <c r="J635" i="20"/>
  <c r="K632" i="20"/>
  <c r="K633" i="20"/>
  <c r="K634" i="20"/>
  <c r="K635" i="20"/>
  <c r="L632" i="20"/>
  <c r="L633" i="20"/>
  <c r="L634" i="20"/>
  <c r="L635" i="20"/>
  <c r="M632" i="20"/>
  <c r="M633" i="20"/>
  <c r="M634" i="20"/>
  <c r="M635" i="20"/>
  <c r="N632" i="20"/>
  <c r="N633" i="20"/>
  <c r="N634" i="20"/>
  <c r="N635" i="20"/>
  <c r="O632" i="20"/>
  <c r="O633" i="20"/>
  <c r="O634" i="20"/>
  <c r="O635" i="20"/>
  <c r="P632" i="20"/>
  <c r="P633" i="20"/>
  <c r="P634" i="20"/>
  <c r="P635" i="20"/>
  <c r="Q632" i="20"/>
  <c r="Q633" i="20"/>
  <c r="Q634" i="20"/>
  <c r="Q635" i="20"/>
  <c r="R632" i="20"/>
  <c r="R633" i="20"/>
  <c r="R634" i="20"/>
  <c r="R635" i="20"/>
  <c r="B632" i="8"/>
  <c r="B633" i="8"/>
  <c r="B634" i="8"/>
  <c r="B635" i="8"/>
  <c r="D632" i="8"/>
  <c r="D633" i="8"/>
  <c r="D634" i="8"/>
  <c r="D635" i="8"/>
  <c r="E632" i="8"/>
  <c r="E633" i="8"/>
  <c r="E634" i="8"/>
  <c r="E635" i="8"/>
  <c r="F632" i="8"/>
  <c r="F633" i="8"/>
  <c r="F634" i="8"/>
  <c r="F635" i="8"/>
  <c r="B632" i="16"/>
  <c r="B633" i="16"/>
  <c r="B634" i="16"/>
  <c r="B635" i="16"/>
  <c r="C632" i="16"/>
  <c r="C633" i="16"/>
  <c r="C634" i="16"/>
  <c r="C635" i="16"/>
  <c r="D632" i="16"/>
  <c r="D633" i="16"/>
  <c r="D634" i="16"/>
  <c r="D635" i="16"/>
  <c r="E632" i="16"/>
  <c r="E633" i="16"/>
  <c r="E634" i="16"/>
  <c r="E635" i="16"/>
  <c r="F632" i="16"/>
  <c r="F633" i="16"/>
  <c r="F634" i="16"/>
  <c r="F635" i="16"/>
  <c r="H632" i="16"/>
  <c r="H633" i="16"/>
  <c r="H634" i="16"/>
  <c r="H635" i="16"/>
  <c r="L632" i="16"/>
  <c r="L633" i="16"/>
  <c r="L634" i="16"/>
  <c r="L635" i="16"/>
  <c r="B632" i="18"/>
  <c r="B633" i="18"/>
  <c r="B634" i="18"/>
  <c r="B635" i="18"/>
  <c r="C632" i="18"/>
  <c r="C633" i="18"/>
  <c r="C634" i="18"/>
  <c r="C635" i="18"/>
  <c r="E632" i="18"/>
  <c r="E633" i="18"/>
  <c r="E634" i="18"/>
  <c r="E635" i="18"/>
  <c r="F632" i="18"/>
  <c r="F633" i="18"/>
  <c r="F634" i="18"/>
  <c r="F635" i="18"/>
  <c r="G632" i="18"/>
  <c r="G633" i="18"/>
  <c r="G634" i="18"/>
  <c r="G635" i="18"/>
  <c r="H632" i="18"/>
  <c r="H633" i="18"/>
  <c r="H634" i="18"/>
  <c r="H635" i="18"/>
  <c r="I632" i="18"/>
  <c r="I633" i="18"/>
  <c r="I634" i="18"/>
  <c r="I635" i="18"/>
  <c r="J632" i="18"/>
  <c r="J633" i="18"/>
  <c r="J634" i="18"/>
  <c r="J635" i="18"/>
  <c r="K632" i="18"/>
  <c r="K633" i="18"/>
  <c r="K634" i="18"/>
  <c r="K635" i="18"/>
  <c r="L632" i="18"/>
  <c r="L633" i="18"/>
  <c r="L634" i="18"/>
  <c r="L635" i="18"/>
  <c r="B632" i="14"/>
  <c r="B633" i="14"/>
  <c r="B634" i="14"/>
  <c r="B635" i="14"/>
  <c r="C632" i="14"/>
  <c r="C633" i="14"/>
  <c r="C634" i="14"/>
  <c r="C635" i="14"/>
  <c r="D632" i="14"/>
  <c r="D633" i="14"/>
  <c r="D634" i="14"/>
  <c r="D635" i="14"/>
  <c r="E632" i="14"/>
  <c r="E633" i="14"/>
  <c r="E634" i="14"/>
  <c r="E635" i="14"/>
  <c r="B632" i="9"/>
  <c r="B633" i="9"/>
  <c r="B634" i="9"/>
  <c r="B635" i="9"/>
  <c r="C632" i="9"/>
  <c r="C633" i="9"/>
  <c r="C634" i="9"/>
  <c r="C635" i="9"/>
  <c r="D632" i="9"/>
  <c r="D633" i="9"/>
  <c r="D634" i="9"/>
  <c r="D635" i="9"/>
  <c r="E632" i="9"/>
  <c r="E633" i="9"/>
  <c r="E634" i="9"/>
  <c r="E635" i="9"/>
  <c r="J635" i="5"/>
  <c r="D635" i="18" s="1"/>
  <c r="J634" i="5"/>
  <c r="C634" i="8" s="1"/>
  <c r="J633" i="5"/>
  <c r="C633" i="8" s="1"/>
  <c r="J632" i="5"/>
  <c r="J632" i="16" s="1"/>
  <c r="I633" i="20" l="1"/>
  <c r="I632" i="20"/>
  <c r="J635" i="16"/>
  <c r="J634" i="16"/>
  <c r="D634" i="18"/>
  <c r="I634" i="20"/>
  <c r="C632" i="8"/>
  <c r="C635" i="8"/>
  <c r="D633" i="18"/>
  <c r="D632" i="18"/>
  <c r="J633" i="16"/>
  <c r="I635" i="20"/>
  <c r="B631" i="20"/>
  <c r="C631" i="20"/>
  <c r="D631" i="20"/>
  <c r="E631" i="20" s="1"/>
  <c r="F631" i="20"/>
  <c r="G631" i="20"/>
  <c r="H631" i="20"/>
  <c r="J631" i="20"/>
  <c r="K631" i="20"/>
  <c r="L631" i="20"/>
  <c r="M631" i="20"/>
  <c r="N631" i="20"/>
  <c r="O631" i="20"/>
  <c r="P631" i="20"/>
  <c r="Q631" i="20"/>
  <c r="R631" i="20"/>
  <c r="B631" i="8"/>
  <c r="D631" i="8"/>
  <c r="E631" i="8"/>
  <c r="F631" i="8"/>
  <c r="B631" i="16"/>
  <c r="C631" i="16"/>
  <c r="D631" i="16"/>
  <c r="E631" i="16"/>
  <c r="F631" i="16"/>
  <c r="H631" i="16"/>
  <c r="L631" i="16"/>
  <c r="B631" i="18"/>
  <c r="C631" i="18"/>
  <c r="E631" i="18"/>
  <c r="F631" i="18"/>
  <c r="G631" i="18"/>
  <c r="H631" i="18"/>
  <c r="I631" i="18"/>
  <c r="J631" i="18"/>
  <c r="K631" i="18"/>
  <c r="L631" i="18"/>
  <c r="B631" i="14"/>
  <c r="C631" i="14"/>
  <c r="D631" i="14"/>
  <c r="E631" i="14"/>
  <c r="B631" i="9"/>
  <c r="C631" i="9"/>
  <c r="D631" i="9"/>
  <c r="E631" i="9"/>
  <c r="J631" i="5"/>
  <c r="C631" i="8" s="1"/>
  <c r="J631" i="16" l="1"/>
  <c r="D631" i="18"/>
  <c r="I631" i="20"/>
  <c r="B630" i="20"/>
  <c r="C630" i="20"/>
  <c r="D630" i="20"/>
  <c r="E630" i="20" s="1"/>
  <c r="F630" i="20"/>
  <c r="G630" i="20"/>
  <c r="H630" i="20"/>
  <c r="J630" i="20"/>
  <c r="K630" i="20"/>
  <c r="L630" i="20"/>
  <c r="M630" i="20"/>
  <c r="N630" i="20"/>
  <c r="O630" i="20"/>
  <c r="P630" i="20"/>
  <c r="Q630" i="20"/>
  <c r="R630" i="20"/>
  <c r="B630" i="8"/>
  <c r="D630" i="8"/>
  <c r="E630" i="8"/>
  <c r="F630" i="8"/>
  <c r="B630" i="16"/>
  <c r="C630" i="16"/>
  <c r="D630" i="16"/>
  <c r="E630" i="16"/>
  <c r="F630" i="16"/>
  <c r="H630" i="16"/>
  <c r="L630" i="16"/>
  <c r="B630" i="18"/>
  <c r="C630" i="18"/>
  <c r="E630" i="18"/>
  <c r="F630" i="18"/>
  <c r="G630" i="18"/>
  <c r="H630" i="18"/>
  <c r="I630" i="18"/>
  <c r="J630" i="18"/>
  <c r="K630" i="18"/>
  <c r="L630" i="18"/>
  <c r="B630" i="14"/>
  <c r="C630" i="14"/>
  <c r="D630" i="14"/>
  <c r="E630" i="14"/>
  <c r="B630" i="9"/>
  <c r="C630" i="9"/>
  <c r="D630" i="9"/>
  <c r="E630" i="9"/>
  <c r="J630" i="5"/>
  <c r="J630" i="16" s="1"/>
  <c r="D630" i="18" l="1"/>
  <c r="C630" i="8"/>
  <c r="I630" i="20"/>
  <c r="B629" i="20"/>
  <c r="C629" i="20"/>
  <c r="D629" i="20"/>
  <c r="E629" i="20" s="1"/>
  <c r="F629" i="20"/>
  <c r="G629" i="20"/>
  <c r="H629" i="20"/>
  <c r="J629" i="20"/>
  <c r="K629" i="20"/>
  <c r="L629" i="20"/>
  <c r="M629" i="20"/>
  <c r="N629" i="20"/>
  <c r="O629" i="20"/>
  <c r="P629" i="20"/>
  <c r="Q629" i="20"/>
  <c r="R629" i="20"/>
  <c r="B629" i="8"/>
  <c r="D629" i="8"/>
  <c r="E629" i="8"/>
  <c r="F629" i="8"/>
  <c r="B629" i="16"/>
  <c r="C629" i="16"/>
  <c r="D629" i="16"/>
  <c r="E629" i="16"/>
  <c r="F629" i="16"/>
  <c r="H629" i="16"/>
  <c r="L629" i="16"/>
  <c r="B629" i="18"/>
  <c r="C629" i="18"/>
  <c r="E629" i="18"/>
  <c r="F629" i="18"/>
  <c r="G629" i="18"/>
  <c r="H629" i="18"/>
  <c r="I629" i="18"/>
  <c r="J629" i="18"/>
  <c r="K629" i="18"/>
  <c r="L629" i="18"/>
  <c r="B629" i="14"/>
  <c r="C629" i="14"/>
  <c r="D629" i="14"/>
  <c r="E629" i="14"/>
  <c r="B629" i="9"/>
  <c r="C629" i="9"/>
  <c r="D629" i="9"/>
  <c r="E629" i="9"/>
  <c r="J629" i="5"/>
  <c r="J629" i="16" s="1"/>
  <c r="D629" i="18" l="1"/>
  <c r="C629" i="8"/>
  <c r="I629" i="20"/>
  <c r="E499" i="7"/>
  <c r="G499" i="7"/>
  <c r="B628" i="20"/>
  <c r="C628" i="20"/>
  <c r="D628" i="20"/>
  <c r="E628" i="20" s="1"/>
  <c r="F628" i="20"/>
  <c r="G628" i="20"/>
  <c r="H628" i="20"/>
  <c r="J628" i="20"/>
  <c r="K628" i="20"/>
  <c r="L628" i="20"/>
  <c r="M628" i="20"/>
  <c r="N628" i="20"/>
  <c r="O628" i="20"/>
  <c r="P628" i="20"/>
  <c r="Q628" i="20"/>
  <c r="R628" i="20"/>
  <c r="B628" i="8"/>
  <c r="D628" i="8"/>
  <c r="E628" i="8"/>
  <c r="F628" i="8"/>
  <c r="B628" i="16"/>
  <c r="C628" i="16"/>
  <c r="D628" i="16"/>
  <c r="E628" i="16"/>
  <c r="F628" i="16"/>
  <c r="H628" i="16"/>
  <c r="L628" i="16"/>
  <c r="B628" i="18"/>
  <c r="C628" i="18"/>
  <c r="E628" i="18"/>
  <c r="F628" i="18"/>
  <c r="G628" i="18"/>
  <c r="H628" i="18"/>
  <c r="I628" i="18"/>
  <c r="J628" i="18"/>
  <c r="K628" i="18"/>
  <c r="L628" i="18"/>
  <c r="B628" i="14"/>
  <c r="C628" i="14"/>
  <c r="D628" i="14"/>
  <c r="E628" i="14"/>
  <c r="B628" i="9"/>
  <c r="C628" i="9"/>
  <c r="D628" i="9"/>
  <c r="E628" i="9"/>
  <c r="J628" i="5"/>
  <c r="D628" i="18" s="1"/>
  <c r="C628" i="8" l="1"/>
  <c r="I628" i="20"/>
  <c r="J628"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E498" i="7" l="1"/>
  <c r="G498" i="7"/>
  <c r="E497" i="7"/>
  <c r="G497" i="7"/>
  <c r="E496" i="7"/>
  <c r="G496" i="7"/>
  <c r="E495" i="7"/>
  <c r="G495" i="7"/>
  <c r="E494" i="7"/>
  <c r="G494" i="7"/>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J627" i="16" s="1"/>
  <c r="I627" i="20" l="1"/>
  <c r="D627" i="18"/>
  <c r="C627" i="8"/>
  <c r="B625" i="20"/>
  <c r="B626" i="20"/>
  <c r="C625" i="20"/>
  <c r="C626" i="20"/>
  <c r="D625" i="20"/>
  <c r="E625" i="20" s="1"/>
  <c r="D626" i="20"/>
  <c r="E626" i="20" s="1"/>
  <c r="F625" i="20"/>
  <c r="F626" i="20"/>
  <c r="G625" i="20"/>
  <c r="G626" i="20"/>
  <c r="H625" i="20"/>
  <c r="H626" i="20"/>
  <c r="J625" i="20"/>
  <c r="J626" i="20"/>
  <c r="K625" i="20"/>
  <c r="K626" i="20"/>
  <c r="L625" i="20"/>
  <c r="L626" i="20"/>
  <c r="M625" i="20"/>
  <c r="M626" i="20"/>
  <c r="N625" i="20"/>
  <c r="N626" i="20"/>
  <c r="O625" i="20"/>
  <c r="O626" i="20"/>
  <c r="P625" i="20"/>
  <c r="P626" i="20"/>
  <c r="Q625" i="20"/>
  <c r="Q626" i="20"/>
  <c r="R625"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E493" i="7"/>
  <c r="G493" i="7"/>
  <c r="J626" i="16"/>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D625" i="18"/>
  <c r="B330" i="9"/>
  <c r="C321" i="9"/>
  <c r="B316" i="9"/>
  <c r="I626" i="20" l="1"/>
  <c r="I625" i="20"/>
  <c r="D626" i="18"/>
  <c r="C626" i="8"/>
  <c r="J625" i="16"/>
  <c r="C625"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621" i="20"/>
  <c r="B622" i="20"/>
  <c r="B623" i="20"/>
  <c r="B624"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21" i="14"/>
  <c r="B622" i="14"/>
  <c r="B623" i="14"/>
  <c r="B624"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7" i="9"/>
  <c r="B318" i="9"/>
  <c r="B319" i="9"/>
  <c r="B320" i="9"/>
  <c r="B321" i="9"/>
  <c r="B322" i="9"/>
  <c r="B323" i="9"/>
  <c r="B324" i="9"/>
  <c r="B325" i="9"/>
  <c r="B326" i="9"/>
  <c r="B327" i="9"/>
  <c r="B328" i="9"/>
  <c r="B329"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C621" i="18"/>
  <c r="C622" i="18"/>
  <c r="C623" i="18"/>
  <c r="C624"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L621" i="20"/>
  <c r="L622" i="20"/>
  <c r="L623" i="20"/>
  <c r="L624"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K621" i="20"/>
  <c r="K622" i="20"/>
  <c r="K623" i="20"/>
  <c r="K624" i="20"/>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D278"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F621" i="20"/>
  <c r="F622" i="20"/>
  <c r="F623" i="20"/>
  <c r="F624"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R621" i="20"/>
  <c r="R622" i="20"/>
  <c r="R623" i="20"/>
  <c r="R624"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O621" i="20"/>
  <c r="O622" i="20"/>
  <c r="O623" i="20"/>
  <c r="O624"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N621" i="20"/>
  <c r="N622" i="20"/>
  <c r="N623" i="20"/>
  <c r="N624"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Q621" i="20"/>
  <c r="Q622" i="20"/>
  <c r="Q623" i="20"/>
  <c r="Q624"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1" i="16"/>
  <c r="L242" i="16"/>
  <c r="L244" i="16"/>
  <c r="L255" i="16"/>
  <c r="L259" i="16"/>
  <c r="L262" i="16"/>
  <c r="L263" i="16"/>
  <c r="L264" i="16"/>
  <c r="L267" i="16"/>
  <c r="L271" i="16"/>
  <c r="L273" i="16"/>
  <c r="L274" i="16"/>
  <c r="L275" i="16"/>
  <c r="L277" i="16"/>
  <c r="L279" i="16"/>
  <c r="L283" i="16"/>
  <c r="L284" i="16"/>
  <c r="L292" i="16"/>
  <c r="L310" i="16"/>
  <c r="L312" i="16"/>
  <c r="L316" i="16"/>
  <c r="L318" i="16"/>
  <c r="L321" i="16"/>
  <c r="L322" i="16"/>
  <c r="L326" i="16"/>
  <c r="L327" i="16"/>
  <c r="L331" i="16"/>
  <c r="L332" i="16"/>
  <c r="L333" i="16"/>
  <c r="L334" i="16"/>
  <c r="L335" i="16"/>
  <c r="L594" i="16"/>
  <c r="L597" i="16"/>
  <c r="L602" i="16"/>
  <c r="L613" i="16"/>
  <c r="L614" i="16"/>
  <c r="L615" i="16"/>
  <c r="L621" i="16"/>
  <c r="L622"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6" i="16"/>
  <c r="J339" i="16"/>
  <c r="J341" i="16"/>
  <c r="J342" i="16"/>
  <c r="J343" i="16"/>
  <c r="J346" i="16"/>
  <c r="J348" i="16"/>
  <c r="J350" i="16"/>
  <c r="J351" i="16"/>
  <c r="J352" i="16"/>
  <c r="J354" i="16"/>
  <c r="J356" i="16"/>
  <c r="J359" i="16"/>
  <c r="J360" i="16"/>
  <c r="J363" i="16"/>
  <c r="J364" i="16"/>
  <c r="J365" i="16"/>
  <c r="J367" i="16"/>
  <c r="J369" i="16"/>
  <c r="J370" i="16"/>
  <c r="J371" i="16"/>
  <c r="J372" i="16"/>
  <c r="J373" i="16"/>
  <c r="J376" i="16"/>
  <c r="J377" i="16"/>
  <c r="J378" i="16"/>
  <c r="J385" i="16"/>
  <c r="J386" i="16"/>
  <c r="J387" i="16"/>
  <c r="J390" i="16"/>
  <c r="J391" i="16"/>
  <c r="J392" i="16"/>
  <c r="J394" i="16"/>
  <c r="J398" i="16"/>
  <c r="J400" i="16"/>
  <c r="J401" i="16"/>
  <c r="J402" i="16"/>
  <c r="J403" i="16"/>
  <c r="J407" i="16"/>
  <c r="J408" i="16"/>
  <c r="J409" i="16"/>
  <c r="J411" i="16"/>
  <c r="J412" i="16"/>
  <c r="J413" i="16"/>
  <c r="J414" i="16"/>
  <c r="J415" i="16"/>
  <c r="J416" i="16"/>
  <c r="J419" i="16"/>
  <c r="J422" i="16"/>
  <c r="J423" i="16"/>
  <c r="J424" i="16"/>
  <c r="J425" i="16"/>
  <c r="J426" i="16"/>
  <c r="J427" i="16"/>
  <c r="J428" i="16"/>
  <c r="J431" i="16"/>
  <c r="J433" i="16"/>
  <c r="J435" i="16"/>
  <c r="J438" i="16"/>
  <c r="J439" i="16"/>
  <c r="J440" i="16"/>
  <c r="J441" i="16"/>
  <c r="J442" i="16"/>
  <c r="J443" i="16"/>
  <c r="J444" i="16"/>
  <c r="J449" i="16"/>
  <c r="J450" i="16"/>
  <c r="J451" i="16"/>
  <c r="J454" i="16"/>
  <c r="J455" i="16"/>
  <c r="J456" i="16"/>
  <c r="J457" i="16"/>
  <c r="J458" i="16"/>
  <c r="J459" i="16"/>
  <c r="J461" i="16"/>
  <c r="J463" i="16"/>
  <c r="J464" i="16"/>
  <c r="J465" i="16"/>
  <c r="J466" i="16"/>
  <c r="J467" i="16"/>
  <c r="J468" i="16"/>
  <c r="J469" i="16"/>
  <c r="J470" i="16"/>
  <c r="J471" i="16"/>
  <c r="J472" i="16"/>
  <c r="J473" i="16"/>
  <c r="J475" i="16"/>
  <c r="J476" i="16"/>
  <c r="J477" i="16"/>
  <c r="J478" i="16"/>
  <c r="J479" i="16"/>
  <c r="J480" i="16"/>
  <c r="J481" i="16"/>
  <c r="J482" i="16"/>
  <c r="J483" i="16"/>
  <c r="J484" i="16"/>
  <c r="J485" i="16"/>
  <c r="J486" i="16"/>
  <c r="J487" i="16"/>
  <c r="J488" i="16"/>
  <c r="J489" i="16"/>
  <c r="J490" i="16"/>
  <c r="J492" i="16"/>
  <c r="J494" i="16"/>
  <c r="J495" i="16"/>
  <c r="J496" i="16"/>
  <c r="J497" i="16"/>
  <c r="J498" i="16"/>
  <c r="J503" i="16"/>
  <c r="J504" i="16"/>
  <c r="J506" i="16"/>
  <c r="J508" i="16"/>
  <c r="J510" i="16"/>
  <c r="J511" i="16"/>
  <c r="J512" i="16"/>
  <c r="J513" i="16"/>
  <c r="J514" i="16"/>
  <c r="J516" i="16"/>
  <c r="J517" i="16"/>
  <c r="J518" i="16"/>
  <c r="J519" i="16"/>
  <c r="J520" i="16"/>
  <c r="J521" i="16"/>
  <c r="J522" i="16"/>
  <c r="J525" i="16"/>
  <c r="J527" i="16"/>
  <c r="J528" i="16"/>
  <c r="J530" i="16"/>
  <c r="J531" i="16"/>
  <c r="J532" i="16"/>
  <c r="J533" i="16"/>
  <c r="J534" i="16"/>
  <c r="J535" i="16"/>
  <c r="J538" i="16"/>
  <c r="J539" i="16"/>
  <c r="J541" i="16"/>
  <c r="J542" i="16"/>
  <c r="J543" i="16"/>
  <c r="J544" i="16"/>
  <c r="J545" i="16"/>
  <c r="J546" i="16"/>
  <c r="J547" i="16"/>
  <c r="J548" i="16"/>
  <c r="J551" i="16"/>
  <c r="J552" i="16"/>
  <c r="J553" i="16"/>
  <c r="J554" i="16"/>
  <c r="J556" i="16"/>
  <c r="J558" i="16"/>
  <c r="J559" i="16"/>
  <c r="J560" i="16"/>
  <c r="J561" i="16"/>
  <c r="J562" i="16"/>
  <c r="J563" i="16"/>
  <c r="J564" i="16"/>
  <c r="J566" i="16"/>
  <c r="J567" i="16"/>
  <c r="J569" i="16"/>
  <c r="J570" i="16"/>
  <c r="J572" i="16"/>
  <c r="J573" i="16"/>
  <c r="J575" i="16"/>
  <c r="J585" i="16"/>
  <c r="J592" i="16"/>
  <c r="H221" i="16"/>
  <c r="H224" i="16"/>
  <c r="H225" i="16"/>
  <c r="H229" i="16"/>
  <c r="H230" i="16"/>
  <c r="H231" i="16"/>
  <c r="H232" i="16"/>
  <c r="H233" i="16"/>
  <c r="H234" i="16"/>
  <c r="H239" i="16"/>
  <c r="H240" i="16"/>
  <c r="H241" i="16"/>
  <c r="H242" i="16"/>
  <c r="H243" i="16"/>
  <c r="H244" i="16"/>
  <c r="H245" i="16"/>
  <c r="H247" i="16"/>
  <c r="H248" i="16"/>
  <c r="H249" i="16"/>
  <c r="H251" i="16"/>
  <c r="H252" i="16"/>
  <c r="H253" i="16"/>
  <c r="H254" i="16"/>
  <c r="H255" i="16"/>
  <c r="H256" i="16"/>
  <c r="H257" i="16"/>
  <c r="H258" i="16"/>
  <c r="H259" i="16"/>
  <c r="H260" i="16"/>
  <c r="H262" i="16"/>
  <c r="H263" i="16"/>
  <c r="H264" i="16"/>
  <c r="H265" i="16"/>
  <c r="H266" i="16"/>
  <c r="H267" i="16"/>
  <c r="H268" i="16"/>
  <c r="H269" i="16"/>
  <c r="H270" i="16"/>
  <c r="H271" i="16"/>
  <c r="H273" i="16"/>
  <c r="H274" i="16"/>
  <c r="H275" i="16"/>
  <c r="H277" i="16"/>
  <c r="H278" i="16"/>
  <c r="H279" i="16"/>
  <c r="H280" i="16"/>
  <c r="H281" i="16"/>
  <c r="H282" i="16"/>
  <c r="H283" i="16"/>
  <c r="H284" i="16"/>
  <c r="H285" i="16"/>
  <c r="H286" i="16"/>
  <c r="H287" i="16"/>
  <c r="H288" i="16"/>
  <c r="H289" i="16"/>
  <c r="H290" i="16"/>
  <c r="H291" i="16"/>
  <c r="H292" i="16"/>
  <c r="H293" i="16"/>
  <c r="H294" i="16"/>
  <c r="H298" i="16"/>
  <c r="H299" i="16"/>
  <c r="H301" i="16"/>
  <c r="H302" i="16"/>
  <c r="H303" i="16"/>
  <c r="H304" i="16"/>
  <c r="H305" i="16"/>
  <c r="H306" i="16"/>
  <c r="H307"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8" i="16"/>
  <c r="H339" i="16"/>
  <c r="H340" i="16"/>
  <c r="H341" i="16"/>
  <c r="H342" i="16"/>
  <c r="H343" i="16"/>
  <c r="H344" i="16"/>
  <c r="H345" i="16"/>
  <c r="H346" i="16"/>
  <c r="H347" i="16"/>
  <c r="H348" i="16"/>
  <c r="H349" i="16"/>
  <c r="H350" i="16"/>
  <c r="H351" i="16"/>
  <c r="H352" i="16"/>
  <c r="H353" i="16"/>
  <c r="H354" i="16"/>
  <c r="H355" i="16"/>
  <c r="H356" i="16"/>
  <c r="H358" i="16"/>
  <c r="H359" i="16"/>
  <c r="H360" i="16"/>
  <c r="H361" i="16"/>
  <c r="H362" i="16"/>
  <c r="H363" i="16"/>
  <c r="H364" i="16"/>
  <c r="H365" i="16"/>
  <c r="H367" i="16"/>
  <c r="H368" i="16"/>
  <c r="H369" i="16"/>
  <c r="H370" i="16"/>
  <c r="H371" i="16"/>
  <c r="H372" i="16"/>
  <c r="H373" i="16"/>
  <c r="H375" i="16"/>
  <c r="H376" i="16"/>
  <c r="H378" i="16"/>
  <c r="H379" i="16"/>
  <c r="H380" i="16"/>
  <c r="H383" i="16"/>
  <c r="H384" i="16"/>
  <c r="H385" i="16"/>
  <c r="H386" i="16"/>
  <c r="H387" i="16"/>
  <c r="H389" i="16"/>
  <c r="H390" i="16"/>
  <c r="H391" i="16"/>
  <c r="H392" i="16"/>
  <c r="H393" i="16"/>
  <c r="H394" i="16"/>
  <c r="H395" i="16"/>
  <c r="H396" i="16"/>
  <c r="H397" i="16"/>
  <c r="H398" i="16"/>
  <c r="H400" i="16"/>
  <c r="H401" i="16"/>
  <c r="H402" i="16"/>
  <c r="H404" i="16"/>
  <c r="H405" i="16"/>
  <c r="H407" i="16"/>
  <c r="H408" i="16"/>
  <c r="H409" i="16"/>
  <c r="H410" i="16"/>
  <c r="H411" i="16"/>
  <c r="H412" i="16"/>
  <c r="H413" i="16"/>
  <c r="H414" i="16"/>
  <c r="H415" i="16"/>
  <c r="H416" i="16"/>
  <c r="H417"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8" i="16"/>
  <c r="H449" i="16"/>
  <c r="H450" i="16"/>
  <c r="H451" i="16"/>
  <c r="H452" i="16"/>
  <c r="H454" i="16"/>
  <c r="H455" i="16"/>
  <c r="H456" i="16"/>
  <c r="H457" i="16"/>
  <c r="H458" i="16"/>
  <c r="H459" i="16"/>
  <c r="H460" i="16"/>
  <c r="H461" i="16"/>
  <c r="H462" i="16"/>
  <c r="H463" i="16"/>
  <c r="H464" i="16"/>
  <c r="H465" i="16"/>
  <c r="H466" i="16"/>
  <c r="H467" i="16"/>
  <c r="H468" i="16"/>
  <c r="H469" i="16"/>
  <c r="H470" i="16"/>
  <c r="H471" i="16"/>
  <c r="H472" i="16"/>
  <c r="H473" i="16"/>
  <c r="H475" i="16"/>
  <c r="H476" i="16"/>
  <c r="H477" i="16"/>
  <c r="H478" i="16"/>
  <c r="H479" i="16"/>
  <c r="H480" i="16"/>
  <c r="H481" i="16"/>
  <c r="H482" i="16"/>
  <c r="H483" i="16"/>
  <c r="H484" i="16"/>
  <c r="H485" i="16"/>
  <c r="H486" i="16"/>
  <c r="H487" i="16"/>
  <c r="H488" i="16"/>
  <c r="H489" i="16"/>
  <c r="H490" i="16"/>
  <c r="H491" i="16"/>
  <c r="H492" i="16"/>
  <c r="H493" i="16"/>
  <c r="H494" i="16"/>
  <c r="H495" i="16"/>
  <c r="H496" i="16"/>
  <c r="H497" i="16"/>
  <c r="H498" i="16"/>
  <c r="H502" i="16"/>
  <c r="H503" i="16"/>
  <c r="H504" i="16"/>
  <c r="H506" i="16"/>
  <c r="H507" i="16"/>
  <c r="H508" i="16"/>
  <c r="H511" i="16"/>
  <c r="H512" i="16"/>
  <c r="H513" i="16"/>
  <c r="H515" i="16"/>
  <c r="H516" i="16"/>
  <c r="H517" i="16"/>
  <c r="H518" i="16"/>
  <c r="H519" i="16"/>
  <c r="H520" i="16"/>
  <c r="H521" i="16"/>
  <c r="H522" i="16"/>
  <c r="H524" i="16"/>
  <c r="H525" i="16"/>
  <c r="H526" i="16"/>
  <c r="H527" i="16"/>
  <c r="H528" i="16"/>
  <c r="H530" i="16"/>
  <c r="H531" i="16"/>
  <c r="H532" i="16"/>
  <c r="H533" i="16"/>
  <c r="H534" i="16"/>
  <c r="H535" i="16"/>
  <c r="H538" i="16"/>
  <c r="H539" i="16"/>
  <c r="H540" i="16"/>
  <c r="H541" i="16"/>
  <c r="H542" i="16"/>
  <c r="H543" i="16"/>
  <c r="H544" i="16"/>
  <c r="H545" i="16"/>
  <c r="H546" i="16"/>
  <c r="H547" i="16"/>
  <c r="H548" i="16"/>
  <c r="H551" i="16"/>
  <c r="H552" i="16"/>
  <c r="H553" i="16"/>
  <c r="H554" i="16"/>
  <c r="H555" i="16"/>
  <c r="H556" i="16"/>
  <c r="H558" i="16"/>
  <c r="H559" i="16"/>
  <c r="H560" i="16"/>
  <c r="H561" i="16"/>
  <c r="H562" i="16"/>
  <c r="H563" i="16"/>
  <c r="H564" i="16"/>
  <c r="H568" i="16"/>
  <c r="H569" i="16"/>
  <c r="H570" i="16"/>
  <c r="H572" i="16"/>
  <c r="H573" i="16"/>
  <c r="H574" i="16"/>
  <c r="H575" i="16"/>
  <c r="H576" i="16"/>
  <c r="H577" i="16"/>
  <c r="H578" i="16"/>
  <c r="H579" i="16"/>
  <c r="H581" i="16"/>
  <c r="H582" i="16"/>
  <c r="H583" i="16"/>
  <c r="H584" i="16"/>
  <c r="H585" i="16"/>
  <c r="H587" i="16"/>
  <c r="H588" i="16"/>
  <c r="H589" i="16"/>
  <c r="H590" i="16"/>
  <c r="H591" i="16"/>
  <c r="H593" i="16"/>
  <c r="H595" i="16"/>
  <c r="H605" i="16"/>
  <c r="H606" i="16"/>
  <c r="H609" i="16"/>
  <c r="H611" i="16"/>
  <c r="H612" i="16"/>
  <c r="H613" i="16"/>
  <c r="H614" i="16"/>
  <c r="H615" i="16"/>
  <c r="H623" i="16"/>
  <c r="H624"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E624"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L624"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I624"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J624"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E621" i="18"/>
  <c r="E622" i="18"/>
  <c r="E623" i="18"/>
  <c r="E624"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19" i="18"/>
  <c r="D321" i="18"/>
  <c r="D323" i="18"/>
  <c r="D324" i="18"/>
  <c r="D325" i="18"/>
  <c r="D326" i="18"/>
  <c r="D327" i="18"/>
  <c r="D328" i="18"/>
  <c r="D329" i="18"/>
  <c r="D330" i="18"/>
  <c r="D331" i="18"/>
  <c r="D332" i="18"/>
  <c r="D333" i="18"/>
  <c r="D334" i="18"/>
  <c r="D335" i="18"/>
  <c r="D336" i="18"/>
  <c r="D337" i="18"/>
  <c r="D338" i="18"/>
  <c r="D339" i="18"/>
  <c r="D340" i="18"/>
  <c r="D341" i="18"/>
  <c r="D343" i="18"/>
  <c r="D344" i="18"/>
  <c r="D345"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5" i="18"/>
  <c r="D396" i="18"/>
  <c r="D397" i="18"/>
  <c r="D398" i="18"/>
  <c r="D400" i="18"/>
  <c r="D401" i="18"/>
  <c r="D402" i="18"/>
  <c r="D403" i="18"/>
  <c r="D404" i="18"/>
  <c r="D405" i="18"/>
  <c r="D406" i="18"/>
  <c r="D407" i="18"/>
  <c r="D408" i="18"/>
  <c r="D410" i="18"/>
  <c r="D411" i="18"/>
  <c r="D412" i="18"/>
  <c r="D413" i="18"/>
  <c r="D414" i="18"/>
  <c r="D415" i="18"/>
  <c r="D416" i="18"/>
  <c r="D417" i="18"/>
  <c r="D418" i="18"/>
  <c r="D419" i="18"/>
  <c r="D420" i="18"/>
  <c r="D421" i="18"/>
  <c r="D422" i="18"/>
  <c r="D423" i="18"/>
  <c r="D424" i="18"/>
  <c r="D425" i="18"/>
  <c r="D427" i="18"/>
  <c r="D428" i="18"/>
  <c r="D429" i="18"/>
  <c r="D430" i="18"/>
  <c r="D431" i="18"/>
  <c r="D432" i="18"/>
  <c r="D433" i="18"/>
  <c r="D434" i="18"/>
  <c r="D435" i="18"/>
  <c r="D436" i="18"/>
  <c r="D437" i="18"/>
  <c r="D438" i="18"/>
  <c r="D439" i="18"/>
  <c r="D440" i="18"/>
  <c r="D441" i="18"/>
  <c r="D442" i="18"/>
  <c r="D443" i="18"/>
  <c r="D444" i="18"/>
  <c r="D445" i="18"/>
  <c r="D446" i="18"/>
  <c r="D447" i="18"/>
  <c r="D448" i="18"/>
  <c r="D449" i="18"/>
  <c r="D451" i="18"/>
  <c r="D452" i="18"/>
  <c r="D453" i="18"/>
  <c r="D455" i="18"/>
  <c r="D456" i="18"/>
  <c r="D459" i="18"/>
  <c r="D460" i="18"/>
  <c r="D461" i="18"/>
  <c r="D462" i="18"/>
  <c r="D463" i="18"/>
  <c r="D464" i="18"/>
  <c r="D465" i="18"/>
  <c r="D467" i="18"/>
  <c r="D468" i="18"/>
  <c r="D469" i="18"/>
  <c r="D470" i="18"/>
  <c r="D471" i="18"/>
  <c r="D472" i="18"/>
  <c r="D474" i="18"/>
  <c r="D475" i="18"/>
  <c r="D476" i="18"/>
  <c r="D477" i="18"/>
  <c r="D479" i="18"/>
  <c r="D480" i="18"/>
  <c r="D481" i="18"/>
  <c r="D482" i="18"/>
  <c r="D483" i="18"/>
  <c r="D484" i="18"/>
  <c r="D485" i="18"/>
  <c r="D487" i="18"/>
  <c r="D488" i="18"/>
  <c r="D491" i="18"/>
  <c r="D492" i="18"/>
  <c r="D493" i="18"/>
  <c r="D495" i="18"/>
  <c r="D496" i="18"/>
  <c r="D497" i="18"/>
  <c r="D499" i="18"/>
  <c r="D500" i="18"/>
  <c r="D501" i="18"/>
  <c r="D502" i="18"/>
  <c r="D503" i="18"/>
  <c r="D504" i="18"/>
  <c r="D505" i="18"/>
  <c r="D506" i="18"/>
  <c r="D507" i="18"/>
  <c r="D508" i="18"/>
  <c r="D510" i="18"/>
  <c r="D511" i="18"/>
  <c r="D512" i="18"/>
  <c r="D513" i="18"/>
  <c r="D514" i="18"/>
  <c r="D515" i="18"/>
  <c r="D516" i="18"/>
  <c r="D517" i="18"/>
  <c r="D518" i="18"/>
  <c r="D519" i="18"/>
  <c r="D520" i="18"/>
  <c r="D521" i="18"/>
  <c r="D522" i="18"/>
  <c r="D523" i="18"/>
  <c r="D524" i="18"/>
  <c r="D526" i="18"/>
  <c r="D527" i="18"/>
  <c r="D528" i="18"/>
  <c r="D529" i="18"/>
  <c r="D530" i="18"/>
  <c r="D531" i="18"/>
  <c r="D532" i="18"/>
  <c r="D533" i="18"/>
  <c r="D534" i="18"/>
  <c r="D535" i="18"/>
  <c r="D536" i="18"/>
  <c r="D537" i="18"/>
  <c r="D538" i="18"/>
  <c r="D539" i="18"/>
  <c r="D540" i="18"/>
  <c r="D541" i="18"/>
  <c r="D543" i="18"/>
  <c r="D544" i="18"/>
  <c r="D545" i="18"/>
  <c r="D546" i="18"/>
  <c r="D547" i="18"/>
  <c r="D548" i="18"/>
  <c r="D549" i="18"/>
  <c r="D550" i="18"/>
  <c r="D551" i="18"/>
  <c r="D552" i="18"/>
  <c r="D553"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D621" i="18"/>
  <c r="D622" i="18"/>
  <c r="D623" i="18"/>
  <c r="D624" i="18"/>
  <c r="L313" i="16" l="1"/>
  <c r="L315" i="16"/>
  <c r="L314" i="16"/>
  <c r="D160" i="18"/>
  <c r="D96" i="18"/>
  <c r="D48" i="18"/>
  <c r="D486" i="18"/>
  <c r="D454" i="18"/>
  <c r="D399" i="18"/>
  <c r="D219" i="18"/>
  <c r="D207" i="18"/>
  <c r="D195" i="18"/>
  <c r="D183" i="18"/>
  <c r="D171" i="18"/>
  <c r="D159" i="18"/>
  <c r="D143" i="18"/>
  <c r="D135" i="18"/>
  <c r="D111" i="18"/>
  <c r="D490" i="18"/>
  <c r="D458" i="18"/>
  <c r="D342" i="18"/>
  <c r="D320"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9" i="18"/>
  <c r="D489" i="18"/>
  <c r="D457" i="18"/>
  <c r="D542" i="18"/>
  <c r="D494" i="18"/>
  <c r="D478" i="18"/>
  <c r="D192" i="18"/>
  <c r="D211" i="18"/>
  <c r="D199" i="18"/>
  <c r="D187" i="18"/>
  <c r="D175" i="18"/>
  <c r="D163" i="18"/>
  <c r="D151" i="18"/>
  <c r="D139" i="18"/>
  <c r="D127" i="18"/>
  <c r="D119" i="18"/>
  <c r="D107" i="18"/>
  <c r="D99" i="18"/>
  <c r="D91" i="18"/>
  <c r="D83" i="18"/>
  <c r="D75" i="18"/>
  <c r="D67" i="18"/>
  <c r="D59" i="18"/>
  <c r="D47" i="18"/>
  <c r="D39" i="18"/>
  <c r="D31" i="18"/>
  <c r="D23" i="18"/>
  <c r="D15" i="18"/>
  <c r="D525" i="18"/>
  <c r="D473" i="18"/>
  <c r="D409" i="18"/>
  <c r="D322" i="18"/>
  <c r="D209" i="18"/>
  <c r="D193" i="18"/>
  <c r="D177" i="18"/>
  <c r="D145" i="18"/>
  <c r="D129" i="18"/>
  <c r="D113" i="18"/>
  <c r="D81" i="18"/>
  <c r="D65" i="18"/>
  <c r="D49" i="18"/>
  <c r="D17" i="18"/>
  <c r="D554" i="18"/>
  <c r="D498" i="18"/>
  <c r="D466" i="18"/>
  <c r="D450" i="18"/>
  <c r="D426" i="18"/>
  <c r="D346" i="18"/>
  <c r="C618" i="8"/>
  <c r="J399" i="16"/>
  <c r="J148" i="16"/>
  <c r="J618" i="16"/>
  <c r="C605" i="8"/>
  <c r="J524" i="16"/>
  <c r="J605" i="16"/>
  <c r="C589" i="8"/>
  <c r="L319" i="16"/>
  <c r="L589" i="16"/>
  <c r="C573" i="8"/>
  <c r="L573" i="16"/>
  <c r="C557" i="8"/>
  <c r="L155" i="16"/>
  <c r="L557" i="16"/>
  <c r="L223" i="16"/>
  <c r="C541" i="8"/>
  <c r="L541" i="16"/>
  <c r="C521" i="8"/>
  <c r="L521" i="16"/>
  <c r="C505" i="8"/>
  <c r="L7" i="16"/>
  <c r="L505" i="16"/>
  <c r="L601" i="16"/>
  <c r="C493" i="8"/>
  <c r="L493" i="16"/>
  <c r="C477" i="8"/>
  <c r="L477" i="16"/>
  <c r="C461" i="8"/>
  <c r="L461" i="16"/>
  <c r="C445" i="8"/>
  <c r="L240" i="16"/>
  <c r="L445" i="16"/>
  <c r="C429" i="8"/>
  <c r="L302" i="16"/>
  <c r="L429" i="16"/>
  <c r="C413" i="8"/>
  <c r="L413" i="16"/>
  <c r="C397" i="8"/>
  <c r="L288" i="16"/>
  <c r="L397" i="16"/>
  <c r="L12" i="16"/>
  <c r="L381" i="16"/>
  <c r="C381" i="8"/>
  <c r="L276" i="16"/>
  <c r="C365" i="8"/>
  <c r="L365" i="16"/>
  <c r="L269" i="16"/>
  <c r="L349" i="16"/>
  <c r="C349" i="8"/>
  <c r="C319" i="8"/>
  <c r="J319" i="16"/>
  <c r="J589" i="16"/>
  <c r="C311" i="8"/>
  <c r="J311" i="16"/>
  <c r="J436" i="16"/>
  <c r="C295" i="8"/>
  <c r="J295" i="16"/>
  <c r="J141" i="16"/>
  <c r="C280" i="8"/>
  <c r="J280" i="16"/>
  <c r="C270" i="8"/>
  <c r="J270" i="16"/>
  <c r="C254" i="8"/>
  <c r="J254" i="16"/>
  <c r="J574" i="16"/>
  <c r="C238" i="8"/>
  <c r="J238" i="16"/>
  <c r="J446" i="16"/>
  <c r="J108" i="16"/>
  <c r="C226" i="8"/>
  <c r="J110" i="16"/>
  <c r="J226" i="16"/>
  <c r="C210" i="8"/>
  <c r="H210" i="16"/>
  <c r="C194" i="8"/>
  <c r="H194" i="16"/>
  <c r="C178" i="8"/>
  <c r="H178" i="16"/>
  <c r="C162" i="8"/>
  <c r="H162" i="16"/>
  <c r="C146" i="8"/>
  <c r="H146" i="16"/>
  <c r="H309" i="16"/>
  <c r="C624" i="8"/>
  <c r="J624" i="16"/>
  <c r="J347" i="16"/>
  <c r="C611" i="8"/>
  <c r="J611" i="16"/>
  <c r="C603" i="8"/>
  <c r="J166" i="16"/>
  <c r="J603" i="16"/>
  <c r="J565" i="16"/>
  <c r="C599" i="8"/>
  <c r="J10" i="16"/>
  <c r="J599" i="16"/>
  <c r="J500" i="16"/>
  <c r="C591" i="8"/>
  <c r="L323" i="16"/>
  <c r="L591" i="16"/>
  <c r="C583" i="8"/>
  <c r="L329" i="16"/>
  <c r="L583" i="16"/>
  <c r="C575" i="8"/>
  <c r="L575" i="16"/>
  <c r="C567" i="8"/>
  <c r="L23" i="16"/>
  <c r="L567" i="16"/>
  <c r="C559" i="8"/>
  <c r="L559" i="16"/>
  <c r="C551" i="8"/>
  <c r="L551" i="16"/>
  <c r="C543" i="8"/>
  <c r="L543" i="16"/>
  <c r="C535" i="8"/>
  <c r="L535" i="16"/>
  <c r="C527" i="8"/>
  <c r="L527" i="16"/>
  <c r="C519" i="8"/>
  <c r="L519" i="16"/>
  <c r="C511" i="8"/>
  <c r="L511" i="16"/>
  <c r="C503" i="8"/>
  <c r="L503" i="16"/>
  <c r="C495" i="8"/>
  <c r="L495" i="16"/>
  <c r="C487" i="8"/>
  <c r="L487" i="16"/>
  <c r="C479" i="8"/>
  <c r="L479" i="16"/>
  <c r="C471" i="8"/>
  <c r="L471" i="16"/>
  <c r="C463" i="8"/>
  <c r="L463" i="16"/>
  <c r="C455" i="8"/>
  <c r="L455" i="16"/>
  <c r="C447" i="8"/>
  <c r="L236" i="16"/>
  <c r="L107" i="16"/>
  <c r="L447" i="16"/>
  <c r="C435" i="8"/>
  <c r="L435" i="16"/>
  <c r="C427" i="8"/>
  <c r="L427" i="16"/>
  <c r="C419" i="8"/>
  <c r="L419" i="16"/>
  <c r="C411" i="8"/>
  <c r="L411" i="16"/>
  <c r="C403" i="8"/>
  <c r="L113" i="16"/>
  <c r="L403" i="16"/>
  <c r="C395" i="8"/>
  <c r="L395" i="16"/>
  <c r="L286" i="16"/>
  <c r="C387" i="8"/>
  <c r="L387" i="16"/>
  <c r="C379" i="8"/>
  <c r="L266" i="16"/>
  <c r="L379" i="16"/>
  <c r="C371" i="8"/>
  <c r="L371" i="16"/>
  <c r="C363" i="8"/>
  <c r="L363" i="16"/>
  <c r="C359" i="8"/>
  <c r="L359" i="16"/>
  <c r="C351" i="8"/>
  <c r="L351" i="16"/>
  <c r="C343" i="8"/>
  <c r="L343" i="16"/>
  <c r="C335" i="8"/>
  <c r="J335" i="16"/>
  <c r="C329" i="8"/>
  <c r="J583" i="16"/>
  <c r="J329" i="16"/>
  <c r="C317" i="8"/>
  <c r="J317" i="16"/>
  <c r="C313" i="8"/>
  <c r="J313" i="16"/>
  <c r="C305" i="8"/>
  <c r="J430" i="16"/>
  <c r="J305" i="16"/>
  <c r="C297" i="8"/>
  <c r="J297" i="16"/>
  <c r="J586" i="16"/>
  <c r="J136" i="16"/>
  <c r="J509" i="16"/>
  <c r="J515" i="16"/>
  <c r="C290" i="8"/>
  <c r="J290" i="16"/>
  <c r="C282" i="8"/>
  <c r="J282" i="16"/>
  <c r="J389" i="16"/>
  <c r="C271" i="8"/>
  <c r="J271" i="16"/>
  <c r="C265" i="8"/>
  <c r="J375" i="16"/>
  <c r="J265" i="16"/>
  <c r="C258" i="8"/>
  <c r="J258" i="16"/>
  <c r="J380" i="16"/>
  <c r="C252" i="8"/>
  <c r="J578" i="16"/>
  <c r="J252" i="16"/>
  <c r="C244" i="8"/>
  <c r="J244" i="16"/>
  <c r="C236" i="8"/>
  <c r="J107" i="16"/>
  <c r="J447" i="16"/>
  <c r="J236" i="16"/>
  <c r="C228" i="8"/>
  <c r="J228" i="16"/>
  <c r="C220" i="8"/>
  <c r="H220" i="16"/>
  <c r="C212" i="8"/>
  <c r="H212" i="16"/>
  <c r="C204" i="8"/>
  <c r="H204" i="16"/>
  <c r="C196" i="8"/>
  <c r="H196" i="16"/>
  <c r="C188" i="8"/>
  <c r="H188" i="16"/>
  <c r="C180" i="8"/>
  <c r="H180" i="16"/>
  <c r="H172" i="16"/>
  <c r="C172" i="8"/>
  <c r="C164" i="8"/>
  <c r="H164" i="16"/>
  <c r="C156" i="8"/>
  <c r="H156" i="16"/>
  <c r="C148" i="8"/>
  <c r="H148" i="16"/>
  <c r="H618" i="16"/>
  <c r="H399" i="16"/>
  <c r="C140" i="8"/>
  <c r="H140" i="16"/>
  <c r="H510" i="16"/>
  <c r="C136" i="8"/>
  <c r="H136" i="16"/>
  <c r="H297" i="16"/>
  <c r="H509" i="16"/>
  <c r="H586" i="16"/>
  <c r="C128" i="8"/>
  <c r="H128" i="16"/>
  <c r="C120" i="8"/>
  <c r="H120" i="16"/>
  <c r="C108" i="8"/>
  <c r="H108" i="16"/>
  <c r="H238" i="16"/>
  <c r="H446"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6" i="16"/>
  <c r="H381" i="16"/>
  <c r="C4" i="8"/>
  <c r="H366" i="16"/>
  <c r="H4" i="16"/>
  <c r="H272" i="16"/>
  <c r="C612" i="8"/>
  <c r="J612" i="16"/>
  <c r="C597" i="8"/>
  <c r="J115" i="16"/>
  <c r="J597" i="16"/>
  <c r="L245" i="16"/>
  <c r="C581" i="8"/>
  <c r="L581" i="16"/>
  <c r="C561" i="8"/>
  <c r="L561" i="16"/>
  <c r="C545" i="8"/>
  <c r="L545" i="16"/>
  <c r="C529" i="8"/>
  <c r="L529" i="16"/>
  <c r="L167" i="16"/>
  <c r="L607" i="16"/>
  <c r="C513" i="8"/>
  <c r="L513" i="16"/>
  <c r="L497" i="16"/>
  <c r="C497" i="8"/>
  <c r="L481" i="16"/>
  <c r="C481" i="8"/>
  <c r="C465" i="8"/>
  <c r="L465" i="16"/>
  <c r="C449" i="8"/>
  <c r="L449" i="16"/>
  <c r="L145" i="16"/>
  <c r="L146" i="16"/>
  <c r="L433" i="16"/>
  <c r="C433" i="8"/>
  <c r="L308" i="16"/>
  <c r="L309" i="16"/>
  <c r="L298" i="16"/>
  <c r="L417" i="16"/>
  <c r="C417" i="8"/>
  <c r="C401" i="8"/>
  <c r="L401" i="16"/>
  <c r="C385" i="8"/>
  <c r="L385" i="16"/>
  <c r="C369" i="8"/>
  <c r="L369" i="16"/>
  <c r="C353" i="8"/>
  <c r="L353" i="16"/>
  <c r="L278" i="16"/>
  <c r="C341" i="8"/>
  <c r="L341" i="16"/>
  <c r="J327" i="16"/>
  <c r="C327" i="8"/>
  <c r="C314" i="8"/>
  <c r="J314" i="16"/>
  <c r="C299" i="8"/>
  <c r="J299" i="16"/>
  <c r="J437" i="16"/>
  <c r="C284" i="8"/>
  <c r="J284" i="16"/>
  <c r="C273" i="8"/>
  <c r="J273" i="16"/>
  <c r="C260" i="8"/>
  <c r="J260" i="16"/>
  <c r="J384" i="16"/>
  <c r="J2" i="16"/>
  <c r="J246" i="16"/>
  <c r="C246" i="8"/>
  <c r="J357" i="16"/>
  <c r="C230" i="8"/>
  <c r="J230" i="16"/>
  <c r="J448" i="16"/>
  <c r="C214" i="8"/>
  <c r="H214" i="16"/>
  <c r="C198" i="8"/>
  <c r="H198" i="16"/>
  <c r="C182" i="8"/>
  <c r="H182" i="16"/>
  <c r="C174" i="8"/>
  <c r="H174" i="16"/>
  <c r="C154" i="8"/>
  <c r="H154" i="16"/>
  <c r="C138" i="8"/>
  <c r="H138" i="16"/>
  <c r="C126" i="8"/>
  <c r="H126" i="16"/>
  <c r="C114" i="8"/>
  <c r="H594" i="16"/>
  <c r="H114" i="16"/>
  <c r="C102" i="8"/>
  <c r="H102" i="16"/>
  <c r="H549" i="16"/>
  <c r="H222" i="16"/>
  <c r="C90" i="8"/>
  <c r="H90" i="16"/>
  <c r="C74" i="8"/>
  <c r="H74" i="16"/>
  <c r="C62" i="8"/>
  <c r="H62" i="16"/>
  <c r="C50" i="8"/>
  <c r="H50" i="16"/>
  <c r="C38" i="8"/>
  <c r="H38" i="16"/>
  <c r="C26" i="8"/>
  <c r="H26" i="16"/>
  <c r="C14" i="8"/>
  <c r="H453" i="16"/>
  <c r="H616" i="16"/>
  <c r="H14" i="16"/>
  <c r="J474" i="16"/>
  <c r="J620" i="16"/>
  <c r="C620" i="8"/>
  <c r="J99" i="16"/>
  <c r="J614" i="16"/>
  <c r="C614" i="8"/>
  <c r="C607" i="8"/>
  <c r="J167" i="16"/>
  <c r="J607" i="16"/>
  <c r="J529" i="16"/>
  <c r="C595" i="8"/>
  <c r="J595" i="16"/>
  <c r="J568" i="16"/>
  <c r="C587" i="8"/>
  <c r="L587" i="16"/>
  <c r="L301" i="16"/>
  <c r="C579" i="8"/>
  <c r="L593" i="16"/>
  <c r="L304" i="16"/>
  <c r="L579" i="16"/>
  <c r="C571" i="8"/>
  <c r="L105" i="16"/>
  <c r="L237" i="16"/>
  <c r="L571" i="16"/>
  <c r="C563" i="8"/>
  <c r="L563" i="16"/>
  <c r="C555" i="8"/>
  <c r="L324" i="16"/>
  <c r="L555" i="16"/>
  <c r="C547" i="8"/>
  <c r="L547" i="16"/>
  <c r="C539" i="8"/>
  <c r="L539" i="16"/>
  <c r="C531" i="8"/>
  <c r="L531" i="16"/>
  <c r="C523" i="8"/>
  <c r="L168" i="16"/>
  <c r="L608" i="16"/>
  <c r="L523" i="16"/>
  <c r="C515" i="8"/>
  <c r="L290" i="16"/>
  <c r="L515" i="16"/>
  <c r="C507" i="8"/>
  <c r="L507" i="16"/>
  <c r="L611" i="16"/>
  <c r="C499" i="8"/>
  <c r="L598" i="16"/>
  <c r="L11" i="16"/>
  <c r="L499" i="16"/>
  <c r="C491" i="8"/>
  <c r="L491" i="16"/>
  <c r="L243" i="16"/>
  <c r="C483" i="8"/>
  <c r="L483" i="16"/>
  <c r="C475" i="8"/>
  <c r="L475" i="16"/>
  <c r="C467" i="8"/>
  <c r="L467" i="16"/>
  <c r="C459" i="8"/>
  <c r="L459" i="16"/>
  <c r="C451" i="8"/>
  <c r="L451" i="16"/>
  <c r="C443" i="8"/>
  <c r="L443" i="16"/>
  <c r="C439" i="8"/>
  <c r="L439" i="16"/>
  <c r="C431" i="8"/>
  <c r="L431" i="16"/>
  <c r="C423" i="8"/>
  <c r="L423" i="16"/>
  <c r="C415" i="8"/>
  <c r="L141" i="16"/>
  <c r="L142" i="16"/>
  <c r="L295" i="16"/>
  <c r="L296" i="16"/>
  <c r="L415" i="16"/>
  <c r="C407" i="8"/>
  <c r="L407" i="16"/>
  <c r="C399" i="8"/>
  <c r="L618" i="16"/>
  <c r="L148" i="16"/>
  <c r="L399" i="16"/>
  <c r="C391" i="8"/>
  <c r="L391" i="16"/>
  <c r="C383" i="8"/>
  <c r="L612" i="16"/>
  <c r="L383" i="16"/>
  <c r="C375" i="8"/>
  <c r="L265" i="16"/>
  <c r="L375" i="16"/>
  <c r="C367" i="8"/>
  <c r="L367" i="16"/>
  <c r="C355" i="8"/>
  <c r="L247" i="16"/>
  <c r="L355" i="16"/>
  <c r="C347" i="8"/>
  <c r="L270" i="16"/>
  <c r="L231" i="16"/>
  <c r="L347" i="16"/>
  <c r="L624" i="16"/>
  <c r="L239" i="16"/>
  <c r="C339" i="8"/>
  <c r="L339" i="16"/>
  <c r="C333" i="8"/>
  <c r="J333" i="16"/>
  <c r="C325" i="8"/>
  <c r="J325" i="16"/>
  <c r="J588" i="16"/>
  <c r="C321" i="8"/>
  <c r="J321" i="16"/>
  <c r="C309" i="8"/>
  <c r="J146" i="16"/>
  <c r="J309" i="16"/>
  <c r="C301" i="8"/>
  <c r="J301" i="16"/>
  <c r="C286" i="8"/>
  <c r="J395" i="16"/>
  <c r="J286" i="16"/>
  <c r="C278" i="8"/>
  <c r="J353" i="16"/>
  <c r="J278" i="16"/>
  <c r="C275" i="8"/>
  <c r="J275" i="16"/>
  <c r="C268" i="8"/>
  <c r="J268" i="16"/>
  <c r="J368" i="16"/>
  <c r="C262" i="8"/>
  <c r="J262" i="16"/>
  <c r="C256" i="8"/>
  <c r="J256" i="16"/>
  <c r="J361" i="16"/>
  <c r="C248" i="8"/>
  <c r="J502" i="16"/>
  <c r="J248" i="16"/>
  <c r="C240" i="8"/>
  <c r="J240" i="16"/>
  <c r="J445" i="16"/>
  <c r="C232" i="8"/>
  <c r="J232" i="16"/>
  <c r="C224" i="8"/>
  <c r="J224" i="16"/>
  <c r="C216" i="8"/>
  <c r="H216" i="16"/>
  <c r="C208" i="8"/>
  <c r="H208" i="16"/>
  <c r="C200" i="8"/>
  <c r="H200" i="16"/>
  <c r="C192" i="8"/>
  <c r="H192" i="16"/>
  <c r="C184" i="8"/>
  <c r="H184" i="16"/>
  <c r="C176" i="8"/>
  <c r="H176" i="16"/>
  <c r="H592" i="16"/>
  <c r="C168" i="8"/>
  <c r="H168" i="16"/>
  <c r="H608" i="16"/>
  <c r="H602" i="16"/>
  <c r="H523" i="16"/>
  <c r="C160" i="8"/>
  <c r="H160" i="16"/>
  <c r="C152" i="8"/>
  <c r="H152" i="16"/>
  <c r="C144" i="8"/>
  <c r="H144" i="16"/>
  <c r="H622"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600" i="16"/>
  <c r="H501" i="16"/>
  <c r="C616" i="8"/>
  <c r="J14" i="16"/>
  <c r="J453" i="16"/>
  <c r="J616" i="16"/>
  <c r="C601" i="8"/>
  <c r="J7" i="16"/>
  <c r="J505" i="16"/>
  <c r="J601" i="16"/>
  <c r="C585" i="8"/>
  <c r="L585" i="16"/>
  <c r="L317" i="16"/>
  <c r="C569" i="8"/>
  <c r="L569" i="16"/>
  <c r="C553" i="8"/>
  <c r="L553" i="16"/>
  <c r="C537" i="8"/>
  <c r="L235" i="16"/>
  <c r="L537" i="16"/>
  <c r="C525" i="8"/>
  <c r="L525" i="16"/>
  <c r="C509" i="8"/>
  <c r="L509" i="16"/>
  <c r="L297" i="16"/>
  <c r="L136" i="16"/>
  <c r="C489" i="8"/>
  <c r="L489" i="16"/>
  <c r="C473" i="8"/>
  <c r="L473" i="16"/>
  <c r="C457" i="8"/>
  <c r="L457" i="16"/>
  <c r="C441" i="8"/>
  <c r="L441" i="16"/>
  <c r="C425" i="8"/>
  <c r="L425" i="16"/>
  <c r="C409" i="8"/>
  <c r="L409" i="16"/>
  <c r="C393" i="8"/>
  <c r="L393" i="16"/>
  <c r="L289" i="16"/>
  <c r="C377" i="8"/>
  <c r="L377" i="16"/>
  <c r="L2" i="16"/>
  <c r="L246" i="16"/>
  <c r="L357" i="16"/>
  <c r="C357" i="8"/>
  <c r="C337" i="8"/>
  <c r="L118" i="16"/>
  <c r="L250" i="16"/>
  <c r="L337" i="16"/>
  <c r="C323" i="8"/>
  <c r="J323" i="16"/>
  <c r="J591" i="16"/>
  <c r="C307" i="8"/>
  <c r="J307" i="16"/>
  <c r="J434" i="16"/>
  <c r="C292" i="8"/>
  <c r="J292" i="16"/>
  <c r="C267" i="8"/>
  <c r="J267" i="16"/>
  <c r="J362" i="16"/>
  <c r="C242" i="8"/>
  <c r="J242" i="16"/>
  <c r="C222" i="8"/>
  <c r="J102" i="16"/>
  <c r="J222" i="16"/>
  <c r="J549" i="16"/>
  <c r="C206" i="8"/>
  <c r="H206" i="16"/>
  <c r="C186" i="8"/>
  <c r="H186" i="16"/>
  <c r="C170" i="8"/>
  <c r="H170" i="16"/>
  <c r="C158" i="8"/>
  <c r="H158" i="16"/>
  <c r="C142" i="8"/>
  <c r="H296" i="16"/>
  <c r="H142" i="16"/>
  <c r="C130" i="8"/>
  <c r="H130" i="16"/>
  <c r="C118" i="8"/>
  <c r="H118" i="16"/>
  <c r="H250" i="16"/>
  <c r="H337" i="16"/>
  <c r="C106" i="8"/>
  <c r="H227" i="16"/>
  <c r="H580" i="16"/>
  <c r="H106" i="16"/>
  <c r="C94" i="8"/>
  <c r="H94" i="16"/>
  <c r="C82" i="8"/>
  <c r="H82" i="16"/>
  <c r="C70" i="8"/>
  <c r="H70" i="16"/>
  <c r="C58" i="8"/>
  <c r="H58" i="16"/>
  <c r="C46" i="8"/>
  <c r="H46" i="16"/>
  <c r="C34" i="8"/>
  <c r="H34" i="16"/>
  <c r="C22" i="8"/>
  <c r="H22" i="16"/>
  <c r="C10" i="8"/>
  <c r="H500" i="16"/>
  <c r="H10" i="16"/>
  <c r="H599" i="16"/>
  <c r="C6" i="8"/>
  <c r="H374" i="16"/>
  <c r="H6" i="16"/>
  <c r="H610" i="16"/>
  <c r="C2" i="8"/>
  <c r="H246" i="16"/>
  <c r="H357" i="16"/>
  <c r="H2" i="16"/>
  <c r="C622" i="8"/>
  <c r="J144" i="16"/>
  <c r="J622" i="16"/>
  <c r="C609" i="8"/>
  <c r="J609" i="16"/>
  <c r="C593" i="8"/>
  <c r="J593" i="16"/>
  <c r="L257" i="16"/>
  <c r="C577" i="8"/>
  <c r="L577" i="16"/>
  <c r="C565" i="8"/>
  <c r="L166" i="16"/>
  <c r="L565" i="16"/>
  <c r="L603" i="16"/>
  <c r="C549" i="8"/>
  <c r="L102" i="16"/>
  <c r="L549" i="16"/>
  <c r="L222" i="16"/>
  <c r="C533" i="8"/>
  <c r="L533" i="16"/>
  <c r="C517" i="8"/>
  <c r="L517" i="16"/>
  <c r="C501" i="8"/>
  <c r="L600" i="16"/>
  <c r="L501" i="16"/>
  <c r="L8" i="16"/>
  <c r="C485" i="8"/>
  <c r="L485" i="16"/>
  <c r="C469" i="8"/>
  <c r="L469" i="16"/>
  <c r="C453" i="8"/>
  <c r="L14" i="16"/>
  <c r="L453" i="16"/>
  <c r="L616" i="16"/>
  <c r="C437" i="8"/>
  <c r="L299" i="16"/>
  <c r="L437" i="16"/>
  <c r="C421" i="8"/>
  <c r="L294" i="16"/>
  <c r="L421" i="16"/>
  <c r="C405" i="8"/>
  <c r="L405" i="16"/>
  <c r="L281" i="16"/>
  <c r="L389" i="16"/>
  <c r="C389" i="8"/>
  <c r="L282" i="16"/>
  <c r="C373" i="8"/>
  <c r="L373" i="16"/>
  <c r="C361" i="8"/>
  <c r="L256" i="16"/>
  <c r="L361" i="16"/>
  <c r="C345" i="8"/>
  <c r="L13" i="16"/>
  <c r="L345" i="16"/>
  <c r="L623" i="16"/>
  <c r="C331" i="8"/>
  <c r="J331" i="16"/>
  <c r="J340" i="16"/>
  <c r="C303" i="8"/>
  <c r="J303" i="16"/>
  <c r="J420" i="16"/>
  <c r="C288" i="8"/>
  <c r="J288" i="16"/>
  <c r="J397" i="16"/>
  <c r="C276" i="8"/>
  <c r="J276" i="16"/>
  <c r="J12" i="16"/>
  <c r="J381" i="16"/>
  <c r="C264" i="8"/>
  <c r="J264" i="16"/>
  <c r="C250" i="8"/>
  <c r="J118" i="16"/>
  <c r="J250" i="16"/>
  <c r="J337" i="16"/>
  <c r="C234" i="8"/>
  <c r="J234" i="16"/>
  <c r="J540" i="16"/>
  <c r="C218" i="8"/>
  <c r="H218" i="16"/>
  <c r="C202" i="8"/>
  <c r="H202" i="16"/>
  <c r="C190" i="8"/>
  <c r="H190" i="16"/>
  <c r="C166" i="8"/>
  <c r="H166" i="16"/>
  <c r="H565" i="16"/>
  <c r="H603"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21" i="8"/>
  <c r="J621" i="16"/>
  <c r="J143" i="16"/>
  <c r="C617" i="8"/>
  <c r="J109" i="16"/>
  <c r="J550" i="16"/>
  <c r="J617" i="16"/>
  <c r="C615" i="8"/>
  <c r="J615" i="16"/>
  <c r="C608" i="8"/>
  <c r="J523" i="16"/>
  <c r="J168" i="16"/>
  <c r="J608" i="16"/>
  <c r="C604" i="8"/>
  <c r="J165" i="16"/>
  <c r="J536" i="16"/>
  <c r="J604" i="16"/>
  <c r="C600" i="8"/>
  <c r="J8" i="16"/>
  <c r="J600" i="16"/>
  <c r="J501" i="16"/>
  <c r="C596" i="8"/>
  <c r="J9" i="16"/>
  <c r="J382" i="16"/>
  <c r="J596" i="16"/>
  <c r="C592" i="8"/>
  <c r="L176" i="16"/>
  <c r="L592" i="16"/>
  <c r="C588" i="8"/>
  <c r="L588" i="16"/>
  <c r="L325" i="16"/>
  <c r="C584" i="8"/>
  <c r="L330" i="16"/>
  <c r="L584" i="16"/>
  <c r="C580" i="8"/>
  <c r="L106" i="16"/>
  <c r="L580" i="16"/>
  <c r="L227" i="16"/>
  <c r="C576" i="8"/>
  <c r="L249" i="16"/>
  <c r="L576" i="16"/>
  <c r="C572" i="8"/>
  <c r="L572" i="16"/>
  <c r="C568" i="8"/>
  <c r="L568" i="16"/>
  <c r="L595" i="16"/>
  <c r="C564" i="8"/>
  <c r="L564" i="16"/>
  <c r="C560" i="8"/>
  <c r="L560" i="16"/>
  <c r="C556" i="8"/>
  <c r="L556" i="16"/>
  <c r="C552" i="8"/>
  <c r="L552" i="16"/>
  <c r="C548" i="8"/>
  <c r="L548" i="16"/>
  <c r="C544" i="8"/>
  <c r="L544" i="16"/>
  <c r="C540" i="8"/>
  <c r="L540" i="16"/>
  <c r="L234" i="16"/>
  <c r="C536" i="8"/>
  <c r="L165" i="16"/>
  <c r="L536" i="16"/>
  <c r="L604" i="16"/>
  <c r="C532" i="8"/>
  <c r="L532" i="16"/>
  <c r="C528" i="8"/>
  <c r="L528" i="16"/>
  <c r="C524" i="8"/>
  <c r="L524" i="16"/>
  <c r="L605" i="16"/>
  <c r="C520" i="8"/>
  <c r="L520" i="16"/>
  <c r="C516" i="8"/>
  <c r="L516" i="16"/>
  <c r="C512" i="8"/>
  <c r="L512" i="16"/>
  <c r="C508" i="8"/>
  <c r="L508" i="16"/>
  <c r="C504" i="8"/>
  <c r="L504" i="16"/>
  <c r="C500" i="8"/>
  <c r="L10" i="16"/>
  <c r="L500" i="16"/>
  <c r="L599" i="16"/>
  <c r="C496" i="8"/>
  <c r="L496" i="16"/>
  <c r="L492" i="16"/>
  <c r="C492" i="8"/>
  <c r="C488" i="8"/>
  <c r="L488" i="16"/>
  <c r="C484" i="8"/>
  <c r="L484" i="16"/>
  <c r="C480" i="8"/>
  <c r="L480" i="16"/>
  <c r="L476" i="16"/>
  <c r="C476" i="8"/>
  <c r="C472" i="8"/>
  <c r="L472" i="16"/>
  <c r="C468" i="8"/>
  <c r="L468" i="16"/>
  <c r="C464" i="8"/>
  <c r="L464" i="16"/>
  <c r="L229" i="16"/>
  <c r="L460" i="16"/>
  <c r="C460" i="8"/>
  <c r="C456" i="8"/>
  <c r="L456" i="16"/>
  <c r="C452" i="8"/>
  <c r="L225" i="16"/>
  <c r="L452" i="16"/>
  <c r="C448" i="8"/>
  <c r="L230" i="16"/>
  <c r="L448" i="16"/>
  <c r="C444" i="8"/>
  <c r="L444" i="16"/>
  <c r="C440" i="8"/>
  <c r="L440" i="16"/>
  <c r="C436" i="8"/>
  <c r="L436" i="16"/>
  <c r="L311" i="16"/>
  <c r="C432" i="8"/>
  <c r="L306" i="16"/>
  <c r="L432" i="16"/>
  <c r="L428" i="16"/>
  <c r="C428" i="8"/>
  <c r="C424" i="8"/>
  <c r="L424" i="16"/>
  <c r="C420" i="8"/>
  <c r="L420" i="16"/>
  <c r="L303" i="16"/>
  <c r="C416" i="8"/>
  <c r="L416" i="16"/>
  <c r="L412" i="16"/>
  <c r="C412" i="8"/>
  <c r="C408" i="8"/>
  <c r="L408" i="16"/>
  <c r="C404" i="8"/>
  <c r="L291" i="16"/>
  <c r="L404" i="16"/>
  <c r="C400" i="8"/>
  <c r="L400" i="16"/>
  <c r="C396" i="8"/>
  <c r="L287" i="16"/>
  <c r="L396" i="16"/>
  <c r="C392" i="8"/>
  <c r="L392" i="16"/>
  <c r="C388" i="8"/>
  <c r="L388" i="16"/>
  <c r="L3" i="16"/>
  <c r="L261" i="16"/>
  <c r="C384" i="8"/>
  <c r="L384" i="16"/>
  <c r="L260" i="16"/>
  <c r="C380" i="8"/>
  <c r="L258" i="16"/>
  <c r="L380" i="16"/>
  <c r="C376" i="8"/>
  <c r="L376" i="16"/>
  <c r="C372" i="8"/>
  <c r="L372" i="16"/>
  <c r="C368" i="8"/>
  <c r="L368" i="16"/>
  <c r="L268" i="16"/>
  <c r="C364" i="8"/>
  <c r="L364" i="16"/>
  <c r="C360" i="8"/>
  <c r="L360" i="16"/>
  <c r="C356" i="8"/>
  <c r="L356" i="16"/>
  <c r="C352" i="8"/>
  <c r="L352" i="16"/>
  <c r="C348" i="8"/>
  <c r="L348" i="16"/>
  <c r="C344" i="8"/>
  <c r="L344" i="16"/>
  <c r="C340" i="8"/>
  <c r="L340" i="16"/>
  <c r="C336" i="8"/>
  <c r="L336" i="16"/>
  <c r="C334" i="8"/>
  <c r="J334" i="16"/>
  <c r="C330" i="8"/>
  <c r="J330" i="16"/>
  <c r="J584" i="16"/>
  <c r="C326" i="8"/>
  <c r="J326" i="16"/>
  <c r="C322" i="8"/>
  <c r="J322" i="16"/>
  <c r="C318" i="8"/>
  <c r="J318" i="16"/>
  <c r="C315" i="8"/>
  <c r="J315" i="16"/>
  <c r="J493" i="16"/>
  <c r="C310" i="8"/>
  <c r="J310" i="16"/>
  <c r="C306" i="8"/>
  <c r="J432" i="16"/>
  <c r="J306" i="16"/>
  <c r="C302" i="8"/>
  <c r="J302" i="16"/>
  <c r="J429" i="16"/>
  <c r="C298" i="8"/>
  <c r="J298" i="16"/>
  <c r="J587" i="16"/>
  <c r="J417" i="16"/>
  <c r="C294" i="8"/>
  <c r="J294" i="16"/>
  <c r="J421" i="16"/>
  <c r="C291" i="8"/>
  <c r="J404" i="16"/>
  <c r="J291" i="16"/>
  <c r="C287" i="8"/>
  <c r="J287" i="16"/>
  <c r="J396" i="16"/>
  <c r="C283" i="8"/>
  <c r="J283" i="16"/>
  <c r="C279" i="8"/>
  <c r="J279" i="16"/>
  <c r="J383" i="16"/>
  <c r="C272" i="8"/>
  <c r="J366" i="16"/>
  <c r="J272" i="16"/>
  <c r="J4" i="16"/>
  <c r="C269" i="8"/>
  <c r="J349" i="16"/>
  <c r="J269" i="16"/>
  <c r="C266" i="8"/>
  <c r="J379" i="16"/>
  <c r="J266" i="16"/>
  <c r="C263" i="8"/>
  <c r="J263" i="16"/>
  <c r="C259" i="8"/>
  <c r="J259" i="16"/>
  <c r="C257" i="8"/>
  <c r="J257" i="16"/>
  <c r="J577" i="16"/>
  <c r="C253" i="8"/>
  <c r="J358" i="16"/>
  <c r="J253" i="16"/>
  <c r="C249" i="8"/>
  <c r="J249" i="16"/>
  <c r="J576" i="16"/>
  <c r="C245" i="8"/>
  <c r="J245" i="16"/>
  <c r="J581" i="16"/>
  <c r="C241" i="8"/>
  <c r="J241" i="16"/>
  <c r="C237" i="8"/>
  <c r="J105" i="16"/>
  <c r="J571" i="16"/>
  <c r="J237" i="16"/>
  <c r="C233" i="8"/>
  <c r="J233" i="16"/>
  <c r="J462" i="16"/>
  <c r="C229" i="8"/>
  <c r="J229" i="16"/>
  <c r="J460" i="16"/>
  <c r="C225" i="8"/>
  <c r="J225" i="16"/>
  <c r="J452"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6" i="16"/>
  <c r="H604" i="16"/>
  <c r="C161" i="8"/>
  <c r="H161" i="16"/>
  <c r="C157" i="8"/>
  <c r="H157" i="16"/>
  <c r="C153" i="8"/>
  <c r="H153" i="16"/>
  <c r="C149" i="8"/>
  <c r="H149" i="16"/>
  <c r="C145" i="8"/>
  <c r="H308" i="16"/>
  <c r="H145" i="16"/>
  <c r="C141" i="8"/>
  <c r="H141" i="16"/>
  <c r="H295" i="16"/>
  <c r="C137" i="8"/>
  <c r="H137" i="16"/>
  <c r="H514" i="16"/>
  <c r="C133" i="8"/>
  <c r="H133" i="16"/>
  <c r="C129" i="8"/>
  <c r="H129" i="16"/>
  <c r="C125" i="8"/>
  <c r="H125" i="16"/>
  <c r="C121" i="8"/>
  <c r="H121" i="16"/>
  <c r="C117" i="8"/>
  <c r="H117" i="16"/>
  <c r="C113" i="8"/>
  <c r="H113" i="16"/>
  <c r="H403" i="16"/>
  <c r="C109" i="8"/>
  <c r="H228" i="16"/>
  <c r="H109" i="16"/>
  <c r="H617" i="16"/>
  <c r="H550" i="16"/>
  <c r="C105" i="8"/>
  <c r="H105" i="16"/>
  <c r="H237" i="16"/>
  <c r="H571"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82" i="16"/>
  <c r="H9" i="16"/>
  <c r="H596" i="16"/>
  <c r="C5" i="8"/>
  <c r="H5" i="16"/>
  <c r="C623" i="8"/>
  <c r="J345" i="16"/>
  <c r="J623" i="16"/>
  <c r="C619" i="8"/>
  <c r="J406" i="16"/>
  <c r="J619" i="16"/>
  <c r="J147" i="16"/>
  <c r="J106" i="16"/>
  <c r="J580" i="16"/>
  <c r="C613" i="8"/>
  <c r="J613" i="16"/>
  <c r="C610" i="8"/>
  <c r="J610" i="16"/>
  <c r="C606" i="8"/>
  <c r="J526" i="16"/>
  <c r="J606" i="16"/>
  <c r="C602" i="8"/>
  <c r="J602" i="16"/>
  <c r="J11" i="16"/>
  <c r="C598" i="8"/>
  <c r="J598" i="16"/>
  <c r="J499" i="16"/>
  <c r="J114" i="16"/>
  <c r="C594" i="8"/>
  <c r="J594" i="16"/>
  <c r="C590" i="8"/>
  <c r="L320" i="16"/>
  <c r="L590" i="16"/>
  <c r="C586" i="8"/>
  <c r="L586" i="16"/>
  <c r="L328" i="16"/>
  <c r="L582" i="16"/>
  <c r="C582" i="8"/>
  <c r="C578" i="8"/>
  <c r="L252" i="16"/>
  <c r="L578" i="16"/>
  <c r="C574" i="8"/>
  <c r="L574" i="16"/>
  <c r="L254" i="16"/>
  <c r="C570" i="8"/>
  <c r="L570" i="16"/>
  <c r="L566" i="16"/>
  <c r="C566" i="8"/>
  <c r="L175" i="16"/>
  <c r="C562" i="8"/>
  <c r="L562" i="16"/>
  <c r="C558" i="8"/>
  <c r="L558" i="16"/>
  <c r="C554" i="8"/>
  <c r="L554" i="16"/>
  <c r="L109" i="16"/>
  <c r="L617" i="16"/>
  <c r="L550" i="16"/>
  <c r="L228" i="16"/>
  <c r="C550" i="8"/>
  <c r="C546" i="8"/>
  <c r="L546" i="16"/>
  <c r="C542" i="8"/>
  <c r="L542" i="16"/>
  <c r="C538" i="8"/>
  <c r="L538" i="16"/>
  <c r="L534" i="16"/>
  <c r="C534" i="8"/>
  <c r="C530" i="8"/>
  <c r="L530" i="16"/>
  <c r="C526" i="8"/>
  <c r="L526" i="16"/>
  <c r="L606" i="16"/>
  <c r="C522" i="8"/>
  <c r="L522" i="16"/>
  <c r="L518" i="16"/>
  <c r="C518" i="8"/>
  <c r="L137" i="16"/>
  <c r="C514" i="8"/>
  <c r="L514" i="16"/>
  <c r="C510" i="8"/>
  <c r="L140" i="16"/>
  <c r="L510" i="16"/>
  <c r="C506" i="8"/>
  <c r="L506" i="16"/>
  <c r="L502" i="16"/>
  <c r="L248" i="16"/>
  <c r="C502" i="8"/>
  <c r="C498" i="8"/>
  <c r="L498" i="16"/>
  <c r="C494" i="8"/>
  <c r="L494" i="16"/>
  <c r="C490" i="8"/>
  <c r="L490" i="16"/>
  <c r="C486" i="8"/>
  <c r="L486" i="16"/>
  <c r="C482" i="8"/>
  <c r="L482" i="16"/>
  <c r="C478" i="8"/>
  <c r="L478" i="16"/>
  <c r="C474" i="8"/>
  <c r="L99" i="16"/>
  <c r="L474" i="16"/>
  <c r="L620" i="16"/>
  <c r="L133" i="16"/>
  <c r="L103" i="16"/>
  <c r="C470" i="8"/>
  <c r="L15" i="16"/>
  <c r="L104" i="16"/>
  <c r="L156" i="16"/>
  <c r="L470" i="16"/>
  <c r="C466" i="8"/>
  <c r="L466" i="16"/>
  <c r="C462" i="8"/>
  <c r="L233" i="16"/>
  <c r="L462" i="16"/>
  <c r="C458" i="8"/>
  <c r="L458" i="16"/>
  <c r="C454" i="8"/>
  <c r="L454" i="16"/>
  <c r="C450" i="8"/>
  <c r="L450" i="16"/>
  <c r="C446" i="8"/>
  <c r="L238" i="16"/>
  <c r="L446" i="16"/>
  <c r="L108" i="16"/>
  <c r="C442" i="8"/>
  <c r="L442" i="16"/>
  <c r="L438" i="16"/>
  <c r="C438" i="8"/>
  <c r="C434" i="8"/>
  <c r="L307" i="16"/>
  <c r="L434" i="16"/>
  <c r="C430" i="8"/>
  <c r="L430" i="16"/>
  <c r="L305" i="16"/>
  <c r="C426" i="8"/>
  <c r="L426" i="16"/>
  <c r="C422" i="8"/>
  <c r="L422" i="16"/>
  <c r="C418" i="8"/>
  <c r="L139" i="16"/>
  <c r="L300" i="16"/>
  <c r="L418" i="16"/>
  <c r="C414" i="8"/>
  <c r="L414" i="16"/>
  <c r="C410" i="8"/>
  <c r="L285" i="16"/>
  <c r="L410" i="16"/>
  <c r="C406" i="8"/>
  <c r="L147" i="16"/>
  <c r="L406" i="16"/>
  <c r="L619" i="16"/>
  <c r="C402" i="8"/>
  <c r="L402" i="16"/>
  <c r="C398" i="8"/>
  <c r="L280" i="16"/>
  <c r="L293" i="16"/>
  <c r="L398" i="16"/>
  <c r="C394" i="8"/>
  <c r="L394" i="16"/>
  <c r="C390" i="8"/>
  <c r="L390" i="16"/>
  <c r="C386" i="8"/>
  <c r="L386" i="16"/>
  <c r="C382" i="8"/>
  <c r="L9" i="16"/>
  <c r="L596" i="16"/>
  <c r="L382" i="16"/>
  <c r="C378" i="8"/>
  <c r="L378" i="16"/>
  <c r="C374" i="8"/>
  <c r="L6" i="16"/>
  <c r="L374" i="16"/>
  <c r="L610" i="16"/>
  <c r="C370" i="8"/>
  <c r="L370" i="16"/>
  <c r="C366" i="8"/>
  <c r="L272" i="16"/>
  <c r="L366" i="16"/>
  <c r="L4" i="16"/>
  <c r="C362" i="8"/>
  <c r="L609" i="16"/>
  <c r="L362" i="16"/>
  <c r="C358" i="8"/>
  <c r="L253" i="16"/>
  <c r="L358" i="16"/>
  <c r="C354" i="8"/>
  <c r="L354" i="16"/>
  <c r="C350" i="8"/>
  <c r="L350" i="16"/>
  <c r="C346" i="8"/>
  <c r="L346" i="16"/>
  <c r="C342" i="8"/>
  <c r="L342" i="16"/>
  <c r="C338" i="8"/>
  <c r="L116" i="16"/>
  <c r="L251" i="16"/>
  <c r="L338" i="16"/>
  <c r="C332" i="8"/>
  <c r="J332" i="16"/>
  <c r="C328" i="8"/>
  <c r="J582" i="16"/>
  <c r="J328" i="16"/>
  <c r="C324" i="8"/>
  <c r="J555" i="16"/>
  <c r="J324" i="16"/>
  <c r="C320" i="8"/>
  <c r="J320" i="16"/>
  <c r="J590" i="16"/>
  <c r="C316" i="8"/>
  <c r="J316" i="16"/>
  <c r="J344" i="16"/>
  <c r="C312" i="8"/>
  <c r="J312" i="16"/>
  <c r="C308" i="8"/>
  <c r="J308" i="16"/>
  <c r="J145" i="16"/>
  <c r="C304" i="8"/>
  <c r="J304" i="16"/>
  <c r="J579" i="16"/>
  <c r="C300" i="8"/>
  <c r="J139" i="16"/>
  <c r="J418" i="16"/>
  <c r="J300" i="16"/>
  <c r="C296" i="8"/>
  <c r="J142" i="16"/>
  <c r="J296" i="16"/>
  <c r="C293" i="8"/>
  <c r="J293" i="16"/>
  <c r="C289" i="8"/>
  <c r="J289" i="16"/>
  <c r="J393" i="16"/>
  <c r="C285" i="8"/>
  <c r="J410" i="16"/>
  <c r="J285" i="16"/>
  <c r="C281" i="8"/>
  <c r="J281" i="16"/>
  <c r="J405" i="16"/>
  <c r="C277" i="8"/>
  <c r="J277" i="16"/>
  <c r="J507" i="16"/>
  <c r="C274" i="8"/>
  <c r="J274" i="16"/>
  <c r="J6" i="16"/>
  <c r="J374" i="16"/>
  <c r="C261" i="8"/>
  <c r="J3" i="16"/>
  <c r="J261" i="16"/>
  <c r="J388" i="16"/>
  <c r="J13" i="16"/>
  <c r="C255" i="8"/>
  <c r="J255" i="16"/>
  <c r="C251" i="8"/>
  <c r="J251" i="16"/>
  <c r="J116" i="16"/>
  <c r="J338" i="16"/>
  <c r="C247" i="8"/>
  <c r="J355" i="16"/>
  <c r="J247" i="16"/>
  <c r="C243" i="8"/>
  <c r="J491" i="16"/>
  <c r="J243" i="16"/>
  <c r="C239" i="8"/>
  <c r="J239" i="16"/>
  <c r="C235" i="8"/>
  <c r="J235" i="16"/>
  <c r="J537" i="16"/>
  <c r="C231" i="8"/>
  <c r="J231" i="16"/>
  <c r="C227" i="8"/>
  <c r="J227" i="16"/>
  <c r="C223" i="8"/>
  <c r="J223" i="16"/>
  <c r="J155" i="16"/>
  <c r="J557"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6" i="16"/>
  <c r="C171" i="8"/>
  <c r="H171" i="16"/>
  <c r="C167" i="8"/>
  <c r="H167" i="16"/>
  <c r="H235" i="16"/>
  <c r="H529" i="16"/>
  <c r="H537" i="16"/>
  <c r="H607" i="16"/>
  <c r="C163" i="8"/>
  <c r="H163" i="16"/>
  <c r="C159" i="8"/>
  <c r="H159" i="16"/>
  <c r="C155" i="8"/>
  <c r="H155" i="16"/>
  <c r="H223" i="16"/>
  <c r="H557" i="16"/>
  <c r="C151" i="8"/>
  <c r="H151" i="16"/>
  <c r="C147" i="8"/>
  <c r="H147" i="16"/>
  <c r="H406" i="16"/>
  <c r="H619" i="16"/>
  <c r="C143" i="8"/>
  <c r="H143" i="16"/>
  <c r="H621" i="16"/>
  <c r="C139" i="8"/>
  <c r="H139" i="16"/>
  <c r="H300" i="16"/>
  <c r="H418" i="16"/>
  <c r="C135" i="8"/>
  <c r="H135" i="16"/>
  <c r="C131" i="8"/>
  <c r="H131" i="16"/>
  <c r="C127" i="8"/>
  <c r="H127" i="16"/>
  <c r="C123" i="8"/>
  <c r="H123" i="16"/>
  <c r="C119" i="8"/>
  <c r="H119" i="16"/>
  <c r="C115" i="8"/>
  <c r="H115" i="16"/>
  <c r="H597" i="16"/>
  <c r="C111" i="8"/>
  <c r="H111" i="16"/>
  <c r="C107" i="8"/>
  <c r="H107" i="16"/>
  <c r="H236" i="16"/>
  <c r="H447" i="16"/>
  <c r="C103" i="8"/>
  <c r="H103" i="16"/>
  <c r="C99" i="8"/>
  <c r="H99" i="16"/>
  <c r="H474" i="16"/>
  <c r="H620"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7" i="16"/>
  <c r="C19" i="8"/>
  <c r="H19" i="16"/>
  <c r="C15" i="8"/>
  <c r="H15" i="16"/>
  <c r="C11" i="8"/>
  <c r="H11" i="16"/>
  <c r="H598" i="16"/>
  <c r="H377" i="16"/>
  <c r="H499" i="16"/>
  <c r="C7" i="8"/>
  <c r="H7" i="16"/>
  <c r="H505" i="16"/>
  <c r="H601" i="16"/>
  <c r="C3" i="8"/>
  <c r="H3" i="16"/>
  <c r="H261" i="16"/>
  <c r="H388" i="16"/>
  <c r="E622" i="14"/>
  <c r="E621" i="14"/>
  <c r="E622" i="9"/>
  <c r="E621" i="9"/>
  <c r="A478" i="7"/>
  <c r="B478" i="7"/>
  <c r="A479" i="7"/>
  <c r="B479" i="7"/>
  <c r="A480" i="7"/>
  <c r="B480" i="7"/>
  <c r="A481" i="7"/>
  <c r="B481" i="7"/>
  <c r="A3" i="7" l="1"/>
  <c r="B3" i="7"/>
  <c r="A4" i="7"/>
  <c r="B4" i="7"/>
  <c r="A5" i="7"/>
  <c r="B5" i="7"/>
  <c r="A6" i="7"/>
  <c r="B6" i="7"/>
  <c r="A7" i="7"/>
  <c r="B7" i="7"/>
  <c r="A8" i="7"/>
  <c r="B8"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82" i="7"/>
  <c r="B482" i="7"/>
  <c r="A483" i="7"/>
  <c r="B483" i="7"/>
  <c r="A484" i="7"/>
  <c r="B484" i="7"/>
  <c r="A485" i="7"/>
  <c r="B485" i="7"/>
  <c r="A486" i="7"/>
  <c r="B486" i="7"/>
  <c r="A487" i="7"/>
  <c r="B487" i="7"/>
  <c r="A488" i="7"/>
  <c r="B488" i="7"/>
  <c r="A489" i="7"/>
  <c r="B489" i="7"/>
  <c r="A490" i="7"/>
  <c r="B490" i="7"/>
  <c r="A491" i="7"/>
  <c r="B491" i="7"/>
  <c r="A492" i="7"/>
  <c r="B492" i="7"/>
  <c r="B2" i="7"/>
  <c r="A2" i="7"/>
  <c r="E613" i="14" l="1"/>
  <c r="E612" i="14"/>
  <c r="E611" i="14"/>
  <c r="E613" i="9"/>
  <c r="E612" i="9"/>
  <c r="E611" i="9"/>
  <c r="E610" i="14"/>
  <c r="E610" i="9"/>
  <c r="P609" i="20"/>
  <c r="M609" i="20"/>
  <c r="J609" i="20"/>
  <c r="H609" i="20"/>
  <c r="G609" i="20"/>
  <c r="D609" i="20"/>
  <c r="E609" i="20" s="1"/>
  <c r="C609" i="20"/>
  <c r="F609" i="8"/>
  <c r="D609" i="16"/>
  <c r="C609" i="16"/>
  <c r="B609" i="16"/>
  <c r="B609" i="18"/>
  <c r="G609" i="18"/>
  <c r="E609" i="14"/>
  <c r="E609" i="9"/>
  <c r="I609"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6" i="20"/>
  <c r="P234" i="20"/>
  <c r="P235" i="20"/>
  <c r="P236" i="20"/>
  <c r="P237" i="20"/>
  <c r="P238" i="20"/>
  <c r="P617" i="20"/>
  <c r="P239" i="20"/>
  <c r="P240" i="20"/>
  <c r="P241" i="20"/>
  <c r="P242" i="20"/>
  <c r="P243" i="20"/>
  <c r="P244" i="20"/>
  <c r="P245" i="20"/>
  <c r="P246" i="20"/>
  <c r="P247" i="20"/>
  <c r="P248" i="20"/>
  <c r="P249" i="20"/>
  <c r="P250" i="20"/>
  <c r="P251" i="20"/>
  <c r="P252" i="20"/>
  <c r="P253" i="20"/>
  <c r="P254" i="20"/>
  <c r="P255" i="20"/>
  <c r="P256" i="20"/>
  <c r="P257" i="20"/>
  <c r="P258" i="20"/>
  <c r="P259" i="20"/>
  <c r="P260" i="20"/>
  <c r="P614"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5" i="20"/>
  <c r="P606" i="20"/>
  <c r="P607" i="20"/>
  <c r="P608" i="20"/>
  <c r="P610" i="20"/>
  <c r="P611" i="20"/>
  <c r="P612" i="20"/>
  <c r="P613" i="20"/>
  <c r="P615" i="20"/>
  <c r="P618" i="20"/>
  <c r="P619" i="20"/>
  <c r="P620" i="20"/>
  <c r="P621" i="20"/>
  <c r="P622" i="20"/>
  <c r="P623" i="20"/>
  <c r="P624"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6" i="20"/>
  <c r="M230" i="20"/>
  <c r="M231" i="20"/>
  <c r="M232" i="20"/>
  <c r="M233" i="20"/>
  <c r="M616" i="20"/>
  <c r="M234" i="20"/>
  <c r="M235" i="20"/>
  <c r="M236" i="20"/>
  <c r="M237" i="20"/>
  <c r="M238" i="20"/>
  <c r="M617" i="20"/>
  <c r="M239" i="20"/>
  <c r="M240" i="20"/>
  <c r="M241" i="20"/>
  <c r="M242" i="20"/>
  <c r="M243" i="20"/>
  <c r="M244" i="20"/>
  <c r="M597" i="20"/>
  <c r="M245" i="20"/>
  <c r="M246" i="20"/>
  <c r="M247" i="20"/>
  <c r="M248" i="20"/>
  <c r="M249" i="20"/>
  <c r="M250" i="20"/>
  <c r="M251" i="20"/>
  <c r="M252" i="20"/>
  <c r="M253" i="20"/>
  <c r="M254" i="20"/>
  <c r="M255" i="20"/>
  <c r="M256" i="20"/>
  <c r="M257" i="20"/>
  <c r="M258" i="20"/>
  <c r="M259" i="20"/>
  <c r="M260" i="20"/>
  <c r="M601" i="20"/>
  <c r="M614"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2" i="20"/>
  <c r="M593" i="20"/>
  <c r="M594" i="20"/>
  <c r="M595" i="20"/>
  <c r="M598" i="20"/>
  <c r="M599" i="20"/>
  <c r="M600" i="20"/>
  <c r="M602" i="20"/>
  <c r="M603" i="20"/>
  <c r="M604" i="20"/>
  <c r="M605" i="20"/>
  <c r="M606" i="20"/>
  <c r="M607" i="20"/>
  <c r="M608" i="20"/>
  <c r="M610" i="20"/>
  <c r="M611" i="20"/>
  <c r="M612" i="20"/>
  <c r="M613" i="20"/>
  <c r="M615" i="20"/>
  <c r="M618" i="20"/>
  <c r="M619" i="20"/>
  <c r="M620" i="20"/>
  <c r="M621" i="20"/>
  <c r="M622" i="20"/>
  <c r="M623" i="20"/>
  <c r="M624"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6" i="20"/>
  <c r="H596" i="20"/>
  <c r="G230" i="20"/>
  <c r="H230" i="20"/>
  <c r="G231" i="20"/>
  <c r="H231" i="20"/>
  <c r="G232" i="20"/>
  <c r="H232" i="20"/>
  <c r="G233" i="20"/>
  <c r="H233" i="20"/>
  <c r="G616" i="20"/>
  <c r="H616" i="20"/>
  <c r="G234" i="20"/>
  <c r="H234" i="20"/>
  <c r="G235" i="20"/>
  <c r="H235" i="20"/>
  <c r="G236" i="20"/>
  <c r="H236" i="20"/>
  <c r="G237" i="20"/>
  <c r="H237" i="20"/>
  <c r="G238" i="20"/>
  <c r="H238" i="20"/>
  <c r="G617" i="20"/>
  <c r="H617" i="20"/>
  <c r="G239" i="20"/>
  <c r="H239" i="20"/>
  <c r="G240" i="20"/>
  <c r="H240" i="20"/>
  <c r="G241" i="20"/>
  <c r="H241" i="20"/>
  <c r="G242" i="20"/>
  <c r="H242" i="20"/>
  <c r="G243" i="20"/>
  <c r="H243" i="20"/>
  <c r="G244" i="20"/>
  <c r="H244" i="20"/>
  <c r="G597" i="20"/>
  <c r="H597"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259" i="20"/>
  <c r="H259" i="20"/>
  <c r="G260" i="20"/>
  <c r="H260" i="20"/>
  <c r="G601" i="20"/>
  <c r="H601" i="20"/>
  <c r="G614" i="20"/>
  <c r="H614"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2" i="20"/>
  <c r="H592" i="20"/>
  <c r="G593" i="20"/>
  <c r="H593" i="20"/>
  <c r="G594" i="20"/>
  <c r="H594" i="20"/>
  <c r="G595" i="20"/>
  <c r="H595" i="20"/>
  <c r="G598" i="20"/>
  <c r="H598" i="20"/>
  <c r="G599" i="20"/>
  <c r="H599" i="20"/>
  <c r="G600" i="20"/>
  <c r="H600" i="20"/>
  <c r="G602" i="20"/>
  <c r="H602" i="20"/>
  <c r="G603" i="20"/>
  <c r="H603" i="20"/>
  <c r="G604" i="20"/>
  <c r="H604" i="20"/>
  <c r="G605" i="20"/>
  <c r="H605" i="20"/>
  <c r="G606" i="20"/>
  <c r="H606" i="20"/>
  <c r="G607" i="20"/>
  <c r="H607" i="20"/>
  <c r="G608" i="20"/>
  <c r="H608" i="20"/>
  <c r="G610" i="20"/>
  <c r="H610" i="20"/>
  <c r="G611" i="20"/>
  <c r="H611" i="20"/>
  <c r="G612" i="20"/>
  <c r="H612" i="20"/>
  <c r="G613" i="20"/>
  <c r="H613" i="20"/>
  <c r="G615" i="20"/>
  <c r="H615" i="20"/>
  <c r="G618" i="20"/>
  <c r="H618" i="20"/>
  <c r="G619" i="20"/>
  <c r="H619" i="20"/>
  <c r="G620" i="20"/>
  <c r="H620" i="20"/>
  <c r="G621" i="20"/>
  <c r="H621" i="20"/>
  <c r="G622" i="20"/>
  <c r="H622" i="20"/>
  <c r="G623" i="20"/>
  <c r="H623" i="20"/>
  <c r="G624" i="20"/>
  <c r="H624"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6" i="20"/>
  <c r="E596" i="20" s="1"/>
  <c r="D230" i="20"/>
  <c r="E230" i="20" s="1"/>
  <c r="D231" i="20"/>
  <c r="E231" i="20" s="1"/>
  <c r="D232" i="20"/>
  <c r="E232" i="20" s="1"/>
  <c r="D233" i="20"/>
  <c r="E233" i="20" s="1"/>
  <c r="D616" i="20"/>
  <c r="E616" i="20" s="1"/>
  <c r="D234" i="20"/>
  <c r="E234" i="20" s="1"/>
  <c r="D235" i="20"/>
  <c r="E235" i="20" s="1"/>
  <c r="D236" i="20"/>
  <c r="E236" i="20" s="1"/>
  <c r="D237" i="20"/>
  <c r="E237" i="20" s="1"/>
  <c r="D238" i="20"/>
  <c r="E238" i="20" s="1"/>
  <c r="D617" i="20"/>
  <c r="E617" i="20" s="1"/>
  <c r="D239" i="20"/>
  <c r="E239" i="20" s="1"/>
  <c r="D240" i="20"/>
  <c r="E240" i="20" s="1"/>
  <c r="D241" i="20"/>
  <c r="E241" i="20" s="1"/>
  <c r="D242" i="20"/>
  <c r="E242" i="20" s="1"/>
  <c r="D243" i="20"/>
  <c r="E243" i="20" s="1"/>
  <c r="D244" i="20"/>
  <c r="E244" i="20" s="1"/>
  <c r="D597" i="20"/>
  <c r="E597"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259" i="20"/>
  <c r="E259" i="20" s="1"/>
  <c r="D260" i="20"/>
  <c r="E260" i="20" s="1"/>
  <c r="D601" i="20"/>
  <c r="E601" i="20" s="1"/>
  <c r="D614" i="20"/>
  <c r="E614"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2" i="20"/>
  <c r="E592" i="20" s="1"/>
  <c r="D593" i="20"/>
  <c r="E593" i="20" s="1"/>
  <c r="D594" i="20"/>
  <c r="E594" i="20" s="1"/>
  <c r="D595" i="20"/>
  <c r="E595" i="20" s="1"/>
  <c r="D598" i="20"/>
  <c r="E598" i="20" s="1"/>
  <c r="D599" i="20"/>
  <c r="E599" i="20" s="1"/>
  <c r="D600" i="20"/>
  <c r="E600" i="20" s="1"/>
  <c r="D602" i="20"/>
  <c r="E602" i="20" s="1"/>
  <c r="D603" i="20"/>
  <c r="E603" i="20" s="1"/>
  <c r="D604" i="20"/>
  <c r="E604" i="20" s="1"/>
  <c r="D605" i="20"/>
  <c r="E605" i="20" s="1"/>
  <c r="D606" i="20"/>
  <c r="E606" i="20" s="1"/>
  <c r="D607" i="20"/>
  <c r="E607" i="20" s="1"/>
  <c r="D608" i="20"/>
  <c r="E608" i="20" s="1"/>
  <c r="D610" i="20"/>
  <c r="E610" i="20" s="1"/>
  <c r="D611" i="20"/>
  <c r="E611" i="20" s="1"/>
  <c r="D612" i="20"/>
  <c r="E612" i="20" s="1"/>
  <c r="D613" i="20"/>
  <c r="E613" i="20" s="1"/>
  <c r="D615" i="20"/>
  <c r="E615" i="20" s="1"/>
  <c r="D618" i="20"/>
  <c r="E618" i="20" s="1"/>
  <c r="D619" i="20"/>
  <c r="E619" i="20" s="1"/>
  <c r="D620" i="20"/>
  <c r="E620" i="20" s="1"/>
  <c r="D621" i="20"/>
  <c r="E621" i="20" s="1"/>
  <c r="D622" i="20"/>
  <c r="E622" i="20" s="1"/>
  <c r="D623" i="20"/>
  <c r="E623" i="20" s="1"/>
  <c r="D624" i="20"/>
  <c r="E624"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6" i="20"/>
  <c r="C230" i="20"/>
  <c r="C231" i="20"/>
  <c r="C232" i="20"/>
  <c r="C233" i="20"/>
  <c r="C616" i="20"/>
  <c r="C234" i="20"/>
  <c r="C235" i="20"/>
  <c r="C236" i="20"/>
  <c r="C237" i="20"/>
  <c r="C238" i="20"/>
  <c r="C617" i="20"/>
  <c r="C239" i="20"/>
  <c r="C240" i="20"/>
  <c r="C241" i="20"/>
  <c r="C242" i="20"/>
  <c r="C243" i="20"/>
  <c r="C244" i="20"/>
  <c r="C597" i="20"/>
  <c r="C245" i="20"/>
  <c r="C246" i="20"/>
  <c r="C247" i="20"/>
  <c r="C248" i="20"/>
  <c r="C249" i="20"/>
  <c r="C250" i="20"/>
  <c r="C251" i="20"/>
  <c r="C252" i="20"/>
  <c r="C253" i="20"/>
  <c r="C254" i="20"/>
  <c r="C255" i="20"/>
  <c r="C256" i="20"/>
  <c r="C257" i="20"/>
  <c r="C258" i="20"/>
  <c r="C259" i="20"/>
  <c r="C260" i="20"/>
  <c r="C601" i="20"/>
  <c r="C614"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2" i="20"/>
  <c r="C593" i="20"/>
  <c r="C594" i="20"/>
  <c r="C595" i="20"/>
  <c r="C598" i="20"/>
  <c r="C599" i="20"/>
  <c r="C600" i="20"/>
  <c r="C602" i="20"/>
  <c r="C603" i="20"/>
  <c r="C604" i="20"/>
  <c r="C605" i="20"/>
  <c r="C606" i="20"/>
  <c r="C607" i="20"/>
  <c r="C608" i="20"/>
  <c r="C610" i="20"/>
  <c r="C611" i="20"/>
  <c r="C612" i="20"/>
  <c r="C613" i="20"/>
  <c r="C615" i="20"/>
  <c r="C618" i="20"/>
  <c r="C619" i="20"/>
  <c r="C620" i="20"/>
  <c r="C621" i="20"/>
  <c r="C622" i="20"/>
  <c r="C623" i="20"/>
  <c r="C624"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6" i="20"/>
  <c r="J230" i="20"/>
  <c r="J231" i="20"/>
  <c r="J232" i="20"/>
  <c r="J233" i="20"/>
  <c r="J616" i="20"/>
  <c r="J234" i="20"/>
  <c r="J235" i="20"/>
  <c r="J236" i="20"/>
  <c r="J237" i="20"/>
  <c r="J238" i="20"/>
  <c r="J617" i="20"/>
  <c r="J239" i="20"/>
  <c r="J240" i="20"/>
  <c r="J241" i="20"/>
  <c r="J242" i="20"/>
  <c r="J243" i="20"/>
  <c r="J244" i="20"/>
  <c r="J597" i="20"/>
  <c r="J245" i="20"/>
  <c r="J246" i="20"/>
  <c r="J247" i="20"/>
  <c r="J248" i="20"/>
  <c r="J249" i="20"/>
  <c r="J250" i="20"/>
  <c r="J251" i="20"/>
  <c r="J252" i="20"/>
  <c r="J253" i="20"/>
  <c r="J254" i="20"/>
  <c r="J255" i="20"/>
  <c r="J256" i="20"/>
  <c r="J257" i="20"/>
  <c r="J258" i="20"/>
  <c r="J259" i="20"/>
  <c r="J260" i="20"/>
  <c r="J601" i="20"/>
  <c r="J614"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8" i="20"/>
  <c r="J599" i="20"/>
  <c r="J600" i="20"/>
  <c r="J602" i="20"/>
  <c r="J603" i="20"/>
  <c r="J604" i="20"/>
  <c r="J605" i="20"/>
  <c r="J606" i="20"/>
  <c r="J607" i="20"/>
  <c r="J608" i="20"/>
  <c r="J610" i="20"/>
  <c r="J611" i="20"/>
  <c r="J612" i="20"/>
  <c r="J613" i="20"/>
  <c r="J615" i="20"/>
  <c r="J618" i="20"/>
  <c r="J619" i="20"/>
  <c r="J620" i="20"/>
  <c r="J621" i="20"/>
  <c r="J622" i="20"/>
  <c r="J623" i="20"/>
  <c r="J624" i="20"/>
  <c r="J3" i="20"/>
  <c r="J2" i="20"/>
  <c r="V2" i="20"/>
  <c r="I624" i="20" l="1"/>
  <c r="I622" i="20"/>
  <c r="I620" i="20"/>
  <c r="I618" i="20"/>
  <c r="I613" i="20"/>
  <c r="I611" i="20"/>
  <c r="I608" i="20"/>
  <c r="I606" i="20"/>
  <c r="I604" i="20"/>
  <c r="I602" i="20"/>
  <c r="I599" i="20"/>
  <c r="I595" i="20"/>
  <c r="I593"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2" i="20"/>
  <c r="I623" i="20"/>
  <c r="I621" i="20"/>
  <c r="I619" i="20"/>
  <c r="I615" i="20"/>
  <c r="I612" i="20"/>
  <c r="I610" i="20"/>
  <c r="I607" i="20"/>
  <c r="I605" i="20"/>
  <c r="I603" i="20"/>
  <c r="I600" i="20"/>
  <c r="I598" i="20"/>
  <c r="I594" i="20"/>
  <c r="I592"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0" i="20"/>
  <c r="I335" i="20"/>
  <c r="I333" i="20"/>
  <c r="I331" i="20"/>
  <c r="I329" i="20"/>
  <c r="I327" i="20"/>
  <c r="I325" i="20"/>
  <c r="I323" i="20"/>
  <c r="I321" i="20"/>
  <c r="I319" i="20"/>
  <c r="I317" i="20"/>
  <c r="I315" i="20"/>
  <c r="I313" i="20"/>
  <c r="I311" i="20"/>
  <c r="I309" i="20"/>
  <c r="I307" i="20"/>
  <c r="I305" i="20"/>
  <c r="I303" i="20"/>
  <c r="I301" i="20"/>
  <c r="I299" i="20"/>
  <c r="I297" i="20"/>
  <c r="I295" i="20"/>
  <c r="I292" i="20"/>
  <c r="I290" i="20"/>
  <c r="I288" i="20"/>
  <c r="I286" i="20"/>
  <c r="I284" i="20"/>
  <c r="I282" i="20"/>
  <c r="I280" i="20"/>
  <c r="I278" i="20"/>
  <c r="I276" i="20"/>
  <c r="I274" i="20"/>
  <c r="I272" i="20"/>
  <c r="I270" i="20"/>
  <c r="I268" i="20"/>
  <c r="I266" i="20"/>
  <c r="I264" i="20"/>
  <c r="I262" i="20"/>
  <c r="I614" i="20"/>
  <c r="I260" i="20"/>
  <c r="I258" i="20"/>
  <c r="I256" i="20"/>
  <c r="I254" i="20"/>
  <c r="I252" i="20"/>
  <c r="I250" i="20"/>
  <c r="I248" i="20"/>
  <c r="I246" i="20"/>
  <c r="I597" i="20"/>
  <c r="I243" i="20"/>
  <c r="I241" i="20"/>
  <c r="I239" i="20"/>
  <c r="I238" i="20"/>
  <c r="I236" i="20"/>
  <c r="I234" i="20"/>
  <c r="I233" i="20"/>
  <c r="I231" i="20"/>
  <c r="I596"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I328" i="20"/>
  <c r="I326" i="20"/>
  <c r="I324" i="20"/>
  <c r="I322" i="20"/>
  <c r="I320" i="20"/>
  <c r="I318" i="20"/>
  <c r="I316" i="20"/>
  <c r="I314" i="20"/>
  <c r="I312" i="20"/>
  <c r="I310" i="20"/>
  <c r="I308" i="20"/>
  <c r="I306" i="20"/>
  <c r="I304" i="20"/>
  <c r="I302" i="20"/>
  <c r="I300" i="20"/>
  <c r="I298" i="20"/>
  <c r="I296" i="20"/>
  <c r="I294" i="20"/>
  <c r="I293" i="20"/>
  <c r="I291" i="20"/>
  <c r="I289" i="20"/>
  <c r="I287" i="20"/>
  <c r="I285" i="20"/>
  <c r="I283" i="20"/>
  <c r="I281" i="20"/>
  <c r="I279" i="20"/>
  <c r="I277" i="20"/>
  <c r="I275" i="20"/>
  <c r="I273" i="20"/>
  <c r="I271" i="20"/>
  <c r="I269" i="20"/>
  <c r="I267" i="20"/>
  <c r="I265" i="20"/>
  <c r="I263" i="20"/>
  <c r="I261" i="20"/>
  <c r="I601" i="20"/>
  <c r="I259" i="20"/>
  <c r="I257" i="20"/>
  <c r="I255" i="20"/>
  <c r="I253" i="20"/>
  <c r="I251" i="20"/>
  <c r="I249" i="20"/>
  <c r="I247" i="20"/>
  <c r="I245" i="20"/>
  <c r="I244" i="20"/>
  <c r="I242" i="20"/>
  <c r="I240" i="20"/>
  <c r="I617" i="20"/>
  <c r="I237" i="20"/>
  <c r="I235" i="20"/>
  <c r="I616"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E607" i="14"/>
  <c r="D624" i="16" l="1"/>
  <c r="C624" i="16"/>
  <c r="B624" i="16"/>
  <c r="D623" i="16"/>
  <c r="C623" i="16"/>
  <c r="B623" i="16"/>
  <c r="D622" i="16"/>
  <c r="C622" i="16"/>
  <c r="B622" i="16"/>
  <c r="B624" i="18" l="1"/>
  <c r="G624" i="18"/>
  <c r="B623" i="18"/>
  <c r="G623" i="18"/>
  <c r="B622" i="18"/>
  <c r="G622" i="18"/>
  <c r="B621" i="18"/>
  <c r="G621" i="18"/>
  <c r="B620" i="18"/>
  <c r="G620" i="18"/>
  <c r="B619" i="18"/>
  <c r="G619" i="18"/>
  <c r="B618" i="18"/>
  <c r="G618" i="18"/>
  <c r="B617" i="18"/>
  <c r="G617" i="18"/>
  <c r="B613" i="18"/>
  <c r="G613" i="18"/>
  <c r="B612" i="18"/>
  <c r="G612" i="18"/>
  <c r="B611" i="18"/>
  <c r="G611" i="18"/>
  <c r="B610" i="18"/>
  <c r="G610" i="18"/>
  <c r="B608" i="18"/>
  <c r="G608" i="18"/>
  <c r="B607" i="18"/>
  <c r="G607" i="18"/>
  <c r="B606" i="18"/>
  <c r="G606" i="18"/>
  <c r="B593" i="18"/>
  <c r="G593" i="18"/>
  <c r="B592" i="18"/>
  <c r="G592" i="18"/>
  <c r="B591" i="18"/>
  <c r="G591" i="18"/>
  <c r="B590" i="18"/>
  <c r="G590"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605" i="18"/>
  <c r="G605" i="18"/>
  <c r="B595" i="18"/>
  <c r="G595" i="18"/>
  <c r="B329" i="18"/>
  <c r="G329" i="18"/>
  <c r="B328" i="18"/>
  <c r="G328" i="18"/>
  <c r="B604" i="18"/>
  <c r="G604" i="18"/>
  <c r="B327" i="18"/>
  <c r="G327" i="18"/>
  <c r="B326" i="18"/>
  <c r="G326" i="18"/>
  <c r="B325" i="18"/>
  <c r="G325"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599" i="18"/>
  <c r="G599" i="18"/>
  <c r="B270" i="18"/>
  <c r="G270" i="18"/>
  <c r="B603" i="18"/>
  <c r="G603" i="18"/>
  <c r="B269" i="18"/>
  <c r="G269" i="18"/>
  <c r="B268" i="18"/>
  <c r="G268" i="18"/>
  <c r="B598" i="18"/>
  <c r="G598" i="18"/>
  <c r="B267" i="18"/>
  <c r="G267" i="18"/>
  <c r="B602" i="18"/>
  <c r="G602" i="18"/>
  <c r="B266" i="18"/>
  <c r="G266" i="18"/>
  <c r="B600" i="18"/>
  <c r="G600" i="18"/>
  <c r="B265" i="18"/>
  <c r="G265" i="18"/>
  <c r="B264" i="18"/>
  <c r="G264" i="18"/>
  <c r="B263" i="18"/>
  <c r="G263" i="18"/>
  <c r="B262" i="18"/>
  <c r="G262" i="18"/>
  <c r="B615" i="18"/>
  <c r="G615" i="18"/>
  <c r="B261" i="18"/>
  <c r="G261" i="18"/>
  <c r="B614" i="18"/>
  <c r="G614" i="18"/>
  <c r="B601" i="18"/>
  <c r="G601" i="18"/>
  <c r="B260" i="18"/>
  <c r="G260" i="18"/>
  <c r="B259" i="18"/>
  <c r="G259" i="18"/>
  <c r="B258" i="18"/>
  <c r="G258" i="18"/>
  <c r="B594" i="18"/>
  <c r="G594" i="18"/>
  <c r="B257" i="18"/>
  <c r="G257" i="18"/>
  <c r="B256" i="18"/>
  <c r="G256" i="18"/>
  <c r="B255" i="18"/>
  <c r="G255" i="18"/>
  <c r="B254" i="18"/>
  <c r="G254" i="18"/>
  <c r="B253" i="18"/>
  <c r="G253" i="18"/>
  <c r="B252" i="18"/>
  <c r="G252" i="18"/>
  <c r="B251" i="18"/>
  <c r="G251" i="18"/>
  <c r="B250" i="18"/>
  <c r="G250" i="18"/>
  <c r="B249" i="18"/>
  <c r="G249" i="18"/>
  <c r="B248" i="18"/>
  <c r="G248" i="18"/>
  <c r="B247" i="18"/>
  <c r="G247" i="18"/>
  <c r="B246" i="18"/>
  <c r="G246" i="18"/>
  <c r="B245" i="18"/>
  <c r="G245" i="18"/>
  <c r="B597" i="18"/>
  <c r="G597" i="18"/>
  <c r="B244" i="18"/>
  <c r="G244" i="18"/>
  <c r="B243" i="18"/>
  <c r="G243" i="18"/>
  <c r="B242" i="18"/>
  <c r="G242" i="18"/>
  <c r="B241" i="18"/>
  <c r="G241" i="18"/>
  <c r="B240" i="18"/>
  <c r="G240" i="18"/>
  <c r="B239" i="18"/>
  <c r="G239" i="18"/>
  <c r="B238" i="18"/>
  <c r="G238" i="18"/>
  <c r="B237" i="18"/>
  <c r="G237" i="18"/>
  <c r="B236" i="18"/>
  <c r="G236" i="18"/>
  <c r="B235" i="18"/>
  <c r="G235" i="18"/>
  <c r="B234" i="18"/>
  <c r="G234" i="18"/>
  <c r="B616" i="18"/>
  <c r="G616" i="18"/>
  <c r="B233" i="18"/>
  <c r="G233" i="18"/>
  <c r="B232" i="18"/>
  <c r="G232" i="18"/>
  <c r="B231" i="18"/>
  <c r="G231" i="18"/>
  <c r="B230" i="18"/>
  <c r="G230" i="18"/>
  <c r="B596" i="18"/>
  <c r="G596"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580" i="9" l="1"/>
  <c r="E581" i="9"/>
  <c r="E582" i="9"/>
  <c r="E583" i="9"/>
  <c r="E584" i="9"/>
  <c r="E585" i="9"/>
  <c r="E586" i="9"/>
  <c r="E587" i="9"/>
  <c r="E588" i="9"/>
  <c r="E589" i="9"/>
  <c r="E590" i="9"/>
  <c r="E591" i="9"/>
  <c r="E592" i="9"/>
  <c r="E593" i="9"/>
  <c r="E606" i="9"/>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590" i="16"/>
  <c r="C590" i="16"/>
  <c r="D590" i="16"/>
  <c r="B591" i="16"/>
  <c r="C591" i="16"/>
  <c r="D591" i="16"/>
  <c r="B592" i="16"/>
  <c r="C592" i="16"/>
  <c r="D592" i="16"/>
  <c r="B593" i="16"/>
  <c r="C593" i="16"/>
  <c r="D593" i="16"/>
  <c r="B605" i="16"/>
  <c r="C605" i="16"/>
  <c r="D605" i="16"/>
  <c r="B606" i="16"/>
  <c r="C606" i="16"/>
  <c r="D606" i="16"/>
  <c r="B607" i="16"/>
  <c r="C607" i="16"/>
  <c r="D607" i="16"/>
  <c r="B608" i="16"/>
  <c r="C608" i="16"/>
  <c r="D608" i="16"/>
  <c r="B611" i="16"/>
  <c r="C611" i="16"/>
  <c r="D611" i="16"/>
  <c r="B612" i="16"/>
  <c r="C612" i="16"/>
  <c r="D612" i="16"/>
  <c r="B613" i="16"/>
  <c r="C613" i="16"/>
  <c r="D613" i="16"/>
  <c r="B617" i="16"/>
  <c r="C617" i="16"/>
  <c r="D617" i="16"/>
  <c r="B618" i="16"/>
  <c r="C618" i="16"/>
  <c r="D618" i="16"/>
  <c r="B619" i="16"/>
  <c r="C619" i="16"/>
  <c r="D619" i="16"/>
  <c r="B620" i="16"/>
  <c r="C620" i="16"/>
  <c r="D620" i="16"/>
  <c r="B621" i="16"/>
  <c r="C621" i="16"/>
  <c r="D621" i="16"/>
  <c r="E607" i="9"/>
  <c r="E608" i="9"/>
  <c r="E617" i="9"/>
  <c r="E618" i="9"/>
  <c r="E619" i="9"/>
  <c r="E620" i="9"/>
  <c r="E623" i="9"/>
  <c r="E624"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21" i="16"/>
  <c r="C324" i="16"/>
  <c r="C328" i="16"/>
  <c r="C329" i="16"/>
  <c r="C330" i="16"/>
  <c r="C331" i="16"/>
  <c r="C334" i="16"/>
  <c r="C224" i="16"/>
  <c r="C225" i="16"/>
  <c r="C226" i="16"/>
  <c r="C227" i="16"/>
  <c r="C228" i="16"/>
  <c r="C229" i="16"/>
  <c r="C596" i="16"/>
  <c r="C230" i="16"/>
  <c r="C231" i="16"/>
  <c r="C232" i="16"/>
  <c r="C233" i="16"/>
  <c r="C616" i="16"/>
  <c r="C234" i="16"/>
  <c r="C235" i="16"/>
  <c r="C236" i="16"/>
  <c r="C237" i="16"/>
  <c r="C238" i="16"/>
  <c r="C239" i="16"/>
  <c r="C240" i="16"/>
  <c r="C241" i="16"/>
  <c r="C242" i="16"/>
  <c r="C243" i="16"/>
  <c r="C244" i="16"/>
  <c r="C597" i="16"/>
  <c r="C245" i="16"/>
  <c r="C524" i="16"/>
  <c r="C438" i="16"/>
  <c r="C526" i="16"/>
  <c r="C439" i="16"/>
  <c r="C546" i="16"/>
  <c r="C548" i="16"/>
  <c r="C549" i="16"/>
  <c r="C551" i="16"/>
  <c r="C555" i="16"/>
  <c r="C557" i="16"/>
  <c r="C561" i="16"/>
  <c r="C564" i="16"/>
  <c r="C440" i="16"/>
  <c r="C441" i="16"/>
  <c r="C567" i="16"/>
  <c r="C442" i="16"/>
  <c r="C568" i="16"/>
  <c r="C517" i="16"/>
  <c r="C518" i="16"/>
  <c r="C443" i="16"/>
  <c r="C519" i="16"/>
  <c r="C444" i="16"/>
  <c r="C520" i="16"/>
  <c r="C521" i="16"/>
  <c r="C522" i="16"/>
  <c r="C523" i="16"/>
  <c r="C525" i="16"/>
  <c r="C527" i="16"/>
  <c r="C528" i="16"/>
  <c r="C529" i="16"/>
  <c r="C530" i="16"/>
  <c r="C531" i="16"/>
  <c r="C532" i="16"/>
  <c r="C533" i="16"/>
  <c r="C534" i="16"/>
  <c r="C535" i="16"/>
  <c r="C536" i="16"/>
  <c r="C537" i="16"/>
  <c r="C538" i="16"/>
  <c r="C539" i="16"/>
  <c r="C540" i="16"/>
  <c r="C541" i="16"/>
  <c r="C542" i="16"/>
  <c r="C543" i="16"/>
  <c r="C544" i="16"/>
  <c r="C545" i="16"/>
  <c r="C547" i="16"/>
  <c r="C550" i="16"/>
  <c r="C552" i="16"/>
  <c r="C553" i="16"/>
  <c r="C554" i="16"/>
  <c r="C556" i="16"/>
  <c r="C558" i="16"/>
  <c r="C445" i="16"/>
  <c r="C446" i="16"/>
  <c r="C447" i="16"/>
  <c r="C448" i="16"/>
  <c r="C559" i="16"/>
  <c r="C560" i="16"/>
  <c r="C562" i="16"/>
  <c r="C563" i="16"/>
  <c r="C565" i="16"/>
  <c r="C566" i="16"/>
  <c r="C569" i="16"/>
  <c r="C570" i="16"/>
  <c r="C571" i="16"/>
  <c r="C450" i="16"/>
  <c r="C453" i="16"/>
  <c r="C454" i="16"/>
  <c r="C573" i="16"/>
  <c r="C458" i="16"/>
  <c r="C459" i="16"/>
  <c r="C461" i="16"/>
  <c r="C463" i="16"/>
  <c r="C336" i="16"/>
  <c r="C467" i="16"/>
  <c r="C337" i="16"/>
  <c r="C468" i="16"/>
  <c r="C338" i="16"/>
  <c r="C470" i="16"/>
  <c r="C472" i="16"/>
  <c r="C474" i="16"/>
  <c r="C476" i="16"/>
  <c r="C572" i="16"/>
  <c r="C484" i="16"/>
  <c r="C485" i="16"/>
  <c r="C487" i="16"/>
  <c r="C493" i="16"/>
  <c r="C449" i="16"/>
  <c r="C451" i="16"/>
  <c r="C452" i="16"/>
  <c r="C455" i="16"/>
  <c r="C456" i="16"/>
  <c r="C457" i="16"/>
  <c r="C341" i="16"/>
  <c r="C342" i="16"/>
  <c r="C460" i="16"/>
  <c r="C462" i="16"/>
  <c r="C339" i="16"/>
  <c r="C343" i="16"/>
  <c r="C464" i="16"/>
  <c r="C465" i="16"/>
  <c r="C466" i="16"/>
  <c r="C469" i="16"/>
  <c r="C345" i="16"/>
  <c r="C346" i="16"/>
  <c r="C471" i="16"/>
  <c r="C473" i="16"/>
  <c r="C475" i="16"/>
  <c r="C347" i="16"/>
  <c r="C477" i="16"/>
  <c r="C348" i="16"/>
  <c r="C478" i="16"/>
  <c r="C349" i="16"/>
  <c r="C479" i="16"/>
  <c r="C480" i="16"/>
  <c r="C482" i="16"/>
  <c r="C481" i="16"/>
  <c r="C483" i="16"/>
  <c r="C350" i="16"/>
  <c r="C486" i="16"/>
  <c r="C488" i="16"/>
  <c r="C351" i="16"/>
  <c r="C489" i="16"/>
  <c r="C490" i="16"/>
  <c r="C491" i="16"/>
  <c r="C492" i="16"/>
  <c r="C340" i="16"/>
  <c r="C344" i="16"/>
  <c r="C494" i="16"/>
  <c r="C352" i="16"/>
  <c r="C495" i="16"/>
  <c r="C496" i="16"/>
  <c r="C497" i="16"/>
  <c r="C353" i="16"/>
  <c r="C498" i="16"/>
  <c r="C117" i="16"/>
  <c r="C118" i="16"/>
  <c r="C2" i="16"/>
  <c r="C95" i="16"/>
  <c r="C99" i="16"/>
  <c r="C114" i="16"/>
  <c r="C8" i="16"/>
  <c r="C13" i="16"/>
  <c r="C11" i="16"/>
  <c r="C10" i="16"/>
  <c r="C3" i="16"/>
  <c r="C6" i="16"/>
  <c r="C7" i="16"/>
  <c r="C4" i="16"/>
  <c r="C12" i="16"/>
  <c r="C9" i="16"/>
  <c r="C5" i="16"/>
  <c r="C96" i="16"/>
  <c r="C97" i="16"/>
  <c r="C98" i="16"/>
  <c r="C101" i="16"/>
  <c r="C100" i="16"/>
  <c r="C116" i="16"/>
  <c r="C115" i="16"/>
  <c r="C246" i="16"/>
  <c r="C247" i="16"/>
  <c r="C248" i="16"/>
  <c r="C249" i="16"/>
  <c r="C250" i="16"/>
  <c r="C316" i="16"/>
  <c r="C251" i="16"/>
  <c r="C252" i="16"/>
  <c r="C253" i="16"/>
  <c r="C254" i="16"/>
  <c r="C255" i="16"/>
  <c r="C256" i="16"/>
  <c r="C257" i="16"/>
  <c r="C594" i="16"/>
  <c r="C317" i="16"/>
  <c r="C322" i="16"/>
  <c r="C326" i="16"/>
  <c r="C327" i="16"/>
  <c r="C603" i="16"/>
  <c r="C604" i="16"/>
  <c r="C332" i="16"/>
  <c r="C333" i="16"/>
  <c r="C258" i="16"/>
  <c r="C259" i="16"/>
  <c r="C260" i="16"/>
  <c r="C610" i="16"/>
  <c r="C614" i="16"/>
  <c r="C261" i="16"/>
  <c r="C615" i="16"/>
  <c r="C262" i="16"/>
  <c r="C263" i="16"/>
  <c r="C264" i="16"/>
  <c r="C265" i="16"/>
  <c r="C600" i="16"/>
  <c r="C266" i="16"/>
  <c r="C601" i="16"/>
  <c r="C267" i="16"/>
  <c r="C598" i="16"/>
  <c r="C268" i="16"/>
  <c r="C269" i="16"/>
  <c r="C602" i="16"/>
  <c r="C270" i="16"/>
  <c r="C599" i="16"/>
  <c r="C271" i="16"/>
  <c r="C272" i="16"/>
  <c r="C273" i="16"/>
  <c r="C274" i="16"/>
  <c r="C275" i="16"/>
  <c r="C276" i="16"/>
  <c r="C277" i="16"/>
  <c r="C278" i="16"/>
  <c r="C357" i="16"/>
  <c r="C354" i="16"/>
  <c r="C355" i="16"/>
  <c r="C356" i="16"/>
  <c r="C502" i="16"/>
  <c r="C575" i="16"/>
  <c r="C576" i="16"/>
  <c r="C358" i="16"/>
  <c r="C578" i="16"/>
  <c r="C359" i="16"/>
  <c r="C360" i="16"/>
  <c r="C574" i="16"/>
  <c r="C361" i="16"/>
  <c r="C577" i="16"/>
  <c r="C362" i="16"/>
  <c r="C363" i="16"/>
  <c r="C499" i="16"/>
  <c r="C500" i="16"/>
  <c r="C384" i="16"/>
  <c r="C501" i="16"/>
  <c r="C365" i="16"/>
  <c r="C367" i="16"/>
  <c r="C373" i="16"/>
  <c r="C366" i="16"/>
  <c r="C368" i="16"/>
  <c r="C369" i="16"/>
  <c r="C370" i="16"/>
  <c r="C371" i="16"/>
  <c r="C372" i="16"/>
  <c r="C374" i="16"/>
  <c r="C375" i="16"/>
  <c r="C376" i="16"/>
  <c r="C503" i="16"/>
  <c r="C377" i="16"/>
  <c r="C504" i="16"/>
  <c r="C364" i="16"/>
  <c r="C386" i="16"/>
  <c r="C505" i="16"/>
  <c r="C385" i="16"/>
  <c r="C378" i="16"/>
  <c r="C379" i="16"/>
  <c r="C380" i="16"/>
  <c r="C506" i="16"/>
  <c r="C381" i="16"/>
  <c r="C382" i="16"/>
  <c r="C507" i="16"/>
  <c r="C383" i="16"/>
  <c r="C387" i="16"/>
  <c r="C388"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9" i="16"/>
  <c r="C280" i="16"/>
  <c r="C281" i="16"/>
  <c r="C282" i="16"/>
  <c r="C283" i="16"/>
  <c r="C284" i="16"/>
  <c r="C285" i="16"/>
  <c r="C286" i="16"/>
  <c r="C287" i="16"/>
  <c r="C288" i="16"/>
  <c r="C289" i="16"/>
  <c r="C290" i="16"/>
  <c r="C291" i="16"/>
  <c r="C292" i="16"/>
  <c r="C293" i="16"/>
  <c r="C318" i="16"/>
  <c r="C319" i="16"/>
  <c r="C320" i="16"/>
  <c r="C323" i="16"/>
  <c r="C325" i="16"/>
  <c r="C595" i="16"/>
  <c r="C335" i="16"/>
  <c r="C294" i="16"/>
  <c r="C295" i="16"/>
  <c r="C296" i="16"/>
  <c r="C297" i="16"/>
  <c r="C298" i="16"/>
  <c r="C299" i="16"/>
  <c r="C300" i="16"/>
  <c r="C301" i="16"/>
  <c r="C302" i="16"/>
  <c r="C303" i="16"/>
  <c r="C304" i="16"/>
  <c r="C305" i="16"/>
  <c r="C306" i="16"/>
  <c r="C307" i="16"/>
  <c r="C308" i="16"/>
  <c r="C309" i="16"/>
  <c r="C310" i="16"/>
  <c r="C311" i="16"/>
  <c r="C312" i="16"/>
  <c r="C389" i="16"/>
  <c r="C390" i="16"/>
  <c r="C391" i="16"/>
  <c r="C392" i="16"/>
  <c r="C393" i="16"/>
  <c r="C394" i="16"/>
  <c r="C395" i="16"/>
  <c r="C396" i="16"/>
  <c r="C397" i="16"/>
  <c r="C398" i="16"/>
  <c r="C399" i="16"/>
  <c r="C400" i="16"/>
  <c r="C401" i="16"/>
  <c r="C402" i="16"/>
  <c r="C515" i="16"/>
  <c r="C403" i="16"/>
  <c r="C404" i="16"/>
  <c r="C405" i="16"/>
  <c r="C406" i="16"/>
  <c r="C407" i="16"/>
  <c r="C408" i="16"/>
  <c r="C409" i="16"/>
  <c r="C410" i="16"/>
  <c r="C411" i="16"/>
  <c r="C412" i="16"/>
  <c r="C508" i="16"/>
  <c r="C415" i="16"/>
  <c r="C416" i="16"/>
  <c r="C509" i="16"/>
  <c r="C510" i="16"/>
  <c r="C417" i="16"/>
  <c r="C511" i="16"/>
  <c r="C418" i="16"/>
  <c r="C419" i="16"/>
  <c r="C420" i="16"/>
  <c r="C421" i="16"/>
  <c r="C422" i="16"/>
  <c r="C423" i="16"/>
  <c r="C424" i="16"/>
  <c r="C425" i="16"/>
  <c r="C426" i="16"/>
  <c r="C579" i="16"/>
  <c r="C427" i="16"/>
  <c r="C428" i="16"/>
  <c r="C512" i="16"/>
  <c r="C414" i="16"/>
  <c r="C429" i="16"/>
  <c r="C430" i="16"/>
  <c r="C431" i="16"/>
  <c r="C513" i="16"/>
  <c r="C432" i="16"/>
  <c r="C514" i="16"/>
  <c r="C433" i="16"/>
  <c r="C434" i="16"/>
  <c r="C413" i="16"/>
  <c r="C516" i="16"/>
  <c r="C435" i="16"/>
  <c r="C436" i="16"/>
  <c r="C437" i="16"/>
  <c r="C128" i="16"/>
  <c r="C131" i="16"/>
  <c r="C129" i="16"/>
  <c r="C130" i="16"/>
  <c r="C313" i="16"/>
  <c r="C314" i="16"/>
  <c r="C315"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21" i="16"/>
  <c r="B324" i="16"/>
  <c r="B328" i="16"/>
  <c r="B329" i="16"/>
  <c r="B330" i="16"/>
  <c r="B331" i="16"/>
  <c r="B334" i="16"/>
  <c r="B224" i="16"/>
  <c r="B225" i="16"/>
  <c r="B226" i="16"/>
  <c r="B227" i="16"/>
  <c r="B228" i="16"/>
  <c r="B229" i="16"/>
  <c r="B596" i="16"/>
  <c r="B230" i="16"/>
  <c r="B231" i="16"/>
  <c r="B232" i="16"/>
  <c r="B233" i="16"/>
  <c r="B616" i="16"/>
  <c r="B234" i="16"/>
  <c r="B235" i="16"/>
  <c r="B236" i="16"/>
  <c r="B237" i="16"/>
  <c r="B238" i="16"/>
  <c r="B239" i="16"/>
  <c r="B240" i="16"/>
  <c r="B241" i="16"/>
  <c r="B242" i="16"/>
  <c r="B243" i="16"/>
  <c r="B244" i="16"/>
  <c r="B597" i="16"/>
  <c r="B245" i="16"/>
  <c r="B524" i="16"/>
  <c r="B438" i="16"/>
  <c r="B526" i="16"/>
  <c r="B439" i="16"/>
  <c r="B546" i="16"/>
  <c r="B548" i="16"/>
  <c r="B549" i="16"/>
  <c r="B551" i="16"/>
  <c r="B555" i="16"/>
  <c r="B557" i="16"/>
  <c r="B561" i="16"/>
  <c r="B564" i="16"/>
  <c r="B440" i="16"/>
  <c r="B441" i="16"/>
  <c r="B567" i="16"/>
  <c r="B442" i="16"/>
  <c r="B568" i="16"/>
  <c r="B517" i="16"/>
  <c r="B518" i="16"/>
  <c r="B443" i="16"/>
  <c r="B519" i="16"/>
  <c r="B444" i="16"/>
  <c r="B520" i="16"/>
  <c r="B521" i="16"/>
  <c r="B522" i="16"/>
  <c r="B523" i="16"/>
  <c r="B525" i="16"/>
  <c r="B527" i="16"/>
  <c r="B528" i="16"/>
  <c r="B529" i="16"/>
  <c r="B530" i="16"/>
  <c r="B531" i="16"/>
  <c r="B532" i="16"/>
  <c r="B533" i="16"/>
  <c r="B534" i="16"/>
  <c r="B535" i="16"/>
  <c r="B536" i="16"/>
  <c r="B537" i="16"/>
  <c r="B538" i="16"/>
  <c r="B539" i="16"/>
  <c r="B540" i="16"/>
  <c r="B541" i="16"/>
  <c r="B542" i="16"/>
  <c r="B543" i="16"/>
  <c r="B544" i="16"/>
  <c r="B545" i="16"/>
  <c r="B547" i="16"/>
  <c r="B550" i="16"/>
  <c r="B552" i="16"/>
  <c r="B553" i="16"/>
  <c r="B554" i="16"/>
  <c r="B556" i="16"/>
  <c r="B558" i="16"/>
  <c r="B445" i="16"/>
  <c r="B446" i="16"/>
  <c r="B447" i="16"/>
  <c r="B448" i="16"/>
  <c r="B559" i="16"/>
  <c r="B560" i="16"/>
  <c r="B562" i="16"/>
  <c r="B563" i="16"/>
  <c r="B565" i="16"/>
  <c r="B566" i="16"/>
  <c r="B569" i="16"/>
  <c r="B570" i="16"/>
  <c r="B571" i="16"/>
  <c r="B450" i="16"/>
  <c r="B453" i="16"/>
  <c r="B454" i="16"/>
  <c r="B573" i="16"/>
  <c r="B458" i="16"/>
  <c r="B459" i="16"/>
  <c r="B461" i="16"/>
  <c r="B463" i="16"/>
  <c r="B336" i="16"/>
  <c r="B467" i="16"/>
  <c r="B337" i="16"/>
  <c r="B468" i="16"/>
  <c r="B338" i="16"/>
  <c r="B470" i="16"/>
  <c r="B472" i="16"/>
  <c r="B474" i="16"/>
  <c r="B476" i="16"/>
  <c r="B572" i="16"/>
  <c r="B484" i="16"/>
  <c r="B485" i="16"/>
  <c r="B487" i="16"/>
  <c r="B493" i="16"/>
  <c r="B449" i="16"/>
  <c r="B451" i="16"/>
  <c r="B452" i="16"/>
  <c r="B455" i="16"/>
  <c r="B456" i="16"/>
  <c r="B457" i="16"/>
  <c r="B341" i="16"/>
  <c r="B342" i="16"/>
  <c r="B460" i="16"/>
  <c r="B462" i="16"/>
  <c r="B339" i="16"/>
  <c r="B343" i="16"/>
  <c r="B464" i="16"/>
  <c r="B465" i="16"/>
  <c r="B466" i="16"/>
  <c r="B469" i="16"/>
  <c r="B345" i="16"/>
  <c r="B346" i="16"/>
  <c r="B471" i="16"/>
  <c r="B473" i="16"/>
  <c r="B475" i="16"/>
  <c r="B347" i="16"/>
  <c r="B477" i="16"/>
  <c r="B348" i="16"/>
  <c r="B478" i="16"/>
  <c r="B349" i="16"/>
  <c r="B479" i="16"/>
  <c r="B480" i="16"/>
  <c r="B482" i="16"/>
  <c r="B481" i="16"/>
  <c r="B483" i="16"/>
  <c r="B350" i="16"/>
  <c r="B486" i="16"/>
  <c r="B488" i="16"/>
  <c r="B351" i="16"/>
  <c r="B489" i="16"/>
  <c r="B490" i="16"/>
  <c r="B491" i="16"/>
  <c r="B492" i="16"/>
  <c r="B340" i="16"/>
  <c r="B344" i="16"/>
  <c r="B494" i="16"/>
  <c r="B352" i="16"/>
  <c r="B495" i="16"/>
  <c r="B496" i="16"/>
  <c r="B497" i="16"/>
  <c r="B353" i="16"/>
  <c r="B498" i="16"/>
  <c r="B117" i="16"/>
  <c r="B118" i="16"/>
  <c r="B2" i="16"/>
  <c r="B95" i="16"/>
  <c r="B99" i="16"/>
  <c r="B114" i="16"/>
  <c r="B8" i="16"/>
  <c r="B13" i="16"/>
  <c r="B11" i="16"/>
  <c r="B10" i="16"/>
  <c r="B3" i="16"/>
  <c r="B6" i="16"/>
  <c r="B7" i="16"/>
  <c r="B4" i="16"/>
  <c r="B12" i="16"/>
  <c r="B9" i="16"/>
  <c r="B5" i="16"/>
  <c r="B96" i="16"/>
  <c r="B97" i="16"/>
  <c r="B98" i="16"/>
  <c r="B101" i="16"/>
  <c r="B100" i="16"/>
  <c r="B116" i="16"/>
  <c r="B115" i="16"/>
  <c r="B246" i="16"/>
  <c r="B247" i="16"/>
  <c r="B248" i="16"/>
  <c r="B249" i="16"/>
  <c r="B250" i="16"/>
  <c r="B316" i="16"/>
  <c r="B251" i="16"/>
  <c r="B252" i="16"/>
  <c r="B253" i="16"/>
  <c r="B254" i="16"/>
  <c r="B255" i="16"/>
  <c r="B256" i="16"/>
  <c r="B257" i="16"/>
  <c r="B594" i="16"/>
  <c r="B317" i="16"/>
  <c r="B322" i="16"/>
  <c r="B326" i="16"/>
  <c r="B327" i="16"/>
  <c r="B603" i="16"/>
  <c r="B604" i="16"/>
  <c r="B332" i="16"/>
  <c r="B333" i="16"/>
  <c r="B258" i="16"/>
  <c r="B259" i="16"/>
  <c r="B260" i="16"/>
  <c r="B610" i="16"/>
  <c r="B614" i="16"/>
  <c r="B261" i="16"/>
  <c r="B615" i="16"/>
  <c r="B262" i="16"/>
  <c r="B263" i="16"/>
  <c r="B264" i="16"/>
  <c r="B265" i="16"/>
  <c r="B600" i="16"/>
  <c r="B266" i="16"/>
  <c r="B601" i="16"/>
  <c r="B267" i="16"/>
  <c r="B598" i="16"/>
  <c r="B268" i="16"/>
  <c r="B269" i="16"/>
  <c r="B602" i="16"/>
  <c r="B270" i="16"/>
  <c r="B599" i="16"/>
  <c r="B271" i="16"/>
  <c r="B272" i="16"/>
  <c r="B273" i="16"/>
  <c r="B274" i="16"/>
  <c r="B275" i="16"/>
  <c r="B276" i="16"/>
  <c r="B277" i="16"/>
  <c r="B278" i="16"/>
  <c r="B357" i="16"/>
  <c r="B354" i="16"/>
  <c r="B355" i="16"/>
  <c r="B356" i="16"/>
  <c r="B502" i="16"/>
  <c r="B575" i="16"/>
  <c r="B576" i="16"/>
  <c r="B358" i="16"/>
  <c r="B578" i="16"/>
  <c r="B359" i="16"/>
  <c r="B360" i="16"/>
  <c r="B574" i="16"/>
  <c r="B361" i="16"/>
  <c r="B577" i="16"/>
  <c r="B362" i="16"/>
  <c r="B363" i="16"/>
  <c r="B499" i="16"/>
  <c r="B500" i="16"/>
  <c r="B384" i="16"/>
  <c r="B501" i="16"/>
  <c r="B365" i="16"/>
  <c r="B367" i="16"/>
  <c r="B373" i="16"/>
  <c r="B366" i="16"/>
  <c r="B368" i="16"/>
  <c r="B369" i="16"/>
  <c r="B370" i="16"/>
  <c r="B371" i="16"/>
  <c r="B372" i="16"/>
  <c r="B374" i="16"/>
  <c r="B375" i="16"/>
  <c r="B376" i="16"/>
  <c r="B503" i="16"/>
  <c r="B377" i="16"/>
  <c r="B504" i="16"/>
  <c r="B364" i="16"/>
  <c r="B386" i="16"/>
  <c r="B505" i="16"/>
  <c r="B385" i="16"/>
  <c r="B378" i="16"/>
  <c r="B379" i="16"/>
  <c r="B380" i="16"/>
  <c r="B506" i="16"/>
  <c r="B381" i="16"/>
  <c r="B382" i="16"/>
  <c r="B507" i="16"/>
  <c r="B383" i="16"/>
  <c r="B387" i="16"/>
  <c r="B388"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9" i="16"/>
  <c r="B280" i="16"/>
  <c r="B281" i="16"/>
  <c r="B282" i="16"/>
  <c r="B283" i="16"/>
  <c r="B284" i="16"/>
  <c r="B285" i="16"/>
  <c r="B286" i="16"/>
  <c r="B287" i="16"/>
  <c r="B288" i="16"/>
  <c r="B289" i="16"/>
  <c r="B290" i="16"/>
  <c r="B291" i="16"/>
  <c r="B292" i="16"/>
  <c r="B293" i="16"/>
  <c r="B318" i="16"/>
  <c r="B319" i="16"/>
  <c r="B320" i="16"/>
  <c r="B323" i="16"/>
  <c r="B325" i="16"/>
  <c r="B595" i="16"/>
  <c r="B335" i="16"/>
  <c r="B294" i="16"/>
  <c r="B295" i="16"/>
  <c r="B296" i="16"/>
  <c r="B297" i="16"/>
  <c r="B298" i="16"/>
  <c r="B299" i="16"/>
  <c r="B300" i="16"/>
  <c r="B301" i="16"/>
  <c r="B302" i="16"/>
  <c r="B303" i="16"/>
  <c r="B304" i="16"/>
  <c r="B305" i="16"/>
  <c r="B306" i="16"/>
  <c r="B307" i="16"/>
  <c r="B308" i="16"/>
  <c r="B309" i="16"/>
  <c r="B310" i="16"/>
  <c r="B311" i="16"/>
  <c r="B312" i="16"/>
  <c r="B389" i="16"/>
  <c r="B390" i="16"/>
  <c r="B391" i="16"/>
  <c r="B392" i="16"/>
  <c r="B393" i="16"/>
  <c r="B394" i="16"/>
  <c r="B395" i="16"/>
  <c r="B396" i="16"/>
  <c r="B397" i="16"/>
  <c r="B398" i="16"/>
  <c r="B399" i="16"/>
  <c r="B400" i="16"/>
  <c r="B401" i="16"/>
  <c r="B402" i="16"/>
  <c r="B515" i="16"/>
  <c r="B403" i="16"/>
  <c r="B404" i="16"/>
  <c r="B405" i="16"/>
  <c r="B406" i="16"/>
  <c r="B407" i="16"/>
  <c r="B408" i="16"/>
  <c r="B409" i="16"/>
  <c r="B410" i="16"/>
  <c r="B411" i="16"/>
  <c r="B412" i="16"/>
  <c r="B508" i="16"/>
  <c r="B415" i="16"/>
  <c r="B416" i="16"/>
  <c r="B509" i="16"/>
  <c r="B510" i="16"/>
  <c r="B417" i="16"/>
  <c r="B511" i="16"/>
  <c r="B418" i="16"/>
  <c r="B419" i="16"/>
  <c r="B420" i="16"/>
  <c r="B421" i="16"/>
  <c r="B422" i="16"/>
  <c r="B423" i="16"/>
  <c r="B424" i="16"/>
  <c r="B425" i="16"/>
  <c r="B426" i="16"/>
  <c r="B579" i="16"/>
  <c r="B427" i="16"/>
  <c r="B428" i="16"/>
  <c r="B512" i="16"/>
  <c r="B414" i="16"/>
  <c r="B429" i="16"/>
  <c r="B430" i="16"/>
  <c r="B431" i="16"/>
  <c r="B513" i="16"/>
  <c r="B432" i="16"/>
  <c r="B514" i="16"/>
  <c r="B433" i="16"/>
  <c r="B434" i="16"/>
  <c r="B413" i="16"/>
  <c r="B516" i="16"/>
  <c r="B435" i="16"/>
  <c r="B436" i="16"/>
  <c r="B437" i="16"/>
  <c r="B128" i="16"/>
  <c r="B131" i="16"/>
  <c r="B129" i="16"/>
  <c r="B130" i="16"/>
  <c r="B313" i="16"/>
  <c r="B314" i="16"/>
  <c r="B315"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21" i="16"/>
  <c r="D324" i="16"/>
  <c r="D328" i="16"/>
  <c r="D329" i="16"/>
  <c r="D330" i="16"/>
  <c r="D331" i="16"/>
  <c r="D334" i="16"/>
  <c r="D224" i="16"/>
  <c r="D225" i="16"/>
  <c r="D226" i="16"/>
  <c r="D227" i="16"/>
  <c r="D228" i="16"/>
  <c r="D229" i="16"/>
  <c r="D596" i="16"/>
  <c r="D230" i="16"/>
  <c r="D231" i="16"/>
  <c r="D232" i="16"/>
  <c r="D233" i="16"/>
  <c r="D616" i="16"/>
  <c r="D234" i="16"/>
  <c r="D235" i="16"/>
  <c r="D236" i="16"/>
  <c r="D237" i="16"/>
  <c r="D238" i="16"/>
  <c r="D239" i="16"/>
  <c r="D240" i="16"/>
  <c r="D241" i="16"/>
  <c r="D242" i="16"/>
  <c r="D243" i="16"/>
  <c r="D244" i="16"/>
  <c r="D597" i="16"/>
  <c r="D245" i="16"/>
  <c r="D524" i="16"/>
  <c r="D438" i="16"/>
  <c r="D526" i="16"/>
  <c r="D439" i="16"/>
  <c r="D546" i="16"/>
  <c r="D548" i="16"/>
  <c r="D549" i="16"/>
  <c r="D551" i="16"/>
  <c r="D555" i="16"/>
  <c r="D557" i="16"/>
  <c r="D561" i="16"/>
  <c r="D564" i="16"/>
  <c r="D440" i="16"/>
  <c r="D441" i="16"/>
  <c r="D567" i="16"/>
  <c r="D442" i="16"/>
  <c r="D568" i="16"/>
  <c r="D517" i="16"/>
  <c r="D518" i="16"/>
  <c r="D443" i="16"/>
  <c r="D519" i="16"/>
  <c r="D444" i="16"/>
  <c r="D520" i="16"/>
  <c r="D521" i="16"/>
  <c r="D522" i="16"/>
  <c r="D523" i="16"/>
  <c r="D525" i="16"/>
  <c r="D527" i="16"/>
  <c r="D528" i="16"/>
  <c r="D529" i="16"/>
  <c r="D530" i="16"/>
  <c r="D531" i="16"/>
  <c r="D532" i="16"/>
  <c r="D533" i="16"/>
  <c r="D534" i="16"/>
  <c r="D535" i="16"/>
  <c r="D536" i="16"/>
  <c r="D537" i="16"/>
  <c r="D538" i="16"/>
  <c r="D539" i="16"/>
  <c r="D540" i="16"/>
  <c r="D541" i="16"/>
  <c r="D542" i="16"/>
  <c r="D543" i="16"/>
  <c r="D544" i="16"/>
  <c r="D545" i="16"/>
  <c r="D547" i="16"/>
  <c r="D550" i="16"/>
  <c r="D552" i="16"/>
  <c r="D553" i="16"/>
  <c r="D554" i="16"/>
  <c r="D556" i="16"/>
  <c r="D558" i="16"/>
  <c r="D445" i="16"/>
  <c r="D446" i="16"/>
  <c r="D447" i="16"/>
  <c r="D448" i="16"/>
  <c r="D559" i="16"/>
  <c r="D560" i="16"/>
  <c r="D562" i="16"/>
  <c r="D563" i="16"/>
  <c r="D565" i="16"/>
  <c r="D566" i="16"/>
  <c r="D569" i="16"/>
  <c r="D570" i="16"/>
  <c r="D571" i="16"/>
  <c r="D450" i="16"/>
  <c r="D453" i="16"/>
  <c r="D454" i="16"/>
  <c r="D573" i="16"/>
  <c r="D458" i="16"/>
  <c r="D459" i="16"/>
  <c r="D461" i="16"/>
  <c r="D463" i="16"/>
  <c r="D336" i="16"/>
  <c r="D467" i="16"/>
  <c r="D337" i="16"/>
  <c r="D468" i="16"/>
  <c r="D338" i="16"/>
  <c r="D470" i="16"/>
  <c r="D472" i="16"/>
  <c r="D474" i="16"/>
  <c r="D476" i="16"/>
  <c r="D572" i="16"/>
  <c r="D484" i="16"/>
  <c r="D485" i="16"/>
  <c r="D487" i="16"/>
  <c r="D493" i="16"/>
  <c r="D449" i="16"/>
  <c r="D451" i="16"/>
  <c r="D452" i="16"/>
  <c r="D455" i="16"/>
  <c r="D456" i="16"/>
  <c r="D457" i="16"/>
  <c r="D341" i="16"/>
  <c r="D342" i="16"/>
  <c r="D460" i="16"/>
  <c r="D462" i="16"/>
  <c r="D339" i="16"/>
  <c r="D343" i="16"/>
  <c r="D464" i="16"/>
  <c r="D465" i="16"/>
  <c r="D466" i="16"/>
  <c r="D469" i="16"/>
  <c r="D345" i="16"/>
  <c r="D346" i="16"/>
  <c r="D471" i="16"/>
  <c r="D473" i="16"/>
  <c r="D475" i="16"/>
  <c r="D347" i="16"/>
  <c r="D477" i="16"/>
  <c r="D348" i="16"/>
  <c r="D478" i="16"/>
  <c r="D349" i="16"/>
  <c r="D479" i="16"/>
  <c r="D480" i="16"/>
  <c r="D482" i="16"/>
  <c r="D481" i="16"/>
  <c r="D483" i="16"/>
  <c r="D350" i="16"/>
  <c r="D486" i="16"/>
  <c r="D488" i="16"/>
  <c r="D351" i="16"/>
  <c r="D489" i="16"/>
  <c r="D490" i="16"/>
  <c r="D491" i="16"/>
  <c r="D492" i="16"/>
  <c r="D340" i="16"/>
  <c r="D344" i="16"/>
  <c r="D494" i="16"/>
  <c r="D352" i="16"/>
  <c r="D495" i="16"/>
  <c r="D496" i="16"/>
  <c r="D497" i="16"/>
  <c r="D353" i="16"/>
  <c r="D498" i="16"/>
  <c r="D117" i="16"/>
  <c r="D118" i="16"/>
  <c r="D2" i="16"/>
  <c r="D95" i="16"/>
  <c r="D99" i="16"/>
  <c r="D114" i="16"/>
  <c r="D8" i="16"/>
  <c r="D13" i="16"/>
  <c r="D11" i="16"/>
  <c r="D10" i="16"/>
  <c r="D3" i="16"/>
  <c r="D6" i="16"/>
  <c r="D7" i="16"/>
  <c r="D4" i="16"/>
  <c r="D12" i="16"/>
  <c r="D9" i="16"/>
  <c r="D5" i="16"/>
  <c r="D96" i="16"/>
  <c r="D97" i="16"/>
  <c r="D98" i="16"/>
  <c r="D101" i="16"/>
  <c r="D100" i="16"/>
  <c r="D116" i="16"/>
  <c r="D115" i="16"/>
  <c r="D246" i="16"/>
  <c r="D247" i="16"/>
  <c r="D248" i="16"/>
  <c r="D249" i="16"/>
  <c r="D250" i="16"/>
  <c r="D316" i="16"/>
  <c r="D251" i="16"/>
  <c r="D252" i="16"/>
  <c r="D253" i="16"/>
  <c r="D254" i="16"/>
  <c r="D255" i="16"/>
  <c r="D256" i="16"/>
  <c r="D257" i="16"/>
  <c r="D594" i="16"/>
  <c r="D317" i="16"/>
  <c r="D322" i="16"/>
  <c r="D326" i="16"/>
  <c r="D327" i="16"/>
  <c r="D603" i="16"/>
  <c r="D604" i="16"/>
  <c r="D332" i="16"/>
  <c r="D333" i="16"/>
  <c r="D258" i="16"/>
  <c r="D259" i="16"/>
  <c r="D260" i="16"/>
  <c r="D610" i="16"/>
  <c r="D614" i="16"/>
  <c r="D261" i="16"/>
  <c r="D615" i="16"/>
  <c r="D262" i="16"/>
  <c r="D263" i="16"/>
  <c r="D264" i="16"/>
  <c r="D265" i="16"/>
  <c r="D600" i="16"/>
  <c r="D266" i="16"/>
  <c r="D601" i="16"/>
  <c r="D267" i="16"/>
  <c r="D598" i="16"/>
  <c r="D268" i="16"/>
  <c r="D269" i="16"/>
  <c r="D602" i="16"/>
  <c r="D270" i="16"/>
  <c r="D599" i="16"/>
  <c r="D271" i="16"/>
  <c r="D272" i="16"/>
  <c r="D273" i="16"/>
  <c r="D274" i="16"/>
  <c r="D275" i="16"/>
  <c r="D276" i="16"/>
  <c r="D277" i="16"/>
  <c r="D357" i="16"/>
  <c r="D354" i="16"/>
  <c r="D355" i="16"/>
  <c r="D356" i="16"/>
  <c r="D502" i="16"/>
  <c r="D575" i="16"/>
  <c r="D576" i="16"/>
  <c r="D358" i="16"/>
  <c r="D578" i="16"/>
  <c r="D359" i="16"/>
  <c r="D360" i="16"/>
  <c r="D574" i="16"/>
  <c r="D361" i="16"/>
  <c r="D577" i="16"/>
  <c r="D362" i="16"/>
  <c r="D363" i="16"/>
  <c r="D499" i="16"/>
  <c r="D500" i="16"/>
  <c r="D384" i="16"/>
  <c r="D501" i="16"/>
  <c r="D365" i="16"/>
  <c r="D367" i="16"/>
  <c r="D373" i="16"/>
  <c r="D366" i="16"/>
  <c r="D368" i="16"/>
  <c r="D369" i="16"/>
  <c r="D370" i="16"/>
  <c r="D371" i="16"/>
  <c r="D372" i="16"/>
  <c r="D374" i="16"/>
  <c r="D375" i="16"/>
  <c r="D376" i="16"/>
  <c r="D503" i="16"/>
  <c r="D377" i="16"/>
  <c r="D504" i="16"/>
  <c r="D364" i="16"/>
  <c r="D386" i="16"/>
  <c r="D505" i="16"/>
  <c r="D385" i="16"/>
  <c r="D378" i="16"/>
  <c r="D379" i="16"/>
  <c r="D380" i="16"/>
  <c r="D506" i="16"/>
  <c r="D381" i="16"/>
  <c r="D382" i="16"/>
  <c r="D507" i="16"/>
  <c r="D383" i="16"/>
  <c r="D387" i="16"/>
  <c r="D388"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9" i="16"/>
  <c r="D280" i="16"/>
  <c r="D281" i="16"/>
  <c r="D282" i="16"/>
  <c r="D283" i="16"/>
  <c r="D284" i="16"/>
  <c r="D285" i="16"/>
  <c r="D286" i="16"/>
  <c r="D287" i="16"/>
  <c r="D288" i="16"/>
  <c r="D289" i="16"/>
  <c r="D290" i="16"/>
  <c r="D291" i="16"/>
  <c r="D292" i="16"/>
  <c r="D293" i="16"/>
  <c r="D318" i="16"/>
  <c r="D319" i="16"/>
  <c r="D320" i="16"/>
  <c r="D323" i="16"/>
  <c r="D325" i="16"/>
  <c r="D595" i="16"/>
  <c r="D335" i="16"/>
  <c r="D294" i="16"/>
  <c r="D295" i="16"/>
  <c r="D296" i="16"/>
  <c r="D297" i="16"/>
  <c r="D298" i="16"/>
  <c r="D299" i="16"/>
  <c r="D300" i="16"/>
  <c r="D301" i="16"/>
  <c r="D302" i="16"/>
  <c r="D303" i="16"/>
  <c r="D304" i="16"/>
  <c r="D305" i="16"/>
  <c r="D306" i="16"/>
  <c r="D307" i="16"/>
  <c r="D308" i="16"/>
  <c r="D309" i="16"/>
  <c r="D310" i="16"/>
  <c r="D311" i="16"/>
  <c r="D312" i="16"/>
  <c r="D389" i="16"/>
  <c r="D390" i="16"/>
  <c r="D391" i="16"/>
  <c r="D392" i="16"/>
  <c r="D393" i="16"/>
  <c r="D394" i="16"/>
  <c r="D395" i="16"/>
  <c r="D396" i="16"/>
  <c r="D397" i="16"/>
  <c r="D398" i="16"/>
  <c r="D399" i="16"/>
  <c r="D400" i="16"/>
  <c r="D401" i="16"/>
  <c r="D402" i="16"/>
  <c r="D515" i="16"/>
  <c r="D403" i="16"/>
  <c r="D404" i="16"/>
  <c r="D405" i="16"/>
  <c r="D406" i="16"/>
  <c r="D407" i="16"/>
  <c r="D408" i="16"/>
  <c r="D409" i="16"/>
  <c r="D410" i="16"/>
  <c r="D411" i="16"/>
  <c r="D412" i="16"/>
  <c r="D508" i="16"/>
  <c r="D415" i="16"/>
  <c r="D416" i="16"/>
  <c r="D509" i="16"/>
  <c r="D510" i="16"/>
  <c r="D417" i="16"/>
  <c r="D511" i="16"/>
  <c r="D418" i="16"/>
  <c r="D419" i="16"/>
  <c r="D420" i="16"/>
  <c r="D421" i="16"/>
  <c r="D422" i="16"/>
  <c r="D423" i="16"/>
  <c r="D424" i="16"/>
  <c r="D425" i="16"/>
  <c r="D426" i="16"/>
  <c r="D579" i="16"/>
  <c r="D427" i="16"/>
  <c r="D428" i="16"/>
  <c r="D512" i="16"/>
  <c r="D414" i="16"/>
  <c r="D429" i="16"/>
  <c r="D430" i="16"/>
  <c r="D431" i="16"/>
  <c r="D513" i="16"/>
  <c r="D432" i="16"/>
  <c r="D514" i="16"/>
  <c r="D433" i="16"/>
  <c r="D434" i="16"/>
  <c r="D413" i="16"/>
  <c r="D516" i="16"/>
  <c r="D435" i="16"/>
  <c r="D436" i="16"/>
  <c r="D437" i="16"/>
  <c r="D128" i="16"/>
  <c r="D131" i="16"/>
  <c r="D129" i="16"/>
  <c r="D130" i="16"/>
  <c r="D313" i="16"/>
  <c r="D314" i="16"/>
  <c r="D315" i="16"/>
  <c r="D25" i="16"/>
  <c r="O2" i="16"/>
  <c r="P2" i="8" l="1"/>
  <c r="K2" i="14"/>
  <c r="K2" i="9"/>
  <c r="W3" i="20" l="1"/>
  <c r="F385" i="8"/>
  <c r="F449" i="8"/>
  <c r="F510" i="8"/>
  <c r="F542" i="8"/>
  <c r="F621" i="8"/>
  <c r="F26" i="8"/>
  <c r="F607" i="8"/>
  <c r="F583" i="8"/>
  <c r="F582" i="8"/>
  <c r="F579" i="8"/>
  <c r="F567" i="8"/>
  <c r="F566" i="8"/>
  <c r="F563" i="8"/>
  <c r="F551" i="8"/>
  <c r="F547" i="8"/>
  <c r="F535" i="8"/>
  <c r="F531" i="8"/>
  <c r="F518" i="8"/>
  <c r="F489" i="8"/>
  <c r="F481" i="8"/>
  <c r="F457" i="8"/>
  <c r="F425" i="8"/>
  <c r="F417" i="8"/>
  <c r="F393" i="8"/>
  <c r="F361" i="8"/>
  <c r="F353" i="8"/>
  <c r="F327" i="8"/>
  <c r="F322" i="8"/>
  <c r="F319" i="8"/>
  <c r="F312" i="8"/>
  <c r="F298" i="8"/>
  <c r="F295" i="8"/>
  <c r="F284" i="8"/>
  <c r="F277" i="8"/>
  <c r="F267" i="8"/>
  <c r="F244" i="8"/>
  <c r="F222" i="8"/>
  <c r="F88" i="8"/>
  <c r="F48" i="8"/>
  <c r="F57" i="8"/>
  <c r="F69" i="8"/>
  <c r="F116" i="8"/>
  <c r="E608" i="14"/>
  <c r="E579" i="14"/>
  <c r="E564" i="14"/>
  <c r="E563" i="14"/>
  <c r="E547" i="14"/>
  <c r="E532" i="14"/>
  <c r="E531" i="14"/>
  <c r="E530" i="14"/>
  <c r="E517" i="14"/>
  <c r="E515" i="14"/>
  <c r="E514" i="14"/>
  <c r="E502" i="14"/>
  <c r="E496" i="14"/>
  <c r="E493" i="14"/>
  <c r="E486" i="14"/>
  <c r="E480" i="14"/>
  <c r="E474" i="14"/>
  <c r="E472" i="14"/>
  <c r="E466" i="14"/>
  <c r="E464" i="14"/>
  <c r="E458" i="14"/>
  <c r="E456" i="14"/>
  <c r="E450" i="14"/>
  <c r="E448" i="14"/>
  <c r="E442" i="14"/>
  <c r="E440" i="14"/>
  <c r="E434" i="14"/>
  <c r="E432" i="14"/>
  <c r="E426" i="14"/>
  <c r="E424" i="14"/>
  <c r="E418" i="14"/>
  <c r="E417" i="14"/>
  <c r="E416" i="14"/>
  <c r="E410" i="14"/>
  <c r="E408" i="14"/>
  <c r="E402" i="14"/>
  <c r="E400" i="14"/>
  <c r="E394" i="14"/>
  <c r="E392" i="14"/>
  <c r="E386" i="14"/>
  <c r="E385" i="14"/>
  <c r="E384" i="14"/>
  <c r="E378" i="14"/>
  <c r="E376" i="14"/>
  <c r="E370" i="14"/>
  <c r="E368" i="14"/>
  <c r="E362" i="14"/>
  <c r="E360" i="14"/>
  <c r="E354" i="14"/>
  <c r="E353" i="14"/>
  <c r="E352" i="14"/>
  <c r="E346" i="14"/>
  <c r="E344" i="14"/>
  <c r="E338" i="14"/>
  <c r="E336" i="14"/>
  <c r="E332" i="14"/>
  <c r="E330" i="14"/>
  <c r="E327" i="14"/>
  <c r="E325" i="14"/>
  <c r="E319" i="14"/>
  <c r="E317" i="14"/>
  <c r="E314" i="14"/>
  <c r="E309" i="14"/>
  <c r="E307" i="14"/>
  <c r="E303" i="14"/>
  <c r="E301" i="14"/>
  <c r="E295" i="14"/>
  <c r="E289" i="14"/>
  <c r="E287" i="14"/>
  <c r="E281" i="14"/>
  <c r="E279" i="14"/>
  <c r="E272" i="14"/>
  <c r="E600" i="14"/>
  <c r="E265" i="14"/>
  <c r="E261" i="14"/>
  <c r="E614" i="14"/>
  <c r="E257" i="14"/>
  <c r="E251" i="14"/>
  <c r="E250" i="14"/>
  <c r="E245" i="14"/>
  <c r="E597"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39" i="14"/>
  <c r="E242" i="14"/>
  <c r="E249" i="14"/>
  <c r="E252" i="14"/>
  <c r="E254" i="14"/>
  <c r="E259" i="14"/>
  <c r="E262" i="14"/>
  <c r="E602" i="14"/>
  <c r="E268" i="14"/>
  <c r="E269" i="14"/>
  <c r="E274" i="14"/>
  <c r="E283" i="14"/>
  <c r="E288" i="14"/>
  <c r="E291" i="14"/>
  <c r="E297" i="14"/>
  <c r="E302" i="14"/>
  <c r="E311" i="14"/>
  <c r="E321" i="14"/>
  <c r="E326" i="14"/>
  <c r="E328" i="14"/>
  <c r="E334" i="14"/>
  <c r="E337" i="14"/>
  <c r="E340" i="14"/>
  <c r="E341" i="14"/>
  <c r="E345" i="14"/>
  <c r="E348" i="14"/>
  <c r="E349" i="14"/>
  <c r="E356" i="14"/>
  <c r="E361" i="14"/>
  <c r="E364" i="14"/>
  <c r="E365" i="14"/>
  <c r="E369" i="14"/>
  <c r="E372" i="14"/>
  <c r="E373" i="14"/>
  <c r="E377" i="14"/>
  <c r="E380" i="14"/>
  <c r="E381" i="14"/>
  <c r="E388" i="14"/>
  <c r="E393" i="14"/>
  <c r="E396" i="14"/>
  <c r="E397" i="14"/>
  <c r="E401" i="14"/>
  <c r="E404" i="14"/>
  <c r="E405" i="14"/>
  <c r="E409" i="14"/>
  <c r="E412" i="14"/>
  <c r="E413" i="14"/>
  <c r="E420" i="14"/>
  <c r="E425" i="14"/>
  <c r="E428" i="14"/>
  <c r="E429" i="14"/>
  <c r="E433" i="14"/>
  <c r="E436" i="14"/>
  <c r="E437" i="14"/>
  <c r="E441" i="14"/>
  <c r="E444" i="14"/>
  <c r="E445" i="14"/>
  <c r="E449" i="14"/>
  <c r="E452" i="14"/>
  <c r="E453" i="14"/>
  <c r="E457" i="14"/>
  <c r="E460" i="14"/>
  <c r="E461" i="14"/>
  <c r="E465" i="14"/>
  <c r="E468" i="14"/>
  <c r="E469" i="14"/>
  <c r="E473" i="14"/>
  <c r="E476" i="14"/>
  <c r="E477" i="14"/>
  <c r="E481" i="14"/>
  <c r="E483" i="14"/>
  <c r="E484" i="14"/>
  <c r="E485" i="14"/>
  <c r="E487" i="14"/>
  <c r="E488" i="14"/>
  <c r="E489" i="14"/>
  <c r="E490" i="14"/>
  <c r="E492" i="14"/>
  <c r="E497" i="14"/>
  <c r="E500" i="14"/>
  <c r="E501" i="14"/>
  <c r="E504" i="14"/>
  <c r="E505" i="14"/>
  <c r="E507" i="14"/>
  <c r="E509" i="14"/>
  <c r="E510" i="14"/>
  <c r="E512" i="14"/>
  <c r="E513" i="14"/>
  <c r="E516" i="14"/>
  <c r="E518" i="14"/>
  <c r="E519" i="14"/>
  <c r="E521" i="14"/>
  <c r="E522" i="14"/>
  <c r="E525" i="14"/>
  <c r="E526" i="14"/>
  <c r="E529" i="14"/>
  <c r="E533" i="14"/>
  <c r="E534" i="14"/>
  <c r="E537" i="14"/>
  <c r="E538" i="14"/>
  <c r="E541" i="14"/>
  <c r="E542" i="14"/>
  <c r="E544" i="14"/>
  <c r="E545" i="14"/>
  <c r="E546" i="14"/>
  <c r="E548" i="14"/>
  <c r="E549" i="14"/>
  <c r="E550" i="14"/>
  <c r="E551" i="14"/>
  <c r="E553" i="14"/>
  <c r="E554" i="14"/>
  <c r="E557" i="14"/>
  <c r="E558" i="14"/>
  <c r="E561" i="14"/>
  <c r="E562" i="14"/>
  <c r="E565" i="14"/>
  <c r="E566" i="14"/>
  <c r="E569" i="14"/>
  <c r="E570" i="14"/>
  <c r="E573" i="14"/>
  <c r="E574" i="14"/>
  <c r="E576" i="14"/>
  <c r="E577" i="14"/>
  <c r="E578" i="14"/>
  <c r="E580" i="14"/>
  <c r="E581" i="14"/>
  <c r="E582" i="14"/>
  <c r="E583" i="14"/>
  <c r="E585" i="14"/>
  <c r="E586" i="14"/>
  <c r="E589" i="14"/>
  <c r="E590" i="14"/>
  <c r="E593" i="14"/>
  <c r="E606" i="14"/>
  <c r="E617" i="14"/>
  <c r="E618" i="14"/>
  <c r="E624" i="14"/>
  <c r="E25" i="14"/>
  <c r="E577" i="9"/>
  <c r="E569" i="9"/>
  <c r="E565" i="9"/>
  <c r="E562" i="9"/>
  <c r="E559" i="9"/>
  <c r="E553" i="9"/>
  <c r="E549" i="9"/>
  <c r="E546" i="9"/>
  <c r="E537" i="9"/>
  <c r="E533" i="9"/>
  <c r="E530" i="9"/>
  <c r="E527" i="9"/>
  <c r="E526" i="9"/>
  <c r="E521" i="9"/>
  <c r="E517" i="9"/>
  <c r="E514" i="9"/>
  <c r="E511" i="9"/>
  <c r="E507" i="9"/>
  <c r="E493" i="9"/>
  <c r="N2" i="5"/>
  <c r="P3" i="16" l="1"/>
  <c r="P3" i="18"/>
  <c r="Q3" i="8"/>
  <c r="L3" i="9"/>
  <c r="L3" i="14"/>
  <c r="E421" i="14"/>
  <c r="E389" i="14"/>
  <c r="E357" i="14"/>
  <c r="E331" i="14"/>
  <c r="E318" i="14"/>
  <c r="E308" i="14"/>
  <c r="E294" i="14"/>
  <c r="E280" i="14"/>
  <c r="E271" i="14"/>
  <c r="E594" i="14"/>
  <c r="E246" i="14"/>
  <c r="E233" i="14"/>
  <c r="E131" i="14"/>
  <c r="E132" i="14"/>
  <c r="E145" i="14"/>
  <c r="E90" i="14"/>
  <c r="E68" i="14"/>
  <c r="E121" i="14"/>
  <c r="E112" i="14"/>
  <c r="E169" i="14"/>
  <c r="E160" i="14"/>
  <c r="E142" i="14"/>
  <c r="E124" i="14"/>
  <c r="E74" i="14"/>
  <c r="E49" i="14"/>
  <c r="E100" i="14"/>
  <c r="E114" i="14"/>
  <c r="E178" i="14"/>
  <c r="E187" i="14"/>
  <c r="E170" i="14"/>
  <c r="F570" i="8"/>
  <c r="F558" i="8"/>
  <c r="F289" i="8"/>
  <c r="F25" i="8"/>
  <c r="F554"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6" i="9"/>
  <c r="E237" i="9"/>
  <c r="E240" i="9"/>
  <c r="E244" i="9"/>
  <c r="E247" i="9"/>
  <c r="E253" i="9"/>
  <c r="E256" i="9"/>
  <c r="E601" i="9"/>
  <c r="E264" i="9"/>
  <c r="E600" i="9"/>
  <c r="E270" i="9"/>
  <c r="E272" i="9"/>
  <c r="E277" i="9"/>
  <c r="E281" i="9"/>
  <c r="E285" i="9"/>
  <c r="E289" i="9"/>
  <c r="E293" i="9"/>
  <c r="E295" i="9"/>
  <c r="E299" i="9"/>
  <c r="E303" i="9"/>
  <c r="E309" i="9"/>
  <c r="E313" i="9"/>
  <c r="E319" i="9"/>
  <c r="E323" i="9"/>
  <c r="E327" i="9"/>
  <c r="E595" i="9"/>
  <c r="E332"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494"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1" i="9"/>
  <c r="E597" i="9"/>
  <c r="E248" i="9"/>
  <c r="E250" i="9"/>
  <c r="E257" i="9"/>
  <c r="E258" i="9"/>
  <c r="E614" i="9"/>
  <c r="E615" i="9"/>
  <c r="E266" i="9"/>
  <c r="E598" i="9"/>
  <c r="E599" i="9"/>
  <c r="E273" i="9"/>
  <c r="E276" i="9"/>
  <c r="E278" i="9"/>
  <c r="E282" i="9"/>
  <c r="E286" i="9"/>
  <c r="E290" i="9"/>
  <c r="E296" i="9"/>
  <c r="E300" i="9"/>
  <c r="E304" i="9"/>
  <c r="E306" i="9"/>
  <c r="E310" i="9"/>
  <c r="E315" i="9"/>
  <c r="E316" i="9"/>
  <c r="E320" i="9"/>
  <c r="E324" i="9"/>
  <c r="E604" i="9"/>
  <c r="E605" i="9"/>
  <c r="E333"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499"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2" i="9"/>
  <c r="E245" i="9"/>
  <c r="E249" i="9"/>
  <c r="E251" i="9"/>
  <c r="E254" i="9"/>
  <c r="E259" i="9"/>
  <c r="E261" i="9"/>
  <c r="E262" i="9"/>
  <c r="E265" i="9"/>
  <c r="E602" i="9"/>
  <c r="E269" i="9"/>
  <c r="E274" i="9"/>
  <c r="E279" i="9"/>
  <c r="E283" i="9"/>
  <c r="E287" i="9"/>
  <c r="E291" i="9"/>
  <c r="E297" i="9"/>
  <c r="E301" i="9"/>
  <c r="E307" i="9"/>
  <c r="E311" i="9"/>
  <c r="E314" i="9"/>
  <c r="E317" i="9"/>
  <c r="E321" i="9"/>
  <c r="E325" i="9"/>
  <c r="E328" i="9"/>
  <c r="E330" i="9"/>
  <c r="E334"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492" i="9"/>
  <c r="E496"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6" i="9"/>
  <c r="E233" i="9"/>
  <c r="E236" i="9"/>
  <c r="E239" i="9"/>
  <c r="E243" i="9"/>
  <c r="E246" i="9"/>
  <c r="E252" i="9"/>
  <c r="E255" i="9"/>
  <c r="E594" i="9"/>
  <c r="E260" i="9"/>
  <c r="E263" i="9"/>
  <c r="E267" i="9"/>
  <c r="E268" i="9"/>
  <c r="E603" i="9"/>
  <c r="E271" i="9"/>
  <c r="E275" i="9"/>
  <c r="E280" i="9"/>
  <c r="E284" i="9"/>
  <c r="E288" i="9"/>
  <c r="E292" i="9"/>
  <c r="E294" i="9"/>
  <c r="E298" i="9"/>
  <c r="E302" i="9"/>
  <c r="E305" i="9"/>
  <c r="E308" i="9"/>
  <c r="E312" i="9"/>
  <c r="E318" i="9"/>
  <c r="E322" i="9"/>
  <c r="E326" i="9"/>
  <c r="E329" i="9"/>
  <c r="E331"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85" i="9"/>
  <c r="E503" i="9"/>
  <c r="E516" i="9"/>
  <c r="E532" i="9"/>
  <c r="E548" i="9"/>
  <c r="E564" i="9"/>
  <c r="E575" i="9"/>
  <c r="E566" i="9"/>
  <c r="E554" i="9"/>
  <c r="E552" i="9"/>
  <c r="E547" i="9"/>
  <c r="E542" i="9"/>
  <c r="E540" i="9"/>
  <c r="E535" i="9"/>
  <c r="E528" i="9"/>
  <c r="E500" i="9"/>
  <c r="E504" i="9"/>
  <c r="E509" i="9"/>
  <c r="E513" i="9"/>
  <c r="E525" i="9"/>
  <c r="E529" i="9"/>
  <c r="E541" i="9"/>
  <c r="E545" i="9"/>
  <c r="E557" i="9"/>
  <c r="E561" i="9"/>
  <c r="E573" i="9"/>
  <c r="E578" i="9"/>
  <c r="E570" i="9"/>
  <c r="E568" i="9"/>
  <c r="E563" i="9"/>
  <c r="E558" i="9"/>
  <c r="E556" i="9"/>
  <c r="E551" i="9"/>
  <c r="E544" i="9"/>
  <c r="E518" i="9"/>
  <c r="E489" i="9"/>
  <c r="E497" i="9"/>
  <c r="E505" i="9"/>
  <c r="E576" i="9"/>
  <c r="E574" i="9"/>
  <c r="E572" i="9"/>
  <c r="E567" i="9"/>
  <c r="E560" i="9"/>
  <c r="E534" i="9"/>
  <c r="E522" i="9"/>
  <c r="E520" i="9"/>
  <c r="E515" i="9"/>
  <c r="E510" i="9"/>
  <c r="E508" i="9"/>
  <c r="E501" i="9"/>
  <c r="E498" i="9"/>
  <c r="E502" i="9"/>
  <c r="E523" i="9"/>
  <c r="E539" i="9"/>
  <c r="E555" i="9"/>
  <c r="E571" i="9"/>
  <c r="E579" i="9"/>
  <c r="E550" i="9"/>
  <c r="E543" i="9"/>
  <c r="E538" i="9"/>
  <c r="E536" i="9"/>
  <c r="E531" i="9"/>
  <c r="E524" i="9"/>
  <c r="E519" i="9"/>
  <c r="E512" i="9"/>
  <c r="E506"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2" i="8"/>
  <c r="F245" i="8"/>
  <c r="F249" i="8"/>
  <c r="F251" i="8"/>
  <c r="F254" i="8"/>
  <c r="F259" i="8"/>
  <c r="F261" i="8"/>
  <c r="F262" i="8"/>
  <c r="F265" i="8"/>
  <c r="F602" i="8"/>
  <c r="F269" i="8"/>
  <c r="F274" i="8"/>
  <c r="F279" i="8"/>
  <c r="F283" i="8"/>
  <c r="F287" i="8"/>
  <c r="F291" i="8"/>
  <c r="F297" i="8"/>
  <c r="F301" i="8"/>
  <c r="F307" i="8"/>
  <c r="F311" i="8"/>
  <c r="F314" i="8"/>
  <c r="F317" i="8"/>
  <c r="F321" i="8"/>
  <c r="F325" i="8"/>
  <c r="F328" i="8"/>
  <c r="F330" i="8"/>
  <c r="F334"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4" i="8"/>
  <c r="F509" i="8"/>
  <c r="F513" i="8"/>
  <c r="F517" i="8"/>
  <c r="F521" i="8"/>
  <c r="F525" i="8"/>
  <c r="F529" i="8"/>
  <c r="F533" i="8"/>
  <c r="F537" i="8"/>
  <c r="F541" i="8"/>
  <c r="F545" i="8"/>
  <c r="F549" i="8"/>
  <c r="F553" i="8"/>
  <c r="F557" i="8"/>
  <c r="F561" i="8"/>
  <c r="F565" i="8"/>
  <c r="F569" i="8"/>
  <c r="F573" i="8"/>
  <c r="F577" i="8"/>
  <c r="F581" i="8"/>
  <c r="F585" i="8"/>
  <c r="F589" i="8"/>
  <c r="F593" i="8"/>
  <c r="F610" i="8"/>
  <c r="F613" i="8"/>
  <c r="F620" i="8"/>
  <c r="F624" i="8"/>
  <c r="E329" i="14"/>
  <c r="E322" i="14"/>
  <c r="E312" i="14"/>
  <c r="E305" i="14"/>
  <c r="E298" i="14"/>
  <c r="E292" i="14"/>
  <c r="E284" i="14"/>
  <c r="E275" i="14"/>
  <c r="E603" i="14"/>
  <c r="E267" i="14"/>
  <c r="E263" i="14"/>
  <c r="E260" i="14"/>
  <c r="E255" i="14"/>
  <c r="E243" i="14"/>
  <c r="E236" i="14"/>
  <c r="E596"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1" i="8"/>
  <c r="F597" i="8"/>
  <c r="F248" i="8"/>
  <c r="F250" i="8"/>
  <c r="F257" i="8"/>
  <c r="F258" i="8"/>
  <c r="F614" i="8"/>
  <c r="F615" i="8"/>
  <c r="F266" i="8"/>
  <c r="F598" i="8"/>
  <c r="F599" i="8"/>
  <c r="F273" i="8"/>
  <c r="F276" i="8"/>
  <c r="F278" i="8"/>
  <c r="F282" i="8"/>
  <c r="F286" i="8"/>
  <c r="F290" i="8"/>
  <c r="F296" i="8"/>
  <c r="F300" i="8"/>
  <c r="F304" i="8"/>
  <c r="F306" i="8"/>
  <c r="F310" i="8"/>
  <c r="F315" i="8"/>
  <c r="F316" i="8"/>
  <c r="F320" i="8"/>
  <c r="F324" i="8"/>
  <c r="F604" i="8"/>
  <c r="F605" i="8"/>
  <c r="F333"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3" i="8"/>
  <c r="F508" i="8"/>
  <c r="F512" i="8"/>
  <c r="F516" i="8"/>
  <c r="F520" i="8"/>
  <c r="F524" i="8"/>
  <c r="F528" i="8"/>
  <c r="F532" i="8"/>
  <c r="F536" i="8"/>
  <c r="F540" i="8"/>
  <c r="F544" i="8"/>
  <c r="F548" i="8"/>
  <c r="F552" i="8"/>
  <c r="F556" i="8"/>
  <c r="F560" i="8"/>
  <c r="F564" i="8"/>
  <c r="F568" i="8"/>
  <c r="F572" i="8"/>
  <c r="F576" i="8"/>
  <c r="F580" i="8"/>
  <c r="F584" i="8"/>
  <c r="F588" i="8"/>
  <c r="F592" i="8"/>
  <c r="F608" i="8"/>
  <c r="F612" i="8"/>
  <c r="F619" i="8"/>
  <c r="F623"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6" i="8"/>
  <c r="F233" i="8"/>
  <c r="F236" i="8"/>
  <c r="F239" i="8"/>
  <c r="F243" i="8"/>
  <c r="F246" i="8"/>
  <c r="F252" i="8"/>
  <c r="F255" i="8"/>
  <c r="F594" i="8"/>
  <c r="F260" i="8"/>
  <c r="F263" i="8"/>
  <c r="F268" i="8"/>
  <c r="F603" i="8"/>
  <c r="F271" i="8"/>
  <c r="F275" i="8"/>
  <c r="F280" i="8"/>
  <c r="F288" i="8"/>
  <c r="F292" i="8"/>
  <c r="F294" i="8"/>
  <c r="F302" i="8"/>
  <c r="F305" i="8"/>
  <c r="F308" i="8"/>
  <c r="F318" i="8"/>
  <c r="F326" i="8"/>
  <c r="F329" i="8"/>
  <c r="F341" i="8"/>
  <c r="F349" i="8"/>
  <c r="F357" i="8"/>
  <c r="F365" i="8"/>
  <c r="F373" i="8"/>
  <c r="F381" i="8"/>
  <c r="F389" i="8"/>
  <c r="F397" i="8"/>
  <c r="F405" i="8"/>
  <c r="F413" i="8"/>
  <c r="F421" i="8"/>
  <c r="F429" i="8"/>
  <c r="F437" i="8"/>
  <c r="F445" i="8"/>
  <c r="F453" i="8"/>
  <c r="F461" i="8"/>
  <c r="F469" i="8"/>
  <c r="F477" i="8"/>
  <c r="F485" i="8"/>
  <c r="F493" i="8"/>
  <c r="F501" i="8"/>
  <c r="F507" i="8"/>
  <c r="F514" i="8"/>
  <c r="F530" i="8"/>
  <c r="F546" i="8"/>
  <c r="F562" i="8"/>
  <c r="F578" i="8"/>
  <c r="F606" i="8"/>
  <c r="F611" i="8"/>
  <c r="F586" i="8"/>
  <c r="F574" i="8"/>
  <c r="F534" i="8"/>
  <c r="F522" i="8"/>
  <c r="F505" i="8"/>
  <c r="F473" i="8"/>
  <c r="F441" i="8"/>
  <c r="F409" i="8"/>
  <c r="F377" i="8"/>
  <c r="F345" i="8"/>
  <c r="F331"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6" i="8"/>
  <c r="F237" i="8"/>
  <c r="F240" i="8"/>
  <c r="F247" i="8"/>
  <c r="F253" i="8"/>
  <c r="F256" i="8"/>
  <c r="F601" i="8"/>
  <c r="F264" i="8"/>
  <c r="F600" i="8"/>
  <c r="F270" i="8"/>
  <c r="F272" i="8"/>
  <c r="F281" i="8"/>
  <c r="F285" i="8"/>
  <c r="F293" i="8"/>
  <c r="F299" i="8"/>
  <c r="F313" i="8"/>
  <c r="F323" i="8"/>
  <c r="F595" i="8"/>
  <c r="F332"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6" i="8"/>
  <c r="F511" i="8"/>
  <c r="F515" i="8"/>
  <c r="F519" i="8"/>
  <c r="F523" i="8"/>
  <c r="F527" i="8"/>
  <c r="F539" i="8"/>
  <c r="F543" i="8"/>
  <c r="F555" i="8"/>
  <c r="F559" i="8"/>
  <c r="F571" i="8"/>
  <c r="F575" i="8"/>
  <c r="F587" i="8"/>
  <c r="F591" i="8"/>
  <c r="F618" i="8"/>
  <c r="F622" i="8"/>
  <c r="F617" i="8"/>
  <c r="F590" i="8"/>
  <c r="F550" i="8"/>
  <c r="F538" i="8"/>
  <c r="F526" i="8"/>
  <c r="F497" i="8"/>
  <c r="F465" i="8"/>
  <c r="F433" i="8"/>
  <c r="F401" i="8"/>
  <c r="F369" i="8"/>
  <c r="F337" i="8"/>
  <c r="F309" i="8"/>
  <c r="F303" i="8"/>
  <c r="F59" i="8"/>
  <c r="E32" i="14"/>
  <c r="E195" i="14"/>
  <c r="E23" i="14"/>
  <c r="E29" i="14"/>
  <c r="E105" i="14"/>
  <c r="E153" i="14"/>
  <c r="E218" i="14"/>
  <c r="E97" i="14"/>
  <c r="E81" i="14"/>
  <c r="E14" i="14"/>
  <c r="E43" i="14"/>
  <c r="E58" i="14"/>
  <c r="E73" i="14"/>
  <c r="E91" i="14"/>
  <c r="E147" i="14"/>
  <c r="E136" i="14"/>
  <c r="E129" i="14"/>
  <c r="E227" i="14"/>
  <c r="E277" i="14"/>
  <c r="E285" i="14"/>
  <c r="E293" i="14"/>
  <c r="E299" i="14"/>
  <c r="E350" i="14"/>
  <c r="E398" i="14"/>
  <c r="E406" i="14"/>
  <c r="E414" i="14"/>
  <c r="E422" i="14"/>
  <c r="E454" i="14"/>
  <c r="E623" i="14"/>
  <c r="E26" i="14"/>
  <c r="E172" i="14"/>
  <c r="E165" i="14"/>
  <c r="E94" i="14"/>
  <c r="E37" i="14"/>
  <c r="E123" i="14"/>
  <c r="E181" i="14"/>
  <c r="E2" i="14"/>
  <c r="E12" i="14"/>
  <c r="E22" i="14"/>
  <c r="E206" i="14"/>
  <c r="E203" i="14"/>
  <c r="E66" i="14"/>
  <c r="E127" i="14"/>
  <c r="E146" i="14"/>
  <c r="E133" i="14"/>
  <c r="E230" i="14"/>
  <c r="E256" i="14"/>
  <c r="E601" i="14"/>
  <c r="E264" i="14"/>
  <c r="E270" i="14"/>
  <c r="E313" i="14"/>
  <c r="E358" i="14"/>
  <c r="E366" i="14"/>
  <c r="E430" i="14"/>
  <c r="E438" i="14"/>
  <c r="E446" i="14"/>
  <c r="E482" i="14"/>
  <c r="E498" i="14"/>
  <c r="E511" i="14"/>
  <c r="E543" i="14"/>
  <c r="E591"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1" i="14"/>
  <c r="E258" i="14"/>
  <c r="E266" i="14"/>
  <c r="E273" i="14"/>
  <c r="E282" i="14"/>
  <c r="E296" i="14"/>
  <c r="E310" i="14"/>
  <c r="E604" i="14"/>
  <c r="E339" i="14"/>
  <c r="E347" i="14"/>
  <c r="E363" i="14"/>
  <c r="E379" i="14"/>
  <c r="E395" i="14"/>
  <c r="E411" i="14"/>
  <c r="E427" i="14"/>
  <c r="E443" i="14"/>
  <c r="E459" i="14"/>
  <c r="E491" i="14"/>
  <c r="E495" i="14"/>
  <c r="E508" i="14"/>
  <c r="E536" i="14"/>
  <c r="E540" i="14"/>
  <c r="E568" i="14"/>
  <c r="E572" i="14"/>
  <c r="E567" i="14"/>
  <c r="E535" i="14"/>
  <c r="E506" i="14"/>
  <c r="E503" i="14"/>
  <c r="E471" i="14"/>
  <c r="E463" i="14"/>
  <c r="E455" i="14"/>
  <c r="E447" i="14"/>
  <c r="E439" i="14"/>
  <c r="E431" i="14"/>
  <c r="E423" i="14"/>
  <c r="E415" i="14"/>
  <c r="E407" i="14"/>
  <c r="E399" i="14"/>
  <c r="E391" i="14"/>
  <c r="E383" i="14"/>
  <c r="E375" i="14"/>
  <c r="E367" i="14"/>
  <c r="E359" i="14"/>
  <c r="E351" i="14"/>
  <c r="E343" i="14"/>
  <c r="E335" i="14"/>
  <c r="E605" i="14"/>
  <c r="E324" i="14"/>
  <c r="E316" i="14"/>
  <c r="E306" i="14"/>
  <c r="E300" i="14"/>
  <c r="E286" i="14"/>
  <c r="E278" i="14"/>
  <c r="E276" i="14"/>
  <c r="E599" i="14"/>
  <c r="E598" i="14"/>
  <c r="E253" i="14"/>
  <c r="E247" i="14"/>
  <c r="E240" i="14"/>
  <c r="E42" i="14"/>
  <c r="E95" i="14"/>
  <c r="E167" i="14"/>
  <c r="E110" i="14"/>
  <c r="E174" i="14"/>
  <c r="E200" i="14"/>
  <c r="E188" i="14"/>
  <c r="E155" i="14"/>
  <c r="E108" i="14"/>
  <c r="E185" i="14"/>
  <c r="E3" i="14"/>
  <c r="E116" i="14"/>
  <c r="E50" i="14"/>
  <c r="E17" i="14"/>
  <c r="E48" i="14"/>
  <c r="E80" i="14"/>
  <c r="E88" i="14"/>
  <c r="E208" i="14"/>
  <c r="E138" i="14"/>
  <c r="E223" i="14"/>
  <c r="E616" i="14"/>
  <c r="E237" i="14"/>
  <c r="E244" i="14"/>
  <c r="E323" i="14"/>
  <c r="E595" i="14"/>
  <c r="E342" i="14"/>
  <c r="E374" i="14"/>
  <c r="E382" i="14"/>
  <c r="E390" i="14"/>
  <c r="E462" i="14"/>
  <c r="E470" i="14"/>
  <c r="E527" i="14"/>
  <c r="E559" i="14"/>
  <c r="E575" i="14"/>
  <c r="E587" i="14"/>
  <c r="E555" i="14"/>
  <c r="E523" i="14"/>
  <c r="E494" i="14"/>
  <c r="E56" i="14"/>
  <c r="E196" i="14"/>
  <c r="E27" i="14"/>
  <c r="E34" i="14"/>
  <c r="E41" i="14"/>
  <c r="E162" i="14"/>
  <c r="E163" i="14"/>
  <c r="E173" i="14"/>
  <c r="E166" i="14"/>
  <c r="E193" i="14"/>
  <c r="E191" i="14"/>
  <c r="E198" i="14"/>
  <c r="E24" i="14"/>
  <c r="E102" i="14"/>
  <c r="E177" i="14"/>
  <c r="E30" i="14"/>
  <c r="E228" i="14"/>
  <c r="E248" i="14"/>
  <c r="E615" i="14"/>
  <c r="E290" i="14"/>
  <c r="E304" i="14"/>
  <c r="E315" i="14"/>
  <c r="E320" i="14"/>
  <c r="E333" i="14"/>
  <c r="E355" i="14"/>
  <c r="E371" i="14"/>
  <c r="E387" i="14"/>
  <c r="E403" i="14"/>
  <c r="E419" i="14"/>
  <c r="E435" i="14"/>
  <c r="E451" i="14"/>
  <c r="E467" i="14"/>
  <c r="E475" i="14"/>
  <c r="E479" i="14"/>
  <c r="E520" i="14"/>
  <c r="E524" i="14"/>
  <c r="E552" i="14"/>
  <c r="E556" i="14"/>
  <c r="E584" i="14"/>
  <c r="E588" i="14"/>
  <c r="E620" i="14"/>
  <c r="E619" i="14"/>
  <c r="E592" i="14"/>
  <c r="E571" i="14"/>
  <c r="E560" i="14"/>
  <c r="E539" i="14"/>
  <c r="E528" i="14"/>
  <c r="E499" i="14"/>
  <c r="E478" i="14"/>
  <c r="E69" i="14"/>
  <c r="E8" i="14"/>
  <c r="E38" i="14"/>
</calcChain>
</file>

<file path=xl/sharedStrings.xml><?xml version="1.0" encoding="utf-8"?>
<sst xmlns="http://schemas.openxmlformats.org/spreadsheetml/2006/main" count="10594" uniqueCount="2449">
  <si>
    <t>domain</t>
  </si>
  <si>
    <t>range</t>
  </si>
  <si>
    <t>Class</t>
  </si>
  <si>
    <t>Property</t>
  </si>
  <si>
    <t>Person</t>
  </si>
  <si>
    <t>Address</t>
  </si>
  <si>
    <t>Concept</t>
  </si>
  <si>
    <t>type</t>
  </si>
  <si>
    <t>ConceptScheme</t>
  </si>
  <si>
    <t>Ontology</t>
  </si>
  <si>
    <t>Natuurlijke persoon</t>
  </si>
  <si>
    <t>Personne physique</t>
  </si>
  <si>
    <t>Geslacht</t>
  </si>
  <si>
    <t>Sexe</t>
  </si>
  <si>
    <t>civilState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</si>
  <si>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</si>
  <si>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</si>
  <si>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</si>
  <si>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</si>
  <si>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</si>
  <si>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</si>
  <si>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</si>
  <si>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</si>
  <si>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</si>
  <si>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</si>
  <si>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</si>
  <si>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</si>
  <si>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</si>
  <si>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</si>
  <si>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</si>
  <si>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</si>
  <si>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</si>
  <si>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</si>
  <si>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</si>
  <si>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</si>
  <si>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</si>
  <si>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</si>
  <si>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</si>
  <si>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</si>
  <si>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</si>
  <si>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</si>
  <si>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</si>
  <si>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</si>
  <si>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</si>
  <si>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</si>
  <si>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</si>
  <si>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</si>
  <si>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</si>
  <si>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register</t>
  </si>
  <si>
    <t>Register</t>
  </si>
  <si>
    <t>Registre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</si>
  <si>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</si>
  <si>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</si>
  <si>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</si>
  <si>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</si>
  <si>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</si>
  <si>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</si>
  <si>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</si>
  <si>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</si>
  <si>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</si>
  <si>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</si>
  <si>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</si>
  <si>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</si>
  <si>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</si>
  <si>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</si>
  <si>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</si>
  <si>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</si>
  <si>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</si>
  <si>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</si>
  <si>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</si>
  <si>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</si>
  <si>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</si>
  <si>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</si>
  <si>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</si>
  <si>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</si>
  <si>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</si>
  <si>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</si>
  <si>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</si>
  <si>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</si>
  <si>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</si>
  <si>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</si>
  <si>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</si>
  <si>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</si>
  <si>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rightsHolder</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</si>
  <si>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</si>
  <si>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</si>
  <si>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</si>
  <si>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</si>
  <si>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</si>
  <si>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</si>
  <si>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</si>
  <si>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</si>
  <si>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</si>
  <si>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</si>
  <si>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</si>
  <si>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</si>
  <si>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</si>
  <si>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</si>
  <si>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</si>
  <si>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</si>
  <si>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</si>
  <si>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</si>
  <si>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</si>
  <si>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</si>
  <si>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</si>
  <si>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</si>
  <si>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</si>
  <si>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poBox</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</si>
  <si>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</si>
  <si>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</si>
  <si>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</si>
  <si>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</si>
  <si>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</si>
  <si>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</si>
  <si>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</si>
  <si>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</si>
  <si>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</si>
  <si>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</si>
  <si>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</si>
  <si>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</si>
  <si>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</si>
  <si>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</si>
  <si>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</si>
  <si>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</si>
  <si>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</si>
  <si>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</si>
  <si>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</si>
  <si>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</si>
  <si>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</si>
  <si>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</si>
  <si>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</si>
  <si>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</si>
  <si>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</si>
  <si>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</si>
  <si>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</si>
  <si>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</si>
  <si>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</si>
  <si>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</si>
  <si>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</si>
  <si>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</si>
  <si>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</si>
  <si>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</si>
  <si>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</si>
  <si>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</si>
  <si>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</si>
  <si>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</si>
  <si>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</si>
  <si>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</si>
  <si>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</si>
  <si>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</si>
  <si>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</si>
  <si>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</si>
  <si>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</si>
  <si>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</si>
  <si>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</si>
  <si>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</si>
  <si>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</si>
  <si>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</si>
  <si>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</si>
  <si>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</si>
  <si>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</si>
  <si>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</si>
  <si>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</si>
  <si>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</si>
  <si>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</si>
  <si>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</si>
  <si>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</si>
  <si>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</si>
  <si>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</si>
  <si>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</si>
  <si>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</si>
  <si>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</si>
  <si>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</si>
  <si>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</si>
  <si>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</si>
  <si>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</si>
  <si>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</si>
  <si>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</si>
  <si>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</si>
  <si>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</si>
  <si>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</si>
  <si>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</si>
  <si>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</si>
  <si>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</si>
  <si>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</si>
  <si>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</si>
  <si>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</si>
  <si>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</si>
  <si>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</si>
  <si>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</si>
  <si>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</si>
  <si>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</si>
  <si>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</si>
  <si>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</si>
  <si>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</si>
  <si>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</si>
  <si>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</si>
  <si>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</si>
  <si>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</si>
  <si>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</si>
  <si>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</si>
  <si>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</si>
  <si>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</si>
  <si>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</si>
  <si>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</si>
  <si>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</si>
  <si>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</si>
  <si>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</si>
  <si>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</si>
  <si>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</si>
  <si>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</si>
  <si>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</si>
  <si>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</si>
  <si>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</si>
  <si>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</si>
  <si>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</si>
  <si>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</si>
  <si>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</si>
  <si>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</si>
  <si>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</si>
  <si>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</si>
  <si>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</si>
  <si>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</si>
  <si>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</si>
  <si>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</si>
  <si>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</si>
  <si>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</si>
  <si>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</si>
  <si>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</si>
  <si>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</si>
  <si>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</si>
  <si>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</si>
  <si>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</si>
  <si>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</si>
  <si>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</si>
  <si>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</si>
  <si>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</si>
  <si>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</si>
  <si>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</si>
  <si>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</si>
  <si>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</si>
  <si>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</si>
  <si>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</si>
  <si>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</si>
  <si>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</si>
  <si>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Gender</t>
  </si>
  <si>
    <t>nrn</t>
  </si>
  <si>
    <t>Numéro de registre national</t>
  </si>
  <si>
    <t>LegalStatus</t>
  </si>
  <si>
    <t>AddressStatus</t>
  </si>
  <si>
    <t>AdministrativeStatus</t>
  </si>
  <si>
    <t>CivilState</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</si>
  <si>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</si>
  <si>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</si>
  <si>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</si>
  <si>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</si>
  <si>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</si>
  <si>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</si>
  <si>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</si>
  <si>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</si>
  <si>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</si>
  <si>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</si>
  <si>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</si>
  <si>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</si>
  <si>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</si>
  <si>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</si>
  <si>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</si>
  <si>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</si>
  <si>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</si>
  <si>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householdRelationType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</si>
  <si>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</si>
  <si>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</si>
  <si>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</si>
  <si>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</si>
  <si>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</si>
  <si>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</si>
  <si>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</si>
  <si>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</si>
  <si>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</si>
  <si>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</si>
  <si>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</si>
  <si>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</si>
  <si>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</si>
  <si>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</si>
  <si>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</si>
  <si>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</si>
  <si>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</si>
  <si>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</si>
  <si>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</si>
  <si>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</si>
  <si>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</si>
  <si>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</si>
  <si>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</si>
  <si>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</si>
  <si>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</si>
  <si>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</si>
  <si>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</si>
  <si>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</si>
  <si>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</si>
  <si>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</si>
  <si>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</si>
  <si>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</si>
  <si>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</si>
  <si>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</si>
  <si>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</si>
  <si>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</si>
  <si>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</si>
  <si>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</si>
  <si>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</si>
  <si>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{0,8}\d{9}</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</si>
  <si>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</si>
  <si>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</si>
  <si>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</si>
  <si>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</si>
  <si>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</si>
  <si>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</si>
  <si>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</si>
  <si>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</si>
  <si>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</si>
  <si>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</si>
  <si>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</si>
  <si>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</si>
  <si>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</si>
  <si>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</si>
  <si>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</si>
  <si>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</si>
  <si>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</si>
  <si>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</si>
  <si>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</si>
  <si>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</si>
  <si>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</si>
  <si>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</si>
  <si>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</si>
  <si>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</si>
  <si>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</si>
  <si>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</si>
  <si>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</si>
  <si>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</si>
  <si>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</si>
  <si>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</si>
  <si>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</si>
  <si>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</si>
  <si>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</si>
  <si>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</si>
  <si>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</si>
  <si>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</si>
  <si>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</si>
  <si>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</si>
  <si>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</si>
  <si>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</si>
  <si>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</si>
  <si>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</si>
  <si>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</si>
  <si>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</si>
  <si>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</si>
  <si>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</si>
  <si>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</si>
  <si>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</si>
  <si>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</si>
  <si>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</si>
  <si>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</si>
  <si>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</si>
  <si>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</si>
  <si>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</si>
  <si>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</si>
  <si>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</si>
  <si>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</si>
  <si>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</si>
  <si>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</si>
  <si>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</si>
  <si>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</si>
  <si>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</si>
  <si>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</si>
  <si>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</si>
  <si>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</si>
  <si>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</si>
  <si>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</si>
  <si>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</si>
  <si>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</si>
  <si>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</si>
  <si>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</si>
  <si>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</si>
  <si>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</si>
  <si>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</si>
  <si>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</si>
  <si>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</si>
  <si>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</si>
  <si>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</si>
  <si>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</si>
  <si>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</si>
  <si>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</si>
  <si>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</si>
  <si>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</si>
  <si>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</si>
  <si>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</si>
  <si>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</si>
  <si>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</si>
  <si>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</si>
  <si>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</si>
  <si>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</si>
  <si>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</si>
  <si>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</si>
  <si>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</si>
  <si>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</si>
  <si>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</si>
  <si>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</si>
  <si>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</si>
  <si>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</si>
  <si>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</si>
  <si>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</si>
  <si>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</si>
  <si>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</si>
  <si>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</si>
  <si>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</si>
  <si>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</si>
  <si>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</si>
  <si>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</si>
  <si>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</si>
  <si>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</si>
  <si>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</si>
  <si>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</si>
  <si>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</si>
  <si>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</si>
  <si>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</si>
  <si>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</si>
  <si>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</si>
  <si>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</si>
  <si>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</si>
  <si>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</si>
  <si>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</si>
  <si>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</si>
  <si>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</si>
  <si>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</si>
  <si>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</si>
  <si>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</si>
  <si>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</si>
  <si>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</si>
  <si>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</si>
  <si>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</si>
  <si>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</si>
  <si>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</si>
  <si>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</si>
  <si>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</si>
  <si>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</si>
  <si>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</si>
  <si>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</si>
  <si>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</si>
  <si>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</si>
  <si>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</si>
  <si>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</si>
  <si>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</si>
  <si>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</si>
  <si>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</si>
  <si>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</si>
  <si>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</si>
  <si>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</si>
  <si>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</si>
  <si>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</si>
  <si>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</si>
  <si>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</si>
  <si>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</si>
  <si>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</si>
  <si>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</si>
  <si>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</si>
  <si>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</si>
  <si>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</si>
  <si>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</si>
  <si>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</si>
  <si>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</si>
  <si>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</si>
  <si>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</si>
  <si>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</si>
  <si>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</si>
  <si>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</si>
  <si>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</si>
  <si>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</si>
  <si>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</si>
  <si>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</si>
  <si>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</si>
  <si>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</si>
  <si>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</si>
  <si>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</si>
  <si>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</si>
  <si>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</si>
  <si>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</si>
  <si>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</si>
  <si>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</si>
  <si>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</si>
  <si>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</si>
  <si>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</si>
  <si>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</si>
  <si>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</si>
  <si>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</si>
  <si>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</si>
  <si>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</si>
  <si>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</si>
  <si>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</si>
  <si>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</si>
  <si>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</si>
  <si>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</si>
  <si>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</si>
  <si>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</si>
  <si>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</si>
  <si>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</si>
  <si>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</si>
  <si>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</si>
  <si>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</si>
  <si>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</si>
  <si>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</si>
  <si>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</si>
  <si>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</si>
  <si>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</si>
  <si>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</si>
  <si>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</si>
  <si>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</si>
  <si>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</si>
  <si>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</si>
  <si>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</si>
  <si>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</si>
  <si>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</si>
  <si>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</si>
  <si>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</si>
  <si>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</si>
  <si>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</si>
  <si>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</si>
  <si>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</si>
  <si>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</si>
  <si>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</si>
  <si>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</si>
  <si>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</si>
  <si>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</si>
  <si>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</si>
  <si>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</si>
  <si>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</si>
  <si>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</si>
  <si>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</si>
  <si>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</si>
  <si>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</si>
  <si>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</si>
  <si>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</si>
  <si>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</si>
  <si>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</si>
  <si>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</si>
  <si>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</si>
  <si>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</si>
  <si>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</si>
  <si>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</si>
  <si>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</si>
  <si>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</si>
  <si>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</si>
  <si>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</si>
  <si>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</si>
  <si>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</si>
  <si>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</si>
  <si>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</si>
  <si>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</si>
  <si>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</si>
  <si>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</si>
  <si>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</si>
  <si>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</si>
  <si>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</si>
  <si>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</si>
  <si>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</si>
  <si>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</si>
  <si>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</si>
  <si>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</si>
  <si>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</si>
  <si>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</si>
  <si>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</si>
  <si>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</si>
  <si>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</si>
  <si>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</si>
  <si>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</si>
  <si>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</si>
  <si>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</si>
  <si>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</si>
  <si>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</si>
  <si>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</si>
  <si>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</si>
  <si>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</si>
  <si>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</si>
  <si>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</si>
  <si>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</si>
  <si>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</si>
  <si>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</si>
  <si>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</si>
  <si>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</si>
  <si>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</si>
  <si>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</si>
  <si>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</si>
  <si>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</si>
  <si>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</si>
  <si>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</si>
  <si>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</si>
  <si>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</si>
  <si>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</si>
  <si>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</si>
  <si>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</si>
  <si>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</si>
  <si>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</si>
  <si>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</si>
  <si>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</si>
  <si>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</si>
  <si>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</si>
  <si>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</si>
  <si>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</si>
  <si>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</si>
  <si>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</si>
  <si>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</si>
  <si>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</si>
  <si>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</si>
  <si>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</si>
  <si>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</si>
  <si>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</si>
  <si>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</si>
  <si>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</si>
  <si>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</si>
  <si>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</si>
  <si>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</si>
  <si>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</si>
  <si>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</si>
  <si>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</si>
  <si>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</si>
  <si>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</si>
  <si>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</si>
  <si>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</si>
  <si>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</si>
  <si>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</si>
  <si>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</si>
  <si>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</si>
  <si>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</si>
  <si>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</si>
  <si>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</si>
  <si>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</si>
  <si>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</si>
  <si>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</si>
  <si>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</si>
  <si>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</si>
  <si>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</si>
  <si>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</si>
  <si>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</si>
  <si>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</si>
  <si>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</si>
  <si>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</si>
  <si>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</si>
  <si>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</si>
  <si>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</si>
  <si>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</si>
  <si>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</si>
  <si>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</si>
  <si>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</si>
  <si>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</si>
  <si>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</si>
  <si>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</si>
  <si>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</si>
  <si>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</si>
  <si>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</si>
  <si>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</si>
  <si>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</si>
  <si>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</si>
  <si>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</si>
  <si>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</si>
  <si>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</si>
  <si>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</si>
  <si>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</si>
  <si>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</si>
  <si>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</si>
  <si>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</si>
  <si>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</si>
  <si>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</si>
  <si>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</si>
  <si>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</si>
  <si>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</si>
  <si>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</si>
  <si>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</si>
  <si>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</si>
  <si>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</si>
  <si>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</si>
  <si>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</si>
  <si>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</si>
  <si>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</si>
  <si>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</si>
  <si>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</si>
  <si>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</si>
  <si>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</si>
  <si>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</si>
  <si>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</si>
  <si>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</si>
  <si>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</si>
  <si>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</si>
  <si>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</si>
  <si>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</si>
  <si>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</si>
  <si>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</si>
  <si>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</si>
  <si>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</si>
  <si>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</si>
  <si>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</si>
  <si>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</si>
  <si>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</si>
  <si>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</si>
  <si>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</si>
  <si>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</si>
  <si>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</si>
  <si>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</si>
  <si>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</si>
  <si>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</si>
  <si>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</si>
  <si>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</si>
  <si>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</si>
  <si>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</si>
  <si>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</si>
  <si>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</si>
  <si>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</si>
  <si>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</si>
  <si>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</si>
  <si>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</si>
  <si>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</si>
  <si>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</si>
  <si>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</si>
  <si>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</si>
  <si>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</si>
  <si>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</si>
  <si>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</si>
  <si>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</si>
  <si>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</si>
  <si>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</si>
  <si>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</si>
  <si>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</si>
  <si>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</si>
  <si>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</si>
  <si>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</si>
  <si>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</si>
  <si>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</si>
  <si>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</si>
  <si>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</si>
  <si>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</si>
  <si>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</si>
  <si>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</si>
  <si>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</si>
  <si>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</si>
  <si>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</si>
  <si>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</si>
  <si>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</si>
  <si>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</si>
  <si>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</si>
  <si>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</si>
  <si>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</si>
  <si>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</si>
  <si>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</si>
  <si>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</si>
  <si>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</si>
  <si>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</si>
  <si>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</si>
  <si>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</si>
  <si>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</si>
  <si>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</si>
  <si>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</si>
  <si>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</si>
  <si>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</si>
  <si>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</si>
  <si>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</si>
  <si>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</si>
  <si>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</si>
  <si>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</si>
  <si>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</si>
  <si>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</si>
  <si>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</si>
  <si>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</si>
  <si>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</si>
  <si>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</si>
  <si>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</si>
  <si>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see https://economie.fgov.be/nl/themas/ondernemingen/kruispuntbank-van/diensten-voor-administraties/codetabellen (code NACE version 2008)</t>
  </si>
  <si>
    <t>see https://economie.fgov.be/nl/themas/ondernemingen/kruispuntbank-van/diensten-voor-administraties/codetabellen (KBO-codes-legal.xls tab JuridicalSituation)</t>
  </si>
  <si>
    <t>see https://economie.fgov.be/nl/themas/ondernemingen/kruispuntbank-van/diensten-voor-administraties/codetabellen (KBO-codes-legal.xls tab TypeOfEnterprise)</t>
  </si>
  <si>
    <t>see https://economie.fgov.be/nl/themas/ondernemingen/kruispuntbank-van/diensten-voor-administraties/codetabellen (KBO-codes-quality-aut-activities.xls tab 'Permission' )</t>
  </si>
  <si>
    <t>see https://economie.fgov.be/nl/themas/ondernemingen/kruispuntbank-van/diensten-voor-administraties/codetabellen (KBO-codes-legal.xls tab StopReasonEnterprise)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</si>
  <si>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</si>
  <si>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</si>
  <si>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</si>
  <si>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</si>
  <si>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</si>
  <si>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</si>
  <si>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</si>
  <si>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</si>
  <si>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</si>
  <si>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</si>
  <si>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</si>
  <si>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</si>
  <si>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</si>
  <si>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</si>
  <si>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</si>
  <si>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</si>
  <si>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</si>
  <si>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</si>
  <si>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</si>
  <si>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</si>
  <si>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</si>
  <si>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</si>
  <si>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</si>
  <si>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</si>
  <si>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</si>
  <si>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</si>
  <si>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</si>
  <si>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</si>
  <si>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</si>
  <si>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</si>
  <si>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</si>
  <si>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</si>
  <si>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</si>
  <si>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</si>
  <si>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</si>
  <si>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</si>
  <si>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</si>
  <si>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</si>
  <si>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</si>
  <si>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</si>
  <si>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</si>
  <si>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</si>
  <si>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</si>
  <si>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</si>
  <si>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</si>
  <si>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</si>
  <si>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</si>
  <si>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</si>
  <si>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</si>
  <si>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</si>
  <si>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</si>
  <si>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</si>
  <si>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</si>
  <si>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</si>
  <si>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</si>
  <si>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</si>
  <si>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</si>
  <si>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</si>
  <si>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</si>
  <si>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</si>
  <si>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</si>
  <si>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</si>
  <si>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</si>
  <si>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</si>
  <si>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</si>
  <si>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</si>
  <si>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</si>
  <si>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</si>
  <si>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</si>
  <si>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</si>
  <si>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</si>
  <si>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</si>
  <si>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</si>
  <si>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</si>
  <si>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</si>
  <si>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</si>
  <si>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</si>
  <si>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</si>
  <si>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</si>
  <si>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</si>
  <si>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</si>
  <si>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</si>
  <si>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</si>
  <si>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</si>
  <si>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</si>
  <si>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</si>
  <si>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</si>
  <si>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</si>
  <si>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</si>
  <si>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</si>
  <si>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</si>
  <si>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</si>
  <si>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</si>
  <si>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</si>
  <si>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</si>
  <si>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</si>
  <si>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</si>
  <si>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</si>
  <si>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</si>
  <si>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</si>
  <si>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</si>
  <si>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</si>
  <si>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</si>
  <si>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</si>
  <si>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</si>
  <si>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</si>
  <si>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</si>
  <si>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</si>
  <si>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</si>
  <si>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</si>
  <si>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</si>
  <si>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</si>
  <si>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</si>
  <si>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</si>
  <si>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</si>
  <si>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</si>
  <si>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</si>
  <si>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</si>
  <si>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</si>
  <si>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</si>
  <si>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</si>
  <si>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</si>
  <si>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</si>
  <si>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</si>
  <si>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</si>
  <si>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</si>
  <si>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</si>
  <si>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</si>
  <si>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</si>
  <si>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</si>
  <si>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</si>
  <si>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</si>
  <si>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</si>
  <si>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</si>
  <si>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</si>
  <si>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</si>
  <si>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</si>
  <si>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</si>
  <si>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</si>
  <si>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</si>
  <si>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</si>
  <si>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</si>
  <si>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</si>
  <si>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</si>
  <si>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</si>
  <si>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&lt;http://publications.europa.eu/resource/authority/&gt;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</si>
  <si>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</si>
  <si>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</si>
  <si>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</si>
  <si>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</si>
  <si>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</si>
  <si>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</si>
  <si>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</si>
  <si>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</si>
  <si>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</si>
  <si>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</si>
  <si>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</si>
  <si>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</si>
  <si>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</si>
  <si>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</si>
  <si>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</si>
  <si>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</si>
  <si>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</si>
  <si>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</si>
  <si>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</si>
  <si>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</si>
  <si>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</si>
  <si>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</si>
  <si>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</si>
  <si>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</si>
  <si>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</si>
  <si>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</si>
  <si>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</si>
  <si>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</si>
  <si>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</si>
  <si>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</si>
  <si>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</si>
  <si>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</si>
  <si>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</si>
  <si>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</si>
  <si>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</si>
  <si>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</si>
  <si>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</si>
  <si>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</si>
  <si>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</si>
  <si>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</si>
  <si>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</si>
  <si>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</si>
  <si>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</si>
  <si>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</si>
  <si>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</si>
  <si>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</si>
  <si>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</si>
  <si>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</si>
  <si>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</si>
  <si>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</si>
  <si>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</si>
  <si>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</si>
  <si>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</si>
  <si>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</si>
  <si>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</si>
  <si>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</si>
  <si>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</si>
  <si>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</si>
  <si>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</si>
  <si>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</si>
  <si>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</si>
  <si>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</si>
  <si>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</si>
  <si>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</si>
  <si>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</si>
  <si>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</si>
  <si>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</si>
  <si>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</si>
  <si>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</si>
  <si>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</si>
  <si>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</si>
  <si>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</si>
  <si>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</si>
  <si>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</si>
  <si>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</si>
  <si>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</si>
  <si>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</si>
  <si>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</si>
  <si>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</si>
  <si>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</si>
  <si>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</si>
  <si>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</si>
  <si>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</si>
  <si>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</si>
  <si>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</si>
  <si>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</si>
  <si>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</si>
  <si>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</si>
  <si>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</si>
  <si>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</si>
  <si>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</si>
  <si>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</si>
  <si>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</si>
  <si>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</si>
  <si>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</si>
  <si>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</si>
  <si>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</si>
  <si>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</si>
  <si>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</si>
  <si>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</si>
  <si>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</si>
  <si>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</si>
  <si>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</si>
  <si>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</si>
  <si>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</si>
  <si>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</si>
  <si>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</si>
  <si>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</si>
  <si>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</si>
  <si>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</si>
  <si>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</si>
  <si>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</si>
  <si>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</si>
  <si>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</si>
  <si>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</si>
  <si>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</si>
  <si>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</si>
  <si>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</si>
  <si>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</si>
  <si>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</si>
  <si>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</si>
  <si>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</si>
  <si>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</si>
  <si>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</si>
  <si>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</si>
  <si>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</si>
  <si>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</si>
  <si>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</si>
  <si>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</si>
  <si>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</si>
  <si>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</si>
  <si>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</si>
  <si>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</si>
  <si>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</si>
  <si>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</si>
  <si>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</si>
  <si>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</si>
  <si>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</si>
  <si>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</si>
  <si>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</si>
  <si>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</si>
  <si>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</si>
  <si>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</si>
  <si>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</si>
  <si>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</si>
  <si>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</si>
  <si>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</si>
  <si>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</si>
  <si>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</si>
  <si>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</si>
  <si>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</si>
  <si>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</si>
  <si>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</si>
  <si>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</si>
  <si>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</si>
  <si>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</si>
  <si>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</si>
  <si>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</si>
  <si>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</si>
  <si>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</si>
  <si>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</si>
  <si>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</si>
  <si>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</si>
  <si>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</si>
  <si>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</si>
  <si>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</si>
  <si>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</si>
  <si>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</si>
  <si>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</si>
  <si>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</si>
  <si>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</si>
  <si>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</si>
  <si>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</si>
  <si>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</si>
  <si>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</si>
  <si>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</si>
  <si>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</si>
  <si>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</si>
  <si>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</si>
  <si>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</si>
  <si>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</si>
  <si>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</si>
  <si>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</si>
  <si>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</si>
  <si>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</si>
  <si>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</si>
  <si>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</si>
  <si>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</si>
  <si>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</si>
  <si>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</si>
  <si>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</si>
  <si>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</si>
  <si>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</si>
  <si>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</si>
  <si>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</si>
  <si>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</si>
  <si>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</si>
  <si>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</si>
  <si>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</si>
  <si>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</si>
  <si>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</si>
  <si>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</si>
  <si>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</si>
  <si>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</si>
  <si>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</si>
  <si>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</si>
  <si>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</si>
  <si>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</si>
  <si>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</si>
  <si>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</si>
  <si>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</si>
  <si>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</si>
  <si>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</si>
  <si>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</si>
  <si>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</si>
  <si>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</si>
  <si>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</si>
  <si>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</si>
  <si>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</si>
  <si>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</si>
  <si>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</si>
  <si>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</si>
  <si>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</si>
  <si>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</si>
  <si>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</si>
  <si>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</si>
  <si>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</si>
  <si>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</si>
  <si>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</si>
  <si>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</si>
  <si>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</si>
  <si>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</si>
  <si>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</si>
  <si>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</si>
  <si>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</si>
  <si>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</si>
  <si>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</si>
  <si>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</si>
  <si>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</si>
  <si>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</si>
  <si>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</si>
  <si>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</si>
  <si>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</si>
  <si>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</si>
  <si>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</si>
  <si>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</si>
  <si>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</si>
  <si>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</si>
  <si>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</si>
  <si>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</si>
  <si>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</si>
  <si>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</si>
  <si>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</si>
  <si>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</si>
  <si>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</si>
  <si>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</si>
  <si>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</si>
  <si>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</si>
  <si>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</si>
  <si>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</si>
  <si>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</si>
  <si>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</si>
  <si>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</si>
  <si>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</si>
  <si>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</si>
  <si>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</si>
  <si>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</si>
  <si>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</si>
  <si>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</si>
  <si>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</si>
  <si>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</si>
  <si>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</si>
  <si>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</si>
  <si>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</si>
  <si>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</si>
  <si>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</si>
  <si>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</si>
  <si>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</si>
  <si>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</si>
  <si>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</si>
  <si>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</si>
  <si>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</si>
  <si>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</si>
  <si>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</si>
  <si>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</si>
  <si>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</si>
  <si>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</si>
  <si>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</si>
  <si>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</si>
  <si>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</si>
  <si>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</si>
  <si>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</si>
  <si>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</si>
  <si>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</si>
  <si>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</si>
  <si>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</si>
  <si>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</si>
  <si>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</si>
  <si>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</si>
  <si>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</si>
  <si>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</si>
  <si>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</si>
  <si>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</si>
  <si>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</si>
  <si>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</si>
  <si>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</si>
  <si>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</si>
  <si>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</si>
  <si>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</si>
  <si>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</si>
  <si>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</si>
  <si>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</si>
  <si>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</si>
  <si>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</si>
  <si>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</si>
  <si>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</si>
  <si>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</si>
  <si>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</si>
  <si>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</si>
  <si>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</si>
  <si>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</si>
  <si>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</si>
  <si>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</si>
  <si>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</si>
  <si>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</si>
  <si>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</si>
  <si>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</si>
  <si>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</si>
  <si>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</si>
  <si>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</si>
  <si>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</si>
  <si>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</si>
  <si>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</si>
  <si>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</si>
  <si>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</si>
  <si>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</si>
  <si>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</si>
  <si>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</si>
  <si>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</si>
  <si>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</si>
  <si>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</si>
  <si>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</si>
  <si>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</si>
  <si>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</si>
  <si>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</si>
  <si>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</si>
  <si>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</si>
  <si>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</si>
  <si>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</si>
  <si>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</si>
  <si>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</si>
  <si>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</si>
  <si>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</si>
  <si>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</si>
  <si>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</si>
  <si>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</si>
  <si>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</si>
  <si>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</si>
  <si>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</si>
  <si>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</si>
  <si>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</si>
  <si>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</si>
  <si>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</si>
  <si>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</si>
  <si>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</si>
  <si>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</si>
  <si>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</si>
  <si>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</si>
  <si>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</si>
  <si>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</si>
  <si>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</si>
  <si>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</si>
  <si>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</si>
  <si>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</si>
  <si>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</si>
  <si>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</si>
  <si>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</si>
  <si>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</si>
  <si>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</si>
  <si>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</si>
  <si>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</si>
  <si>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</si>
  <si>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</si>
  <si>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</si>
  <si>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</si>
  <si>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</si>
  <si>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</si>
  <si>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</si>
  <si>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</si>
  <si>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</si>
  <si>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</si>
  <si>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</si>
  <si>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</si>
  <si>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</si>
  <si>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</si>
  <si>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</si>
  <si>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</si>
  <si>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</si>
  <si>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</si>
  <si>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</si>
  <si>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</si>
  <si>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</si>
  <si>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</si>
  <si>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</si>
  <si>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</si>
  <si>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</si>
  <si>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</si>
  <si>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</si>
  <si>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</si>
  <si>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</si>
  <si>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</si>
  <si>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</si>
  <si>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</si>
  <si>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</si>
  <si>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</si>
  <si>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</si>
  <si>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</si>
  <si>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</si>
  <si>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</si>
  <si>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</si>
  <si>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</si>
  <si>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</si>
  <si>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</si>
  <si>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</si>
  <si>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</si>
  <si>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</si>
  <si>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</si>
  <si>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</si>
  <si>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</si>
  <si>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</si>
  <si>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</si>
  <si>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</si>
  <si>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</si>
  <si>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</si>
  <si>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</si>
  <si>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</si>
  <si>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</si>
  <si>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</si>
  <si>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</si>
  <si>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</si>
  <si>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</si>
  <si>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</si>
  <si>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</si>
  <si>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</si>
  <si>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</si>
  <si>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</si>
  <si>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</si>
  <si>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</si>
  <si>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</si>
  <si>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</si>
  <si>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</si>
  <si>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</si>
  <si>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</si>
  <si>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</si>
  <si>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</si>
  <si>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</si>
  <si>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</si>
  <si>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</si>
  <si>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</si>
  <si>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</si>
  <si>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</si>
  <si>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</si>
  <si>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</si>
  <si>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</si>
  <si>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</si>
  <si>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</si>
  <si>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</si>
  <si>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</si>
  <si>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</si>
  <si>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</si>
  <si>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</si>
  <si>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</si>
  <si>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</si>
  <si>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</si>
  <si>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</si>
  <si>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</si>
  <si>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</si>
  <si>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fed-bus</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</si>
  <si>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</si>
  <si>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</si>
  <si>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</si>
  <si>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</si>
  <si>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</si>
  <si>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</si>
  <si>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</si>
  <si>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</si>
  <si>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</si>
  <si>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</si>
  <si>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</si>
  <si>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</si>
  <si>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</si>
  <si>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</si>
  <si>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</si>
  <si>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</si>
  <si>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</si>
  <si>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</si>
  <si>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231, 241</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</si>
  <si>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</si>
  <si>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</si>
  <si>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</si>
  <si>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</si>
  <si>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</si>
  <si>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</si>
  <si>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</si>
  <si>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</si>
  <si>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</si>
  <si>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</si>
  <si>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</si>
  <si>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</si>
  <si>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</si>
  <si>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</si>
  <si>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</si>
  <si>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</si>
  <si>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</si>
  <si>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</si>
  <si>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</si>
  <si>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</si>
  <si>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</si>
  <si>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</si>
  <si>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</si>
  <si>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</si>
  <si>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</si>
  <si>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</si>
  <si>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</si>
  <si>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</si>
  <si>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</si>
  <si>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</si>
  <si>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</si>
  <si>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</si>
  <si>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</si>
  <si>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</si>
  <si>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</si>
  <si>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</si>
  <si>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</si>
  <si>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</si>
  <si>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</si>
  <si>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</si>
  <si>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</si>
  <si>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</si>
  <si>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</si>
  <si>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</si>
  <si>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</si>
  <si>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</si>
  <si>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</si>
  <si>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Code alphanumérique attribué officiellement à des unités de bâtiment, postes d’amarrage, emplacements ou parcelles.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</si>
  <si>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</si>
  <si>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</si>
  <si>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</si>
  <si>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</si>
  <si>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</si>
  <si>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</si>
  <si>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</si>
  <si>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</si>
  <si>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</si>
  <si>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</si>
  <si>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</si>
  <si>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</si>
  <si>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</si>
  <si>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</si>
  <si>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</si>
  <si>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</si>
  <si>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Nom de la rue (dans le sens de l'orthographe, éventuellement en plusieurs langues).</t>
  </si>
  <si>
    <t>Naam van de straat (in de betekenis van spelling, eventueel in meerdere talen).</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</si>
  <si>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</si>
  <si>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</si>
  <si>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</si>
  <si>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</si>
  <si>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</si>
  <si>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</si>
  <si>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</si>
  <si>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</si>
  <si>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</si>
  <si>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</si>
  <si>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</si>
  <si>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</si>
  <si>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</si>
  <si>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</si>
  <si>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</si>
  <si>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</si>
  <si>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</si>
  <si>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</si>
  <si>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</si>
  <si>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</si>
  <si>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</si>
  <si>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</si>
  <si>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</si>
  <si>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</si>
  <si>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</si>
  <si>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</si>
  <si>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</si>
  <si>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</si>
  <si>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</si>
  <si>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</si>
  <si>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</si>
  <si>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</si>
  <si>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</si>
  <si>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</si>
  <si>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</si>
  <si>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</si>
  <si>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</si>
  <si>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Civil state of a person.</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</si>
  <si>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</si>
  <si>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</si>
  <si>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</si>
  <si>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</si>
  <si>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</si>
  <si>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</si>
  <si>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</si>
  <si>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</si>
  <si>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</si>
  <si>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</si>
  <si>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</si>
  <si>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</si>
  <si>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</si>
  <si>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</si>
  <si>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</si>
  <si>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</si>
  <si>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</si>
  <si>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</si>
  <si>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</si>
  <si>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</si>
  <si>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</si>
  <si>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</si>
  <si>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</si>
  <si>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</si>
  <si>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List</t>
  </si>
  <si>
    <t>List of values used in the listboxes of the various sheets.</t>
  </si>
  <si>
    <t>cells with this background can be manually edited</t>
  </si>
  <si>
    <t>cells with this background contain formulas and should not be overwritten</t>
  </si>
  <si>
    <t>The vocabulary sheet is a reference sheet; all vocabulary elements have to be repeated in sheets VocabularyNL, VocabularyFR, VocabularyMapping and VocabularyAdoption. In these last sheets you can see a checksum that indicates if all vocabulary elements of sheet Vocabulary are present.</t>
  </si>
  <si>
    <t>Conventions used:</t>
  </si>
  <si>
    <t xml:space="preserve">A new vocabulary element in sheet Vocabulary should receive the id mentioned in cell L2 ('next id') </t>
  </si>
  <si>
    <t>How to read/use this document:</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</si>
  <si>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</si>
  <si>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</si>
  <si>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</si>
  <si>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</si>
  <si>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</si>
  <si>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</si>
  <si>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</si>
  <si>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</si>
  <si>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</si>
  <si>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</si>
  <si>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</si>
  <si>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</si>
  <si>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</si>
  <si>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</si>
  <si>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</si>
  <si>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</si>
  <si>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</si>
  <si>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</si>
  <si>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</si>
  <si>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</si>
  <si>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</si>
  <si>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</si>
  <si>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</si>
  <si>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</si>
  <si>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</si>
  <si>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</si>
  <si>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</si>
  <si>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</si>
  <si>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</si>
  <si>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</si>
  <si>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</si>
  <si>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</si>
  <si>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r>
      <t xml:space="preserve">This sheet contains relations between the different vocabulary elements resulting from </t>
    </r>
    <r>
      <rPr>
        <b/>
        <sz val="11"/>
        <color theme="1"/>
        <rFont val="Calibri"/>
        <family val="2"/>
        <scheme val="minor"/>
      </rPr>
      <t>datamodels</t>
    </r>
    <r>
      <rPr>
        <sz val="11"/>
        <color theme="1"/>
        <rFont val="Calibri"/>
        <family val="2"/>
        <scheme val="minor"/>
      </rPr>
      <t xml:space="preserve"> that have been defined by the different parties.
Here you will find </t>
    </r>
    <r>
      <rPr>
        <b/>
        <sz val="11"/>
        <color theme="1"/>
        <rFont val="Calibri"/>
        <family val="2"/>
        <scheme val="minor"/>
      </rPr>
      <t>constraints</t>
    </r>
    <r>
      <rPr>
        <sz val="11"/>
        <color theme="1"/>
        <rFont val="Calibri"/>
        <family val="2"/>
        <scheme val="minor"/>
      </rPr>
      <t xml:space="preserve"> such as the notion of </t>
    </r>
    <r>
      <rPr>
        <b/>
        <sz val="11"/>
        <color theme="1"/>
        <rFont val="Calibri"/>
        <family val="2"/>
        <scheme val="minor"/>
      </rPr>
      <t>subclassOf</t>
    </r>
    <r>
      <rPr>
        <sz val="11"/>
        <color theme="1"/>
        <rFont val="Calibri"/>
        <family val="2"/>
        <scheme val="minor"/>
      </rPr>
      <t xml:space="preserve"> (link between subclass and superclass - cfr inheritance), </t>
    </r>
    <r>
      <rPr>
        <b/>
        <sz val="11"/>
        <color theme="1"/>
        <rFont val="Calibri"/>
        <family val="2"/>
        <scheme val="minor"/>
      </rPr>
      <t>pattern,</t>
    </r>
    <r>
      <rPr>
        <sz val="11"/>
        <color theme="1"/>
        <rFont val="Calibri"/>
        <family val="2"/>
        <scheme val="minor"/>
      </rPr>
      <t xml:space="preserve"> </t>
    </r>
    <r>
      <rPr>
        <b/>
        <sz val="11"/>
        <color theme="1"/>
        <rFont val="Calibri"/>
        <family val="2"/>
        <scheme val="minor"/>
      </rPr>
      <t xml:space="preserve">domain/range </t>
    </r>
    <r>
      <rPr>
        <sz val="11"/>
        <color theme="1"/>
        <rFont val="Calibri"/>
        <family val="2"/>
        <scheme val="minor"/>
      </rPr>
      <t xml:space="preserve">(domain being the class to which a property belongs and range the type of the property), </t>
    </r>
    <r>
      <rPr>
        <b/>
        <sz val="11"/>
        <color theme="1"/>
        <rFont val="Calibri"/>
        <family val="2"/>
        <scheme val="minor"/>
      </rPr>
      <t>hasConcept</t>
    </r>
    <r>
      <rPr>
        <sz val="11"/>
        <color theme="1"/>
        <rFont val="Calibri"/>
        <family val="2"/>
        <scheme val="minor"/>
      </rPr>
      <t xml:space="preserve"> (link between ConceptScheme and Concept e.g. Gender =&gt; male, female) and </t>
    </r>
    <r>
      <rPr>
        <b/>
        <sz val="11"/>
        <color theme="1"/>
        <rFont val="Calibri"/>
        <family val="2"/>
        <scheme val="minor"/>
      </rPr>
      <t>valueInScheme</t>
    </r>
    <r>
      <rPr>
        <sz val="11"/>
        <color theme="1"/>
        <rFont val="Calibri"/>
        <family val="2"/>
        <scheme val="minor"/>
      </rPr>
      <t xml:space="preserve"> (linking a property with a ConceptScheme).</t>
    </r>
  </si>
  <si>
    <r>
      <t xml:space="preserve">Indicates the link between a </t>
    </r>
    <r>
      <rPr>
        <b/>
        <sz val="11"/>
        <color theme="1"/>
        <rFont val="Calibri"/>
        <family val="2"/>
        <scheme val="minor"/>
      </rPr>
      <t>prefix</t>
    </r>
    <r>
      <rPr>
        <sz val="11"/>
        <color theme="1"/>
        <rFont val="Calibri"/>
        <family val="2"/>
        <scheme val="minor"/>
      </rPr>
      <t xml:space="preserve"> used in sheet "Vocabulary" and  the </t>
    </r>
    <r>
      <rPr>
        <b/>
        <sz val="11"/>
        <color theme="1"/>
        <rFont val="Calibri"/>
        <family val="2"/>
        <scheme val="minor"/>
      </rPr>
      <t>URL</t>
    </r>
    <r>
      <rPr>
        <sz val="11"/>
        <color theme="1"/>
        <rFont val="Calibri"/>
        <family val="2"/>
        <scheme val="minor"/>
      </rPr>
      <t xml:space="preserve"> that can substitute the prefix. </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</si>
  <si>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</si>
  <si>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</si>
  <si>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</si>
  <si>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</si>
  <si>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</si>
  <si>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</si>
  <si>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</si>
  <si>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</si>
  <si>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</si>
  <si>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</si>
  <si>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</si>
  <si>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</si>
  <si>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</si>
  <si>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</si>
  <si>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</si>
  <si>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</si>
  <si>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</si>
  <si>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</si>
  <si>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</si>
  <si>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</si>
  <si>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</si>
  <si>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</si>
  <si>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</si>
  <si>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</si>
  <si>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</si>
  <si>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</si>
  <si>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</si>
  <si>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</si>
  <si>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</si>
  <si>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</si>
  <si>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</si>
  <si>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</si>
  <si>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</si>
  <si>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</si>
  <si>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</si>
  <si>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</si>
  <si>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Numéro BCE</t>
  </si>
  <si>
    <t>cbeNumber</t>
  </si>
  <si>
    <t>AdoptedByFed</t>
  </si>
  <si>
    <t/>
  </si>
  <si>
    <t>http://vocab.belgif.be/ns/business#</t>
  </si>
  <si>
    <t>http://vocab.belgif.be/ns/location#</t>
  </si>
  <si>
    <t>http://vocab.belgif.be/ns/person#</t>
  </si>
  <si>
    <t>http://vocab.belgif.be/ns/temporal#</t>
  </si>
  <si>
    <t>http://vocab.belgif.be/auth/</t>
  </si>
  <si>
    <t>PrefixFull</t>
  </si>
  <si>
    <t>&lt;http://vocab.belgif.be/ns/business#economicActivity&gt;</t>
  </si>
  <si>
    <t>&lt;http://vocab.belgif.be/ns/business#legalStatus&gt;</t>
  </si>
  <si>
    <t>&lt;http://vocab.belgif.be/ns/business#person&gt;</t>
  </si>
  <si>
    <t>&lt;http://vocab.belgif.be/ns/business#website&gt;</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</si>
  <si>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</si>
  <si>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</si>
  <si>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</si>
  <si>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</si>
  <si>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</si>
  <si>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</si>
  <si>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&lt;http://vocab.belgif.be/ns/person#Guardianship&gt;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</si>
  <si>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</si>
  <si>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</si>
  <si>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</si>
  <si>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</si>
  <si>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</si>
  <si>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</si>
  <si>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&lt;http://vocab.belgif.be/ns/person#civilState&gt;</t>
  </si>
  <si>
    <t>&lt;http://vocab.belgif.be/ns/person#fullName&gt;</t>
  </si>
  <si>
    <t>&lt;http://vocab.belgif.be/ns/person#givenNames&gt;</t>
  </si>
  <si>
    <t>&lt;http://vocab.belgif.be/ns/person#headOf&gt;</t>
  </si>
  <si>
    <t>&lt;http://vocab.belgif.be/ns/person#householdRelationType&gt;</t>
  </si>
  <si>
    <t>&lt;http://vocab.belgif.be/ns/person#memberOf&gt;</t>
  </si>
  <si>
    <t>&lt;http://vocab.belgif.be/ns/person#nationality&gt;</t>
  </si>
  <si>
    <t>&lt;http://vocab.belgif.be/ns/person#residenceAddress&gt;</t>
  </si>
  <si>
    <t>PrepPublished</t>
  </si>
  <si>
    <t>Prepares a new publication.</t>
  </si>
  <si>
    <t>This sheet contains the end result which is a list of classes and properties with their URI's accepted by the Federal government as standard vocabulary.
Process to obtain the result: 
Copy cell values of sheet PrepPublished. Filter and keep only "Proposed standard". Remove columns AdoptedByFed, Source, Prefix, PrefixFull.
Sort by Ontology, Type, Name.</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</si>
  <si>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</si>
  <si>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</si>
  <si>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</si>
  <si>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</si>
  <si>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</si>
  <si>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</si>
  <si>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</si>
  <si>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</si>
  <si>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</si>
  <si>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</si>
  <si>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</si>
  <si>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</si>
  <si>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</si>
  <si>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</si>
  <si>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</si>
  <si>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</si>
  <si>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</si>
  <si>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</si>
  <si>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</si>
  <si>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</si>
  <si>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</si>
  <si>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</si>
  <si>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</si>
  <si>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</si>
  <si>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</si>
  <si>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</si>
  <si>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</si>
  <si>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</si>
  <si>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</si>
  <si>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</si>
  <si>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</si>
  <si>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</si>
  <si>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</si>
  <si>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</si>
  <si>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</si>
  <si>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</si>
  <si>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</si>
  <si>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</si>
  <si>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</si>
  <si>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</si>
  <si>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</si>
  <si>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</si>
  <si>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</si>
  <si>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</si>
  <si>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</si>
  <si>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</si>
  <si>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</si>
  <si>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</si>
  <si>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</si>
  <si>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</si>
  <si>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</si>
  <si>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</si>
  <si>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</si>
  <si>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</si>
  <si>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</si>
  <si>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</si>
  <si>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</si>
  <si>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</si>
  <si>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</si>
  <si>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</si>
  <si>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</si>
  <si>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</si>
  <si>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</si>
  <si>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</si>
  <si>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</si>
  <si>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</si>
  <si>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</si>
  <si>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</si>
  <si>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</si>
  <si>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</si>
  <si>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</si>
  <si>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</si>
  <si>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</si>
  <si>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</si>
  <si>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</si>
  <si>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</si>
  <si>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</si>
  <si>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</si>
  <si>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</si>
  <si>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</si>
  <si>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</si>
  <si>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Rechtspersoonlijkheid</t>
  </si>
  <si>
    <t>Rechtspersoonlijkheid van de organisatie: fysieke persoon of rechtspersoon.</t>
  </si>
  <si>
    <t>Personnalité juridique de l'organisation: personne physique ou morale.</t>
  </si>
  <si>
    <t>Personnalité juridique</t>
  </si>
  <si>
    <t>Type de personnalité juridique</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</si>
  <si>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</si>
  <si>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</si>
  <si>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</si>
  <si>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</si>
  <si>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</si>
  <si>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</si>
  <si>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</si>
  <si>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</si>
  <si>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</si>
  <si>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</si>
  <si>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</si>
  <si>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</si>
  <si>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</si>
  <si>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</si>
  <si>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</si>
  <si>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</si>
  <si>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</si>
  <si>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</si>
  <si>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</si>
  <si>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</si>
  <si>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</si>
  <si>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</si>
  <si>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&lt;http://vocab.belgif.be/ns/business#addressRegisteredOffice&gt;</t>
  </si>
  <si>
    <t>&lt;http://schema.org/email&gt;</t>
  </si>
  <si>
    <t>&lt;http://schema.org/faxNumber&gt;</t>
  </si>
  <si>
    <t>&lt;http://vocab.belgif.be/ns/business#function&gt;</t>
  </si>
  <si>
    <t>&lt;http://www.w3.org/ns/org#hasSite&gt;</t>
  </si>
  <si>
    <t>&lt;http://www.w3.org/ns/regorg#legalName&gt;</t>
  </si>
  <si>
    <t>&lt;http://schema.org/telephone&gt;</t>
  </si>
  <si>
    <t>&lt;http://vocab.belgif.be/ns/business#rightsHolder&gt;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</si>
  <si>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</si>
  <si>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</si>
  <si>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</si>
  <si>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</si>
  <si>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</si>
  <si>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</si>
  <si>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</si>
  <si>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</si>
  <si>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</si>
  <si>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</si>
  <si>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</si>
  <si>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</si>
  <si>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</si>
  <si>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</si>
  <si>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</si>
  <si>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</si>
  <si>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</si>
  <si>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&lt;http://xmlns.com/foaf/0.1/familyName&gt;</t>
  </si>
  <si>
    <t>&lt;http://xmlns.com/foaf/0.1/givenName&gt;</t>
  </si>
  <si>
    <t>&lt;http://vocab.belgif.be/ns/person#person1&gt;</t>
  </si>
  <si>
    <t>&lt;http://vocab.belgif.be/ns/person#register&gt;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</si>
  <si>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</si>
  <si>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</si>
  <si>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</si>
  <si>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</si>
  <si>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</si>
  <si>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</si>
  <si>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&lt;http://vocab.belgif.be/auth/civilstate#id&gt;</t>
  </si>
  <si>
    <t>&lt;http://vocab.belgif.be/auth/descent#id&gt;</t>
  </si>
  <si>
    <t>&lt;http://vocab.belgif.be/auth/territoryofnationality#id&gt;</t>
  </si>
  <si>
    <t>&lt;http://vocab.belgif.be/auth/function#id&gt;</t>
  </si>
  <si>
    <t>&lt;http://vocab.belgif.be/auth/gender#id&gt;</t>
  </si>
  <si>
    <t>&lt;http://vocab.belgif.be/auth/territoryofaddress#id&gt;</t>
  </si>
  <si>
    <t>&lt;http://vocab.belgif.be/auth/territoryofplace#id&gt;</t>
  </si>
  <si>
    <t>&lt;http://vocab.belgif.be/auth/legalstatus#id&gt;</t>
  </si>
  <si>
    <t>&lt;http://vocab.belgif.be/auth/register#id&gt;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</si>
  <si>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</si>
  <si>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</si>
  <si>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</si>
  <si>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</si>
  <si>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</si>
  <si>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</si>
  <si>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</si>
  <si>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</si>
  <si>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</si>
  <si>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</si>
  <si>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</si>
  <si>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</si>
  <si>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</si>
  <si>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</si>
  <si>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</si>
  <si>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</si>
  <si>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</si>
  <si>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</si>
  <si>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</si>
  <si>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Exhaustive list to provide.
TODO SPF Finances, KSZ</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</si>
  <si>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</si>
  <si>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</si>
  <si>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</si>
  <si>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</si>
  <si>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</si>
  <si>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</si>
  <si>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</si>
  <si>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</si>
  <si>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</si>
  <si>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</si>
  <si>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</si>
  <si>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</si>
  <si>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</si>
  <si>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</si>
  <si>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</si>
  <si>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</si>
  <si>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</si>
  <si>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</si>
  <si>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</si>
  <si>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</si>
  <si>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</si>
  <si>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</si>
  <si>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</si>
  <si>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</si>
  <si>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</si>
  <si>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</si>
  <si>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</si>
  <si>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</si>
  <si>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BESTE context: de identifier bevat verschillende onderdelen, zoals een namespace, een objectidentificator en een versie-identificator.</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</si>
  <si>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</si>
  <si>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</si>
  <si>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</si>
  <si>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</si>
  <si>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</si>
  <si>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</si>
  <si>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</si>
  <si>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</si>
  <si>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</si>
  <si>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</si>
  <si>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</si>
  <si>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</si>
  <si>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</si>
  <si>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</si>
  <si>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</si>
  <si>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</si>
  <si>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</si>
  <si>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</si>
  <si>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</si>
  <si>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Name of the street  (in the sense of spelling, possibly in several languages).</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</si>
  <si>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</si>
  <si>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</si>
  <si>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</si>
  <si>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</si>
  <si>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</si>
  <si>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</si>
  <si>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</si>
  <si>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</si>
  <si>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</si>
  <si>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</si>
  <si>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</si>
  <si>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</si>
  <si>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</si>
  <si>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Proposal to delete: not included in  KBO 'function'  (e.g. collect postal documents)
First check with MinFin.</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</si>
  <si>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</si>
  <si>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</si>
  <si>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</si>
  <si>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</si>
  <si>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</si>
  <si>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</si>
  <si>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</si>
  <si>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</si>
  <si>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</si>
  <si>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</si>
  <si>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</si>
  <si>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</si>
  <si>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</si>
  <si>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</si>
  <si>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</si>
  <si>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</si>
  <si>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</si>
  <si>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</si>
  <si>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</si>
  <si>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</si>
  <si>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</si>
  <si>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</si>
  <si>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</si>
  <si>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</si>
  <si>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</si>
  <si>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</si>
  <si>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</si>
  <si>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</si>
  <si>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</si>
  <si>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</si>
  <si>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</si>
  <si>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</si>
  <si>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</si>
  <si>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</si>
  <si>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</si>
  <si>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</si>
  <si>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</si>
  <si>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</si>
  <si>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</si>
  <si>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This sheet contains the backlog of vocabulary elements which are still under discussion in the workgroup.
Process to obtain the result: 
Copy cell values of sheet PrepPublished. Filter and keep only "Draft". Remove columns AdoptedByFed, Source, Prefix, PrefixFull.
Sort by Ontology, Type, Name.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</si>
  <si>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</si>
  <si>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</si>
  <si>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</si>
  <si>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</si>
  <si>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</si>
  <si>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</si>
  <si>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</si>
  <si>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</si>
  <si>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</si>
  <si>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</si>
  <si>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</si>
  <si>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</si>
  <si>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</si>
  <si>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</si>
  <si>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</si>
  <si>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</si>
  <si>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</si>
  <si>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</si>
  <si>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</si>
  <si>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</si>
  <si>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</si>
  <si>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</si>
  <si>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</si>
  <si>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</si>
  <si>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</si>
  <si>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</si>
  <si>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</si>
  <si>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</si>
  <si>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</si>
  <si>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</si>
  <si>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</si>
  <si>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</si>
  <si>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</si>
  <si>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</si>
  <si>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</si>
  <si>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</si>
  <si>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</si>
  <si>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</si>
  <si>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</si>
  <si>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</si>
  <si>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</si>
  <si>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</si>
  <si>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</si>
  <si>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</si>
  <si>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</si>
  <si>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</si>
  <si>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</si>
  <si>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</si>
  <si>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</si>
  <si>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</si>
  <si>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</si>
  <si>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</si>
  <si>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</si>
  <si>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</si>
  <si>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</si>
  <si>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</si>
  <si>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</si>
  <si>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</si>
  <si>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</si>
  <si>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</si>
  <si>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</si>
  <si>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</si>
  <si>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</si>
  <si>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</si>
  <si>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</si>
  <si>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</si>
  <si>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</si>
  <si>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</si>
  <si>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</si>
  <si>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</si>
  <si>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</si>
  <si>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</si>
  <si>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</si>
  <si>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</si>
  <si>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</si>
  <si>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</si>
  <si>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&lt;http://xmlns.com/foaf/0.1/gender&gt;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</si>
  <si>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</si>
  <si>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</si>
  <si>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</si>
  <si>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</si>
  <si>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</si>
  <si>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</si>
  <si>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</si>
  <si>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</si>
  <si>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</si>
  <si>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</si>
  <si>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</si>
  <si>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</si>
  <si>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</si>
  <si>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</si>
  <si>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</si>
  <si>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</si>
  <si>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</si>
  <si>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</si>
  <si>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</si>
  <si>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</si>
  <si>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</si>
  <si>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</si>
  <si>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</si>
  <si>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</si>
  <si>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</si>
  <si>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</si>
  <si>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</si>
  <si>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</si>
  <si>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</si>
  <si>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</si>
  <si>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</si>
  <si>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</si>
  <si>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</si>
  <si>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</si>
  <si>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</si>
  <si>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</si>
  <si>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</si>
  <si>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</si>
  <si>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 xml:space="preserve">
Alphanumeric code officially assigned to building units (house number), mooring places, stands or parcels.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</si>
  <si>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</si>
  <si>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</si>
  <si>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</si>
  <si>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</si>
  <si>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</si>
  <si>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</si>
  <si>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</si>
  <si>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</si>
  <si>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</si>
  <si>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</si>
  <si>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</si>
  <si>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</si>
  <si>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</si>
  <si>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</si>
  <si>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</si>
  <si>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</si>
  <si>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 xml:space="preserve">Voorstel om te schrappen: niet opgenomen in de 'functie' van KBO (bijvoorbeeld het verzamelen van poststukken)
Controleer eerst met MinFin. </t>
  </si>
  <si>
    <t>Proposition de supprimer: non incluse dans la" fonction "de KBO (par exemple, collecte de documents postaux)
A vérifier avec MinFin.</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</si>
  <si>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</si>
  <si>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</si>
  <si>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</si>
  <si>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</si>
  <si>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</si>
  <si>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</si>
  <si>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</si>
  <si>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KSZ: pays (code NIS) + municipalité (string)
Registre National: code de la commune NIS / pays</t>
  </si>
  <si>
    <t>Liste exhaustive à fournir.
TODO SPF Finances, KSZ</t>
  </si>
  <si>
    <t>CONCEPTSCHEME DEFINITION to do</t>
  </si>
  <si>
    <t>zie https://economie.fgov.be/nl/themas/ondernemingen/kruispuntbank-van/diensten-voor-administraties/codetabellen (code NACE versie 2008)</t>
  </si>
  <si>
    <t>voir https://economie.fgov.be/nl/themas/ondernemingen/kruispuntbank-van/diensten-voor-administraties/codetabellen (code NACE version 2008)</t>
  </si>
  <si>
    <t>Référence pour conceptschemes: https://statbel.fgov.be/nl/over-statbel/methodologie/classificaties/landencodes</t>
  </si>
  <si>
    <t>(NATIONALITÉ)</t>
  </si>
  <si>
    <t>Referentie voor conceptschema's: https://statbel.fgov.be/nl/over-statbel/methodologie/classificaties/landencodes</t>
  </si>
  <si>
    <t>(NATIONALITEIT)</t>
  </si>
  <si>
    <t>zie https://economie.fgov.be/nl/themas/ondernemingen/kruispuntbank-van/diensten-voor-administraties/codetabellen (KBO-codes-legal.xls tab Functie)</t>
  </si>
  <si>
    <t>voir https://economie.fgov.be/nl/themas/ondernemingen/kruispuntbank-van/diensten-voor-administraties/codetabellen (onglet KBO-codes-legal.xls)</t>
  </si>
  <si>
    <t>see https://economie.fgov.be/nl/themas/ondernemingen/kruispuntbank-van/diensten-voor-administraties/codetabellen (KBO-codes-legal.xls tab Function)</t>
  </si>
  <si>
    <t>Referentie voor conceptschema's: https://statbel.fgov.be/nl/over-statbel/methodologie/classificaties/landencodes
(ADRES)</t>
  </si>
  <si>
    <t>Référence pour conceptschemes: https://statbel.fgov.be/nl/over-statbel/methodologie/classificaties/landencodes
(ADRESSE)</t>
  </si>
  <si>
    <t>Referentie voor conceptschema's: https://statbel.fgov.be/nl/over-statbel/methodologie/classificaties/landencodes
(PLAATS)</t>
  </si>
  <si>
    <t>Référence pour conceptschemes: https://statbel.fgov.be/nl/over-statbel/methodologie/classificaties/landencodes
(LIEU)</t>
  </si>
  <si>
    <t>voir https://economie.fgov.be/nl/themas/ondernemingen/kruispuntbank-van/diensten-voor-administraties/codetabellen (onglet KBO-codes-legal.xls, JuridicalForm)</t>
  </si>
  <si>
    <t>zie https://economie.fgov.be/nl/themas/ondernemingen/kruispuntbank-van/diensten-voor-administraties/codetabellen (KBO-codes-legal.xls tab JuridicalForm)</t>
  </si>
  <si>
    <t>see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</si>
  <si>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</si>
  <si>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voir https://economie.fgov.be/nl/themas/ondernemingen/kruispuntbank-van/diensten-voor-administraties/codetabellen (onglet KBO-codes-legal.xls, JuridicalSituation)</t>
  </si>
  <si>
    <t>zie https://economie.fgov.be/nl/themas/ondernemingen/kruispuntbank-van/diensten-voor-administraties/codetabellen (KBO-codes-legal.xls-tabblad TypeOfEnterprise)</t>
  </si>
  <si>
    <t>voir https://economie.fgov.be/nl/themas/ondernemingen/kruispuntbank-van/diensten-voor-administraties/codetabellen (onglet TypeOfEnterprise des codes KBO-codes-legal.xls)</t>
  </si>
  <si>
    <t>zie https://economie.fgov.be/nl/themas/ondernemingen/kruispuntbank-van/diensten-voor-administraties/codetabellen (KBO-codes-kwaliteit-aut-activities.xls tab 'Permission')</t>
  </si>
  <si>
    <t>voir https://economie.fgov.be/nl/themas/ondernemingen/kruispuntbank-van/diensten-voor-administraties/codetabellen (codes KBO-qualité-aut-activités.xls 'Permission')</t>
  </si>
  <si>
    <t>zie https://economie.fgov.be/nl/themas/ondernemingen/kruispuntbank-van/diensten-voor-administraties/codetabellen (KBO-codes-legal.xls tab StopReasonEnterprise)</t>
  </si>
  <si>
    <t>voir https://economie.fgov.be/nl/themas/ondernemingen/kruispuntbank-van/diensten-voor-administraties/codetabellen (onglet StopReasonEnterprise de KBO-codes-legal.xls)</t>
  </si>
  <si>
    <t>Exhaustieve lijst te voorzien.
TODO SPF Finances, KSZ</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</si>
  <si>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</si>
  <si>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</si>
  <si>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</si>
  <si>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</si>
  <si>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</si>
  <si>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</si>
  <si>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</si>
  <si>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</si>
  <si>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</si>
  <si>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</si>
  <si>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</si>
  <si>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</si>
  <si>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</si>
  <si>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</si>
  <si>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</si>
  <si>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</si>
  <si>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</si>
  <si>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</si>
  <si>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</si>
  <si>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</si>
  <si>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</si>
  <si>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</si>
  <si>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</si>
  <si>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</si>
  <si>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</si>
  <si>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</si>
  <si>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</si>
  <si>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</si>
  <si>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</si>
  <si>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</si>
  <si>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</si>
  <si>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</si>
  <si>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</si>
  <si>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</si>
  <si>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</si>
  <si>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</si>
  <si>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</si>
  <si>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</si>
  <si>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</si>
  <si>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</si>
  <si>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</si>
  <si>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</si>
  <si>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</si>
  <si>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</si>
  <si>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</si>
  <si>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</si>
  <si>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</si>
  <si>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</si>
  <si>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</si>
  <si>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</si>
  <si>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</si>
  <si>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</si>
  <si>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</si>
  <si>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</si>
  <si>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</si>
  <si>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</si>
  <si>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</si>
  <si>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</si>
  <si>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</si>
  <si>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</si>
  <si>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</si>
  <si>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</si>
  <si>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</si>
  <si>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</si>
  <si>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</si>
  <si>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</si>
  <si>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</si>
  <si>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</si>
  <si>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</si>
  <si>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</si>
  <si>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</si>
  <si>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</si>
  <si>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see https://economie.fgov.be/nl/themas/ondernemingen/kruispuntbank-van/diensten-voor-administraties/codetabellen (KBO-codes-quality-aut-activities.xls tab 'Quality' )</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</si>
  <si>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</si>
  <si>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</si>
  <si>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</si>
  <si>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</si>
  <si>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</si>
  <si>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</si>
  <si>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</si>
  <si>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voir https://economie.fgov.be/nl/themas/ondernemingen/kruispuntbank-van/diensten-voor-administraties/codetabellen (KBO-codes-quality-aut-activities.xls tab 'Quality'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</si>
  <si>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</si>
  <si>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</si>
  <si>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</si>
  <si>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</si>
  <si>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</si>
  <si>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</si>
  <si>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</si>
  <si>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</si>
  <si>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</si>
  <si>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</si>
  <si>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</si>
  <si>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with the values for the civil state of a person.</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</si>
  <si>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</si>
  <si>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</si>
  <si>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</si>
  <si>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</si>
  <si>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</si>
  <si>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</si>
  <si>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</si>
  <si>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</si>
  <si>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</si>
  <si>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</si>
  <si>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</si>
  <si>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</si>
  <si>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</si>
  <si>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Conceptscheme with the values for a register.</t>
  </si>
  <si>
    <t>Register.</t>
  </si>
  <si>
    <t>Conceptscheme met de waarden voor een register.</t>
  </si>
  <si>
    <t>Registre.</t>
  </si>
  <si>
    <t>Conceptscheme avec les valeurs pour un registre.</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</si>
  <si>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</si>
  <si>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</si>
  <si>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</si>
  <si>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</si>
  <si>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</si>
  <si>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</si>
  <si>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</si>
  <si>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</si>
  <si>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</si>
  <si>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</si>
  <si>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</si>
  <si>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</si>
  <si>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</si>
  <si>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</si>
  <si>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</si>
  <si>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</si>
  <si>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</si>
  <si>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</si>
  <si>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</si>
  <si>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</si>
  <si>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</si>
  <si>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</si>
  <si>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</si>
  <si>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</si>
  <si>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</si>
  <si>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</si>
  <si>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</si>
  <si>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</si>
  <si>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</si>
  <si>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</si>
  <si>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</si>
  <si>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</si>
  <si>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</si>
  <si>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</si>
  <si>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&lt;http://vocab.belgif.be/ns/business#organizationType&gt;</t>
  </si>
  <si>
    <t>&lt;http://vocab.belgif.be/ns/business#authorization&gt;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</si>
  <si>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</si>
  <si>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</si>
  <si>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</si>
  <si>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</si>
  <si>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</si>
  <si>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</si>
  <si>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</si>
  <si>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</si>
  <si>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</si>
  <si>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</si>
  <si>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</si>
  <si>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</si>
  <si>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</si>
  <si>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</si>
  <si>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</si>
  <si>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</si>
  <si>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</si>
  <si>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</si>
  <si>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</si>
  <si>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</si>
  <si>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</si>
  <si>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</si>
  <si>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</si>
  <si>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</si>
  <si>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</si>
  <si>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</si>
  <si>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</si>
  <si>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</si>
  <si>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</si>
  <si>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</si>
  <si>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</si>
  <si>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</si>
  <si>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</si>
  <si>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</si>
  <si>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</si>
  <si>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</si>
  <si>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</si>
  <si>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</si>
  <si>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</si>
  <si>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&lt;http://vocab.belgif.be/ns/business#endReason&gt;</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</si>
  <si>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</si>
  <si>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</si>
  <si>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</si>
  <si>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</si>
  <si>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</si>
  <si>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</si>
  <si>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</si>
  <si>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</si>
  <si>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</si>
  <si>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</si>
  <si>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</si>
  <si>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</si>
  <si>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This code is part of the BEST identifier for a Belgian municipality.</t>
  </si>
  <si>
    <t>gemeente code</t>
  </si>
  <si>
    <t>Numerieke code om een Belgische gemeente te identificeren.</t>
  </si>
  <si>
    <t>Code numérique identifiant une commune belge.</t>
  </si>
  <si>
    <t>Ce code fait partie de l'identifiant BEST d'une commune belge.</t>
  </si>
  <si>
    <t>Deze code maakt deel uit van de BEST-identificatie voor een Belgische gemeente.</t>
  </si>
  <si>
    <t>Code commune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</si>
  <si>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</si>
  <si>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</si>
  <si>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</si>
  <si>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</si>
  <si>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</si>
  <si>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</si>
  <si>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</si>
  <si>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</si>
  <si>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</si>
  <si>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</si>
  <si>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Provisional number assigned by NSSO to the new employers, awaiting attribution of a definitive NSSO number.
Integer and element of [5000000120;5999999989]</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</si>
  <si>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</si>
  <si>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</si>
  <si>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</si>
  <si>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</si>
  <si>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Tijdelijk nummer dat werd toegekend door de RSZ aan nieuwe werkgevers in afwachting van een definitief RSZ-nummer.
Geheel getal en element van [5000000120;5999999989]</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</si>
  <si>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</si>
  <si>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</si>
  <si>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</si>
  <si>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 xml:space="preserve">Numéro provisoire attribué par l’ONSS aux nouveaux employeurs en attente d’un numéro ONSS définitif.
Nombre entier et élément de [5000000120;5999999989] </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</si>
  <si>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</si>
  <si>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</si>
  <si>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</si>
  <si>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</si>
  <si>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</si>
  <si>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</si>
  <si>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</si>
  <si>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</si>
  <si>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</si>
  <si>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</si>
  <si>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</si>
  <si>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</si>
  <si>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</si>
  <si>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</si>
  <si>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</si>
  <si>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</si>
  <si>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</si>
  <si>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</si>
  <si>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</si>
  <si>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</si>
  <si>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</si>
  <si>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</si>
  <si>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KBO-nummer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</si>
  <si>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</si>
  <si>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</si>
  <si>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</si>
  <si>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</si>
  <si>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</si>
  <si>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</si>
  <si>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</si>
  <si>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inSwagger</t>
  </si>
  <si>
    <t>regionCode</t>
  </si>
  <si>
    <t>RegionCode</t>
  </si>
  <si>
    <t>See https://en.wikipedia.org/wiki/ISO_3166-2:BE
(BE-BRU, BE-VLG, BE-WAL)</t>
  </si>
  <si>
    <t>Conceptscheme for region codes in Belgium.</t>
  </si>
  <si>
    <t>Concept corresponding to a region code in Belgium.</t>
  </si>
  <si>
    <t>Code regio</t>
  </si>
  <si>
    <t>Concept dat overeenkomt met een regiocode in België.</t>
  </si>
  <si>
    <t>Concept correspondant à un code de région en Belgique.</t>
  </si>
  <si>
    <t>Code région</t>
  </si>
  <si>
    <t>Voir https://en.wikipedia.org/wiki/ISO_3166-2:BE
(BE-BRU, BE-VLG, BE-WAL)</t>
  </si>
  <si>
    <t>Zie https://en.wikipedia.org/wiki/ISO_3166-2:BE
(BE-BRU, BE-VLG, BE-WAL)</t>
  </si>
  <si>
    <t>Conceptschema voor regiocodes in België.</t>
  </si>
  <si>
    <t>Conceptscheme des codes de région en Belgique.</t>
  </si>
  <si>
    <t>CBSS: country (NIS code) + municipality (string)
NR: NIS code municipality/country</t>
  </si>
  <si>
    <t>Principles followed by the workgroup:</t>
  </si>
  <si>
    <t>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</si>
  <si>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</si>
  <si>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</si>
  <si>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t>
  </si>
  <si>
    <t>Persoon.</t>
  </si>
  <si>
    <t>Personne</t>
  </si>
  <si>
    <t>nace2008</t>
  </si>
  <si>
    <t>Gender of a person, following the ISO 5218 standard: 0 = unknown, 1 = male, 2 = female</t>
  </si>
  <si>
    <t>See https://nl.wikipedia.org/wiki/ISO_5218
(excluded value: 9)</t>
  </si>
  <si>
    <t>Geslacht van een persoon volgens de ISO 5218 standaard: 0 = onbekend, 1 = mannelijk, 2 = vrouwelijk</t>
  </si>
  <si>
    <t>Zie https://nl.wikipedia.org/wiki/ISO_5218 (uitgesloten waarde: 9)</t>
  </si>
  <si>
    <t>Le sexe d'une personne conforme au standard ISO 5218: 0 = inconnu, 1 = masculin, 2 = féminin</t>
  </si>
  <si>
    <t>Voir https://nl.wikipedia.org/wiki/ISO_5218 (valeur exclue: 9)</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</si>
  <si>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</si>
  <si>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</si>
  <si>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</si>
  <si>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</si>
  <si>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</si>
  <si>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(ssin = social security identification number)</t>
  </si>
  <si>
    <t>(INSZ = Identificatienummer van de sociale zekerheid )</t>
  </si>
  <si>
    <t>(NISS = Numéro d'Identification de la Sécurité Sociale)</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</si>
  <si>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</si>
  <si>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</si>
  <si>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</si>
  <si>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</si>
  <si>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</si>
  <si>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</si>
  <si>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</si>
  <si>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</si>
  <si>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</si>
  <si>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Identifier issued by CBE for either an organization or a site (establishment) of an organization</t>
  </si>
  <si>
    <t>CBE = Crossroads Bank for Enterprises</t>
  </si>
  <si>
    <t>Identificatienummer uitgegeven door KBO voor ofwel een organisatie of een vestigingseenheid van een organisatie</t>
  </si>
  <si>
    <t>KBO = KruispuntBank Ondernemingen</t>
  </si>
  <si>
    <t>Numéro d'identification attribué par la BCE pour une organisation ou une unité d'établissement d'une organisation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</si>
  <si>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</si>
  <si>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</si>
  <si>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</si>
  <si>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</si>
  <si>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</si>
  <si>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</si>
  <si>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</si>
  <si>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</si>
  <si>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</si>
  <si>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</si>
  <si>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</si>
  <si>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</si>
  <si>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</si>
  <si>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</si>
  <si>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</si>
  <si>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</si>
  <si>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</si>
  <si>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</si>
  <si>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</si>
  <si>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</si>
  <si>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</si>
  <si>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</si>
  <si>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</si>
  <si>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</si>
  <si>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</si>
  <si>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</si>
  <si>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</si>
  <si>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</si>
  <si>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&lt;http://vocab.belgif.be/auth/regionCode&gt;</t>
  </si>
  <si>
    <t>&lt;http://vocab.belgif.be/auth/regioncode#id&gt;</t>
  </si>
  <si>
    <t>&lt;http://vocab.belgif.be/auth/nace2008&gt;</t>
  </si>
  <si>
    <t>&lt;http://vocab.belgif.be/auth/countryniscode#id&gt;</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</si>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</sst>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70">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0" fontId="0" fillId="5" borderId="1" xfId="0" applyFill="1" applyBorder="1" applyAlignment="1">
      <alignment wrapText="1"/>
    </xf>
    <xf numFmtId="49" fontId="1" fillId="2" borderId="0" xfId="0" applyNumberFormat="1" applyFont="1" applyFill="1" applyAlignment="1">
      <alignment wrapText="1"/>
    </xf>
    <xf numFmtId="49" fontId="0" fillId="3" borderId="1" xfId="0" applyNumberFormat="1" applyFill="1" applyBorder="1" applyAlignment="1">
      <alignment wrapText="1"/>
    </xf>
    <xf numFmtId="0" fontId="7" fillId="0" borderId="1" xfId="0" applyFont="1" applyBorder="1"/>
    <xf numFmtId="0" fontId="2" fillId="0" borderId="1" xfId="0" applyFont="1" applyBorder="1"/>
    <xf numFmtId="0" fontId="2" fillId="0" borderId="3" xfId="0" applyFont="1" applyFill="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4" borderId="4" xfId="0" applyFill="1" applyBorder="1" applyAlignment="1">
      <alignment horizontal="left" wrapText="1"/>
    </xf>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4" borderId="4" xfId="0" applyNumberFormat="1" applyFill="1" applyBorder="1" applyAlignment="1">
      <alignment horizontal="left" wrapText="1"/>
    </xf>
    <xf numFmtId="0" fontId="0" fillId="3" borderId="4" xfId="0" applyFill="1" applyBorder="1" applyAlignment="1">
      <alignment horizontal="right"/>
    </xf>
    <xf numFmtId="0" fontId="5" fillId="3" borderId="4" xfId="3" applyFill="1" applyBorder="1"/>
    <xf numFmtId="0" fontId="0" fillId="3" borderId="4" xfId="0" applyFont="1" applyFill="1" applyBorder="1"/>
    <xf numFmtId="0" fontId="0" fillId="4" borderId="1" xfId="0" applyNumberFormat="1" applyFill="1" applyBorder="1" applyAlignment="1">
      <alignment horizontal="left" wrapText="1"/>
    </xf>
    <xf numFmtId="0" fontId="0" fillId="4" borderId="1" xfId="0" applyNumberFormat="1" applyFill="1" applyBorder="1" applyAlignment="1"/>
    <xf numFmtId="0" fontId="0" fillId="0" borderId="4" xfId="0" applyBorder="1" applyAlignment="1">
      <alignment wrapText="1"/>
    </xf>
    <xf numFmtId="0" fontId="0" fillId="0" borderId="1" xfId="0" applyBorder="1"/>
    <xf numFmtId="0" fontId="0" fillId="4" borderId="7" xfId="0" applyNumberFormat="1" applyFill="1" applyBorder="1" applyAlignment="1">
      <alignment wrapText="1"/>
    </xf>
  </cellXfs>
  <cellStyles count="4">
    <cellStyle name="Hyperlink" xfId="3" builtinId="8"/>
    <cellStyle name="Normal" xfId="0" builtinId="0"/>
    <cellStyle name="Normal 2" xfId="1" xr:uid="{00000000-0005-0000-0000-000002000000}"/>
    <cellStyle name="Standaard 2" xfId="2" xr:uid="{00000000-0005-0000-0000-000003000000}"/>
  </cellStyles>
  <dxfs count="173">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color theme="0"/>
      </font>
      <fill>
        <patternFill>
          <bgColor rgb="FFFF0000"/>
        </patternFill>
      </fill>
    </dxf>
    <dxf>
      <font>
        <b/>
        <i val="0"/>
        <color theme="0"/>
      </font>
      <fill>
        <patternFill>
          <bgColor rgb="FF00B050"/>
        </patternFill>
      </fill>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color theme="0"/>
      </font>
      <fill>
        <patternFill>
          <bgColor rgb="FFFF0000"/>
        </patternFill>
      </fill>
    </dxf>
    <dxf>
      <font>
        <b/>
        <i val="0"/>
        <color theme="0"/>
      </font>
      <fill>
        <patternFill>
          <bgColor rgb="FF00B050"/>
        </patternFill>
      </fill>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83820</xdr:colOff>
      <xdr:row>18</xdr:row>
      <xdr:rowOff>60960</xdr:rowOff>
    </xdr:from>
    <xdr:to>
      <xdr:col>1</xdr:col>
      <xdr:colOff>8832338</xdr:colOff>
      <xdr:row>18</xdr:row>
      <xdr:rowOff>4266046</xdr:rowOff>
    </xdr:to>
    <xdr:pic>
      <xdr:nvPicPr>
        <xdr:cNvPr id="4" name="Picture 3">
          <a:extLst>
            <a:ext uri="{FF2B5EF4-FFF2-40B4-BE49-F238E27FC236}">
              <a16:creationId xmlns:a16="http://schemas.microsoft.com/office/drawing/2014/main" id="{B23EE033-1AA9-4360-845A-C92970D48B30}"/>
            </a:ext>
          </a:extLst>
        </xdr:cNvPr>
        <xdr:cNvPicPr>
          <a:picLocks noChangeAspect="1"/>
        </xdr:cNvPicPr>
      </xdr:nvPicPr>
      <xdr:blipFill>
        <a:blip xmlns:r="http://schemas.openxmlformats.org/officeDocument/2006/relationships" r:embed="rId1"/>
        <a:stretch>
          <a:fillRect/>
        </a:stretch>
      </xdr:blipFill>
      <xdr:spPr>
        <a:xfrm>
          <a:off x="4107180" y="7277100"/>
          <a:ext cx="8748518" cy="42050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7B23A53-A0A5-4D47-8BD0-3438A2834D92}" name="Table91113" displayName="Table91113" ref="A1:N125" totalsRowShown="0" headerRowDxfId="172" dataDxfId="171" tableBorderDxfId="170">
  <autoFilter ref="A1:N125" xr:uid="{13966FFF-9A6B-4C19-A5AC-15E922FFF560}"/>
  <sortState xmlns:xlrd2="http://schemas.microsoft.com/office/spreadsheetml/2017/richdata2" ref="A2:N125">
    <sortCondition ref="B2:B125"/>
    <sortCondition ref="C2:C125"/>
    <sortCondition ref="E2:E125"/>
  </sortState>
  <tableColumns count="14">
    <tableColumn id="1" xr3:uid="{1E071A30-CE2F-4692-8350-1221055DF0CB}" name="Id" dataDxfId="169"/>
    <tableColumn id="6" xr3:uid="{F367B146-AC38-4959-803E-56632BEF5E49}" name="Ontology" dataDxfId="168"/>
    <tableColumn id="7" xr3:uid="{959D3326-CDB7-4096-BA50-2AB670DB814B}" name="Type" dataDxfId="167"/>
    <tableColumn id="8" xr3:uid="{75F502B7-83E9-4D17-9F2B-2E05E679A1FA}" name="URI" dataDxfId="166"/>
    <tableColumn id="9" xr3:uid="{881609A1-63B0-45AF-90D5-9CCF0E102A22}" name="Name" dataDxfId="165"/>
    <tableColumn id="10" xr3:uid="{DCD92515-163D-43AD-A6C4-59F1B472B68C}" name="LabelNL" dataDxfId="164"/>
    <tableColumn id="11" xr3:uid="{9090A59C-CFBD-4061-9877-D7C852C641A4}" name="LabelFR" dataDxfId="163"/>
    <tableColumn id="12" xr3:uid="{E8BB0FF8-220F-446D-9A1B-6F0890F06B43}" name="Definition" dataDxfId="162"/>
    <tableColumn id="13" xr3:uid="{497C7604-2E5A-41B3-8C85-E6C4F51956A2}" name="DefinitionNL" dataDxfId="161"/>
    <tableColumn id="14" xr3:uid="{696AA89F-EF8F-40ED-A51F-356545F68E74}" name="DefinitionFR" dataDxfId="160"/>
    <tableColumn id="15" xr3:uid="{4C9F4112-12B2-4AC2-8696-8DC352CF83E3}" name="Comment" dataDxfId="159"/>
    <tableColumn id="16" xr3:uid="{54995788-354F-48CD-83A3-DD2C3F61D9F8}" name="CommentNL" dataDxfId="158"/>
    <tableColumn id="17" xr3:uid="{566E96F1-5F2E-4B5B-AE71-3992CDDEB1A9}" name="CommentFR" dataDxfId="157"/>
    <tableColumn id="19" xr3:uid="{C11684BE-F3C6-458E-A92B-AE786BBEDC35}" name="inSwagger" dataDxfId="15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89" totalsRowShown="0" headerRowDxfId="28" dataDxfId="27" tableBorderDxfId="26">
  <autoFilter ref="A1:B89" xr:uid="{BE966717-6EF8-4546-84D8-08CDE591DBBC}"/>
  <tableColumns count="2">
    <tableColumn id="1" xr3:uid="{F2897F9D-BBC0-4E88-84B0-5D09C2151512}" name="prefix" dataDxfId="25"/>
    <tableColumn id="2" xr3:uid="{042C77E8-3E32-46A6-B126-83C76C7AA80C}" name="URI-part" dataDxfId="2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S642" totalsRowShown="0" headerRowDxfId="21" dataDxfId="20" tableBorderDxfId="19">
  <autoFilter ref="A1:S642" xr:uid="{13966FFF-9A6B-4C19-A5AC-15E922FFF560}"/>
  <tableColumns count="19">
    <tableColumn id="1" xr3:uid="{62C370CB-E5AF-47C0-8967-E5407D576BD5}" name="Id" dataDxfId="18"/>
    <tableColumn id="2" xr3:uid="{D3796F6F-1F75-48B8-AEB9-61E70B15C65B}" name="AdoptedByFed" dataDxfId="17">
      <calculatedColumnFormula>IF($A2&lt;&gt;"",IF(VLOOKUP($A2,VocabularyAdoption!$A:$K,8,)=0,"",VLOOKUP($A2,VocabularyAdoption!$A:$K,8,)),"")</calculatedColumnFormula>
    </tableColumn>
    <tableColumn id="3" xr3:uid="{E3D88AF9-2EBE-4FEB-BA5C-6A2CD2614584}" name="Source" dataDxfId="16">
      <calculatedColumnFormula>IF($A2&lt;&gt;"",VLOOKUP($A2,Vocabulary!$A:$J,6,),"")</calculatedColumnFormula>
    </tableColumn>
    <tableColumn id="4" xr3:uid="{A318A8A9-6314-487D-A80A-06B73DFCE033}" name="Prefix" dataDxfId="15">
      <calculatedColumnFormula>IF($A2&lt;&gt;"",VLOOKUP($A2,Vocabulary!$A:$J,8,),"")</calculatedColumnFormula>
    </tableColumn>
    <tableColumn id="5" xr3:uid="{F959ED24-551B-49CD-89F4-42BE225F5363}" name="PrefixFull" dataDxfId="14">
      <calculatedColumnFormula>IFERROR(VLOOKUP(D2,Prefix!$A:$B,2,),"")</calculatedColumnFormula>
    </tableColumn>
    <tableColumn id="18" xr3:uid="{B14393BB-9530-479B-BB8A-88DCC9404D17}" name="URIName" dataDxfId="13">
      <calculatedColumnFormula>IF($A2&lt;&gt;"",IF(VLOOKUP($A2,Vocabulary!$A:$J,9,)=0,"",VLOOKUP($A2,Vocabulary!$A:$J,9,)),"")</calculatedColumnFormula>
    </tableColumn>
    <tableColumn id="6" xr3:uid="{F2F0734C-0834-40C3-B503-CF423547E3EC}" name="Ontology" dataDxfId="12">
      <calculatedColumnFormula>IF($A2&lt;&gt;"",VLOOKUP($A2,Vocabulary!$A:$J,4,),"")</calculatedColumnFormula>
    </tableColumn>
    <tableColumn id="7" xr3:uid="{0B2A492D-40F4-447C-9F32-D0AF04406AF4}" name="Type" dataDxfId="11">
      <calculatedColumnFormula>IF($A2&lt;&gt;"",VLOOKUP($A2,Vocabulary!$A:$J,5,),"")</calculatedColumnFormula>
    </tableColumn>
    <tableColumn id="8" xr3:uid="{A0F7743A-1634-479F-97D1-480A6464BEF8}" name="URI" dataDxfId="10">
      <calculatedColumnFormula>IF(AND(H2="ConceptScheme",LEFT(D2,7) &lt;&gt; "inspire"),CONCATENATE("&lt;",E2,LOWER(IF(F2="",J2,F2)),"#id&gt;"),CONCATENATE("&lt;",E2,IF(F2="",J2,F2),"&gt;"))</calculatedColumnFormula>
    </tableColumn>
    <tableColumn id="9" xr3:uid="{27AB34A8-E939-4D7C-8E2D-C6927966F6C2}" name="Name" dataDxfId="9">
      <calculatedColumnFormula>IF($A2&lt;&gt;"",VLOOKUP($A2,Vocabulary!$A:$J,2,),"")</calculatedColumnFormula>
    </tableColumn>
    <tableColumn id="10" xr3:uid="{327E46D3-23FD-4C7B-B862-B82E8239BC17}" name="LabelNL" dataDxfId="8">
      <calculatedColumnFormula>IFERROR(IF(VLOOKUP(A2,VocabularyNL!$A:$G,6)=0,"",VLOOKUP(A2,VocabularyNL!$A:$G,6)),"")</calculatedColumnFormula>
    </tableColumn>
    <tableColumn id="11" xr3:uid="{1CAF0B36-220B-429D-83F5-96C36E5FDAF3}" name="LabelFR" dataDxfId="7">
      <calculatedColumnFormula>IFERROR(IF(VLOOKUP(A2,VocabularyFR!$A:$G,6)=0,"",VLOOKUP(A2,VocabularyFR!$A:$G,6)),"")</calculatedColumnFormula>
    </tableColumn>
    <tableColumn id="12" xr3:uid="{6AC2C406-63AF-4C12-94E5-02E38D2B10E6}" name="Definition" dataDxfId="6">
      <calculatedColumnFormula>IFERROR(IF(VLOOKUP(A2,Vocabulary!$A:$F,3)=0,"",VLOOKUP(A2,Vocabulary!$A:$F,3)),"")</calculatedColumnFormula>
    </tableColumn>
    <tableColumn id="13" xr3:uid="{2D78AFC5-A32F-46CD-9476-D23A54025870}" name="DefinitionNL" dataDxfId="5">
      <calculatedColumnFormula>IFERROR(IF(VLOOKUP(A2,VocabularyNL!$A:$H,7)=0,"",VLOOKUP(A2,VocabularyNL!$A:$H,7)),"")</calculatedColumnFormula>
    </tableColumn>
    <tableColumn id="14" xr3:uid="{832D72B0-FC9A-4B93-9466-825F5F29AC66}" name="DefinitionFR" dataDxfId="4">
      <calculatedColumnFormula>IFERROR(IF(VLOOKUP(A2,VocabularyFR!$A:$H,7)=0,"",VLOOKUP(A2,VocabularyFR!$A:$H,7)),"")</calculatedColumnFormula>
    </tableColumn>
    <tableColumn id="15" xr3:uid="{A361D1B9-A942-4225-810F-12A21B9A069E}" name="Comment" dataDxfId="3">
      <calculatedColumnFormula>IF($A2&lt;&gt;"",IF(VLOOKUP($A2,Vocabulary!$A:$J,7,)&lt;&gt;"",VLOOKUP($A2,Vocabulary!$A:$J,7,),""),"")</calculatedColumnFormula>
    </tableColumn>
    <tableColumn id="16" xr3:uid="{CBA2FCE5-2A82-4B90-B0B6-DC0BDFEACC6F}" name="CommentNL" dataDxfId="2">
      <calculatedColumnFormula>IFERROR(IF(VLOOKUP(A2,VocabularyNL!$A:$H,8)=0,"",VLOOKUP(A2,VocabularyNL!$A:$H,8)),"")</calculatedColumnFormula>
    </tableColumn>
    <tableColumn id="17" xr3:uid="{4C54270D-79D0-488A-9B73-5E537DF0CF98}" name="CommentFR" dataDxfId="1">
      <calculatedColumnFormula>IFERROR(IF(VLOOKUP(A2,VocabularyFR!$A:$H,8)=0,"",VLOOKUP(A2,VocabularyFR!$A:$H,8)),"")</calculatedColumnFormula>
    </tableColumn>
    <tableColumn id="19" xr3:uid="{9B8DD26B-02BC-4706-8FC8-2F1EC70F007A}" name="inSwagger" dataDxfId="0">
      <calculatedColumnFormula>VLOOKUP(Table9[[#This Row],[Id]],Vocabulary!A:K,11)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265041E-D377-49C7-9378-1D4511FC6D4D}" name="Table911" displayName="Table911" ref="A1:N42" totalsRowShown="0" headerRowDxfId="155" dataDxfId="154" tableBorderDxfId="153">
  <autoFilter ref="A1:N42" xr:uid="{13966FFF-9A6B-4C19-A5AC-15E922FFF560}"/>
  <sortState xmlns:xlrd2="http://schemas.microsoft.com/office/spreadsheetml/2017/richdata2" ref="A2:N42">
    <sortCondition ref="B2:B42"/>
    <sortCondition ref="C2:C42"/>
    <sortCondition ref="E2:E42"/>
  </sortState>
  <tableColumns count="14">
    <tableColumn id="1" xr3:uid="{75FEBFFD-9039-4D5B-BE2A-E92147124144}" name="Id" dataDxfId="152"/>
    <tableColumn id="6" xr3:uid="{E454D269-043A-4593-8538-6D41E797F171}" name="Ontology" dataDxfId="151"/>
    <tableColumn id="7" xr3:uid="{86677C82-1F6A-4FF4-BF84-FA47FF309E07}" name="Type" dataDxfId="150"/>
    <tableColumn id="8" xr3:uid="{C40CE5FA-6B8E-4394-9B0F-5854F0077108}" name="URI" dataDxfId="149"/>
    <tableColumn id="9" xr3:uid="{577103A8-B95E-4194-9FB3-A48D9450CF8C}" name="Name" dataDxfId="148"/>
    <tableColumn id="10" xr3:uid="{874D989A-F697-4C8D-91E9-A6E2EE12C49A}" name="LabelNL" dataDxfId="147"/>
    <tableColumn id="11" xr3:uid="{C6FE7918-6C24-416C-88D4-5FD2CBDB305D}" name="LabelFR" dataDxfId="146"/>
    <tableColumn id="12" xr3:uid="{FE0B9148-CC62-4066-8354-AD0F6AAC80F2}" name="Definition" dataDxfId="145"/>
    <tableColumn id="13" xr3:uid="{49AF5BDF-5E5A-4C9C-A606-24E997C08F0C}" name="DefinitionNL" dataDxfId="144"/>
    <tableColumn id="14" xr3:uid="{AD590664-3D3A-4845-B7E7-EA628012C91A}" name="DefinitionFR" dataDxfId="143"/>
    <tableColumn id="15" xr3:uid="{F7A85989-A0DB-43CC-A1AC-DF2B519D9F36}" name="Comment" dataDxfId="142"/>
    <tableColumn id="16" xr3:uid="{FB5EB8C2-7ECB-4C46-BEED-FCC3F5667731}" name="CommentNL" dataDxfId="141"/>
    <tableColumn id="17" xr3:uid="{7E9CF482-7134-4489-97A2-1BF1CF152D92}" name="CommentFR" dataDxfId="140"/>
    <tableColumn id="19" xr3:uid="{A7FCE5E3-CBA0-4492-8B90-07D097F3DE7E}" name="inSwagger" dataDxfId="13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K642" totalsRowShown="0" headerRowDxfId="138" tableBorderDxfId="137">
  <autoFilter ref="A1:K642" xr:uid="{75A6FAFB-7AE8-4DAD-AF7A-634A22C236D0}"/>
  <tableColumns count="11">
    <tableColumn id="1" xr3:uid="{8A02A927-126C-4BFC-A8C1-79C47C872661}" name="Id" dataDxfId="136"/>
    <tableColumn id="2" xr3:uid="{247267FE-4E28-4753-826B-1C1C82D3806C}" name="Name" dataDxfId="135"/>
    <tableColumn id="3" xr3:uid="{394389FD-CC0D-4DC9-B35B-095498D54BD3}" name="Definition" dataDxfId="134"/>
    <tableColumn id="4" xr3:uid="{99AE525F-23F9-4C48-A489-C763A701B60D}" name="Ontology" dataDxfId="133"/>
    <tableColumn id="5" xr3:uid="{F0749CCC-CB11-4F0F-96F4-D93F90EE6C11}" name="Type" dataDxfId="132"/>
    <tableColumn id="6" xr3:uid="{56F8A5F3-C2ED-4FDA-B2D6-2853F83B8C21}" name="Source" dataDxfId="131"/>
    <tableColumn id="7" xr3:uid="{309745DF-A216-4ED0-B2DD-4169B83E40AA}" name="Comment" dataDxfId="130"/>
    <tableColumn id="8" xr3:uid="{B49B7EAA-3A8B-40EE-8F5F-E5BCE61EEC9B}" name="URIPrefix" dataDxfId="129"/>
    <tableColumn id="9" xr3:uid="{58B0FADF-628A-4AF0-9CCF-8562F7179F61}" name="URIName" dataDxfId="128"/>
    <tableColumn id="10" xr3:uid="{3C912B63-3DD1-4D38-A41E-E67338BD9C2A}" name="URI" dataDxfId="127">
      <calculatedColumnFormula>IF(F2="FED",IF(AND(E2="ConceptScheme",LEFT(H2,7) &lt;&gt; "inspire"),CONCATENATE("&lt;",H2,":",LOWER(IF(I2="",B2,I2)),"#id&gt;"),CONCATENATE("&lt;",H2,":",IF(I2="",B2,I2),"&gt;")),CONCATENATE("&lt;",H2,":",IF(I2="",B2,I2),"&gt;"))</calculatedColumnFormula>
    </tableColumn>
    <tableColumn id="11" xr3:uid="{64AC263B-AAA4-46D6-9012-154F07728982}" name="inSwagger" dataDxfId="1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42" totalsRowShown="0" tableBorderDxfId="123">
  <autoFilter ref="A1:H642" xr:uid="{35C5F69C-E710-413D-AD93-7BCB29FCE055}"/>
  <tableColumns count="8">
    <tableColumn id="1" xr3:uid="{491ABEDD-528C-4148-9048-D5BF67601905}" name="Id" dataDxfId="122"/>
    <tableColumn id="2" xr3:uid="{37144AB9-BB38-48D5-8847-51D3DE5F7600}" name="Name" dataDxfId="121">
      <calculatedColumnFormula>IF($A2&lt;&gt;"",IF(VLOOKUP($A2,Vocabulary!$A:$J,2,)="","",VLOOKUP($A2,Vocabulary!$A:$J,2,)),"")</calculatedColumnFormula>
    </tableColumn>
    <tableColumn id="3" xr3:uid="{3525D19F-B5D3-44BC-81F7-A556DA483F0B}" name="Definition" dataDxfId="120">
      <calculatedColumnFormula>IF($A2&lt;&gt;"",IF(VLOOKUP($A2,Vocabulary!$A:$J,3,)="","",VLOOKUP($A2,Vocabulary!$A:$J,3,)),"")</calculatedColumnFormula>
    </tableColumn>
    <tableColumn id="4" xr3:uid="{EABE0647-E02D-4D85-90D8-64FA60D22168}" name="Comment" dataDxfId="119">
      <calculatedColumnFormula>IF($A2&lt;&gt;"",IF(VLOOKUP($A2,Vocabulary!$A:$J,7,)="","",VLOOKUP($A2,Vocabulary!$A:$J,7,)),"")</calculatedColumnFormula>
    </tableColumn>
    <tableColumn id="5" xr3:uid="{C6FB439D-0801-469A-968A-3950DB283B6C}" name="Ontology" dataDxfId="118">
      <calculatedColumnFormula>IF($A2&lt;&gt;"",VLOOKUP($A2,Vocabulary!$A:$J,4,),"")</calculatedColumnFormula>
    </tableColumn>
    <tableColumn id="6" xr3:uid="{E624DE7C-B4C4-49FA-A832-6C25AFE715A3}" name="LabelNL" dataDxfId="117"/>
    <tableColumn id="7" xr3:uid="{42573511-6401-4AD3-8E52-9AD8FAE63659}" name="Definitie" dataDxfId="116"/>
    <tableColumn id="8" xr3:uid="{05CB9A97-6BB2-4F6A-A449-6FB82F29F000}" name="Commentaar" dataDxfId="11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42" totalsRowShown="0" tableBorderDxfId="112">
  <autoFilter ref="A1:H642" xr:uid="{DC2B96CE-2E1F-4219-8CD1-2EF9DAA71BBD}"/>
  <tableColumns count="8">
    <tableColumn id="1" xr3:uid="{A2F65FC3-0F0A-4205-BDA7-2E32E8C2E5B3}" name="Id" dataDxfId="111"/>
    <tableColumn id="2" xr3:uid="{57594AEE-7991-44AF-B37A-14FC2CF0695D}" name="Name" dataDxfId="110">
      <calculatedColumnFormula>IF($A2&lt;&gt;"",IF(VLOOKUP($A2,Vocabulary!$A:$J,2,)="","",VLOOKUP($A2,Vocabulary!$A:$J,2,)),"")</calculatedColumnFormula>
    </tableColumn>
    <tableColumn id="3" xr3:uid="{A54444BD-DF80-4153-828B-248821BEB27D}" name="Definition" dataDxfId="109">
      <calculatedColumnFormula>IF($A2&lt;&gt;"",IF(VLOOKUP($A2,Vocabulary!$A:$J,3,)="","",VLOOKUP($A2,Vocabulary!$A:$J,3,)),"")</calculatedColumnFormula>
    </tableColumn>
    <tableColumn id="4" xr3:uid="{BD65B0DF-BA27-4238-B652-CECC62A502F0}" name="Comment" dataDxfId="108">
      <calculatedColumnFormula>IF($A2&lt;&gt;"",IF(VLOOKUP($A2,Vocabulary!$A:$J,7,)="","",VLOOKUP($A2,Vocabulary!$A:$J,7,)),"")</calculatedColumnFormula>
    </tableColumn>
    <tableColumn id="5" xr3:uid="{A1EABCF9-E830-436B-B626-9EF14419F4C8}" name="Ontology" dataDxfId="107">
      <calculatedColumnFormula>IF($A2&lt;&gt;"",VLOOKUP($A2,Vocabulary!$A:$J,4,),"")</calculatedColumnFormula>
    </tableColumn>
    <tableColumn id="6" xr3:uid="{8416F57E-9724-4410-8116-78EDDD6053DC}" name="LabelFR" dataDxfId="106"/>
    <tableColumn id="7" xr3:uid="{A42FDD2D-587E-4C87-A44D-96CB13766B2D}" name="Définition" dataDxfId="105"/>
    <tableColumn id="8" xr3:uid="{DBA77AA8-C5E4-4BFD-851D-806AF79D5B29}" name="Commentaire" dataDxfId="10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42" totalsRowShown="0" headerRowDxfId="101" dataDxfId="100" tableBorderDxfId="99">
  <autoFilter ref="A1:L642" xr:uid="{A15A1B95-868D-45AF-89B5-6D2F43545A2F}"/>
  <tableColumns count="12">
    <tableColumn id="1" xr3:uid="{F6BD8B54-9EA8-4AA1-9578-623CC6D9D6CC}" name="Id" dataDxfId="98"/>
    <tableColumn id="2" xr3:uid="{60333419-1F9C-433B-A5B9-5FFB13791C21}" name="Ontology" dataDxfId="97">
      <calculatedColumnFormula>IF($A2&lt;&gt;"",VLOOKUP($A2,Vocabulary!$A:$J,4,),"")</calculatedColumnFormula>
    </tableColumn>
    <tableColumn id="12" xr3:uid="{8ABCEE03-8EB8-4A18-BF27-74D51F105544}" name="Name" dataDxfId="96">
      <calculatedColumnFormula>IF($A2&lt;&gt;"",IF(VLOOKUP($A2,Vocabulary!$A:$J,2,)="","",VLOOKUP($A2,Vocabulary!$A:$J,2,)),"")</calculatedColumnFormula>
    </tableColumn>
    <tableColumn id="3" xr3:uid="{0CB2348E-A57B-44F3-950F-86ECAE541C7D}" name="URI" dataDxfId="95">
      <calculatedColumnFormula>IF($A2&lt;&gt;"",IF(VLOOKUP($A2,Vocabulary!$A:$J,10,)="","",VLOOKUP($A2,Vocabulary!$A:$J,10,)),"")</calculatedColumnFormula>
    </tableColumn>
    <tableColumn id="4" xr3:uid="{8A87F45D-796E-4005-92EC-2238918DA7DC}" name="LabelNL" dataDxfId="94">
      <calculatedColumnFormula>IFERROR(IF(VLOOKUP(A2,VocabularyNL!$A:$G,6)=0,"",VLOOKUP(A2,VocabularyNL!$A:$G,6)),"")</calculatedColumnFormula>
    </tableColumn>
    <tableColumn id="5" xr3:uid="{3AEFB187-467F-4796-B30D-AC606A0C04CD}" name="LabelFR" dataDxfId="93">
      <calculatedColumnFormula>IFERROR(IF(VLOOKUP(A2,VocabularyFR!$A:$G,6)=0,"",VLOOKUP(A2,VocabularyFR!$A:$G,6)),"")</calculatedColumnFormula>
    </tableColumn>
    <tableColumn id="6" xr3:uid="{3ED70F84-C0F7-46AE-8521-84E7AE07C71E}" name="Definition" dataDxfId="92">
      <calculatedColumnFormula>IF($A2&lt;&gt;"",VLOOKUP($A2,Vocabulary!$A:$J,3,),"")</calculatedColumnFormula>
    </tableColumn>
    <tableColumn id="7" xr3:uid="{3E2236BA-A43C-4F2C-871D-1E1C30E83D6A}" name="DefinitionNL" dataDxfId="91">
      <calculatedColumnFormula>IFERROR(IF(VLOOKUP(A2,VocabularyNL!$A:$G,7)=0,"",VLOOKUP(A2,VocabularyNL!$A:$H,7)),"")</calculatedColumnFormula>
    </tableColumn>
    <tableColumn id="8" xr3:uid="{2366FA73-89B3-4E49-8711-9F28F1B08F11}" name="DefinitionFR" dataDxfId="90">
      <calculatedColumnFormula>IFERROR(IF(VLOOKUP(A2,VocabularyFR!$A:$G,7)=0,"",VLOOKUP(A2,VocabularyFR!$A:$H,7)),"")</calculatedColumnFormula>
    </tableColumn>
    <tableColumn id="9" xr3:uid="{40B8E171-2252-4BE4-B927-15D24CD7DBF1}" name="Comment" dataDxfId="89">
      <calculatedColumnFormula>IF($A2&lt;&gt;"",IF(VLOOKUP($A2,Vocabulary!$A:$J,7,)="","",VLOOKUP($A2,Vocabulary!$A:$J,7,)),"")</calculatedColumnFormula>
    </tableColumn>
    <tableColumn id="10" xr3:uid="{917304D1-A3FD-413C-B9A1-2327197A513F}" name="CommentNL" dataDxfId="88">
      <calculatedColumnFormula>IFERROR(IF(VLOOKUP(A2,VocabularyNL!$A:$H,8)=0,"",VLOOKUP(A2,VocabularyNL!$A:$H,8)),"")</calculatedColumnFormula>
    </tableColumn>
    <tableColumn id="11" xr3:uid="{99C78AC7-2F01-4B84-8629-FD0A29254DC5}" name="CommentFR" dataDxfId="87">
      <calculatedColumnFormula>IFERROR(IF(VLOOKUP(A2,VocabularyFR!$A:$H,8)=0,"",VLOOKUP(A2,VocabularyFR!$A:$H,8)),"")</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42" totalsRowShown="0" headerRowDxfId="84" dataDxfId="83" tableBorderDxfId="82">
  <autoFilter ref="A1:L642" xr:uid="{FA40F392-E9E5-4E31-A71D-8DB267FC3FF8}"/>
  <tableColumns count="12">
    <tableColumn id="1" xr3:uid="{01BC2EBD-F7FC-4C9E-96E3-E86A60013802}" name="Id" dataDxfId="81"/>
    <tableColumn id="2" xr3:uid="{FB08B556-9C85-4598-940C-43BCEF75E8BC}" name="Source" dataDxfId="80">
      <calculatedColumnFormula>IFERROR(VLOOKUP(A2,Vocabulary!$A:$J,6,),"")</calculatedColumnFormula>
    </tableColumn>
    <tableColumn id="3" xr3:uid="{4CA4FD3A-7CF4-41FC-A854-4BF86E5AA89F}" name="Ontology" dataDxfId="79">
      <calculatedColumnFormula>IFERROR(VLOOKUP(A2,Vocabulary!$A:$J,4,),"")</calculatedColumnFormula>
    </tableColumn>
    <tableColumn id="4" xr3:uid="{47B4DCE9-7791-4BCC-B0BF-F7C11A431F91}" name="Name" dataDxfId="78">
      <calculatedColumnFormula>IFERROR(VLOOKUP(A2,Vocabulary!$A:$J,2,),"")</calculatedColumnFormula>
    </tableColumn>
    <tableColumn id="5" xr3:uid="{79A56947-6F70-4783-AB0E-8DABE446FF60}" name="Definition" dataDxfId="77">
      <calculatedColumnFormula>IFERROR(IF(VLOOKUP(A2,Vocabulary!$A:$J,3,)=0,"",VLOOKUP(A2,Vocabulary!$A:$J,3,)),"")</calculatedColumnFormula>
    </tableColumn>
    <tableColumn id="6" xr3:uid="{73B3A1B6-5489-403C-BFEF-36D8AFBAC8FB}" name="Comment" dataDxfId="76">
      <calculatedColumnFormula>IFERROR(IF(VLOOKUP(A2,Vocabulary!$A:$J,7,)=0,"",VLOOKUP(A2,Vocabulary!$A:$J,7,)),"")</calculatedColumnFormula>
    </tableColumn>
    <tableColumn id="7" xr3:uid="{ADDED84E-69CB-438D-91AE-B648B1E33FB2}" name="SameAsEU" dataDxfId="75"/>
    <tableColumn id="8" xr3:uid="{46891002-8658-43BF-A979-A8E9A299F59F}" name="SameAsEU-URI" dataDxfId="74">
      <calculatedColumnFormula>IFERROR(IF(VLOOKUP(G2,Vocabulary!$A:$J,10,)=0,"",VLOOKUP(G2,Vocabulary!$A:$J,10,)),"")</calculatedColumnFormula>
    </tableColumn>
    <tableColumn id="9" xr3:uid="{3B3978CF-61BC-4390-8722-3BEA0CAC0516}" name="SameAsFED" dataDxfId="73"/>
    <tableColumn id="10" xr3:uid="{F69641D7-CBBD-43F6-AB1D-C6DEF44A86D3}" name="SameAsFED-URI" dataDxfId="72">
      <calculatedColumnFormula>IFERROR(IF(VLOOKUP(I2,Vocabulary!$A:$J,10,)=0,"",VLOOKUP(I2,Vocabulary!$A:$J,10,)),"")</calculatedColumnFormula>
    </tableColumn>
    <tableColumn id="11" xr3:uid="{AA6190C4-E610-4E2B-8784-18052AAA12D2}" name="SameAsVL" dataDxfId="71"/>
    <tableColumn id="12" xr3:uid="{15881974-6A72-4FC1-AA0B-5DE520669ED9}" name="SameAsVL-URI" dataDxfId="70">
      <calculatedColumnFormula>IFERROR(IF(VLOOKUP(K2,Vocabulary!$A:$J,10,)=0,"",VLOOKUP(K2,Vocabulary!$A:$J,10,)),"")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42" totalsRowShown="0" headerRowDxfId="58" dataDxfId="57" tableBorderDxfId="56">
  <autoFilter ref="A1:M642" xr:uid="{81E62C5D-6534-4BF2-8001-570371F8B8BA}"/>
  <tableColumns count="13">
    <tableColumn id="1" xr3:uid="{AF910858-DCE9-4AAA-A5E1-FE644053D327}" name="Id" dataDxfId="55"/>
    <tableColumn id="13" xr3:uid="{46A07DCD-2633-4D68-BF41-BD4A9FD5D87E}" name="Name" dataDxfId="54">
      <calculatedColumnFormula>IFERROR(VLOOKUP(A2,Vocabulary!$A:$J,2,),"")</calculatedColumnFormula>
    </tableColumn>
    <tableColumn id="2" xr3:uid="{1A314A90-7DBF-4FFC-9A8F-4617594E8944}" name="URI" dataDxfId="53">
      <calculatedColumnFormula>IF($A2&lt;&gt;"",VLOOKUP($A2,Vocabulary!$A:$J,10,),"")</calculatedColumnFormula>
    </tableColumn>
    <tableColumn id="3" xr3:uid="{69EC7306-D1D4-4B5D-8EFC-D202DB8E1E79}" name="Definition" dataDxfId="52">
      <calculatedColumnFormula>IF($A2&lt;&gt;"",IF(VLOOKUP($A2,Vocabulary!$A:$J,3,)=0,"",VLOOKUP($A2,Vocabulary!$A:$J,3,)),"")</calculatedColumnFormula>
    </tableColumn>
    <tableColumn id="4" xr3:uid="{BFCB83F9-3B8E-447D-B6C8-411D44160FD3}" name="Comment" dataDxfId="51">
      <calculatedColumnFormula>IF($A2&lt;&gt;"",IF(VLOOKUP($A2,Vocabulary!$A:$J,7,)=0,"",VLOOKUP($A2,Vocabulary!$A:$J,7,)),"")</calculatedColumnFormula>
    </tableColumn>
    <tableColumn id="5" xr3:uid="{6AA7DB22-9EF6-49DF-9338-FE377C64E5C5}" name="Ontology" dataDxfId="50">
      <calculatedColumnFormula>IF($A2&lt;&gt;"",VLOOKUP($A2,Vocabulary!$A:$J,4,),"")</calculatedColumnFormula>
    </tableColumn>
    <tableColumn id="6" xr3:uid="{3140D796-05CC-4BFC-9CB9-28C72A36D6CE}" name="EU" dataDxfId="49"/>
    <tableColumn id="7" xr3:uid="{E3B8FCBE-C6BD-4257-840E-6EE61A88BF1A}" name="FED" dataDxfId="48"/>
    <tableColumn id="8" xr3:uid="{437E0051-9D3A-48CE-AF05-357DD9AFCAD8}" name="BRU" dataDxfId="47"/>
    <tableColumn id="9" xr3:uid="{86A4D50A-F564-47D2-8D5D-E359BF5E1D9A}" name="VL" dataDxfId="46"/>
    <tableColumn id="10" xr3:uid="{7E1275AD-BCB1-4F61-B136-1211D171B6DC}" name="WA" dataDxfId="45"/>
    <tableColumn id="11" xr3:uid="{CCA9B5EC-AFC7-4DEE-9A35-037584E721AD}" name="FR" dataDxfId="44"/>
    <tableColumn id="12" xr3:uid="{040A40CA-626A-46B3-A376-B17E69E63A57}" name="DU" dataDxfId="4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01" totalsRowShown="0" tableBorderDxfId="42">
  <autoFilter ref="A1:M501" xr:uid="{DCDE176A-EDB5-4A39-853A-663DAA01377E}"/>
  <tableColumns count="13">
    <tableColumn id="1" xr3:uid="{5877C4E1-32AE-4094-B8E1-B89DCD7E3EE6}" name="Column1" dataDxfId="41">
      <calculatedColumnFormula>CONCATENATE(K1,F1)</calculatedColumnFormula>
    </tableColumn>
    <tableColumn id="2" xr3:uid="{567EB9A7-7E72-4D85-8CC8-0535B38F348B}" name="Column2" dataDxfId="40">
      <calculatedColumnFormula>CONCATENATE(F1,L1)</calculatedColumnFormula>
    </tableColumn>
    <tableColumn id="3" xr3:uid="{3DC9D909-5C15-4A14-95A7-6612AC5C3D37}" name="Source" dataDxfId="39"/>
    <tableColumn id="4" xr3:uid="{0B0FBE91-2D34-4670-83A8-8A47CFACDE95}" name="Datamodel" dataDxfId="38"/>
    <tableColumn id="5" xr3:uid="{7B0E9028-69B0-42D9-9E07-2DA6FA1B293B}" name="SubjectName" dataDxfId="37">
      <calculatedColumnFormula>IF(K2,VLOOKUP(K2,Vocabulary!$A:$J,2,),"")</calculatedColumnFormula>
    </tableColumn>
    <tableColumn id="6" xr3:uid="{14785E39-464D-46F1-B958-09741B1E00DD}" name="Predicate" dataDxfId="36"/>
    <tableColumn id="7" xr3:uid="{57B64264-31B0-4F0A-B079-0591B03C325B}" name="ObjectName" dataDxfId="35">
      <calculatedColumnFormula>IF(L2&lt;&gt;"",VLOOKUP(L2,Vocabulary!$A:$J,2,),IF(M2&lt;&gt;"",M2,""))</calculatedColumnFormula>
    </tableColumn>
    <tableColumn id="8" xr3:uid="{939E05B6-EDBF-42AF-B87D-1F95955F6E33}" name="ConceptNL" dataDxfId="34"/>
    <tableColumn id="9" xr3:uid="{134BE1D1-E160-45D4-93DE-77DB11E103B6}" name="ConceptFR" dataDxfId="33"/>
    <tableColumn id="10" xr3:uid="{53EF3EA8-01AF-473A-8750-EEE114054A4A}" name="Comment" dataDxfId="32"/>
    <tableColumn id="11" xr3:uid="{813CE084-1F7E-4A65-BE4D-659BBB7F66FE}" name="SubjectId" dataDxfId="31"/>
    <tableColumn id="12" xr3:uid="{05100C78-0E6E-422A-8EC0-8A393328A2E9}" name="ObjectId" dataDxfId="30"/>
    <tableColumn id="13" xr3:uid="{A5704298-A884-4DDD-9A82-A2F8D55D6C2F}" name="ObjectString" dataDxfId="2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vocab.belgif.be/ns/business" TargetMode="External"/><Relationship Id="rId13" Type="http://schemas.openxmlformats.org/officeDocument/2006/relationships/hyperlink" Target="http://schema.org/" TargetMode="External"/><Relationship Id="rId18" Type="http://schemas.openxmlformats.org/officeDocument/2006/relationships/hyperlink" Target="http://www.w3.org/2002/07/owl" TargetMode="External"/><Relationship Id="rId3" Type="http://schemas.openxmlformats.org/officeDocument/2006/relationships/hyperlink" Target="http://data.vlaanderen.be/ns/persoon" TargetMode="External"/><Relationship Id="rId21" Type="http://schemas.openxmlformats.org/officeDocument/2006/relationships/hyperlink" Target="http://inspire.ec.europa.eu/ont/cp" TargetMode="External"/><Relationship Id="rId7" Type="http://schemas.openxmlformats.org/officeDocument/2006/relationships/hyperlink" Target="http://eu-test/" TargetMode="External"/><Relationship Id="rId12" Type="http://schemas.openxmlformats.org/officeDocument/2006/relationships/hyperlink" Target="http://vocab.belgif.be/auth/" TargetMode="External"/><Relationship Id="rId17" Type="http://schemas.openxmlformats.org/officeDocument/2006/relationships/hyperlink" Target="http://data.europa.eu/m8g/" TargetMode="External"/><Relationship Id="rId2" Type="http://schemas.openxmlformats.org/officeDocument/2006/relationships/hyperlink" Target="http://data.vlaanderen.be/ns/adres" TargetMode="External"/><Relationship Id="rId16" Type="http://schemas.openxmlformats.org/officeDocument/2006/relationships/hyperlink" Target="http://www.w3.org/2004/02/skos/core" TargetMode="External"/><Relationship Id="rId20" Type="http://schemas.openxmlformats.org/officeDocument/2006/relationships/hyperlink" Target="http://inspire.ec.europa.eu/codelist/"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ns/temporal" TargetMode="External"/><Relationship Id="rId24" Type="http://schemas.openxmlformats.org/officeDocument/2006/relationships/table" Target="../tables/table10.xml"/><Relationship Id="rId5" Type="http://schemas.openxmlformats.org/officeDocument/2006/relationships/hyperlink" Target="http://purl.org/dc/terms/" TargetMode="External"/><Relationship Id="rId15" Type="http://schemas.openxmlformats.org/officeDocument/2006/relationships/hyperlink" Target="http://vocab.belgif.be/ns/generic" TargetMode="External"/><Relationship Id="rId23" Type="http://schemas.openxmlformats.org/officeDocument/2006/relationships/printerSettings" Target="../printerSettings/printerSettings11.bin"/><Relationship Id="rId10" Type="http://schemas.openxmlformats.org/officeDocument/2006/relationships/hyperlink" Target="http://vocab.belgif.be/ns/person" TargetMode="External"/><Relationship Id="rId19" Type="http://schemas.openxmlformats.org/officeDocument/2006/relationships/hyperlink" Target="http://www.opengis.net/gml"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location" TargetMode="External"/><Relationship Id="rId14" Type="http://schemas.openxmlformats.org/officeDocument/2006/relationships/hyperlink" Target="http://www.w3.org/ns/locn" TargetMode="External"/><Relationship Id="rId22" Type="http://schemas.openxmlformats.org/officeDocument/2006/relationships/hyperlink" Target="http://inspire.ec.europa.eu/ont/ad"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1"/>
  <sheetViews>
    <sheetView workbookViewId="0">
      <selection activeCell="A14" sqref="A14:XFD14"/>
    </sheetView>
  </sheetViews>
  <sheetFormatPr defaultRowHeight="14.4" x14ac:dyDescent="0.3"/>
  <cols>
    <col min="1" max="1" width="58.6640625" bestFit="1" customWidth="1"/>
    <col min="2" max="2" width="129.88671875" style="5" customWidth="1"/>
  </cols>
  <sheetData>
    <row r="1" spans="1:2" ht="21" x14ac:dyDescent="0.4">
      <c r="A1" s="28" t="s">
        <v>1555</v>
      </c>
      <c r="B1" s="3"/>
    </row>
    <row r="2" spans="1:2" ht="57.6" x14ac:dyDescent="0.3">
      <c r="A2" s="29" t="s">
        <v>765</v>
      </c>
      <c r="B2" s="3" t="s">
        <v>1663</v>
      </c>
    </row>
    <row r="3" spans="1:2" ht="57.6" x14ac:dyDescent="0.3">
      <c r="A3" s="29" t="s">
        <v>763</v>
      </c>
      <c r="B3" s="3" t="s">
        <v>1938</v>
      </c>
    </row>
    <row r="4" spans="1:2" ht="86.4" x14ac:dyDescent="0.3">
      <c r="A4" s="29" t="s">
        <v>1542</v>
      </c>
      <c r="B4" s="3" t="s">
        <v>2314</v>
      </c>
    </row>
    <row r="5" spans="1:2" x14ac:dyDescent="0.3">
      <c r="A5" s="29" t="s">
        <v>1543</v>
      </c>
      <c r="B5" s="3" t="s">
        <v>1583</v>
      </c>
    </row>
    <row r="6" spans="1:2" x14ac:dyDescent="0.3">
      <c r="A6" s="29" t="s">
        <v>1544</v>
      </c>
      <c r="B6" s="3" t="s">
        <v>1584</v>
      </c>
    </row>
    <row r="7" spans="1:2" x14ac:dyDescent="0.3">
      <c r="A7" s="29" t="s">
        <v>1580</v>
      </c>
      <c r="B7" s="3" t="s">
        <v>1585</v>
      </c>
    </row>
    <row r="8" spans="1:2" ht="28.8" x14ac:dyDescent="0.3">
      <c r="A8" s="29" t="s">
        <v>1545</v>
      </c>
      <c r="B8" s="3" t="s">
        <v>1586</v>
      </c>
    </row>
    <row r="9" spans="1:2" ht="43.2" x14ac:dyDescent="0.3">
      <c r="A9" s="29" t="s">
        <v>1546</v>
      </c>
      <c r="B9" s="3" t="s">
        <v>1587</v>
      </c>
    </row>
    <row r="10" spans="1:2" ht="57.6" x14ac:dyDescent="0.3">
      <c r="A10" s="29" t="s">
        <v>1547</v>
      </c>
      <c r="B10" s="3" t="s">
        <v>1588</v>
      </c>
    </row>
    <row r="11" spans="1:2" x14ac:dyDescent="0.3">
      <c r="A11" s="29" t="s">
        <v>741</v>
      </c>
      <c r="B11" s="3" t="s">
        <v>1589</v>
      </c>
    </row>
    <row r="12" spans="1:2" x14ac:dyDescent="0.3">
      <c r="A12" s="29" t="s">
        <v>1548</v>
      </c>
      <c r="B12" s="3" t="s">
        <v>1549</v>
      </c>
    </row>
    <row r="13" spans="1:2" x14ac:dyDescent="0.3">
      <c r="A13" s="29" t="s">
        <v>1661</v>
      </c>
      <c r="B13" s="3" t="s">
        <v>1662</v>
      </c>
    </row>
    <row r="14" spans="1:2" x14ac:dyDescent="0.3">
      <c r="A14" s="30" t="s">
        <v>1553</v>
      </c>
      <c r="B14" s="25" t="s">
        <v>1551</v>
      </c>
    </row>
    <row r="15" spans="1:2" x14ac:dyDescent="0.3">
      <c r="B15" s="4" t="s">
        <v>1550</v>
      </c>
    </row>
    <row r="16" spans="1:2" ht="28.8" x14ac:dyDescent="0.3">
      <c r="B16" s="3" t="s">
        <v>1552</v>
      </c>
    </row>
    <row r="17" spans="1:2" x14ac:dyDescent="0.3">
      <c r="B17" s="67" t="s">
        <v>1554</v>
      </c>
    </row>
    <row r="18" spans="1:2" ht="43.2" x14ac:dyDescent="0.3">
      <c r="A18" s="29" t="s">
        <v>2379</v>
      </c>
      <c r="B18" s="3" t="s">
        <v>2380</v>
      </c>
    </row>
    <row r="19" spans="1:2" ht="337.8" customHeight="1" x14ac:dyDescent="0.3">
      <c r="A19" s="68"/>
      <c r="B19" s="68"/>
    </row>
    <row r="20" spans="1:2" ht="43.2" x14ac:dyDescent="0.3">
      <c r="A20" s="68"/>
      <c r="B20" s="3" t="s">
        <v>2381</v>
      </c>
    </row>
    <row r="21" spans="1:2" ht="28.8" x14ac:dyDescent="0.3">
      <c r="A21" s="68"/>
      <c r="B21" s="3" t="s">
        <v>2382</v>
      </c>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pageSetUpPr fitToPage="1"/>
  </sheetPr>
  <dimension ref="A1:N901"/>
  <sheetViews>
    <sheetView workbookViewId="0">
      <pane ySplit="1" topLeftCell="A446" activePane="bottomLeft" state="frozen"/>
      <selection activeCell="E13" sqref="E13:E14"/>
      <selection pane="bottomLeft" activeCell="B506" sqref="B506"/>
    </sheetView>
  </sheetViews>
  <sheetFormatPr defaultRowHeight="14.4" x14ac:dyDescent="0.3"/>
  <cols>
    <col min="1" max="1" width="14.44140625" style="19" customWidth="1"/>
    <col min="2" max="2" width="19.109375" style="19" customWidth="1"/>
    <col min="3" max="3" width="11" style="11" customWidth="1"/>
    <col min="4" max="4" width="17.44140625" style="9" bestFit="1" customWidth="1"/>
    <col min="5" max="5" width="47.109375" style="13" bestFit="1" customWidth="1"/>
    <col min="6" max="6" width="15.88671875" style="4" customWidth="1"/>
    <col min="7" max="7" width="42" style="19" customWidth="1"/>
    <col min="8" max="8" width="35.33203125" style="4" hidden="1" customWidth="1"/>
    <col min="9" max="9" width="38.5546875" style="4" hidden="1" customWidth="1"/>
    <col min="10" max="10" width="39.44140625" style="4" hidden="1" customWidth="1"/>
    <col min="11" max="12" width="12" style="9" customWidth="1"/>
    <col min="13" max="13" width="27" style="21" bestFit="1" customWidth="1"/>
    <col min="14" max="14" width="2.6640625" style="2" customWidth="1"/>
  </cols>
  <sheetData>
    <row r="1" spans="1:13" s="1" customFormat="1" x14ac:dyDescent="0.3">
      <c r="A1" s="18" t="s">
        <v>2047</v>
      </c>
      <c r="B1" s="18" t="s">
        <v>2048</v>
      </c>
      <c r="C1" s="1" t="s">
        <v>746</v>
      </c>
      <c r="D1" s="1" t="s">
        <v>1558</v>
      </c>
      <c r="E1" s="6" t="s">
        <v>752</v>
      </c>
      <c r="F1" s="6" t="s">
        <v>747</v>
      </c>
      <c r="G1" s="18" t="s">
        <v>754</v>
      </c>
      <c r="H1" s="6" t="s">
        <v>779</v>
      </c>
      <c r="I1" s="6" t="s">
        <v>780</v>
      </c>
      <c r="J1" s="6" t="s">
        <v>748</v>
      </c>
      <c r="K1" s="1" t="s">
        <v>751</v>
      </c>
      <c r="L1" s="1" t="s">
        <v>753</v>
      </c>
      <c r="M1" s="20" t="s">
        <v>770</v>
      </c>
    </row>
    <row r="2" spans="1:13" x14ac:dyDescent="0.3">
      <c r="A2" s="19" t="str">
        <f>CONCATENATE(K2,F2)</f>
        <v>220subClassOf</v>
      </c>
      <c r="B2" s="19" t="str">
        <f>CONCATENATE(F2,L2)</f>
        <v>subClassOf221</v>
      </c>
      <c r="C2" s="11" t="s">
        <v>736</v>
      </c>
      <c r="D2" s="9" t="s">
        <v>75</v>
      </c>
      <c r="E2" s="13" t="str">
        <f>IF(K2,VLOOKUP(K2,Vocabulary!$A:$J,2,),"")</f>
        <v>OrganizationalUnit</v>
      </c>
      <c r="F2" s="4" t="s">
        <v>749</v>
      </c>
      <c r="G2" s="19" t="str">
        <f>IF(L2&lt;&gt;"",VLOOKUP(L2,Vocabulary!$A:$J,2,),IF(M2&lt;&gt;"",M2,""))</f>
        <v>Organization</v>
      </c>
      <c r="K2" s="9">
        <v>220</v>
      </c>
      <c r="L2" s="9">
        <v>221</v>
      </c>
    </row>
    <row r="3" spans="1:13" x14ac:dyDescent="0.3">
      <c r="A3" s="19" t="str">
        <f t="shared" ref="A3:A42" si="0">CONCATENATE(K3,F3)</f>
        <v>267domain</v>
      </c>
      <c r="B3" s="19" t="str">
        <f t="shared" ref="B3:B42" si="1">CONCATENATE(F3,L3)</f>
        <v>domain249</v>
      </c>
      <c r="C3" s="11" t="s">
        <v>736</v>
      </c>
      <c r="D3" s="9" t="s">
        <v>32</v>
      </c>
      <c r="E3" s="13" t="str">
        <f>IF(K3,VLOOKUP(K3,Vocabulary!$A:$J,2,),"")</f>
        <v>addressPosition</v>
      </c>
      <c r="F3" s="4" t="s">
        <v>0</v>
      </c>
      <c r="G3" s="19" t="str">
        <f>IF(L3&lt;&gt;"",VLOOKUP(L3,Vocabulary!$A:$J,2,),IF(M3&lt;&gt;"",M3,""))</f>
        <v>BelgianAddress</v>
      </c>
      <c r="K3" s="9">
        <v>267</v>
      </c>
      <c r="L3" s="9">
        <v>249</v>
      </c>
    </row>
    <row r="4" spans="1:13" x14ac:dyDescent="0.3">
      <c r="A4" s="19" t="str">
        <f t="shared" si="0"/>
        <v>268domain</v>
      </c>
      <c r="B4" s="19" t="str">
        <f t="shared" si="1"/>
        <v>domain249</v>
      </c>
      <c r="C4" s="11" t="s">
        <v>736</v>
      </c>
      <c r="D4" s="9" t="s">
        <v>32</v>
      </c>
      <c r="E4" s="13" t="str">
        <f>IF(K4,VLOOKUP(K4,Vocabulary!$A:$J,2,),"")</f>
        <v>addressSortField</v>
      </c>
      <c r="F4" s="4" t="s">
        <v>0</v>
      </c>
      <c r="G4" s="19" t="str">
        <f>IF(L4&lt;&gt;"",VLOOKUP(L4,Vocabulary!$A:$J,2,),IF(M4&lt;&gt;"",M4,""))</f>
        <v>BelgianAddress</v>
      </c>
      <c r="K4" s="9">
        <v>268</v>
      </c>
      <c r="L4" s="9">
        <v>249</v>
      </c>
    </row>
    <row r="5" spans="1:13" x14ac:dyDescent="0.3">
      <c r="A5" s="19" t="str">
        <f t="shared" si="0"/>
        <v>269domain</v>
      </c>
      <c r="B5" s="19" t="str">
        <f t="shared" si="1"/>
        <v>domain249</v>
      </c>
      <c r="C5" s="11" t="s">
        <v>736</v>
      </c>
      <c r="D5" s="9" t="s">
        <v>32</v>
      </c>
      <c r="E5" s="13" t="str">
        <f>IF(K5,VLOOKUP(K5,Vocabulary!$A:$J,2,),"")</f>
        <v>addressStatus</v>
      </c>
      <c r="F5" s="4" t="s">
        <v>0</v>
      </c>
      <c r="G5" s="19" t="str">
        <f>IF(L5&lt;&gt;"",VLOOKUP(L5,Vocabulary!$A:$J,2,),IF(M5&lt;&gt;"",M5,""))</f>
        <v>BelgianAddress</v>
      </c>
      <c r="K5" s="9">
        <v>269</v>
      </c>
      <c r="L5" s="9">
        <v>249</v>
      </c>
    </row>
    <row r="6" spans="1:13" x14ac:dyDescent="0.3">
      <c r="A6" s="19" t="str">
        <f t="shared" si="0"/>
        <v>280domain</v>
      </c>
      <c r="B6" s="19" t="str">
        <f t="shared" si="1"/>
        <v>domain249</v>
      </c>
      <c r="C6" s="11" t="s">
        <v>736</v>
      </c>
      <c r="D6" s="9" t="s">
        <v>32</v>
      </c>
      <c r="E6" s="13" t="str">
        <f>IF(K6,VLOOKUP(K6,Vocabulary!$A:$J,2,),"")</f>
        <v>assignedTo</v>
      </c>
      <c r="F6" s="4" t="s">
        <v>0</v>
      </c>
      <c r="G6" s="19" t="str">
        <f>IF(L6&lt;&gt;"",VLOOKUP(L6,Vocabulary!$A:$J,2,),IF(M6&lt;&gt;"",M6,""))</f>
        <v>BelgianAddress</v>
      </c>
      <c r="K6" s="9">
        <v>280</v>
      </c>
      <c r="L6" s="9">
        <v>249</v>
      </c>
    </row>
    <row r="7" spans="1:13" x14ac:dyDescent="0.3">
      <c r="A7" s="19" t="str">
        <f t="shared" si="0"/>
        <v>276domain</v>
      </c>
      <c r="B7" s="19" t="str">
        <f t="shared" si="1"/>
        <v>domain249</v>
      </c>
      <c r="C7" s="11" t="s">
        <v>736</v>
      </c>
      <c r="D7" s="9" t="s">
        <v>32</v>
      </c>
      <c r="E7" s="13" t="str">
        <f>IF(K7,VLOOKUP(K7,Vocabulary!$A:$J,2,),"")</f>
        <v>hasComponent</v>
      </c>
      <c r="F7" s="4" t="s">
        <v>0</v>
      </c>
      <c r="G7" s="19" t="str">
        <f>IF(L7&lt;&gt;"",VLOOKUP(L7,Vocabulary!$A:$J,2,),IF(M7&lt;&gt;"",M7,""))</f>
        <v>BelgianAddress</v>
      </c>
      <c r="K7" s="9">
        <v>276</v>
      </c>
      <c r="L7" s="9">
        <v>249</v>
      </c>
    </row>
    <row r="8" spans="1:13" x14ac:dyDescent="0.3">
      <c r="A8" s="19" t="str">
        <f t="shared" si="0"/>
        <v>277domain</v>
      </c>
      <c r="B8" s="19" t="str">
        <f t="shared" si="1"/>
        <v>domain249</v>
      </c>
      <c r="C8" s="11" t="s">
        <v>736</v>
      </c>
      <c r="D8" s="9" t="s">
        <v>32</v>
      </c>
      <c r="E8" s="13" t="str">
        <f>IF(K8,VLOOKUP(K8,Vocabulary!$A:$J,2,),"")</f>
        <v>hasRepresentation</v>
      </c>
      <c r="F8" s="4" t="s">
        <v>0</v>
      </c>
      <c r="G8" s="19" t="str">
        <f>IF(L8&lt;&gt;"",VLOOKUP(L8,Vocabulary!$A:$J,2,),IF(M8&lt;&gt;"",M8,""))</f>
        <v>BelgianAddress</v>
      </c>
      <c r="K8" s="9">
        <v>277</v>
      </c>
      <c r="L8" s="9">
        <v>249</v>
      </c>
    </row>
    <row r="9" spans="1:13" x14ac:dyDescent="0.3">
      <c r="A9" s="19" t="str">
        <f t="shared" si="0"/>
        <v>278domain</v>
      </c>
      <c r="B9" s="19" t="str">
        <f t="shared" si="1"/>
        <v>domain662</v>
      </c>
      <c r="C9" s="11" t="s">
        <v>736</v>
      </c>
      <c r="D9" s="9" t="s">
        <v>32</v>
      </c>
      <c r="E9" s="13" t="str">
        <f>IF(K9,VLOOKUP(K9,Vocabulary!$A:$J,2,),"")</f>
        <v>homonymAddition</v>
      </c>
      <c r="F9" s="4" t="s">
        <v>0</v>
      </c>
      <c r="G9" s="19" t="str">
        <f>IF(L9&lt;&gt;"",VLOOKUP(L9,Vocabulary!$A:$J,2,),IF(M9&lt;&gt;"",M9,""))</f>
        <v>StreetName</v>
      </c>
      <c r="K9" s="9">
        <v>278</v>
      </c>
      <c r="L9" s="9">
        <v>662</v>
      </c>
    </row>
    <row r="10" spans="1:13" x14ac:dyDescent="0.3">
      <c r="A10" s="19" t="str">
        <f t="shared" si="0"/>
        <v>663domain</v>
      </c>
      <c r="B10" s="19" t="str">
        <f t="shared" si="1"/>
        <v>domain249</v>
      </c>
      <c r="C10" s="11" t="s">
        <v>736</v>
      </c>
      <c r="D10" s="9" t="s">
        <v>32</v>
      </c>
      <c r="E10" s="13" t="str">
        <f>IF(K10,VLOOKUP(K10,Vocabulary!$A:$J,2,),"")</f>
        <v>houseNumber</v>
      </c>
      <c r="F10" s="4" t="s">
        <v>0</v>
      </c>
      <c r="G10" s="19" t="str">
        <f>IF(L10&lt;&gt;"",VLOOKUP(L10,Vocabulary!$A:$J,2,),IF(M10&lt;&gt;"",M10,""))</f>
        <v>BelgianAddress</v>
      </c>
      <c r="K10" s="9">
        <v>663</v>
      </c>
      <c r="L10" s="9">
        <v>249</v>
      </c>
    </row>
    <row r="11" spans="1:13" x14ac:dyDescent="0.3">
      <c r="A11" s="19" t="str">
        <f t="shared" si="0"/>
        <v>663domain</v>
      </c>
      <c r="B11" s="19" t="str">
        <f t="shared" si="1"/>
        <v>domain251</v>
      </c>
      <c r="C11" s="11" t="s">
        <v>736</v>
      </c>
      <c r="D11" s="9" t="s">
        <v>32</v>
      </c>
      <c r="E11" s="13" t="str">
        <f>IF(K11,VLOOKUP(K11,Vocabulary!$A:$J,2,),"")</f>
        <v>houseNumber</v>
      </c>
      <c r="F11" s="4" t="s">
        <v>0</v>
      </c>
      <c r="G11" s="19" t="str">
        <f>IF(L11&lt;&gt;"",VLOOKUP(L11,Vocabulary!$A:$J,2,),IF(M11&lt;&gt;"",M11,""))</f>
        <v>Address</v>
      </c>
      <c r="K11" s="9">
        <v>663</v>
      </c>
      <c r="L11" s="9">
        <v>251</v>
      </c>
    </row>
    <row r="12" spans="1:13" x14ac:dyDescent="0.3">
      <c r="A12" s="19" t="str">
        <f t="shared" si="0"/>
        <v>283domain</v>
      </c>
      <c r="B12" s="19" t="str">
        <f t="shared" si="1"/>
        <v>domain249</v>
      </c>
      <c r="C12" s="11" t="s">
        <v>736</v>
      </c>
      <c r="D12" s="9" t="s">
        <v>32</v>
      </c>
      <c r="E12" s="13" t="str">
        <f>IF(K12,VLOOKUP(K12,Vocabulary!$A:$J,2,),"")</f>
        <v>isOfficiallyAssigned</v>
      </c>
      <c r="F12" s="4" t="s">
        <v>0</v>
      </c>
      <c r="G12" s="19" t="str">
        <f>IF(L12&lt;&gt;"",VLOOKUP(L12,Vocabulary!$A:$J,2,),IF(M12&lt;&gt;"",M12,""))</f>
        <v>BelgianAddress</v>
      </c>
      <c r="K12" s="9">
        <v>283</v>
      </c>
      <c r="L12" s="9">
        <v>249</v>
      </c>
    </row>
    <row r="13" spans="1:13" x14ac:dyDescent="0.3">
      <c r="A13" s="19" t="str">
        <f t="shared" si="0"/>
        <v>289domain</v>
      </c>
      <c r="B13" s="19" t="str">
        <f t="shared" si="1"/>
        <v>domain258</v>
      </c>
      <c r="C13" s="11" t="s">
        <v>736</v>
      </c>
      <c r="D13" s="9" t="s">
        <v>32</v>
      </c>
      <c r="E13" s="13" t="str">
        <f>IF(K13,VLOOKUP(K13,Vocabulary!$A:$J,2,),"")</f>
        <v>municipalityName</v>
      </c>
      <c r="F13" s="4" t="s">
        <v>0</v>
      </c>
      <c r="G13" s="19" t="str">
        <f>IF(L13&lt;&gt;"",VLOOKUP(L13,Vocabulary!$A:$J,2,),IF(M13&lt;&gt;"",M13,""))</f>
        <v>Municipality</v>
      </c>
      <c r="K13" s="9">
        <v>289</v>
      </c>
      <c r="L13" s="9">
        <v>258</v>
      </c>
    </row>
    <row r="14" spans="1:13" x14ac:dyDescent="0.3">
      <c r="A14" s="19" t="str">
        <f t="shared" si="0"/>
        <v>292domain</v>
      </c>
      <c r="B14" s="19" t="str">
        <f t="shared" si="1"/>
        <v>domain256</v>
      </c>
      <c r="C14" s="11" t="s">
        <v>736</v>
      </c>
      <c r="D14" s="9" t="s">
        <v>782</v>
      </c>
      <c r="E14" s="13" t="str">
        <f>IF(K14,VLOOKUP(K14,Vocabulary!$A:$J,2,),"")</f>
        <v>nameSpace</v>
      </c>
      <c r="F14" s="4" t="s">
        <v>0</v>
      </c>
      <c r="G14" s="19" t="str">
        <f>IF(L14&lt;&gt;"",VLOOKUP(L14,Vocabulary!$A:$J,2,),IF(M14&lt;&gt;"",M14,""))</f>
        <v>Identifier</v>
      </c>
      <c r="K14" s="9">
        <v>292</v>
      </c>
      <c r="L14" s="9">
        <v>256</v>
      </c>
    </row>
    <row r="15" spans="1:13" x14ac:dyDescent="0.3">
      <c r="A15" s="19" t="str">
        <f t="shared" si="0"/>
        <v>294domain</v>
      </c>
      <c r="B15" s="19" t="str">
        <f t="shared" si="1"/>
        <v>domain256</v>
      </c>
      <c r="C15" s="11" t="s">
        <v>736</v>
      </c>
      <c r="D15" s="9" t="s">
        <v>782</v>
      </c>
      <c r="E15" s="13" t="str">
        <f>IF(K15,VLOOKUP(K15,Vocabulary!$A:$J,2,),"")</f>
        <v>objectId</v>
      </c>
      <c r="F15" s="4" t="s">
        <v>0</v>
      </c>
      <c r="G15" s="19" t="str">
        <f>IF(L15&lt;&gt;"",VLOOKUP(L15,Vocabulary!$A:$J,2,),IF(M15&lt;&gt;"",M15,""))</f>
        <v>Identifier</v>
      </c>
      <c r="K15" s="9">
        <v>294</v>
      </c>
      <c r="L15" s="9">
        <v>256</v>
      </c>
    </row>
    <row r="16" spans="1:13" x14ac:dyDescent="0.3">
      <c r="A16" s="19" t="str">
        <f t="shared" si="0"/>
        <v>297domain</v>
      </c>
      <c r="B16" s="19" t="str">
        <f t="shared" si="1"/>
        <v>domain261</v>
      </c>
      <c r="C16" s="11" t="s">
        <v>736</v>
      </c>
      <c r="D16" s="9" t="s">
        <v>32</v>
      </c>
      <c r="E16" s="13" t="str">
        <f>IF(K16,VLOOKUP(K16,Vocabulary!$A:$J,2,),"")</f>
        <v>partOfMunicipalityName</v>
      </c>
      <c r="F16" s="4" t="s">
        <v>0</v>
      </c>
      <c r="G16" s="19" t="str">
        <f>IF(L16&lt;&gt;"",VLOOKUP(L16,Vocabulary!$A:$J,2,),IF(M16&lt;&gt;"",M16,""))</f>
        <v>PartOfMunicipality</v>
      </c>
      <c r="K16" s="9">
        <v>297</v>
      </c>
      <c r="L16" s="9">
        <v>261</v>
      </c>
    </row>
    <row r="17" spans="1:12" x14ac:dyDescent="0.3">
      <c r="A17" s="19" t="str">
        <f t="shared" si="0"/>
        <v>299domain</v>
      </c>
      <c r="B17" s="19" t="str">
        <f t="shared" si="1"/>
        <v>domain255</v>
      </c>
      <c r="C17" s="11" t="s">
        <v>736</v>
      </c>
      <c r="D17" s="9" t="s">
        <v>32</v>
      </c>
      <c r="E17" s="13" t="str">
        <f>IF(K17,VLOOKUP(K17,Vocabulary!$A:$J,2,),"")</f>
        <v>pointGeometry</v>
      </c>
      <c r="F17" s="4" t="s">
        <v>0</v>
      </c>
      <c r="G17" s="19" t="str">
        <f>IF(L17&lt;&gt;"",VLOOKUP(L17,Vocabulary!$A:$J,2,),IF(M17&lt;&gt;"",M17,""))</f>
        <v>GeographicalPosition</v>
      </c>
      <c r="K17" s="9">
        <v>299</v>
      </c>
      <c r="L17" s="9">
        <v>255</v>
      </c>
    </row>
    <row r="18" spans="1:12" x14ac:dyDescent="0.3">
      <c r="A18" s="19" t="str">
        <f t="shared" si="0"/>
        <v>300domain</v>
      </c>
      <c r="B18" s="19" t="str">
        <f t="shared" si="1"/>
        <v>domain255</v>
      </c>
      <c r="C18" s="11" t="s">
        <v>736</v>
      </c>
      <c r="D18" s="9" t="s">
        <v>32</v>
      </c>
      <c r="E18" s="13" t="str">
        <f>IF(K18,VLOOKUP(K18,Vocabulary!$A:$J,2,),"")</f>
        <v>positionGeometryMethod</v>
      </c>
      <c r="F18" s="4" t="s">
        <v>0</v>
      </c>
      <c r="G18" s="19" t="str">
        <f>IF(L18&lt;&gt;"",VLOOKUP(L18,Vocabulary!$A:$J,2,),IF(M18&lt;&gt;"",M18,""))</f>
        <v>GeographicalPosition</v>
      </c>
      <c r="K18" s="9">
        <v>300</v>
      </c>
      <c r="L18" s="9">
        <v>255</v>
      </c>
    </row>
    <row r="19" spans="1:12" x14ac:dyDescent="0.3">
      <c r="A19" s="19" t="str">
        <f t="shared" si="0"/>
        <v>301domain</v>
      </c>
      <c r="B19" s="19" t="str">
        <f t="shared" si="1"/>
        <v>domain255</v>
      </c>
      <c r="C19" s="11" t="s">
        <v>736</v>
      </c>
      <c r="D19" s="9" t="s">
        <v>32</v>
      </c>
      <c r="E19" s="13" t="str">
        <f>IF(K19,VLOOKUP(K19,Vocabulary!$A:$J,2,),"")</f>
        <v>positionSpecification</v>
      </c>
      <c r="F19" s="4" t="s">
        <v>0</v>
      </c>
      <c r="G19" s="19" t="str">
        <f>IF(L19&lt;&gt;"",VLOOKUP(L19,Vocabulary!$A:$J,2,),IF(M19&lt;&gt;"",M19,""))</f>
        <v>GeographicalPosition</v>
      </c>
      <c r="K19" s="9">
        <v>301</v>
      </c>
      <c r="L19" s="9">
        <v>255</v>
      </c>
    </row>
    <row r="20" spans="1:12" x14ac:dyDescent="0.3">
      <c r="A20" s="19" t="str">
        <f t="shared" si="0"/>
        <v>285domain</v>
      </c>
      <c r="B20" s="19" t="str">
        <f t="shared" si="1"/>
        <v>domain249</v>
      </c>
      <c r="C20" s="11" t="s">
        <v>736</v>
      </c>
      <c r="D20" s="9" t="s">
        <v>32</v>
      </c>
      <c r="E20" s="13" t="str">
        <f>IF(K20,VLOOKUP(K20,Vocabulary!$A:$J,2,),"")</f>
        <v>situatedIn</v>
      </c>
      <c r="F20" s="4" t="s">
        <v>0</v>
      </c>
      <c r="G20" s="19" t="str">
        <f>IF(L20&lt;&gt;"",VLOOKUP(L20,Vocabulary!$A:$J,2,),IF(M20&lt;&gt;"",M20,""))</f>
        <v>BelgianAddress</v>
      </c>
      <c r="K20" s="9">
        <v>285</v>
      </c>
      <c r="L20" s="9">
        <v>249</v>
      </c>
    </row>
    <row r="21" spans="1:12" x14ac:dyDescent="0.3">
      <c r="A21" s="19" t="str">
        <f t="shared" si="0"/>
        <v>285domain</v>
      </c>
      <c r="B21" s="19" t="str">
        <f t="shared" si="1"/>
        <v>domain261</v>
      </c>
      <c r="C21" s="11" t="s">
        <v>736</v>
      </c>
      <c r="D21" s="9" t="s">
        <v>32</v>
      </c>
      <c r="E21" s="13" t="str">
        <f>IF(K21,VLOOKUP(K21,Vocabulary!$A:$J,2,),"")</f>
        <v>situatedIn</v>
      </c>
      <c r="F21" s="4" t="s">
        <v>0</v>
      </c>
      <c r="G21" s="19" t="str">
        <f>IF(L21&lt;&gt;"",VLOOKUP(L21,Vocabulary!$A:$J,2,),IF(M21&lt;&gt;"",M21,""))</f>
        <v>PartOfMunicipality</v>
      </c>
      <c r="K21" s="9">
        <v>285</v>
      </c>
      <c r="L21" s="9">
        <v>261</v>
      </c>
    </row>
    <row r="22" spans="1:12" x14ac:dyDescent="0.3">
      <c r="A22" s="19" t="str">
        <f t="shared" si="0"/>
        <v>679domain</v>
      </c>
      <c r="B22" s="19" t="str">
        <f t="shared" si="1"/>
        <v>domain662</v>
      </c>
      <c r="C22" s="11" t="s">
        <v>736</v>
      </c>
      <c r="D22" s="9" t="s">
        <v>32</v>
      </c>
      <c r="E22" s="13" t="str">
        <f>IF(K22,VLOOKUP(K22,Vocabulary!$A:$J,2,),"")</f>
        <v>identifier</v>
      </c>
      <c r="F22" s="4" t="s">
        <v>0</v>
      </c>
      <c r="G22" s="19" t="str">
        <f>IF(L22&lt;&gt;"",VLOOKUP(L22,Vocabulary!$A:$J,2,),IF(M22&lt;&gt;"",M22,""))</f>
        <v>StreetName</v>
      </c>
      <c r="K22" s="9">
        <v>679</v>
      </c>
      <c r="L22" s="9">
        <v>662</v>
      </c>
    </row>
    <row r="23" spans="1:12" x14ac:dyDescent="0.3">
      <c r="A23" s="19" t="str">
        <f t="shared" si="0"/>
        <v>666domain</v>
      </c>
      <c r="B23" s="19" t="str">
        <f t="shared" si="1"/>
        <v>domain662</v>
      </c>
      <c r="C23" s="11" t="s">
        <v>736</v>
      </c>
      <c r="D23" s="9" t="s">
        <v>32</v>
      </c>
      <c r="E23" s="13" t="str">
        <f>IF(K23,VLOOKUP(K23,Vocabulary!$A:$J,2,),"")</f>
        <v>streetNameStatus</v>
      </c>
      <c r="F23" s="4" t="s">
        <v>0</v>
      </c>
      <c r="G23" s="19" t="str">
        <f>IF(L23&lt;&gt;"",VLOOKUP(L23,Vocabulary!$A:$J,2,),IF(M23&lt;&gt;"",M23,""))</f>
        <v>StreetName</v>
      </c>
      <c r="K23" s="9">
        <v>666</v>
      </c>
      <c r="L23" s="9">
        <v>662</v>
      </c>
    </row>
    <row r="24" spans="1:12" x14ac:dyDescent="0.3">
      <c r="A24" s="19" t="str">
        <f t="shared" si="0"/>
        <v>667domain</v>
      </c>
      <c r="B24" s="19" t="str">
        <f t="shared" si="1"/>
        <v>domain662</v>
      </c>
      <c r="C24" s="11" t="s">
        <v>736</v>
      </c>
      <c r="D24" s="9" t="s">
        <v>32</v>
      </c>
      <c r="E24" s="13" t="str">
        <f>IF(K24,VLOOKUP(K24,Vocabulary!$A:$J,2,),"")</f>
        <v>streetNameType</v>
      </c>
      <c r="F24" s="4" t="s">
        <v>0</v>
      </c>
      <c r="G24" s="19" t="str">
        <f>IF(L24&lt;&gt;"",VLOOKUP(L24,Vocabulary!$A:$J,2,),IF(M24&lt;&gt;"",M24,""))</f>
        <v>StreetName</v>
      </c>
      <c r="K24" s="9">
        <v>667</v>
      </c>
      <c r="L24" s="9">
        <v>662</v>
      </c>
    </row>
    <row r="25" spans="1:12" x14ac:dyDescent="0.3">
      <c r="A25" s="19" t="str">
        <f t="shared" si="0"/>
        <v>310domain</v>
      </c>
      <c r="B25" s="19" t="str">
        <f t="shared" si="1"/>
        <v>domain645</v>
      </c>
      <c r="C25" s="11" t="s">
        <v>736</v>
      </c>
      <c r="D25" s="9" t="s">
        <v>32</v>
      </c>
      <c r="E25" s="13" t="str">
        <f>IF(K25,VLOOKUP(K25,Vocabulary!$A:$J,2,),"")</f>
        <v>territory</v>
      </c>
      <c r="F25" s="4" t="s">
        <v>0</v>
      </c>
      <c r="G25" s="19" t="str">
        <f>IF(L25&lt;&gt;"",VLOOKUP(L25,Vocabulary!$A:$J,2,),IF(M25&lt;&gt;"",M25,""))</f>
        <v>Location</v>
      </c>
      <c r="K25" s="9">
        <v>310</v>
      </c>
      <c r="L25" s="9">
        <v>645</v>
      </c>
    </row>
    <row r="26" spans="1:12" x14ac:dyDescent="0.3">
      <c r="A26" s="19" t="str">
        <f t="shared" si="0"/>
        <v>311domain</v>
      </c>
      <c r="B26" s="19" t="str">
        <f t="shared" si="1"/>
        <v>domain256</v>
      </c>
      <c r="C26" s="11" t="s">
        <v>736</v>
      </c>
      <c r="D26" s="9" t="s">
        <v>782</v>
      </c>
      <c r="E26" s="13" t="str">
        <f>IF(K26,VLOOKUP(K26,Vocabulary!$A:$J,2,),"")</f>
        <v>versionId</v>
      </c>
      <c r="F26" s="4" t="s">
        <v>0</v>
      </c>
      <c r="G26" s="19" t="str">
        <f>IF(L26&lt;&gt;"",VLOOKUP(L26,Vocabulary!$A:$J,2,),IF(M26&lt;&gt;"",M26,""))</f>
        <v>Identifier</v>
      </c>
      <c r="K26" s="9">
        <v>311</v>
      </c>
      <c r="L26" s="9">
        <v>256</v>
      </c>
    </row>
    <row r="27" spans="1:12" x14ac:dyDescent="0.3">
      <c r="A27" s="19" t="str">
        <f t="shared" si="0"/>
        <v>352domain</v>
      </c>
      <c r="B27" s="19" t="str">
        <f t="shared" si="1"/>
        <v>domain249</v>
      </c>
      <c r="C27" s="11" t="s">
        <v>736</v>
      </c>
      <c r="D27" s="9" t="s">
        <v>32</v>
      </c>
      <c r="E27" s="13" t="str">
        <f>IF(K27,VLOOKUP(K27,Vocabulary!$A:$J,2,),"")</f>
        <v>endDate</v>
      </c>
      <c r="F27" s="4" t="s">
        <v>0</v>
      </c>
      <c r="G27" s="19" t="str">
        <f>IF(L27&lt;&gt;"",VLOOKUP(L27,Vocabulary!$A:$J,2,),IF(M27&lt;&gt;"",M27,""))</f>
        <v>BelgianAddress</v>
      </c>
      <c r="K27" s="9">
        <v>352</v>
      </c>
      <c r="L27" s="9">
        <v>249</v>
      </c>
    </row>
    <row r="28" spans="1:12" x14ac:dyDescent="0.3">
      <c r="A28" s="19" t="str">
        <f t="shared" si="0"/>
        <v>352domain</v>
      </c>
      <c r="B28" s="19" t="str">
        <f t="shared" si="1"/>
        <v>domain662</v>
      </c>
      <c r="C28" s="11" t="s">
        <v>736</v>
      </c>
      <c r="D28" s="9" t="s">
        <v>32</v>
      </c>
      <c r="E28" s="13" t="str">
        <f>IF(K28,VLOOKUP(K28,Vocabulary!$A:$J,2,),"")</f>
        <v>endDate</v>
      </c>
      <c r="F28" s="4" t="s">
        <v>0</v>
      </c>
      <c r="G28" s="19" t="str">
        <f>IF(L28&lt;&gt;"",VLOOKUP(L28,Vocabulary!$A:$J,2,),IF(M28&lt;&gt;"",M28,""))</f>
        <v>StreetName</v>
      </c>
      <c r="K28" s="9">
        <v>352</v>
      </c>
      <c r="L28" s="9">
        <v>662</v>
      </c>
    </row>
    <row r="29" spans="1:12" x14ac:dyDescent="0.3">
      <c r="A29" s="19" t="str">
        <f t="shared" si="0"/>
        <v>355domain</v>
      </c>
      <c r="B29" s="19" t="str">
        <f t="shared" si="1"/>
        <v>domain249</v>
      </c>
      <c r="C29" s="11" t="s">
        <v>736</v>
      </c>
      <c r="D29" s="9" t="s">
        <v>32</v>
      </c>
      <c r="E29" s="13" t="str">
        <f>IF(K29,VLOOKUP(K29,Vocabulary!$A:$J,2,),"")</f>
        <v>startDate</v>
      </c>
      <c r="F29" s="4" t="s">
        <v>0</v>
      </c>
      <c r="G29" s="19" t="str">
        <f>IF(L29&lt;&gt;"",VLOOKUP(L29,Vocabulary!$A:$J,2,),IF(M29&lt;&gt;"",M29,""))</f>
        <v>BelgianAddress</v>
      </c>
      <c r="K29" s="9">
        <v>355</v>
      </c>
      <c r="L29" s="9">
        <v>249</v>
      </c>
    </row>
    <row r="30" spans="1:12" x14ac:dyDescent="0.3">
      <c r="A30" s="19" t="str">
        <f t="shared" si="0"/>
        <v>355domain</v>
      </c>
      <c r="B30" s="19" t="str">
        <f t="shared" si="1"/>
        <v>domain662</v>
      </c>
      <c r="C30" s="11" t="s">
        <v>736</v>
      </c>
      <c r="D30" s="9" t="s">
        <v>32</v>
      </c>
      <c r="E30" s="13" t="str">
        <f>IF(K30,VLOOKUP(K30,Vocabulary!$A:$J,2,),"")</f>
        <v>startDate</v>
      </c>
      <c r="F30" s="4" t="s">
        <v>0</v>
      </c>
      <c r="G30" s="19" t="str">
        <f>IF(L30&lt;&gt;"",VLOOKUP(L30,Vocabulary!$A:$J,2,),IF(M30&lt;&gt;"",M30,""))</f>
        <v>StreetName</v>
      </c>
      <c r="K30" s="9">
        <v>355</v>
      </c>
      <c r="L30" s="9">
        <v>662</v>
      </c>
    </row>
    <row r="31" spans="1:12" x14ac:dyDescent="0.3">
      <c r="A31" s="19" t="str">
        <f t="shared" si="0"/>
        <v>653domain</v>
      </c>
      <c r="B31" s="19" t="str">
        <f t="shared" si="1"/>
        <v>domain251</v>
      </c>
      <c r="C31" s="11" t="s">
        <v>736</v>
      </c>
      <c r="D31" s="9" t="s">
        <v>32</v>
      </c>
      <c r="E31" s="13" t="str">
        <f>IF(K31,VLOOKUP(K31,Vocabulary!$A:$J,2,),"")</f>
        <v>addressArea</v>
      </c>
      <c r="F31" s="4" t="s">
        <v>0</v>
      </c>
      <c r="G31" s="19" t="str">
        <f>IF(L31&lt;&gt;"",VLOOKUP(L31,Vocabulary!$A:$J,2,),IF(M31&lt;&gt;"",M31,""))</f>
        <v>Address</v>
      </c>
      <c r="K31" s="9">
        <v>653</v>
      </c>
      <c r="L31" s="9">
        <v>251</v>
      </c>
    </row>
    <row r="32" spans="1:12" x14ac:dyDescent="0.3">
      <c r="A32" s="19" t="str">
        <f t="shared" si="0"/>
        <v>679domain</v>
      </c>
      <c r="B32" s="19" t="str">
        <f t="shared" si="1"/>
        <v>domain251</v>
      </c>
      <c r="C32" s="11" t="s">
        <v>736</v>
      </c>
      <c r="D32" s="9" t="s">
        <v>32</v>
      </c>
      <c r="E32" s="13" t="str">
        <f>IF(K32,VLOOKUP(K32,Vocabulary!$A:$J,2,),"")</f>
        <v>identifier</v>
      </c>
      <c r="F32" s="4" t="s">
        <v>0</v>
      </c>
      <c r="G32" s="19" t="str">
        <f>IF(L32&lt;&gt;"",VLOOKUP(L32,Vocabulary!$A:$J,2,),IF(M32&lt;&gt;"",M32,""))</f>
        <v>Address</v>
      </c>
      <c r="K32" s="9">
        <v>679</v>
      </c>
      <c r="L32" s="9">
        <v>251</v>
      </c>
    </row>
    <row r="33" spans="1:13" x14ac:dyDescent="0.3">
      <c r="A33" s="19" t="str">
        <f t="shared" si="0"/>
        <v>651domain</v>
      </c>
      <c r="B33" s="19" t="str">
        <f t="shared" si="1"/>
        <v>domain251</v>
      </c>
      <c r="C33" s="11" t="s">
        <v>736</v>
      </c>
      <c r="D33" s="9" t="s">
        <v>32</v>
      </c>
      <c r="E33" s="13" t="str">
        <f>IF(K33,VLOOKUP(K33,Vocabulary!$A:$J,2,),"")</f>
        <v>adminUnitL1</v>
      </c>
      <c r="F33" s="4" t="s">
        <v>0</v>
      </c>
      <c r="G33" s="19" t="str">
        <f>IF(L33&lt;&gt;"",VLOOKUP(L33,Vocabulary!$A:$J,2,),IF(M33&lt;&gt;"",M33,""))</f>
        <v>Address</v>
      </c>
      <c r="K33" s="9">
        <v>651</v>
      </c>
      <c r="L33" s="9">
        <v>251</v>
      </c>
    </row>
    <row r="34" spans="1:13" x14ac:dyDescent="0.3">
      <c r="A34" s="19" t="str">
        <f t="shared" si="0"/>
        <v>652domain</v>
      </c>
      <c r="B34" s="19" t="str">
        <f t="shared" si="1"/>
        <v>domain251</v>
      </c>
      <c r="C34" s="11" t="s">
        <v>736</v>
      </c>
      <c r="D34" s="9" t="s">
        <v>32</v>
      </c>
      <c r="E34" s="13" t="str">
        <f>IF(K34,VLOOKUP(K34,Vocabulary!$A:$J,2,),"")</f>
        <v>adminUnitL2</v>
      </c>
      <c r="F34" s="4" t="s">
        <v>0</v>
      </c>
      <c r="G34" s="19" t="str">
        <f>IF(L34&lt;&gt;"",VLOOKUP(L34,Vocabulary!$A:$J,2,),IF(M34&lt;&gt;"",M34,""))</f>
        <v>Address</v>
      </c>
      <c r="K34" s="9">
        <v>652</v>
      </c>
      <c r="L34" s="9">
        <v>251</v>
      </c>
    </row>
    <row r="35" spans="1:13" x14ac:dyDescent="0.3">
      <c r="A35" s="19" t="str">
        <f t="shared" si="0"/>
        <v>272domain</v>
      </c>
      <c r="B35" s="19" t="str">
        <f t="shared" si="1"/>
        <v>domain251</v>
      </c>
      <c r="C35" s="11" t="s">
        <v>736</v>
      </c>
      <c r="D35" s="9" t="s">
        <v>32</v>
      </c>
      <c r="E35" s="13" t="str">
        <f>IF(K35,VLOOKUP(K35,Vocabulary!$A:$J,2,),"")</f>
        <v>fullAddress</v>
      </c>
      <c r="F35" s="4" t="s">
        <v>0</v>
      </c>
      <c r="G35" s="19" t="str">
        <f>IF(L35&lt;&gt;"",VLOOKUP(L35,Vocabulary!$A:$J,2,),IF(M35&lt;&gt;"",M35,""))</f>
        <v>Address</v>
      </c>
      <c r="K35" s="9">
        <v>272</v>
      </c>
      <c r="L35" s="9">
        <v>251</v>
      </c>
    </row>
    <row r="36" spans="1:13" x14ac:dyDescent="0.3">
      <c r="A36" s="19" t="str">
        <f t="shared" si="0"/>
        <v>654domain</v>
      </c>
      <c r="B36" s="19" t="str">
        <f t="shared" si="1"/>
        <v>domain251</v>
      </c>
      <c r="C36" s="11" t="s">
        <v>736</v>
      </c>
      <c r="D36" s="9" t="s">
        <v>32</v>
      </c>
      <c r="E36" s="13" t="str">
        <f>IF(K36,VLOOKUP(K36,Vocabulary!$A:$J,2,),"")</f>
        <v>locatorName</v>
      </c>
      <c r="F36" s="4" t="s">
        <v>0</v>
      </c>
      <c r="G36" s="19" t="str">
        <f>IF(L36&lt;&gt;"",VLOOKUP(L36,Vocabulary!$A:$J,2,),IF(M36&lt;&gt;"",M36,""))</f>
        <v>Address</v>
      </c>
      <c r="K36" s="9">
        <v>654</v>
      </c>
      <c r="L36" s="9">
        <v>251</v>
      </c>
    </row>
    <row r="37" spans="1:13" x14ac:dyDescent="0.3">
      <c r="A37" s="19" t="str">
        <f t="shared" si="0"/>
        <v>298domain</v>
      </c>
      <c r="B37" s="19" t="str">
        <f t="shared" si="1"/>
        <v>domain249</v>
      </c>
      <c r="C37" s="11" t="s">
        <v>736</v>
      </c>
      <c r="D37" s="9" t="s">
        <v>32</v>
      </c>
      <c r="E37" s="13" t="str">
        <f>IF(K37,VLOOKUP(K37,Vocabulary!$A:$J,2,),"")</f>
        <v>boxNumber</v>
      </c>
      <c r="F37" s="4" t="s">
        <v>0</v>
      </c>
      <c r="G37" s="19" t="str">
        <f>IF(L37&lt;&gt;"",VLOOKUP(L37,Vocabulary!$A:$J,2,),IF(M37&lt;&gt;"",M37,""))</f>
        <v>BelgianAddress</v>
      </c>
      <c r="K37" s="9">
        <v>298</v>
      </c>
      <c r="L37" s="9">
        <v>249</v>
      </c>
    </row>
    <row r="38" spans="1:13" x14ac:dyDescent="0.3">
      <c r="A38" s="19" t="str">
        <f t="shared" si="0"/>
        <v>298domain</v>
      </c>
      <c r="B38" s="19" t="str">
        <f t="shared" si="1"/>
        <v>domain251</v>
      </c>
      <c r="C38" s="11" t="s">
        <v>736</v>
      </c>
      <c r="D38" s="9" t="s">
        <v>32</v>
      </c>
      <c r="E38" s="13" t="str">
        <f>IF(K38,VLOOKUP(K38,Vocabulary!$A:$J,2,),"")</f>
        <v>boxNumber</v>
      </c>
      <c r="F38" s="4" t="s">
        <v>0</v>
      </c>
      <c r="G38" s="19" t="str">
        <f>IF(L38&lt;&gt;"",VLOOKUP(L38,Vocabulary!$A:$J,2,),IF(M38&lt;&gt;"",M38,""))</f>
        <v>Address</v>
      </c>
      <c r="K38" s="9">
        <v>298</v>
      </c>
      <c r="L38" s="9">
        <v>251</v>
      </c>
    </row>
    <row r="39" spans="1:13" x14ac:dyDescent="0.3">
      <c r="A39" s="19" t="str">
        <f t="shared" si="0"/>
        <v>303domain</v>
      </c>
      <c r="B39" s="19" t="str">
        <f t="shared" si="1"/>
        <v>domain251</v>
      </c>
      <c r="C39" s="11" t="s">
        <v>736</v>
      </c>
      <c r="D39" s="9" t="s">
        <v>32</v>
      </c>
      <c r="E39" s="13" t="str">
        <f>IF(K39,VLOOKUP(K39,Vocabulary!$A:$J,2,),"")</f>
        <v>postCode</v>
      </c>
      <c r="F39" s="4" t="s">
        <v>0</v>
      </c>
      <c r="G39" s="19" t="str">
        <f>IF(L39&lt;&gt;"",VLOOKUP(L39,Vocabulary!$A:$J,2,),IF(M39&lt;&gt;"",M39,""))</f>
        <v>Address</v>
      </c>
      <c r="K39" s="9">
        <v>303</v>
      </c>
      <c r="L39" s="9">
        <v>251</v>
      </c>
    </row>
    <row r="40" spans="1:13" x14ac:dyDescent="0.3">
      <c r="A40" s="19" t="str">
        <f t="shared" si="0"/>
        <v>649domain</v>
      </c>
      <c r="B40" s="19" t="str">
        <f t="shared" si="1"/>
        <v>domain262</v>
      </c>
      <c r="C40" s="11" t="s">
        <v>736</v>
      </c>
      <c r="D40" s="9" t="s">
        <v>32</v>
      </c>
      <c r="E40" s="13" t="str">
        <f>IF(K40,VLOOKUP(K40,Vocabulary!$A:$J,2,),"")</f>
        <v>postName</v>
      </c>
      <c r="F40" s="4" t="s">
        <v>0</v>
      </c>
      <c r="G40" s="19" t="str">
        <f>IF(L40&lt;&gt;"",VLOOKUP(L40,Vocabulary!$A:$J,2,),IF(M40&lt;&gt;"",M40,""))</f>
        <v>PostalInfo</v>
      </c>
      <c r="K40" s="9">
        <v>649</v>
      </c>
      <c r="L40" s="9">
        <v>262</v>
      </c>
    </row>
    <row r="41" spans="1:13" x14ac:dyDescent="0.3">
      <c r="A41" s="19" t="str">
        <f t="shared" si="0"/>
        <v>649domain</v>
      </c>
      <c r="B41" s="19" t="str">
        <f t="shared" si="1"/>
        <v>domain251</v>
      </c>
      <c r="C41" s="11" t="s">
        <v>736</v>
      </c>
      <c r="D41" s="9" t="s">
        <v>32</v>
      </c>
      <c r="E41" s="13" t="str">
        <f>IF(K41,VLOOKUP(K41,Vocabulary!$A:$J,2,),"")</f>
        <v>postName</v>
      </c>
      <c r="F41" s="4" t="s">
        <v>0</v>
      </c>
      <c r="G41" s="19" t="str">
        <f>IF(L41&lt;&gt;"",VLOOKUP(L41,Vocabulary!$A:$J,2,),IF(M41&lt;&gt;"",M41,""))</f>
        <v>Address</v>
      </c>
      <c r="K41" s="9">
        <v>649</v>
      </c>
      <c r="L41" s="9">
        <v>251</v>
      </c>
    </row>
    <row r="42" spans="1:13" x14ac:dyDescent="0.3">
      <c r="A42" s="19" t="str">
        <f t="shared" si="0"/>
        <v>664domain</v>
      </c>
      <c r="B42" s="19" t="str">
        <f t="shared" si="1"/>
        <v>domain662</v>
      </c>
      <c r="C42" s="11" t="s">
        <v>736</v>
      </c>
      <c r="D42" s="9" t="s">
        <v>32</v>
      </c>
      <c r="E42" s="13" t="str">
        <f>IF(K42,VLOOKUP(K42,Vocabulary!$A:$J,2,),"")</f>
        <v>streetName</v>
      </c>
      <c r="F42" s="4" t="s">
        <v>0</v>
      </c>
      <c r="G42" s="19" t="str">
        <f>IF(L42&lt;&gt;"",VLOOKUP(L42,Vocabulary!$A:$J,2,),IF(M42&lt;&gt;"",M42,""))</f>
        <v>StreetName</v>
      </c>
      <c r="K42" s="9">
        <v>664</v>
      </c>
      <c r="L42" s="9">
        <v>662</v>
      </c>
    </row>
    <row r="43" spans="1:13" x14ac:dyDescent="0.3">
      <c r="A43" s="19" t="str">
        <f t="shared" ref="A43:A84" si="2">CONCATENATE(K43,F43)</f>
        <v>360hasConcept</v>
      </c>
      <c r="B43" s="19" t="str">
        <f t="shared" ref="B43:B84" si="3">CONCATENATE(F43,L43)</f>
        <v>hasConcept</v>
      </c>
      <c r="C43" s="11" t="s">
        <v>736</v>
      </c>
      <c r="D43" s="9" t="s">
        <v>32</v>
      </c>
      <c r="E43" s="13" t="str">
        <f>IF(K43,VLOOKUP(K43,Vocabulary!$A:$J,2,),"")</f>
        <v>AddressStatus</v>
      </c>
      <c r="F43" s="4" t="s">
        <v>777</v>
      </c>
      <c r="G43" s="19" t="str">
        <f>IF(L43&lt;&gt;"",VLOOKUP(L43,Vocabulary!$A:$J,2,),IF(M43&lt;&gt;"",M43,""))</f>
        <v>current</v>
      </c>
      <c r="H43" s="4" t="s">
        <v>211</v>
      </c>
      <c r="I43" s="4" t="s">
        <v>212</v>
      </c>
      <c r="K43" s="9">
        <v>360</v>
      </c>
      <c r="M43" s="21" t="s">
        <v>221</v>
      </c>
    </row>
    <row r="44" spans="1:13" x14ac:dyDescent="0.3">
      <c r="A44" s="19" t="str">
        <f t="shared" si="2"/>
        <v>360hasConcept</v>
      </c>
      <c r="B44" s="19" t="str">
        <f t="shared" si="3"/>
        <v>hasConcept</v>
      </c>
      <c r="C44" s="11" t="s">
        <v>736</v>
      </c>
      <c r="D44" s="9" t="s">
        <v>32</v>
      </c>
      <c r="E44" s="13" t="str">
        <f>IF(K44,VLOOKUP(K44,Vocabulary!$A:$J,2,),"")</f>
        <v>AddressStatus</v>
      </c>
      <c r="F44" s="4" t="s">
        <v>777</v>
      </c>
      <c r="G44" s="19" t="str">
        <f>IF(L44&lt;&gt;"",VLOOKUP(L44,Vocabulary!$A:$J,2,),IF(M44&lt;&gt;"",M44,""))</f>
        <v>proposed</v>
      </c>
      <c r="H44" s="4" t="s">
        <v>214</v>
      </c>
      <c r="I44" s="4" t="s">
        <v>213</v>
      </c>
      <c r="K44" s="9">
        <v>360</v>
      </c>
      <c r="M44" s="21" t="s">
        <v>222</v>
      </c>
    </row>
    <row r="45" spans="1:13" x14ac:dyDescent="0.3">
      <c r="A45" s="19" t="str">
        <f t="shared" si="2"/>
        <v>360hasConcept</v>
      </c>
      <c r="B45" s="19" t="str">
        <f t="shared" si="3"/>
        <v>hasConcept</v>
      </c>
      <c r="C45" s="11" t="s">
        <v>736</v>
      </c>
      <c r="D45" s="9" t="s">
        <v>32</v>
      </c>
      <c r="E45" s="13" t="str">
        <f>IF(K45,VLOOKUP(K45,Vocabulary!$A:$J,2,),"")</f>
        <v>AddressStatus</v>
      </c>
      <c r="F45" s="4" t="s">
        <v>777</v>
      </c>
      <c r="G45" s="19" t="str">
        <f>IF(L45&lt;&gt;"",VLOOKUP(L45,Vocabulary!$A:$J,2,),IF(M45&lt;&gt;"",M45,""))</f>
        <v>reserved</v>
      </c>
      <c r="H45" s="4" t="s">
        <v>215</v>
      </c>
      <c r="I45" s="4" t="s">
        <v>216</v>
      </c>
      <c r="K45" s="9">
        <v>360</v>
      </c>
      <c r="M45" s="21" t="s">
        <v>223</v>
      </c>
    </row>
    <row r="46" spans="1:13" x14ac:dyDescent="0.3">
      <c r="A46" s="19" t="str">
        <f t="shared" si="2"/>
        <v>360hasConcept</v>
      </c>
      <c r="B46" s="19" t="str">
        <f t="shared" si="3"/>
        <v>hasConcept</v>
      </c>
      <c r="C46" s="11" t="s">
        <v>736</v>
      </c>
      <c r="D46" s="9" t="s">
        <v>32</v>
      </c>
      <c r="E46" s="13" t="str">
        <f>IF(K46,VLOOKUP(K46,Vocabulary!$A:$J,2,),"")</f>
        <v>AddressStatus</v>
      </c>
      <c r="F46" s="4" t="s">
        <v>777</v>
      </c>
      <c r="G46" s="19" t="str">
        <f>IF(L46&lt;&gt;"",VLOOKUP(L46,Vocabulary!$A:$J,2,),IF(M46&lt;&gt;"",M46,""))</f>
        <v>retired</v>
      </c>
      <c r="H46" s="4" t="s">
        <v>217</v>
      </c>
      <c r="I46" s="4" t="s">
        <v>218</v>
      </c>
      <c r="K46" s="9">
        <v>360</v>
      </c>
      <c r="M46" s="21" t="s">
        <v>224</v>
      </c>
    </row>
    <row r="47" spans="1:13" x14ac:dyDescent="0.3">
      <c r="A47" s="19" t="str">
        <f t="shared" si="2"/>
        <v>378hasConcept</v>
      </c>
      <c r="B47" s="19" t="str">
        <f t="shared" si="3"/>
        <v>hasConcept</v>
      </c>
      <c r="C47" s="11" t="s">
        <v>736</v>
      </c>
      <c r="D47" s="9" t="s">
        <v>32</v>
      </c>
      <c r="E47" s="13" t="str">
        <f>IF(K47,VLOOKUP(K47,Vocabulary!$A:$J,2,),"")</f>
        <v>PositionGeometryMethod</v>
      </c>
      <c r="F47" s="4" t="s">
        <v>777</v>
      </c>
      <c r="G47" s="19" t="str">
        <f>IF(L47&lt;&gt;"",VLOOKUP(L47,Vocabulary!$A:$J,2,),IF(M47&lt;&gt;"",M47,""))</f>
        <v>assignedByAdministrator</v>
      </c>
      <c r="H47" s="4" t="s">
        <v>227</v>
      </c>
      <c r="I47" s="4" t="s">
        <v>228</v>
      </c>
      <c r="K47" s="9">
        <v>378</v>
      </c>
      <c r="M47" s="21" t="s">
        <v>225</v>
      </c>
    </row>
    <row r="48" spans="1:13" x14ac:dyDescent="0.3">
      <c r="A48" s="19" t="str">
        <f t="shared" si="2"/>
        <v>378hasConcept</v>
      </c>
      <c r="B48" s="19" t="str">
        <f t="shared" si="3"/>
        <v>hasConcept</v>
      </c>
      <c r="C48" s="11" t="s">
        <v>736</v>
      </c>
      <c r="D48" s="9" t="s">
        <v>32</v>
      </c>
      <c r="E48" s="13" t="str">
        <f>IF(K48,VLOOKUP(K48,Vocabulary!$A:$J,2,),"")</f>
        <v>PositionGeometryMethod</v>
      </c>
      <c r="F48" s="4" t="s">
        <v>777</v>
      </c>
      <c r="G48" s="19" t="str">
        <f>IF(L48&lt;&gt;"",VLOOKUP(L48,Vocabulary!$A:$J,2,),IF(M48&lt;&gt;"",M48,""))</f>
        <v>derivedFromObject</v>
      </c>
      <c r="H48" s="4" t="s">
        <v>229</v>
      </c>
      <c r="I48" s="4" t="s">
        <v>230</v>
      </c>
      <c r="K48" s="9">
        <v>378</v>
      </c>
      <c r="M48" s="21" t="s">
        <v>226</v>
      </c>
    </row>
    <row r="49" spans="1:13" x14ac:dyDescent="0.3">
      <c r="A49" s="19" t="str">
        <f t="shared" si="2"/>
        <v>379hasConcept</v>
      </c>
      <c r="B49" s="19" t="str">
        <f t="shared" si="3"/>
        <v>hasConcept</v>
      </c>
      <c r="C49" s="11" t="s">
        <v>736</v>
      </c>
      <c r="D49" s="9" t="s">
        <v>32</v>
      </c>
      <c r="E49" s="13" t="str">
        <f>IF(K49,VLOOKUP(K49,Vocabulary!$A:$J,2,),"")</f>
        <v>PositionSpecification</v>
      </c>
      <c r="F49" s="4" t="s">
        <v>777</v>
      </c>
      <c r="G49" s="19" t="str">
        <f>IF(L49&lt;&gt;"",VLOOKUP(L49,Vocabulary!$A:$J,2,),IF(M49&lt;&gt;"",M49,""))</f>
        <v>building</v>
      </c>
      <c r="H49" s="4" t="s">
        <v>203</v>
      </c>
      <c r="I49" s="4" t="s">
        <v>204</v>
      </c>
      <c r="K49" s="9">
        <v>379</v>
      </c>
      <c r="M49" s="21" t="s">
        <v>231</v>
      </c>
    </row>
    <row r="50" spans="1:13" x14ac:dyDescent="0.3">
      <c r="A50" s="19" t="str">
        <f t="shared" si="2"/>
        <v>379hasConcept</v>
      </c>
      <c r="B50" s="19" t="str">
        <f t="shared" si="3"/>
        <v>hasConcept</v>
      </c>
      <c r="C50" s="11" t="s">
        <v>736</v>
      </c>
      <c r="D50" s="9" t="s">
        <v>32</v>
      </c>
      <c r="E50" s="13" t="str">
        <f>IF(K50,VLOOKUP(K50,Vocabulary!$A:$J,2,),"")</f>
        <v>PositionSpecification</v>
      </c>
      <c r="F50" s="4" t="s">
        <v>777</v>
      </c>
      <c r="G50" s="19" t="str">
        <f>IF(L50&lt;&gt;"",VLOOKUP(L50,Vocabulary!$A:$J,2,),IF(M50&lt;&gt;"",M50,""))</f>
        <v>buildingUnit</v>
      </c>
      <c r="H50" s="4" t="s">
        <v>239</v>
      </c>
      <c r="I50" s="4" t="s">
        <v>240</v>
      </c>
      <c r="K50" s="9">
        <v>379</v>
      </c>
      <c r="M50" s="21" t="s">
        <v>232</v>
      </c>
    </row>
    <row r="51" spans="1:13" x14ac:dyDescent="0.3">
      <c r="A51" s="19" t="str">
        <f t="shared" si="2"/>
        <v>379hasConcept</v>
      </c>
      <c r="B51" s="19" t="str">
        <f t="shared" si="3"/>
        <v>hasConcept</v>
      </c>
      <c r="C51" s="11" t="s">
        <v>736</v>
      </c>
      <c r="D51" s="9" t="s">
        <v>32</v>
      </c>
      <c r="E51" s="13" t="str">
        <f>IF(K51,VLOOKUP(K51,Vocabulary!$A:$J,2,),"")</f>
        <v>PositionSpecification</v>
      </c>
      <c r="F51" s="4" t="s">
        <v>777</v>
      </c>
      <c r="G51" s="19" t="str">
        <f>IF(L51&lt;&gt;"",VLOOKUP(L51,Vocabulary!$A:$J,2,),IF(M51&lt;&gt;"",M51,""))</f>
        <v>entrance</v>
      </c>
      <c r="H51" s="4" t="s">
        <v>241</v>
      </c>
      <c r="I51" s="4" t="s">
        <v>242</v>
      </c>
      <c r="K51" s="9">
        <v>379</v>
      </c>
      <c r="M51" s="21" t="s">
        <v>233</v>
      </c>
    </row>
    <row r="52" spans="1:13" x14ac:dyDescent="0.3">
      <c r="A52" s="19" t="str">
        <f t="shared" si="2"/>
        <v>379hasConcept</v>
      </c>
      <c r="B52" s="19" t="str">
        <f t="shared" si="3"/>
        <v>hasConcept</v>
      </c>
      <c r="C52" s="11" t="s">
        <v>736</v>
      </c>
      <c r="D52" s="9" t="s">
        <v>32</v>
      </c>
      <c r="E52" s="13" t="str">
        <f>IF(K52,VLOOKUP(K52,Vocabulary!$A:$J,2,),"")</f>
        <v>PositionSpecification</v>
      </c>
      <c r="F52" s="4" t="s">
        <v>777</v>
      </c>
      <c r="G52" s="19" t="str">
        <f>IF(L52&lt;&gt;"",VLOOKUP(L52,Vocabulary!$A:$J,2,),IF(M52&lt;&gt;"",M52,""))</f>
        <v>mooringPlace</v>
      </c>
      <c r="H52" s="4" t="s">
        <v>208</v>
      </c>
      <c r="I52" s="4" t="s">
        <v>209</v>
      </c>
      <c r="K52" s="9">
        <v>379</v>
      </c>
      <c r="M52" s="21" t="s">
        <v>234</v>
      </c>
    </row>
    <row r="53" spans="1:13" x14ac:dyDescent="0.3">
      <c r="A53" s="19" t="str">
        <f t="shared" si="2"/>
        <v>379hasConcept</v>
      </c>
      <c r="B53" s="19" t="str">
        <f t="shared" si="3"/>
        <v>hasConcept</v>
      </c>
      <c r="C53" s="11" t="s">
        <v>736</v>
      </c>
      <c r="D53" s="9" t="s">
        <v>32</v>
      </c>
      <c r="E53" s="13" t="str">
        <f>IF(K53,VLOOKUP(K53,Vocabulary!$A:$J,2,),"")</f>
        <v>PositionSpecification</v>
      </c>
      <c r="F53" s="4" t="s">
        <v>777</v>
      </c>
      <c r="G53" s="19" t="str">
        <f>IF(L53&lt;&gt;"",VLOOKUP(L53,Vocabulary!$A:$J,2,),IF(M53&lt;&gt;"",M53,""))</f>
        <v>municipality</v>
      </c>
      <c r="H53" s="4" t="s">
        <v>39</v>
      </c>
      <c r="I53" s="4" t="s">
        <v>40</v>
      </c>
      <c r="K53" s="9">
        <v>379</v>
      </c>
      <c r="M53" s="21" t="s">
        <v>235</v>
      </c>
    </row>
    <row r="54" spans="1:13" x14ac:dyDescent="0.3">
      <c r="A54" s="19" t="str">
        <f t="shared" si="2"/>
        <v>379hasConcept</v>
      </c>
      <c r="B54" s="19" t="str">
        <f t="shared" si="3"/>
        <v>hasConcept</v>
      </c>
      <c r="C54" s="11" t="s">
        <v>736</v>
      </c>
      <c r="D54" s="9" t="s">
        <v>32</v>
      </c>
      <c r="E54" s="13" t="str">
        <f>IF(K54,VLOOKUP(K54,Vocabulary!$A:$J,2,),"")</f>
        <v>PositionSpecification</v>
      </c>
      <c r="F54" s="4" t="s">
        <v>777</v>
      </c>
      <c r="G54" s="19" t="str">
        <f>IF(L54&lt;&gt;"",VLOOKUP(L54,Vocabulary!$A:$J,2,),IF(M54&lt;&gt;"",M54,""))</f>
        <v>parcel</v>
      </c>
      <c r="H54" s="4" t="s">
        <v>205</v>
      </c>
      <c r="I54" s="4" t="s">
        <v>206</v>
      </c>
      <c r="K54" s="9">
        <v>379</v>
      </c>
      <c r="M54" s="21" t="s">
        <v>236</v>
      </c>
    </row>
    <row r="55" spans="1:13" x14ac:dyDescent="0.3">
      <c r="A55" s="19" t="str">
        <f t="shared" si="2"/>
        <v>379hasConcept</v>
      </c>
      <c r="B55" s="19" t="str">
        <f t="shared" si="3"/>
        <v>hasConcept</v>
      </c>
      <c r="C55" s="11" t="s">
        <v>736</v>
      </c>
      <c r="D55" s="9" t="s">
        <v>32</v>
      </c>
      <c r="E55" s="13" t="str">
        <f>IF(K55,VLOOKUP(K55,Vocabulary!$A:$J,2,),"")</f>
        <v>PositionSpecification</v>
      </c>
      <c r="F55" s="4" t="s">
        <v>777</v>
      </c>
      <c r="G55" s="19" t="str">
        <f>IF(L55&lt;&gt;"",VLOOKUP(L55,Vocabulary!$A:$J,2,),IF(M55&lt;&gt;"",M55,""))</f>
        <v>plot</v>
      </c>
      <c r="H55" s="4" t="s">
        <v>243</v>
      </c>
      <c r="I55" s="4" t="s">
        <v>243</v>
      </c>
      <c r="K55" s="9">
        <v>379</v>
      </c>
      <c r="M55" s="21" t="s">
        <v>237</v>
      </c>
    </row>
    <row r="56" spans="1:13" x14ac:dyDescent="0.3">
      <c r="A56" s="19" t="str">
        <f t="shared" si="2"/>
        <v>379hasConcept</v>
      </c>
      <c r="B56" s="19" t="str">
        <f t="shared" si="3"/>
        <v>hasConcept</v>
      </c>
      <c r="C56" s="11" t="s">
        <v>736</v>
      </c>
      <c r="D56" s="9" t="s">
        <v>32</v>
      </c>
      <c r="E56" s="13" t="str">
        <f>IF(K56,VLOOKUP(K56,Vocabulary!$A:$J,2,),"")</f>
        <v>PositionSpecification</v>
      </c>
      <c r="F56" s="4" t="s">
        <v>777</v>
      </c>
      <c r="G56" s="19" t="str">
        <f>IF(L56&lt;&gt;"",VLOOKUP(L56,Vocabulary!$A:$J,2,),IF(M56&lt;&gt;"",M56,""))</f>
        <v>stand</v>
      </c>
      <c r="H56" s="4" t="s">
        <v>207</v>
      </c>
      <c r="I56" s="4" t="s">
        <v>210</v>
      </c>
      <c r="K56" s="9">
        <v>379</v>
      </c>
      <c r="M56" s="21" t="s">
        <v>238</v>
      </c>
    </row>
    <row r="57" spans="1:13" x14ac:dyDescent="0.3">
      <c r="A57" s="19" t="str">
        <f t="shared" si="2"/>
        <v>379hasConcept</v>
      </c>
      <c r="B57" s="19" t="str">
        <f t="shared" si="3"/>
        <v>hasConcept</v>
      </c>
      <c r="C57" s="11" t="s">
        <v>736</v>
      </c>
      <c r="D57" s="9" t="s">
        <v>32</v>
      </c>
      <c r="E57" s="13" t="str">
        <f>IF(K57,VLOOKUP(K57,Vocabulary!$A:$J,2,),"")</f>
        <v>PositionSpecification</v>
      </c>
      <c r="F57" s="4" t="s">
        <v>777</v>
      </c>
      <c r="G57" s="19" t="str">
        <f>IF(L57&lt;&gt;"",VLOOKUP(L57,Vocabulary!$A:$J,2,),IF(M57&lt;&gt;"",M57,""))</f>
        <v>street</v>
      </c>
      <c r="H57" s="4" t="s">
        <v>150</v>
      </c>
      <c r="I57" s="4" t="s">
        <v>36</v>
      </c>
      <c r="K57" s="9">
        <v>379</v>
      </c>
      <c r="M57" s="21" t="s">
        <v>35</v>
      </c>
    </row>
    <row r="58" spans="1:13" x14ac:dyDescent="0.3">
      <c r="A58" s="19" t="str">
        <f t="shared" si="2"/>
        <v>668hasConcept</v>
      </c>
      <c r="B58" s="19" t="str">
        <f t="shared" si="3"/>
        <v>hasConcept</v>
      </c>
      <c r="C58" s="11" t="s">
        <v>736</v>
      </c>
      <c r="D58" s="9" t="s">
        <v>32</v>
      </c>
      <c r="E58" s="13" t="str">
        <f>IF(K58,VLOOKUP(K58,Vocabulary!$A:$J,2,),"")</f>
        <v>StreetNameStatus</v>
      </c>
      <c r="F58" s="4" t="s">
        <v>777</v>
      </c>
      <c r="G58" s="19" t="str">
        <f>IF(L58&lt;&gt;"",VLOOKUP(L58,Vocabulary!$A:$J,2,),IF(M58&lt;&gt;"",M58,""))</f>
        <v>current</v>
      </c>
      <c r="K58" s="9">
        <v>668</v>
      </c>
      <c r="M58" s="21" t="s">
        <v>221</v>
      </c>
    </row>
    <row r="59" spans="1:13" x14ac:dyDescent="0.3">
      <c r="A59" s="19" t="str">
        <f t="shared" si="2"/>
        <v>668hasConcept</v>
      </c>
      <c r="B59" s="19" t="str">
        <f t="shared" si="3"/>
        <v>hasConcept</v>
      </c>
      <c r="C59" s="11" t="s">
        <v>736</v>
      </c>
      <c r="D59" s="9" t="s">
        <v>32</v>
      </c>
      <c r="E59" s="13" t="str">
        <f>IF(K59,VLOOKUP(K59,Vocabulary!$A:$J,2,),"")</f>
        <v>StreetNameStatus</v>
      </c>
      <c r="F59" s="4" t="s">
        <v>777</v>
      </c>
      <c r="G59" s="19" t="str">
        <f>IF(L59&lt;&gt;"",VLOOKUP(L59,Vocabulary!$A:$J,2,),IF(M59&lt;&gt;"",M59,""))</f>
        <v>proposed</v>
      </c>
      <c r="K59" s="9">
        <v>668</v>
      </c>
      <c r="M59" s="21" t="s">
        <v>222</v>
      </c>
    </row>
    <row r="60" spans="1:13" x14ac:dyDescent="0.3">
      <c r="A60" s="19" t="str">
        <f t="shared" si="2"/>
        <v>668hasConcept</v>
      </c>
      <c r="B60" s="19" t="str">
        <f t="shared" si="3"/>
        <v>hasConcept</v>
      </c>
      <c r="C60" s="11" t="s">
        <v>736</v>
      </c>
      <c r="D60" s="9" t="s">
        <v>32</v>
      </c>
      <c r="E60" s="13" t="str">
        <f>IF(K60,VLOOKUP(K60,Vocabulary!$A:$J,2,),"")</f>
        <v>StreetNameStatus</v>
      </c>
      <c r="F60" s="4" t="s">
        <v>777</v>
      </c>
      <c r="G60" s="19" t="str">
        <f>IF(L60&lt;&gt;"",VLOOKUP(L60,Vocabulary!$A:$J,2,),IF(M60&lt;&gt;"",M60,""))</f>
        <v>reserved</v>
      </c>
      <c r="K60" s="9">
        <v>668</v>
      </c>
      <c r="M60" s="21" t="s">
        <v>223</v>
      </c>
    </row>
    <row r="61" spans="1:13" x14ac:dyDescent="0.3">
      <c r="A61" s="19" t="str">
        <f t="shared" si="2"/>
        <v>668hasConcept</v>
      </c>
      <c r="B61" s="19" t="str">
        <f t="shared" si="3"/>
        <v>hasConcept</v>
      </c>
      <c r="C61" s="11" t="s">
        <v>736</v>
      </c>
      <c r="D61" s="9" t="s">
        <v>32</v>
      </c>
      <c r="E61" s="13" t="str">
        <f>IF(K61,VLOOKUP(K61,Vocabulary!$A:$J,2,),"")</f>
        <v>StreetNameStatus</v>
      </c>
      <c r="F61" s="4" t="s">
        <v>777</v>
      </c>
      <c r="G61" s="19" t="str">
        <f>IF(L61&lt;&gt;"",VLOOKUP(L61,Vocabulary!$A:$J,2,),IF(M61&lt;&gt;"",M61,""))</f>
        <v>retired</v>
      </c>
      <c r="K61" s="9">
        <v>668</v>
      </c>
      <c r="M61" s="21" t="s">
        <v>224</v>
      </c>
    </row>
    <row r="62" spans="1:13" x14ac:dyDescent="0.3">
      <c r="A62" s="19" t="str">
        <f t="shared" si="2"/>
        <v>669hasConcept</v>
      </c>
      <c r="B62" s="19" t="str">
        <f t="shared" si="3"/>
        <v>hasConcept</v>
      </c>
      <c r="C62" s="11" t="s">
        <v>736</v>
      </c>
      <c r="D62" s="9" t="s">
        <v>32</v>
      </c>
      <c r="E62" s="13" t="str">
        <f>IF(K62,VLOOKUP(K62,Vocabulary!$A:$J,2,),"")</f>
        <v>StreetNameType</v>
      </c>
      <c r="F62" s="4" t="s">
        <v>777</v>
      </c>
      <c r="G62" s="19" t="str">
        <f>IF(L62&lt;&gt;"",VLOOKUP(L62,Vocabulary!$A:$J,2,),IF(M62&lt;&gt;"",M62,""))</f>
        <v>hamlet</v>
      </c>
      <c r="K62" s="9">
        <v>669</v>
      </c>
      <c r="M62" s="21" t="s">
        <v>219</v>
      </c>
    </row>
    <row r="63" spans="1:13" x14ac:dyDescent="0.3">
      <c r="A63" s="19" t="str">
        <f t="shared" si="2"/>
        <v>669hasConcept</v>
      </c>
      <c r="B63" s="19" t="str">
        <f t="shared" si="3"/>
        <v>hasConcept</v>
      </c>
      <c r="C63" s="11" t="s">
        <v>736</v>
      </c>
      <c r="D63" s="9" t="s">
        <v>32</v>
      </c>
      <c r="E63" s="13" t="str">
        <f>IF(K63,VLOOKUP(K63,Vocabulary!$A:$J,2,),"")</f>
        <v>StreetNameType</v>
      </c>
      <c r="F63" s="4" t="s">
        <v>777</v>
      </c>
      <c r="G63" s="19" t="str">
        <f>IF(L63&lt;&gt;"",VLOOKUP(L63,Vocabulary!$A:$J,2,),IF(M63&lt;&gt;"",M63,""))</f>
        <v>streetname</v>
      </c>
      <c r="K63" s="9">
        <v>669</v>
      </c>
      <c r="M63" s="21" t="s">
        <v>220</v>
      </c>
    </row>
    <row r="64" spans="1:13" x14ac:dyDescent="0.3">
      <c r="A64" s="19" t="str">
        <f t="shared" si="2"/>
        <v>267range</v>
      </c>
      <c r="B64" s="19" t="str">
        <f t="shared" si="3"/>
        <v>range255</v>
      </c>
      <c r="C64" s="11" t="s">
        <v>736</v>
      </c>
      <c r="D64" s="9" t="s">
        <v>32</v>
      </c>
      <c r="E64" s="13" t="str">
        <f>IF(K64,VLOOKUP(K64,Vocabulary!$A:$J,2,),"")</f>
        <v>addressPosition</v>
      </c>
      <c r="F64" s="4" t="s">
        <v>1</v>
      </c>
      <c r="G64" s="19" t="str">
        <f>IF(L64&lt;&gt;"",VLOOKUP(L64,Vocabulary!$A:$J,2,),IF(M64&lt;&gt;"",M64,""))</f>
        <v>GeographicalPosition</v>
      </c>
      <c r="K64" s="9">
        <v>267</v>
      </c>
      <c r="L64" s="9">
        <v>255</v>
      </c>
    </row>
    <row r="65" spans="1:13" x14ac:dyDescent="0.3">
      <c r="A65" s="19" t="str">
        <f t="shared" si="2"/>
        <v>268range</v>
      </c>
      <c r="B65" s="19" t="str">
        <f t="shared" si="3"/>
        <v>range</v>
      </c>
      <c r="C65" s="11" t="s">
        <v>736</v>
      </c>
      <c r="D65" s="9" t="s">
        <v>32</v>
      </c>
      <c r="E65" s="13" t="str">
        <f>IF(K65,VLOOKUP(K65,Vocabulary!$A:$J,2,),"")</f>
        <v>addressSortField</v>
      </c>
      <c r="F65" s="4" t="s">
        <v>1</v>
      </c>
      <c r="G65" s="19" t="str">
        <f>IF(L65&lt;&gt;"",VLOOKUP(L65,Vocabulary!$A:$J,2,),IF(M65&lt;&gt;"",M65,""))</f>
        <v>_langstring</v>
      </c>
      <c r="K65" s="9">
        <v>268</v>
      </c>
      <c r="M65" s="21" t="s">
        <v>117</v>
      </c>
    </row>
    <row r="66" spans="1:13" x14ac:dyDescent="0.3">
      <c r="A66" s="19" t="str">
        <f t="shared" si="2"/>
        <v>269range</v>
      </c>
      <c r="B66" s="19" t="str">
        <f t="shared" si="3"/>
        <v>range</v>
      </c>
      <c r="C66" s="11" t="s">
        <v>736</v>
      </c>
      <c r="D66" s="9" t="s">
        <v>32</v>
      </c>
      <c r="E66" s="13" t="str">
        <f>IF(K66,VLOOKUP(K66,Vocabulary!$A:$J,2,),"")</f>
        <v>addressStatus</v>
      </c>
      <c r="F66" s="4" t="s">
        <v>1</v>
      </c>
      <c r="G66" s="19" t="str">
        <f>IF(L66&lt;&gt;"",VLOOKUP(L66,Vocabulary!$A:$J,2,),IF(M66&lt;&gt;"",M66,""))</f>
        <v>_Concept</v>
      </c>
      <c r="K66" s="9">
        <v>269</v>
      </c>
      <c r="M66" s="21" t="s">
        <v>106</v>
      </c>
    </row>
    <row r="67" spans="1:13" x14ac:dyDescent="0.3">
      <c r="A67" s="19" t="str">
        <f t="shared" si="2"/>
        <v>280range</v>
      </c>
      <c r="B67" s="19" t="str">
        <f t="shared" si="3"/>
        <v>range250</v>
      </c>
      <c r="C67" s="11" t="s">
        <v>736</v>
      </c>
      <c r="D67" s="9" t="s">
        <v>32</v>
      </c>
      <c r="E67" s="13" t="str">
        <f>IF(K67,VLOOKUP(K67,Vocabulary!$A:$J,2,),"")</f>
        <v>assignedTo</v>
      </c>
      <c r="F67" s="4" t="s">
        <v>1</v>
      </c>
      <c r="G67" s="19" t="str">
        <f>IF(L67&lt;&gt;"",VLOOKUP(L67,Vocabulary!$A:$J,2,),IF(M67&lt;&gt;"",M67,""))</f>
        <v>AddressableObject</v>
      </c>
      <c r="K67" s="9">
        <v>280</v>
      </c>
      <c r="L67" s="9">
        <v>250</v>
      </c>
    </row>
    <row r="68" spans="1:13" x14ac:dyDescent="0.3">
      <c r="A68" s="19" t="str">
        <f t="shared" si="2"/>
        <v>276range</v>
      </c>
      <c r="B68" s="19" t="str">
        <f t="shared" si="3"/>
        <v>range258</v>
      </c>
      <c r="C68" s="11" t="s">
        <v>736</v>
      </c>
      <c r="D68" s="9" t="s">
        <v>32</v>
      </c>
      <c r="E68" s="13" t="str">
        <f>IF(K68,VLOOKUP(K68,Vocabulary!$A:$J,2,),"")</f>
        <v>hasComponent</v>
      </c>
      <c r="F68" s="4" t="s">
        <v>1</v>
      </c>
      <c r="G68" s="19" t="str">
        <f>IF(L68&lt;&gt;"",VLOOKUP(L68,Vocabulary!$A:$J,2,),IF(M68&lt;&gt;"",M68,""))</f>
        <v>Municipality</v>
      </c>
      <c r="K68" s="9">
        <v>276</v>
      </c>
      <c r="L68" s="9">
        <v>258</v>
      </c>
    </row>
    <row r="69" spans="1:13" x14ac:dyDescent="0.3">
      <c r="A69" s="19" t="str">
        <f t="shared" si="2"/>
        <v>277range</v>
      </c>
      <c r="B69" s="19" t="str">
        <f t="shared" si="3"/>
        <v>range251</v>
      </c>
      <c r="C69" s="11" t="s">
        <v>736</v>
      </c>
      <c r="D69" s="9" t="s">
        <v>32</v>
      </c>
      <c r="E69" s="13" t="str">
        <f>IF(K69,VLOOKUP(K69,Vocabulary!$A:$J,2,),"")</f>
        <v>hasRepresentation</v>
      </c>
      <c r="F69" s="4" t="s">
        <v>1</v>
      </c>
      <c r="G69" s="19" t="str">
        <f>IF(L69&lt;&gt;"",VLOOKUP(L69,Vocabulary!$A:$J,2,),IF(M69&lt;&gt;"",M69,""))</f>
        <v>Address</v>
      </c>
      <c r="K69" s="9">
        <v>277</v>
      </c>
      <c r="L69" s="9">
        <v>251</v>
      </c>
    </row>
    <row r="70" spans="1:13" x14ac:dyDescent="0.3">
      <c r="A70" s="19" t="str">
        <f t="shared" si="2"/>
        <v>278range</v>
      </c>
      <c r="B70" s="19" t="str">
        <f t="shared" si="3"/>
        <v>range</v>
      </c>
      <c r="C70" s="11" t="s">
        <v>736</v>
      </c>
      <c r="D70" s="9" t="s">
        <v>32</v>
      </c>
      <c r="E70" s="13" t="str">
        <f>IF(K70,VLOOKUP(K70,Vocabulary!$A:$J,2,),"")</f>
        <v>homonymAddition</v>
      </c>
      <c r="F70" s="4" t="s">
        <v>1</v>
      </c>
      <c r="G70" s="19" t="str">
        <f>IF(L70&lt;&gt;"",VLOOKUP(L70,Vocabulary!$A:$J,2,),IF(M70&lt;&gt;"",M70,""))</f>
        <v>_langstring</v>
      </c>
      <c r="K70" s="9">
        <v>278</v>
      </c>
      <c r="M70" s="21" t="s">
        <v>117</v>
      </c>
    </row>
    <row r="71" spans="1:13" x14ac:dyDescent="0.3">
      <c r="A71" s="19" t="str">
        <f t="shared" si="2"/>
        <v>663range</v>
      </c>
      <c r="B71" s="19" t="str">
        <f t="shared" si="3"/>
        <v>range</v>
      </c>
      <c r="C71" s="11" t="s">
        <v>736</v>
      </c>
      <c r="D71" s="9" t="s">
        <v>32</v>
      </c>
      <c r="E71" s="13" t="str">
        <f>IF(K71,VLOOKUP(K71,Vocabulary!$A:$J,2,),"")</f>
        <v>houseNumber</v>
      </c>
      <c r="F71" s="4" t="s">
        <v>1</v>
      </c>
      <c r="G71" s="19" t="str">
        <f>IF(L71&lt;&gt;"",VLOOKUP(L71,Vocabulary!$A:$J,2,),IF(M71&lt;&gt;"",M71,""))</f>
        <v>_string</v>
      </c>
      <c r="K71" s="9">
        <v>663</v>
      </c>
      <c r="M71" s="21" t="s">
        <v>116</v>
      </c>
    </row>
    <row r="72" spans="1:13" x14ac:dyDescent="0.3">
      <c r="A72" s="19" t="str">
        <f t="shared" si="2"/>
        <v>283range</v>
      </c>
      <c r="B72" s="19" t="str">
        <f t="shared" si="3"/>
        <v>range</v>
      </c>
      <c r="C72" s="11" t="s">
        <v>736</v>
      </c>
      <c r="D72" s="9" t="s">
        <v>32</v>
      </c>
      <c r="E72" s="13" t="str">
        <f>IF(K72,VLOOKUP(K72,Vocabulary!$A:$J,2,),"")</f>
        <v>isOfficiallyAssigned</v>
      </c>
      <c r="F72" s="4" t="s">
        <v>1</v>
      </c>
      <c r="G72" s="19" t="str">
        <f>IF(L72&lt;&gt;"",VLOOKUP(L72,Vocabulary!$A:$J,2,),IF(M72&lt;&gt;"",M72,""))</f>
        <v>_boolean</v>
      </c>
      <c r="K72" s="9">
        <v>283</v>
      </c>
      <c r="M72" s="21" t="s">
        <v>118</v>
      </c>
    </row>
    <row r="73" spans="1:13" x14ac:dyDescent="0.3">
      <c r="A73" s="19" t="str">
        <f t="shared" si="2"/>
        <v>289range</v>
      </c>
      <c r="B73" s="19" t="str">
        <f t="shared" si="3"/>
        <v>range</v>
      </c>
      <c r="C73" s="11" t="s">
        <v>736</v>
      </c>
      <c r="D73" s="9" t="s">
        <v>32</v>
      </c>
      <c r="E73" s="13" t="str">
        <f>IF(K73,VLOOKUP(K73,Vocabulary!$A:$J,2,),"")</f>
        <v>municipalityName</v>
      </c>
      <c r="F73" s="4" t="s">
        <v>1</v>
      </c>
      <c r="G73" s="19" t="str">
        <f>IF(L73&lt;&gt;"",VLOOKUP(L73,Vocabulary!$A:$J,2,),IF(M73&lt;&gt;"",M73,""))</f>
        <v>_langstring</v>
      </c>
      <c r="K73" s="9">
        <v>289</v>
      </c>
      <c r="M73" s="21" t="s">
        <v>117</v>
      </c>
    </row>
    <row r="74" spans="1:13" x14ac:dyDescent="0.3">
      <c r="A74" s="19" t="str">
        <f t="shared" si="2"/>
        <v>292range</v>
      </c>
      <c r="B74" s="19" t="str">
        <f t="shared" si="3"/>
        <v>range</v>
      </c>
      <c r="C74" s="11" t="s">
        <v>736</v>
      </c>
      <c r="D74" s="9" t="s">
        <v>32</v>
      </c>
      <c r="E74" s="13" t="str">
        <f>IF(K74,VLOOKUP(K74,Vocabulary!$A:$J,2,),"")</f>
        <v>nameSpace</v>
      </c>
      <c r="F74" s="4" t="s">
        <v>1</v>
      </c>
      <c r="G74" s="19" t="str">
        <f>IF(L74&lt;&gt;"",VLOOKUP(L74,Vocabulary!$A:$J,2,),IF(M74&lt;&gt;"",M74,""))</f>
        <v>_string</v>
      </c>
      <c r="K74" s="9">
        <v>292</v>
      </c>
      <c r="M74" s="21" t="s">
        <v>116</v>
      </c>
    </row>
    <row r="75" spans="1:13" x14ac:dyDescent="0.3">
      <c r="A75" s="19" t="str">
        <f t="shared" si="2"/>
        <v>294range</v>
      </c>
      <c r="B75" s="19" t="str">
        <f t="shared" si="3"/>
        <v>range</v>
      </c>
      <c r="C75" s="11" t="s">
        <v>736</v>
      </c>
      <c r="D75" s="9" t="s">
        <v>32</v>
      </c>
      <c r="E75" s="13" t="str">
        <f>IF(K75,VLOOKUP(K75,Vocabulary!$A:$J,2,),"")</f>
        <v>objectId</v>
      </c>
      <c r="F75" s="4" t="s">
        <v>1</v>
      </c>
      <c r="G75" s="19" t="str">
        <f>IF(L75&lt;&gt;"",VLOOKUP(L75,Vocabulary!$A:$J,2,),IF(M75&lt;&gt;"",M75,""))</f>
        <v>_string</v>
      </c>
      <c r="K75" s="9">
        <v>294</v>
      </c>
      <c r="M75" s="21" t="s">
        <v>116</v>
      </c>
    </row>
    <row r="76" spans="1:13" x14ac:dyDescent="0.3">
      <c r="A76" s="19" t="str">
        <f t="shared" si="2"/>
        <v>297range</v>
      </c>
      <c r="B76" s="19" t="str">
        <f t="shared" si="3"/>
        <v>range</v>
      </c>
      <c r="C76" s="11" t="s">
        <v>736</v>
      </c>
      <c r="D76" s="9" t="s">
        <v>32</v>
      </c>
      <c r="E76" s="13" t="str">
        <f>IF(K76,VLOOKUP(K76,Vocabulary!$A:$J,2,),"")</f>
        <v>partOfMunicipalityName</v>
      </c>
      <c r="F76" s="4" t="s">
        <v>1</v>
      </c>
      <c r="G76" s="19" t="str">
        <f>IF(L76&lt;&gt;"",VLOOKUP(L76,Vocabulary!$A:$J,2,),IF(M76&lt;&gt;"",M76,""))</f>
        <v>_langstring</v>
      </c>
      <c r="K76" s="9">
        <v>297</v>
      </c>
      <c r="M76" s="21" t="s">
        <v>117</v>
      </c>
    </row>
    <row r="77" spans="1:13" x14ac:dyDescent="0.3">
      <c r="A77" s="19" t="str">
        <f t="shared" si="2"/>
        <v>300range</v>
      </c>
      <c r="B77" s="19" t="str">
        <f t="shared" si="3"/>
        <v>range</v>
      </c>
      <c r="C77" s="11" t="s">
        <v>736</v>
      </c>
      <c r="D77" s="9" t="s">
        <v>32</v>
      </c>
      <c r="E77" s="13" t="str">
        <f>IF(K77,VLOOKUP(K77,Vocabulary!$A:$J,2,),"")</f>
        <v>positionGeometryMethod</v>
      </c>
      <c r="F77" s="4" t="s">
        <v>1</v>
      </c>
      <c r="G77" s="19" t="str">
        <f>IF(L77&lt;&gt;"",VLOOKUP(L77,Vocabulary!$A:$J,2,),IF(M77&lt;&gt;"",M77,""))</f>
        <v>_Concept</v>
      </c>
      <c r="K77" s="9">
        <v>300</v>
      </c>
      <c r="M77" s="21" t="s">
        <v>106</v>
      </c>
    </row>
    <row r="78" spans="1:13" x14ac:dyDescent="0.3">
      <c r="A78" s="19" t="str">
        <f t="shared" si="2"/>
        <v>301range</v>
      </c>
      <c r="B78" s="19" t="str">
        <f t="shared" si="3"/>
        <v>range</v>
      </c>
      <c r="C78" s="11" t="s">
        <v>736</v>
      </c>
      <c r="D78" s="9" t="s">
        <v>32</v>
      </c>
      <c r="E78" s="13" t="str">
        <f>IF(K78,VLOOKUP(K78,Vocabulary!$A:$J,2,),"")</f>
        <v>positionSpecification</v>
      </c>
      <c r="F78" s="4" t="s">
        <v>1</v>
      </c>
      <c r="G78" s="19" t="str">
        <f>IF(L78&lt;&gt;"",VLOOKUP(L78,Vocabulary!$A:$J,2,),IF(M78&lt;&gt;"",M78,""))</f>
        <v>_Concept</v>
      </c>
      <c r="K78" s="9">
        <v>301</v>
      </c>
      <c r="M78" s="21" t="s">
        <v>106</v>
      </c>
    </row>
    <row r="79" spans="1:13" x14ac:dyDescent="0.3">
      <c r="A79" s="19" t="str">
        <f t="shared" si="2"/>
        <v>285range</v>
      </c>
      <c r="B79" s="19" t="str">
        <f t="shared" si="3"/>
        <v>range258</v>
      </c>
      <c r="C79" s="11" t="s">
        <v>736</v>
      </c>
      <c r="D79" s="9" t="s">
        <v>32</v>
      </c>
      <c r="E79" s="13" t="str">
        <f>IF(K79,VLOOKUP(K79,Vocabulary!$A:$J,2,),"")</f>
        <v>situatedIn</v>
      </c>
      <c r="F79" s="4" t="s">
        <v>1</v>
      </c>
      <c r="G79" s="19" t="str">
        <f>IF(L79&lt;&gt;"",VLOOKUP(L79,Vocabulary!$A:$J,2,),IF(M79&lt;&gt;"",M79,""))</f>
        <v>Municipality</v>
      </c>
      <c r="K79" s="9">
        <v>285</v>
      </c>
      <c r="L79" s="9">
        <v>258</v>
      </c>
    </row>
    <row r="80" spans="1:13" x14ac:dyDescent="0.3">
      <c r="A80" s="19" t="str">
        <f t="shared" si="2"/>
        <v>285range</v>
      </c>
      <c r="B80" s="19" t="str">
        <f t="shared" si="3"/>
        <v>range261</v>
      </c>
      <c r="C80" s="11" t="s">
        <v>736</v>
      </c>
      <c r="D80" s="9" t="s">
        <v>32</v>
      </c>
      <c r="E80" s="13" t="str">
        <f>IF(K80,VLOOKUP(K80,Vocabulary!$A:$J,2,),"")</f>
        <v>situatedIn</v>
      </c>
      <c r="F80" s="4" t="s">
        <v>1</v>
      </c>
      <c r="G80" s="19" t="str">
        <f>IF(L80&lt;&gt;"",VLOOKUP(L80,Vocabulary!$A:$J,2,),IF(M80&lt;&gt;"",M80,""))</f>
        <v>PartOfMunicipality</v>
      </c>
      <c r="K80" s="9">
        <v>285</v>
      </c>
      <c r="L80" s="9">
        <v>261</v>
      </c>
    </row>
    <row r="81" spans="1:13" x14ac:dyDescent="0.3">
      <c r="A81" s="19" t="str">
        <f t="shared" si="2"/>
        <v>666range</v>
      </c>
      <c r="B81" s="19" t="str">
        <f t="shared" si="3"/>
        <v>range</v>
      </c>
      <c r="C81" s="11" t="s">
        <v>736</v>
      </c>
      <c r="D81" s="9" t="s">
        <v>32</v>
      </c>
      <c r="E81" s="13" t="str">
        <f>IF(K81,VLOOKUP(K81,Vocabulary!$A:$J,2,),"")</f>
        <v>streetNameStatus</v>
      </c>
      <c r="F81" s="4" t="s">
        <v>1</v>
      </c>
      <c r="G81" s="19" t="str">
        <f>IF(L81&lt;&gt;"",VLOOKUP(L81,Vocabulary!$A:$J,2,),IF(M81&lt;&gt;"",M81,""))</f>
        <v>_Concept</v>
      </c>
      <c r="K81" s="9">
        <v>666</v>
      </c>
      <c r="M81" s="21" t="s">
        <v>106</v>
      </c>
    </row>
    <row r="82" spans="1:13" x14ac:dyDescent="0.3">
      <c r="A82" s="19" t="str">
        <f t="shared" si="2"/>
        <v>667range</v>
      </c>
      <c r="B82" s="19" t="str">
        <f t="shared" si="3"/>
        <v>range</v>
      </c>
      <c r="C82" s="11" t="s">
        <v>736</v>
      </c>
      <c r="D82" s="9" t="s">
        <v>32</v>
      </c>
      <c r="E82" s="13" t="str">
        <f>IF(K82,VLOOKUP(K82,Vocabulary!$A:$J,2,),"")</f>
        <v>streetNameType</v>
      </c>
      <c r="F82" s="4" t="s">
        <v>1</v>
      </c>
      <c r="G82" s="19" t="str">
        <f>IF(L82&lt;&gt;"",VLOOKUP(L82,Vocabulary!$A:$J,2,),IF(M82&lt;&gt;"",M82,""))</f>
        <v>_Concept</v>
      </c>
      <c r="K82" s="9">
        <v>667</v>
      </c>
      <c r="M82" s="21" t="s">
        <v>106</v>
      </c>
    </row>
    <row r="83" spans="1:13" x14ac:dyDescent="0.3">
      <c r="A83" s="19" t="str">
        <f t="shared" si="2"/>
        <v>310range</v>
      </c>
      <c r="B83" s="19" t="str">
        <f t="shared" si="3"/>
        <v>range</v>
      </c>
      <c r="C83" s="11" t="s">
        <v>736</v>
      </c>
      <c r="D83" s="9" t="s">
        <v>32</v>
      </c>
      <c r="E83" s="13" t="str">
        <f>IF(K83,VLOOKUP(K83,Vocabulary!$A:$J,2,),"")</f>
        <v>territory</v>
      </c>
      <c r="F83" s="4" t="s">
        <v>1</v>
      </c>
      <c r="G83" s="19" t="str">
        <f>IF(L83&lt;&gt;"",VLOOKUP(L83,Vocabulary!$A:$J,2,),IF(M83&lt;&gt;"",M83,""))</f>
        <v>_Concept</v>
      </c>
      <c r="K83" s="9">
        <v>310</v>
      </c>
      <c r="M83" s="21" t="s">
        <v>106</v>
      </c>
    </row>
    <row r="84" spans="1:13" x14ac:dyDescent="0.3">
      <c r="A84" s="19" t="str">
        <f t="shared" si="2"/>
        <v>311range</v>
      </c>
      <c r="B84" s="19" t="str">
        <f t="shared" si="3"/>
        <v>range</v>
      </c>
      <c r="C84" s="11" t="s">
        <v>736</v>
      </c>
      <c r="D84" s="9" t="s">
        <v>32</v>
      </c>
      <c r="E84" s="13" t="str">
        <f>IF(K84,VLOOKUP(K84,Vocabulary!$A:$J,2,),"")</f>
        <v>versionId</v>
      </c>
      <c r="F84" s="4" t="s">
        <v>1</v>
      </c>
      <c r="G84" s="19" t="str">
        <f>IF(L84&lt;&gt;"",VLOOKUP(L84,Vocabulary!$A:$J,2,),IF(M84&lt;&gt;"",M84,""))</f>
        <v>_string</v>
      </c>
      <c r="K84" s="9">
        <v>311</v>
      </c>
      <c r="M84" s="21" t="s">
        <v>116</v>
      </c>
    </row>
    <row r="85" spans="1:13" x14ac:dyDescent="0.3">
      <c r="A85" s="19" t="str">
        <f t="shared" ref="A85:A143" si="4">CONCATENATE(K85,F85)</f>
        <v>653range</v>
      </c>
      <c r="B85" s="19" t="str">
        <f t="shared" ref="B85:B143" si="5">CONCATENATE(F85,L85)</f>
        <v>range</v>
      </c>
      <c r="C85" s="11" t="s">
        <v>736</v>
      </c>
      <c r="D85" s="9" t="s">
        <v>32</v>
      </c>
      <c r="E85" s="13" t="str">
        <f>IF(K85,VLOOKUP(K85,Vocabulary!$A:$J,2,),"")</f>
        <v>addressArea</v>
      </c>
      <c r="F85" s="4" t="s">
        <v>1</v>
      </c>
      <c r="G85" s="19" t="str">
        <f>IF(L85&lt;&gt;"",VLOOKUP(L85,Vocabulary!$A:$J,2,),IF(M85&lt;&gt;"",M85,""))</f>
        <v>_langstring</v>
      </c>
      <c r="K85" s="9">
        <v>653</v>
      </c>
      <c r="M85" s="21" t="s">
        <v>117</v>
      </c>
    </row>
    <row r="86" spans="1:13" x14ac:dyDescent="0.3">
      <c r="A86" s="19" t="str">
        <f t="shared" si="4"/>
        <v>652range</v>
      </c>
      <c r="B86" s="19" t="str">
        <f t="shared" si="5"/>
        <v>range</v>
      </c>
      <c r="C86" s="11" t="s">
        <v>736</v>
      </c>
      <c r="D86" s="9" t="s">
        <v>32</v>
      </c>
      <c r="E86" s="13" t="str">
        <f>IF(K86,VLOOKUP(K86,Vocabulary!$A:$J,2,),"")</f>
        <v>adminUnitL2</v>
      </c>
      <c r="F86" s="4" t="s">
        <v>1</v>
      </c>
      <c r="G86" s="19" t="str">
        <f>IF(L86&lt;&gt;"",VLOOKUP(L86,Vocabulary!$A:$J,2,),IF(M86&lt;&gt;"",M86,""))</f>
        <v>_langstring</v>
      </c>
      <c r="K86" s="9">
        <v>652</v>
      </c>
      <c r="M86" s="21" t="s">
        <v>117</v>
      </c>
    </row>
    <row r="87" spans="1:13" x14ac:dyDescent="0.3">
      <c r="A87" s="19" t="str">
        <f t="shared" si="4"/>
        <v>272range</v>
      </c>
      <c r="B87" s="19" t="str">
        <f t="shared" si="5"/>
        <v>range</v>
      </c>
      <c r="C87" s="11" t="s">
        <v>736</v>
      </c>
      <c r="D87" s="9" t="s">
        <v>32</v>
      </c>
      <c r="E87" s="13" t="str">
        <f>IF(K87,VLOOKUP(K87,Vocabulary!$A:$J,2,),"")</f>
        <v>fullAddress</v>
      </c>
      <c r="F87" s="4" t="s">
        <v>1</v>
      </c>
      <c r="G87" s="19" t="str">
        <f>IF(L87&lt;&gt;"",VLOOKUP(L87,Vocabulary!$A:$J,2,),IF(M87&lt;&gt;"",M87,""))</f>
        <v>_langstring</v>
      </c>
      <c r="K87" s="9">
        <v>272</v>
      </c>
      <c r="M87" s="21" t="s">
        <v>117</v>
      </c>
    </row>
    <row r="88" spans="1:13" x14ac:dyDescent="0.3">
      <c r="A88" s="19" t="str">
        <f t="shared" si="4"/>
        <v>650range</v>
      </c>
      <c r="B88" s="19" t="str">
        <f t="shared" si="5"/>
        <v>range</v>
      </c>
      <c r="C88" s="11" t="s">
        <v>736</v>
      </c>
      <c r="D88" s="9" t="s">
        <v>32</v>
      </c>
      <c r="E88" s="13" t="str">
        <f>IF(K88,VLOOKUP(K88,Vocabulary!$A:$J,2,),"")</f>
        <v>geographicName</v>
      </c>
      <c r="F88" s="4" t="s">
        <v>1</v>
      </c>
      <c r="G88" s="19" t="str">
        <f>IF(L88&lt;&gt;"",VLOOKUP(L88,Vocabulary!$A:$J,2,),IF(M88&lt;&gt;"",M88,""))</f>
        <v>_langstring</v>
      </c>
      <c r="K88" s="9">
        <v>650</v>
      </c>
      <c r="M88" s="21" t="s">
        <v>117</v>
      </c>
    </row>
    <row r="89" spans="1:13" x14ac:dyDescent="0.3">
      <c r="A89" s="19" t="str">
        <f t="shared" si="4"/>
        <v>654range</v>
      </c>
      <c r="B89" s="19" t="str">
        <f t="shared" si="5"/>
        <v>range</v>
      </c>
      <c r="C89" s="11" t="s">
        <v>736</v>
      </c>
      <c r="D89" s="9" t="s">
        <v>32</v>
      </c>
      <c r="E89" s="13" t="str">
        <f>IF(K89,VLOOKUP(K89,Vocabulary!$A:$J,2,),"")</f>
        <v>locatorName</v>
      </c>
      <c r="F89" s="4" t="s">
        <v>1</v>
      </c>
      <c r="G89" s="19" t="str">
        <f>IF(L89&lt;&gt;"",VLOOKUP(L89,Vocabulary!$A:$J,2,),IF(M89&lt;&gt;"",M89,""))</f>
        <v>_langstring</v>
      </c>
      <c r="K89" s="9">
        <v>654</v>
      </c>
      <c r="M89" s="21" t="s">
        <v>117</v>
      </c>
    </row>
    <row r="90" spans="1:13" x14ac:dyDescent="0.3">
      <c r="A90" s="19" t="str">
        <f t="shared" si="4"/>
        <v>298range</v>
      </c>
      <c r="B90" s="19" t="str">
        <f t="shared" si="5"/>
        <v>range</v>
      </c>
      <c r="C90" s="11" t="s">
        <v>736</v>
      </c>
      <c r="D90" s="9" t="s">
        <v>32</v>
      </c>
      <c r="E90" s="13" t="str">
        <f>IF(K90,VLOOKUP(K90,Vocabulary!$A:$J,2,),"")</f>
        <v>boxNumber</v>
      </c>
      <c r="F90" s="4" t="s">
        <v>1</v>
      </c>
      <c r="G90" s="19" t="str">
        <f>IF(L90&lt;&gt;"",VLOOKUP(L90,Vocabulary!$A:$J,2,),IF(M90&lt;&gt;"",M90,""))</f>
        <v>_string</v>
      </c>
      <c r="K90" s="9">
        <v>298</v>
      </c>
      <c r="M90" s="21" t="s">
        <v>116</v>
      </c>
    </row>
    <row r="91" spans="1:13" x14ac:dyDescent="0.3">
      <c r="A91" s="19" t="str">
        <f t="shared" si="4"/>
        <v>303range</v>
      </c>
      <c r="B91" s="19" t="str">
        <f t="shared" si="5"/>
        <v>range</v>
      </c>
      <c r="C91" s="11" t="s">
        <v>736</v>
      </c>
      <c r="D91" s="9" t="s">
        <v>32</v>
      </c>
      <c r="E91" s="13" t="str">
        <f>IF(K91,VLOOKUP(K91,Vocabulary!$A:$J,2,),"")</f>
        <v>postCode</v>
      </c>
      <c r="F91" s="4" t="s">
        <v>1</v>
      </c>
      <c r="G91" s="19" t="str">
        <f>IF(L91&lt;&gt;"",VLOOKUP(L91,Vocabulary!$A:$J,2,),IF(M91&lt;&gt;"",M91,""))</f>
        <v>_string</v>
      </c>
      <c r="K91" s="9">
        <v>303</v>
      </c>
      <c r="M91" s="21" t="s">
        <v>116</v>
      </c>
    </row>
    <row r="92" spans="1:13" x14ac:dyDescent="0.3">
      <c r="A92" s="19" t="str">
        <f t="shared" si="4"/>
        <v>649range</v>
      </c>
      <c r="B92" s="19" t="str">
        <f t="shared" si="5"/>
        <v>range</v>
      </c>
      <c r="C92" s="11" t="s">
        <v>736</v>
      </c>
      <c r="D92" s="9" t="s">
        <v>32</v>
      </c>
      <c r="E92" s="13" t="str">
        <f>IF(K92,VLOOKUP(K92,Vocabulary!$A:$J,2,),"")</f>
        <v>postName</v>
      </c>
      <c r="F92" s="4" t="s">
        <v>1</v>
      </c>
      <c r="G92" s="19" t="str">
        <f>IF(L92&lt;&gt;"",VLOOKUP(L92,Vocabulary!$A:$J,2,),IF(M92&lt;&gt;"",M92,""))</f>
        <v>_langstring</v>
      </c>
      <c r="K92" s="9">
        <v>649</v>
      </c>
      <c r="M92" s="21" t="s">
        <v>117</v>
      </c>
    </row>
    <row r="93" spans="1:13" x14ac:dyDescent="0.3">
      <c r="A93" s="19" t="str">
        <f t="shared" si="4"/>
        <v>664range</v>
      </c>
      <c r="B93" s="19" t="str">
        <f t="shared" si="5"/>
        <v>range</v>
      </c>
      <c r="C93" s="11" t="s">
        <v>736</v>
      </c>
      <c r="D93" s="9" t="s">
        <v>32</v>
      </c>
      <c r="E93" s="13" t="str">
        <f>IF(K93,VLOOKUP(K93,Vocabulary!$A:$J,2,),"")</f>
        <v>streetName</v>
      </c>
      <c r="F93" s="4" t="s">
        <v>1</v>
      </c>
      <c r="G93" s="19" t="str">
        <f>IF(L93&lt;&gt;"",VLOOKUP(L93,Vocabulary!$A:$J,2,),IF(M93&lt;&gt;"",M93,""))</f>
        <v>_langstring</v>
      </c>
      <c r="K93" s="9">
        <v>664</v>
      </c>
      <c r="M93" s="21" t="s">
        <v>117</v>
      </c>
    </row>
    <row r="94" spans="1:13" x14ac:dyDescent="0.3">
      <c r="A94" s="19" t="str">
        <f t="shared" si="4"/>
        <v>352range</v>
      </c>
      <c r="B94" s="19" t="str">
        <f t="shared" si="5"/>
        <v>range</v>
      </c>
      <c r="C94" s="11" t="s">
        <v>736</v>
      </c>
      <c r="D94" s="9" t="s">
        <v>32</v>
      </c>
      <c r="E94" s="13" t="str">
        <f>IF(K94,VLOOKUP(K94,Vocabulary!$A:$J,2,),"")</f>
        <v>endDate</v>
      </c>
      <c r="F94" s="4" t="s">
        <v>1</v>
      </c>
      <c r="G94" s="19" t="str">
        <f>IF(L94&lt;&gt;"",VLOOKUP(L94,Vocabulary!$A:$J,2,),IF(M94&lt;&gt;"",M94,""))</f>
        <v>_date</v>
      </c>
      <c r="K94" s="9">
        <v>352</v>
      </c>
      <c r="M94" s="21" t="s">
        <v>119</v>
      </c>
    </row>
    <row r="95" spans="1:13" x14ac:dyDescent="0.3">
      <c r="A95" s="19" t="str">
        <f t="shared" si="4"/>
        <v>355range</v>
      </c>
      <c r="B95" s="19" t="str">
        <f t="shared" si="5"/>
        <v>range</v>
      </c>
      <c r="C95" s="11" t="s">
        <v>736</v>
      </c>
      <c r="D95" s="9" t="s">
        <v>32</v>
      </c>
      <c r="E95" s="13" t="str">
        <f>IF(K95,VLOOKUP(K95,Vocabulary!$A:$J,2,),"")</f>
        <v>startDate</v>
      </c>
      <c r="F95" s="4" t="s">
        <v>1</v>
      </c>
      <c r="G95" s="19" t="str">
        <f>IF(L95&lt;&gt;"",VLOOKUP(L95,Vocabulary!$A:$J,2,),IF(M95&lt;&gt;"",M95,""))</f>
        <v>_date</v>
      </c>
      <c r="K95" s="9">
        <v>355</v>
      </c>
      <c r="M95" s="21" t="s">
        <v>119</v>
      </c>
    </row>
    <row r="96" spans="1:13" x14ac:dyDescent="0.3">
      <c r="A96" s="19" t="str">
        <f t="shared" si="4"/>
        <v>252subClassOf</v>
      </c>
      <c r="B96" s="19" t="str">
        <f t="shared" si="5"/>
        <v>subClassOf250</v>
      </c>
      <c r="C96" s="11" t="s">
        <v>736</v>
      </c>
      <c r="D96" s="9" t="s">
        <v>32</v>
      </c>
      <c r="E96" s="13" t="str">
        <f>IF(K96,VLOOKUP(K96,Vocabulary!$A:$J,2,),"")</f>
        <v>BuildingUnit</v>
      </c>
      <c r="F96" s="4" t="s">
        <v>749</v>
      </c>
      <c r="G96" s="19" t="str">
        <f>IF(L96&lt;&gt;"",VLOOKUP(L96,Vocabulary!$A:$J,2,),IF(M96&lt;&gt;"",M96,""))</f>
        <v>AddressableObject</v>
      </c>
      <c r="K96" s="9">
        <v>252</v>
      </c>
      <c r="L96" s="9">
        <v>250</v>
      </c>
    </row>
    <row r="97" spans="1:12" x14ac:dyDescent="0.3">
      <c r="A97" s="19" t="str">
        <f t="shared" si="4"/>
        <v>257subClassOf</v>
      </c>
      <c r="B97" s="19" t="str">
        <f t="shared" si="5"/>
        <v>subClassOf250</v>
      </c>
      <c r="C97" s="11" t="s">
        <v>736</v>
      </c>
      <c r="D97" s="9" t="s">
        <v>32</v>
      </c>
      <c r="E97" s="13" t="str">
        <f>IF(K97,VLOOKUP(K97,Vocabulary!$A:$J,2,),"")</f>
        <v>MooringPlace</v>
      </c>
      <c r="F97" s="4" t="s">
        <v>749</v>
      </c>
      <c r="G97" s="19" t="str">
        <f>IF(L97&lt;&gt;"",VLOOKUP(L97,Vocabulary!$A:$J,2,),IF(M97&lt;&gt;"",M97,""))</f>
        <v>AddressableObject</v>
      </c>
      <c r="K97" s="9">
        <v>257</v>
      </c>
      <c r="L97" s="9">
        <v>250</v>
      </c>
    </row>
    <row r="98" spans="1:12" x14ac:dyDescent="0.3">
      <c r="A98" s="19" t="str">
        <f t="shared" si="4"/>
        <v>260subClassOf</v>
      </c>
      <c r="B98" s="19" t="str">
        <f t="shared" si="5"/>
        <v>subClassOf250</v>
      </c>
      <c r="C98" s="11" t="s">
        <v>736</v>
      </c>
      <c r="D98" s="9" t="s">
        <v>32</v>
      </c>
      <c r="E98" s="13" t="str">
        <f>IF(K98,VLOOKUP(K98,Vocabulary!$A:$J,2,),"")</f>
        <v>Parcel</v>
      </c>
      <c r="F98" s="4" t="s">
        <v>749</v>
      </c>
      <c r="G98" s="19" t="str">
        <f>IF(L98&lt;&gt;"",VLOOKUP(L98,Vocabulary!$A:$J,2,),IF(M98&lt;&gt;"",M98,""))</f>
        <v>AddressableObject</v>
      </c>
      <c r="K98" s="9">
        <v>260</v>
      </c>
      <c r="L98" s="9">
        <v>250</v>
      </c>
    </row>
    <row r="99" spans="1:12" x14ac:dyDescent="0.3">
      <c r="A99" s="19" t="str">
        <f t="shared" si="4"/>
        <v>263subClassOf</v>
      </c>
      <c r="B99" s="19" t="str">
        <f t="shared" si="5"/>
        <v>subClassOf250</v>
      </c>
      <c r="C99" s="11" t="s">
        <v>736</v>
      </c>
      <c r="D99" s="9" t="s">
        <v>32</v>
      </c>
      <c r="E99" s="13" t="str">
        <f>IF(K99,VLOOKUP(K99,Vocabulary!$A:$J,2,),"")</f>
        <v>Stand</v>
      </c>
      <c r="F99" s="4" t="s">
        <v>749</v>
      </c>
      <c r="G99" s="19" t="str">
        <f>IF(L99&lt;&gt;"",VLOOKUP(L99,Vocabulary!$A:$J,2,),IF(M99&lt;&gt;"",M99,""))</f>
        <v>AddressableObject</v>
      </c>
      <c r="K99" s="9">
        <v>263</v>
      </c>
      <c r="L99" s="9">
        <v>250</v>
      </c>
    </row>
    <row r="100" spans="1:12" ht="28.8" x14ac:dyDescent="0.3">
      <c r="A100" s="19" t="str">
        <f t="shared" si="4"/>
        <v>269valueInScheme</v>
      </c>
      <c r="B100" s="19" t="str">
        <f t="shared" si="5"/>
        <v>valueInScheme360</v>
      </c>
      <c r="C100" s="11" t="s">
        <v>736</v>
      </c>
      <c r="D100" s="9" t="s">
        <v>32</v>
      </c>
      <c r="E100" s="13" t="str">
        <f>IF(K100,VLOOKUP(K100,Vocabulary!$A:$J,2,),"")</f>
        <v>addressStatus</v>
      </c>
      <c r="F100" s="4" t="s">
        <v>771</v>
      </c>
      <c r="G100" s="19" t="str">
        <f>IF(L100&lt;&gt;"",VLOOKUP(L100,Vocabulary!$A:$J,2,),IF(M100&lt;&gt;"",M100,""))</f>
        <v>AddressStatus</v>
      </c>
      <c r="K100" s="9">
        <v>269</v>
      </c>
      <c r="L100" s="9">
        <v>360</v>
      </c>
    </row>
    <row r="101" spans="1:12" ht="28.8" x14ac:dyDescent="0.3">
      <c r="A101" s="19" t="str">
        <f t="shared" si="4"/>
        <v>300valueInScheme</v>
      </c>
      <c r="B101" s="19" t="str">
        <f t="shared" si="5"/>
        <v>valueInScheme378</v>
      </c>
      <c r="C101" s="11" t="s">
        <v>736</v>
      </c>
      <c r="D101" s="9" t="s">
        <v>32</v>
      </c>
      <c r="E101" s="13" t="str">
        <f>IF(K101,VLOOKUP(K101,Vocabulary!$A:$J,2,),"")</f>
        <v>positionGeometryMethod</v>
      </c>
      <c r="F101" s="4" t="s">
        <v>771</v>
      </c>
      <c r="G101" s="19" t="str">
        <f>IF(L101&lt;&gt;"",VLOOKUP(L101,Vocabulary!$A:$J,2,),IF(M101&lt;&gt;"",M101,""))</f>
        <v>PositionGeometryMethod</v>
      </c>
      <c r="K101" s="9">
        <v>300</v>
      </c>
      <c r="L101" s="9">
        <v>378</v>
      </c>
    </row>
    <row r="102" spans="1:12" ht="28.8" x14ac:dyDescent="0.3">
      <c r="A102" s="19" t="str">
        <f t="shared" si="4"/>
        <v>301valueInScheme</v>
      </c>
      <c r="B102" s="19" t="str">
        <f t="shared" si="5"/>
        <v>valueInScheme379</v>
      </c>
      <c r="C102" s="11" t="s">
        <v>736</v>
      </c>
      <c r="D102" s="9" t="s">
        <v>32</v>
      </c>
      <c r="E102" s="13" t="str">
        <f>IF(K102,VLOOKUP(K102,Vocabulary!$A:$J,2,),"")</f>
        <v>positionSpecification</v>
      </c>
      <c r="F102" s="4" t="s">
        <v>771</v>
      </c>
      <c r="G102" s="19" t="str">
        <f>IF(L102&lt;&gt;"",VLOOKUP(L102,Vocabulary!$A:$J,2,),IF(M102&lt;&gt;"",M102,""))</f>
        <v>PositionSpecification</v>
      </c>
      <c r="K102" s="9">
        <v>301</v>
      </c>
      <c r="L102" s="9">
        <v>379</v>
      </c>
    </row>
    <row r="103" spans="1:12" ht="28.8" x14ac:dyDescent="0.3">
      <c r="A103" s="19" t="str">
        <f t="shared" si="4"/>
        <v>666valueInScheme</v>
      </c>
      <c r="B103" s="19" t="str">
        <f t="shared" si="5"/>
        <v>valueInScheme668</v>
      </c>
      <c r="C103" s="11" t="s">
        <v>736</v>
      </c>
      <c r="D103" s="9" t="s">
        <v>32</v>
      </c>
      <c r="E103" s="13" t="str">
        <f>IF(K103,VLOOKUP(K103,Vocabulary!$A:$J,2,),"")</f>
        <v>streetNameStatus</v>
      </c>
      <c r="F103" s="4" t="s">
        <v>771</v>
      </c>
      <c r="G103" s="19" t="str">
        <f>IF(L103&lt;&gt;"",VLOOKUP(L103,Vocabulary!$A:$J,2,),IF(M103&lt;&gt;"",M103,""))</f>
        <v>StreetNameStatus</v>
      </c>
      <c r="K103" s="9">
        <v>666</v>
      </c>
      <c r="L103" s="9">
        <v>668</v>
      </c>
    </row>
    <row r="104" spans="1:12" ht="28.8" x14ac:dyDescent="0.3">
      <c r="A104" s="19" t="str">
        <f t="shared" si="4"/>
        <v>667valueInScheme</v>
      </c>
      <c r="B104" s="19" t="str">
        <f t="shared" si="5"/>
        <v>valueInScheme669</v>
      </c>
      <c r="C104" s="11" t="s">
        <v>736</v>
      </c>
      <c r="D104" s="9" t="s">
        <v>32</v>
      </c>
      <c r="E104" s="13" t="str">
        <f>IF(K104,VLOOKUP(K104,Vocabulary!$A:$J,2,),"")</f>
        <v>streetNameType</v>
      </c>
      <c r="F104" s="4" t="s">
        <v>771</v>
      </c>
      <c r="G104" s="19" t="str">
        <f>IF(L104&lt;&gt;"",VLOOKUP(L104,Vocabulary!$A:$J,2,),IF(M104&lt;&gt;"",M104,""))</f>
        <v>StreetNameType</v>
      </c>
      <c r="K104" s="9">
        <v>667</v>
      </c>
      <c r="L104" s="9">
        <v>669</v>
      </c>
    </row>
    <row r="105" spans="1:12" ht="28.8" x14ac:dyDescent="0.3">
      <c r="A105" s="19" t="str">
        <f t="shared" si="4"/>
        <v>310valueInScheme</v>
      </c>
      <c r="B105" s="19" t="str">
        <f t="shared" si="5"/>
        <v>valueInScheme369</v>
      </c>
      <c r="C105" s="11" t="s">
        <v>736</v>
      </c>
      <c r="D105" s="9" t="s">
        <v>32</v>
      </c>
      <c r="E105" s="13" t="str">
        <f>IF(K105,VLOOKUP(K105,Vocabulary!$A:$J,2,),"")</f>
        <v>territory</v>
      </c>
      <c r="F105" s="4" t="s">
        <v>771</v>
      </c>
      <c r="G105" s="19" t="str">
        <f>IF(L105&lt;&gt;"",VLOOKUP(L105,Vocabulary!$A:$J,2,),IF(M105&lt;&gt;"",M105,""))</f>
        <v>TerritoryOfAddress</v>
      </c>
      <c r="K105" s="9">
        <v>310</v>
      </c>
      <c r="L105" s="9">
        <v>369</v>
      </c>
    </row>
    <row r="106" spans="1:12" ht="28.8" x14ac:dyDescent="0.3">
      <c r="A106" s="19" t="str">
        <f t="shared" si="4"/>
        <v>310valueInScheme</v>
      </c>
      <c r="B106" s="19" t="str">
        <f t="shared" si="5"/>
        <v>valueInScheme370</v>
      </c>
      <c r="C106" s="11" t="s">
        <v>736</v>
      </c>
      <c r="D106" s="9" t="s">
        <v>32</v>
      </c>
      <c r="E106" s="13" t="str">
        <f>IF(K106,VLOOKUP(K106,Vocabulary!$A:$J,2,),"")</f>
        <v>territory</v>
      </c>
      <c r="F106" s="4" t="s">
        <v>771</v>
      </c>
      <c r="G106" s="19" t="str">
        <f>IF(L106&lt;&gt;"",VLOOKUP(L106,Vocabulary!$A:$J,2,),IF(M106&lt;&gt;"",M106,""))</f>
        <v>TerritoryOfPlace</v>
      </c>
      <c r="K106" s="9">
        <v>310</v>
      </c>
      <c r="L106" s="9">
        <v>370</v>
      </c>
    </row>
    <row r="107" spans="1:12" ht="28.8" x14ac:dyDescent="0.3">
      <c r="A107" s="19" t="str">
        <f t="shared" si="4"/>
        <v>651valueInScheme</v>
      </c>
      <c r="B107" s="19" t="str">
        <f t="shared" si="5"/>
        <v>valueInScheme369</v>
      </c>
      <c r="C107" s="11" t="s">
        <v>736</v>
      </c>
      <c r="D107" s="9" t="s">
        <v>32</v>
      </c>
      <c r="E107" s="13" t="str">
        <f>IF(K107,VLOOKUP(K107,Vocabulary!$A:$J,2,),"")</f>
        <v>adminUnitL1</v>
      </c>
      <c r="F107" s="4" t="s">
        <v>771</v>
      </c>
      <c r="G107" s="19" t="str">
        <f>IF(L107&lt;&gt;"",VLOOKUP(L107,Vocabulary!$A:$J,2,),IF(M107&lt;&gt;"",M107,""))</f>
        <v>TerritoryOfAddress</v>
      </c>
      <c r="K107" s="9">
        <v>651</v>
      </c>
      <c r="L107" s="9">
        <v>369</v>
      </c>
    </row>
    <row r="108" spans="1:12" x14ac:dyDescent="0.3">
      <c r="A108" s="19" t="str">
        <f t="shared" si="4"/>
        <v>223domain</v>
      </c>
      <c r="B108" s="19" t="str">
        <f t="shared" si="5"/>
        <v>domain222</v>
      </c>
      <c r="C108" s="11" t="s">
        <v>736</v>
      </c>
      <c r="D108" s="9" t="s">
        <v>75</v>
      </c>
      <c r="E108" s="13" t="str">
        <f>IF(K108,VLOOKUP(K108,Vocabulary!$A:$J,2,),"")</f>
        <v>abbreviatedName</v>
      </c>
      <c r="F108" s="4" t="s">
        <v>0</v>
      </c>
      <c r="G108" s="19" t="str">
        <f>IF(L108&lt;&gt;"",VLOOKUP(L108,Vocabulary!$A:$J,2,),IF(M108&lt;&gt;"",M108,""))</f>
        <v>PublicOrganization</v>
      </c>
      <c r="K108" s="9">
        <v>223</v>
      </c>
      <c r="L108" s="9">
        <v>222</v>
      </c>
    </row>
    <row r="109" spans="1:12" x14ac:dyDescent="0.3">
      <c r="A109" s="19" t="str">
        <f t="shared" si="4"/>
        <v>225domain</v>
      </c>
      <c r="B109" s="19" t="str">
        <f t="shared" si="5"/>
        <v>domain222</v>
      </c>
      <c r="C109" s="11" t="s">
        <v>736</v>
      </c>
      <c r="D109" s="9" t="s">
        <v>75</v>
      </c>
      <c r="E109" s="13" t="str">
        <f>IF(K109,VLOOKUP(K109,Vocabulary!$A:$J,2,),"")</f>
        <v>addressRegisteredOffice</v>
      </c>
      <c r="F109" s="4" t="s">
        <v>0</v>
      </c>
      <c r="G109" s="19" t="str">
        <f>IF(L109&lt;&gt;"",VLOOKUP(L109,Vocabulary!$A:$J,2,),IF(M109&lt;&gt;"",M109,""))</f>
        <v>PublicOrganization</v>
      </c>
      <c r="K109" s="9">
        <v>225</v>
      </c>
      <c r="L109" s="9">
        <v>222</v>
      </c>
    </row>
    <row r="110" spans="1:12" x14ac:dyDescent="0.3">
      <c r="A110" s="19" t="str">
        <f t="shared" si="4"/>
        <v>241domain</v>
      </c>
      <c r="B110" s="19" t="str">
        <f t="shared" si="5"/>
        <v>domain222</v>
      </c>
      <c r="C110" s="11" t="s">
        <v>736</v>
      </c>
      <c r="D110" s="9" t="s">
        <v>75</v>
      </c>
      <c r="E110" s="13" t="str">
        <f>IF(K110,VLOOKUP(K110,Vocabulary!$A:$J,2,),"")</f>
        <v>cbeNumber</v>
      </c>
      <c r="F110" s="4" t="s">
        <v>0</v>
      </c>
      <c r="G110" s="19" t="str">
        <f>IF(L110&lt;&gt;"",VLOOKUP(L110,Vocabulary!$A:$J,2,),IF(M110&lt;&gt;"",M110,""))</f>
        <v>PublicOrganization</v>
      </c>
      <c r="K110" s="9">
        <v>241</v>
      </c>
      <c r="L110" s="9">
        <v>222</v>
      </c>
    </row>
    <row r="111" spans="1:12" x14ac:dyDescent="0.3">
      <c r="A111" s="19" t="str">
        <f t="shared" si="4"/>
        <v>226domain</v>
      </c>
      <c r="B111" s="19" t="str">
        <f t="shared" si="5"/>
        <v>domain222</v>
      </c>
      <c r="C111" s="11" t="s">
        <v>736</v>
      </c>
      <c r="D111" s="9" t="s">
        <v>75</v>
      </c>
      <c r="E111" s="13" t="str">
        <f>IF(K111,VLOOKUP(K111,Vocabulary!$A:$J,2,),"")</f>
        <v>commercialName</v>
      </c>
      <c r="F111" s="4" t="s">
        <v>0</v>
      </c>
      <c r="G111" s="19" t="str">
        <f>IF(L111&lt;&gt;"",VLOOKUP(L111,Vocabulary!$A:$J,2,),IF(M111&lt;&gt;"",M111,""))</f>
        <v>PublicOrganization</v>
      </c>
      <c r="K111" s="9">
        <v>226</v>
      </c>
      <c r="L111" s="9">
        <v>222</v>
      </c>
    </row>
    <row r="112" spans="1:12" x14ac:dyDescent="0.3">
      <c r="A112" s="19" t="str">
        <f t="shared" si="4"/>
        <v>227domain</v>
      </c>
      <c r="B112" s="19" t="str">
        <f t="shared" si="5"/>
        <v>domain222</v>
      </c>
      <c r="C112" s="11" t="s">
        <v>736</v>
      </c>
      <c r="D112" s="9" t="s">
        <v>75</v>
      </c>
      <c r="E112" s="13" t="str">
        <f>IF(K112,VLOOKUP(K112,Vocabulary!$A:$J,2,),"")</f>
        <v>economicActivity</v>
      </c>
      <c r="F112" s="4" t="s">
        <v>0</v>
      </c>
      <c r="G112" s="19" t="str">
        <f>IF(L112&lt;&gt;"",VLOOKUP(L112,Vocabulary!$A:$J,2,),IF(M112&lt;&gt;"",M112,""))</f>
        <v>PublicOrganization</v>
      </c>
      <c r="K112" s="9">
        <v>227</v>
      </c>
      <c r="L112" s="9">
        <v>222</v>
      </c>
    </row>
    <row r="113" spans="1:12" x14ac:dyDescent="0.3">
      <c r="A113" s="19" t="str">
        <f t="shared" si="4"/>
        <v>230domain</v>
      </c>
      <c r="B113" s="19" t="str">
        <f t="shared" si="5"/>
        <v>domain222</v>
      </c>
      <c r="C113" s="11" t="s">
        <v>736</v>
      </c>
      <c r="D113" s="9" t="s">
        <v>75</v>
      </c>
      <c r="E113" s="13" t="str">
        <f>IF(K113,VLOOKUP(K113,Vocabulary!$A:$J,2,),"")</f>
        <v>endReason</v>
      </c>
      <c r="F113" s="4" t="s">
        <v>0</v>
      </c>
      <c r="G113" s="19" t="str">
        <f>IF(L113&lt;&gt;"",VLOOKUP(L113,Vocabulary!$A:$J,2,),IF(M113&lt;&gt;"",M113,""))</f>
        <v>PublicOrganization</v>
      </c>
      <c r="K113" s="9">
        <v>230</v>
      </c>
      <c r="L113" s="9">
        <v>222</v>
      </c>
    </row>
    <row r="114" spans="1:12" x14ac:dyDescent="0.3">
      <c r="A114" s="19" t="str">
        <f t="shared" si="4"/>
        <v>235domain</v>
      </c>
      <c r="B114" s="19" t="str">
        <f t="shared" si="5"/>
        <v>domain222</v>
      </c>
      <c r="C114" s="11" t="s">
        <v>736</v>
      </c>
      <c r="D114" s="9" t="s">
        <v>75</v>
      </c>
      <c r="E114" s="13" t="str">
        <f>IF(K114,VLOOKUP(K114,Vocabulary!$A:$J,2,),"")</f>
        <v>function</v>
      </c>
      <c r="F114" s="4" t="s">
        <v>0</v>
      </c>
      <c r="G114" s="19" t="str">
        <f>IF(L114&lt;&gt;"",VLOOKUP(L114,Vocabulary!$A:$J,2,),IF(M114&lt;&gt;"",M114,""))</f>
        <v>PublicOrganization</v>
      </c>
      <c r="K114" s="9">
        <v>235</v>
      </c>
      <c r="L114" s="9">
        <v>222</v>
      </c>
    </row>
    <row r="115" spans="1:12" x14ac:dyDescent="0.3">
      <c r="A115" s="19" t="str">
        <f t="shared" si="4"/>
        <v>242domain</v>
      </c>
      <c r="B115" s="19" t="str">
        <f t="shared" si="5"/>
        <v>domain659</v>
      </c>
      <c r="C115" s="11" t="s">
        <v>736</v>
      </c>
      <c r="D115" s="9" t="s">
        <v>75</v>
      </c>
      <c r="E115" s="13" t="str">
        <f>IF(K115,VLOOKUP(K115,Vocabulary!$A:$J,2,),"")</f>
        <v>organizationType</v>
      </c>
      <c r="F115" s="4" t="s">
        <v>0</v>
      </c>
      <c r="G115" s="19" t="str">
        <f>IF(L115&lt;&gt;"",VLOOKUP(L115,Vocabulary!$A:$J,2,),IF(M115&lt;&gt;"",M115,""))</f>
        <v>RegisteredOrganization</v>
      </c>
      <c r="K115" s="9">
        <v>242</v>
      </c>
      <c r="L115" s="9">
        <v>659</v>
      </c>
    </row>
    <row r="116" spans="1:12" x14ac:dyDescent="0.3">
      <c r="A116" s="19" t="str">
        <f t="shared" si="4"/>
        <v>239domain</v>
      </c>
      <c r="B116" s="19" t="str">
        <f t="shared" si="5"/>
        <v>domain222</v>
      </c>
      <c r="C116" s="11" t="s">
        <v>736</v>
      </c>
      <c r="D116" s="9" t="s">
        <v>75</v>
      </c>
      <c r="E116" s="13" t="str">
        <f>IF(K116,VLOOKUP(K116,Vocabulary!$A:$J,2,),"")</f>
        <v>legalStatus</v>
      </c>
      <c r="F116" s="4" t="s">
        <v>0</v>
      </c>
      <c r="G116" s="19" t="str">
        <f>IF(L116&lt;&gt;"",VLOOKUP(L116,Vocabulary!$A:$J,2,),IF(M116&lt;&gt;"",M116,""))</f>
        <v>PublicOrganization</v>
      </c>
      <c r="K116" s="9">
        <v>239</v>
      </c>
      <c r="L116" s="9">
        <v>222</v>
      </c>
    </row>
    <row r="117" spans="1:12" x14ac:dyDescent="0.3">
      <c r="A117" s="19" t="str">
        <f t="shared" si="4"/>
        <v>231domain</v>
      </c>
      <c r="B117" s="19" t="str">
        <f t="shared" si="5"/>
        <v>domain659</v>
      </c>
      <c r="C117" s="11" t="s">
        <v>736</v>
      </c>
      <c r="D117" s="9" t="s">
        <v>75</v>
      </c>
      <c r="E117" s="13" t="str">
        <f>IF(K117,VLOOKUP(K117,Vocabulary!$A:$J,2,),"")</f>
        <v>enterpriseNumber</v>
      </c>
      <c r="F117" s="4" t="s">
        <v>0</v>
      </c>
      <c r="G117" s="19" t="str">
        <f>IF(L117&lt;&gt;"",VLOOKUP(L117,Vocabulary!$A:$J,2,),IF(M117&lt;&gt;"",M117,""))</f>
        <v>RegisteredOrganization</v>
      </c>
      <c r="K117" s="9">
        <v>231</v>
      </c>
      <c r="L117" s="9">
        <v>659</v>
      </c>
    </row>
    <row r="118" spans="1:12" x14ac:dyDescent="0.3">
      <c r="A118" s="19" t="str">
        <f t="shared" si="4"/>
        <v>243domain</v>
      </c>
      <c r="B118" s="19" t="str">
        <f t="shared" si="5"/>
        <v>domain222</v>
      </c>
      <c r="C118" s="11" t="s">
        <v>736</v>
      </c>
      <c r="D118" s="9" t="s">
        <v>75</v>
      </c>
      <c r="E118" s="13" t="str">
        <f>IF(K118,VLOOKUP(K118,Vocabulary!$A:$J,2,),"")</f>
        <v>authorization</v>
      </c>
      <c r="F118" s="4" t="s">
        <v>0</v>
      </c>
      <c r="G118" s="19" t="str">
        <f>IF(L118&lt;&gt;"",VLOOKUP(L118,Vocabulary!$A:$J,2,),IF(M118&lt;&gt;"",M118,""))</f>
        <v>PublicOrganization</v>
      </c>
      <c r="K118" s="9">
        <v>243</v>
      </c>
      <c r="L118" s="9">
        <v>222</v>
      </c>
    </row>
    <row r="119" spans="1:12" x14ac:dyDescent="0.3">
      <c r="A119" s="19" t="str">
        <f t="shared" si="4"/>
        <v>244domain</v>
      </c>
      <c r="B119" s="19" t="str">
        <f t="shared" si="5"/>
        <v>domain222</v>
      </c>
      <c r="C119" s="11" t="s">
        <v>736</v>
      </c>
      <c r="D119" s="9" t="s">
        <v>75</v>
      </c>
      <c r="E119" s="13" t="str">
        <f>IF(K119,VLOOKUP(K119,Vocabulary!$A:$J,2,),"")</f>
        <v>person</v>
      </c>
      <c r="F119" s="4" t="s">
        <v>0</v>
      </c>
      <c r="G119" s="19" t="str">
        <f>IF(L119&lt;&gt;"",VLOOKUP(L119,Vocabulary!$A:$J,2,),IF(M119&lt;&gt;"",M119,""))</f>
        <v>PublicOrganization</v>
      </c>
      <c r="K119" s="9">
        <v>244</v>
      </c>
      <c r="L119" s="9">
        <v>222</v>
      </c>
    </row>
    <row r="120" spans="1:12" x14ac:dyDescent="0.3">
      <c r="A120" s="19" t="str">
        <f t="shared" si="4"/>
        <v>246domain</v>
      </c>
      <c r="B120" s="19" t="str">
        <f t="shared" si="5"/>
        <v>domain222</v>
      </c>
      <c r="C120" s="11" t="s">
        <v>736</v>
      </c>
      <c r="D120" s="9" t="s">
        <v>75</v>
      </c>
      <c r="E120" s="13" t="str">
        <f>IF(K120,VLOOKUP(K120,Vocabulary!$A:$J,2,),"")</f>
        <v>rightsHolder</v>
      </c>
      <c r="F120" s="4" t="s">
        <v>0</v>
      </c>
      <c r="G120" s="19" t="str">
        <f>IF(L120&lt;&gt;"",VLOOKUP(L120,Vocabulary!$A:$J,2,),IF(M120&lt;&gt;"",M120,""))</f>
        <v>PublicOrganization</v>
      </c>
      <c r="K120" s="9">
        <v>246</v>
      </c>
      <c r="L120" s="9">
        <v>222</v>
      </c>
    </row>
    <row r="121" spans="1:12" x14ac:dyDescent="0.3">
      <c r="A121" s="19" t="str">
        <f t="shared" si="4"/>
        <v>232domain</v>
      </c>
      <c r="B121" s="19" t="str">
        <f t="shared" si="5"/>
        <v>domain220</v>
      </c>
      <c r="C121" s="11" t="s">
        <v>736</v>
      </c>
      <c r="D121" s="9" t="s">
        <v>75</v>
      </c>
      <c r="E121" s="13" t="str">
        <f>IF(K121,VLOOKUP(K121,Vocabulary!$A:$J,2,),"")</f>
        <v>establishmentUnitNumber</v>
      </c>
      <c r="F121" s="4" t="s">
        <v>0</v>
      </c>
      <c r="G121" s="19" t="str">
        <f>IF(L121&lt;&gt;"",VLOOKUP(L121,Vocabulary!$A:$J,2,),IF(M121&lt;&gt;"",M121,""))</f>
        <v>OrganizationalUnit</v>
      </c>
      <c r="K121" s="9">
        <v>232</v>
      </c>
      <c r="L121" s="9">
        <v>220</v>
      </c>
    </row>
    <row r="122" spans="1:12" x14ac:dyDescent="0.3">
      <c r="A122" s="19" t="str">
        <f t="shared" si="4"/>
        <v>248domain</v>
      </c>
      <c r="B122" s="19" t="str">
        <f t="shared" si="5"/>
        <v>domain222</v>
      </c>
      <c r="C122" s="11" t="s">
        <v>736</v>
      </c>
      <c r="D122" s="9" t="s">
        <v>75</v>
      </c>
      <c r="E122" s="13" t="str">
        <f>IF(K122,VLOOKUP(K122,Vocabulary!$A:$J,2,),"")</f>
        <v>website</v>
      </c>
      <c r="F122" s="4" t="s">
        <v>0</v>
      </c>
      <c r="G122" s="19" t="str">
        <f>IF(L122&lt;&gt;"",VLOOKUP(L122,Vocabulary!$A:$J,2,),IF(M122&lt;&gt;"",M122,""))</f>
        <v>PublicOrganization</v>
      </c>
      <c r="K122" s="9">
        <v>248</v>
      </c>
      <c r="L122" s="9">
        <v>222</v>
      </c>
    </row>
    <row r="123" spans="1:12" x14ac:dyDescent="0.3">
      <c r="A123" s="19" t="str">
        <f t="shared" si="4"/>
        <v>224domain</v>
      </c>
      <c r="B123" s="19" t="str">
        <f t="shared" si="5"/>
        <v>domain222</v>
      </c>
      <c r="C123" s="11" t="s">
        <v>736</v>
      </c>
      <c r="D123" s="9" t="s">
        <v>75</v>
      </c>
      <c r="E123" s="13" t="str">
        <f>IF(K123,VLOOKUP(K123,Vocabulary!$A:$J,2,),"")</f>
        <v>address</v>
      </c>
      <c r="F123" s="4" t="s">
        <v>0</v>
      </c>
      <c r="G123" s="19" t="str">
        <f>IF(L123&lt;&gt;"",VLOOKUP(L123,Vocabulary!$A:$J,2,),IF(M123&lt;&gt;"",M123,""))</f>
        <v>PublicOrganization</v>
      </c>
      <c r="K123" s="9">
        <v>224</v>
      </c>
      <c r="L123" s="9">
        <v>222</v>
      </c>
    </row>
    <row r="124" spans="1:12" x14ac:dyDescent="0.3">
      <c r="A124" s="19" t="str">
        <f t="shared" si="4"/>
        <v>224domain</v>
      </c>
      <c r="B124" s="19" t="str">
        <f t="shared" si="5"/>
        <v>domain220</v>
      </c>
      <c r="C124" s="11" t="s">
        <v>736</v>
      </c>
      <c r="D124" s="9" t="s">
        <v>75</v>
      </c>
      <c r="E124" s="13" t="str">
        <f>IF(K124,VLOOKUP(K124,Vocabulary!$A:$J,2,),"")</f>
        <v>address</v>
      </c>
      <c r="F124" s="4" t="s">
        <v>0</v>
      </c>
      <c r="G124" s="19" t="str">
        <f>IF(L124&lt;&gt;"",VLOOKUP(L124,Vocabulary!$A:$J,2,),IF(M124&lt;&gt;"",M124,""))</f>
        <v>OrganizationalUnit</v>
      </c>
      <c r="K124" s="9">
        <v>224</v>
      </c>
      <c r="L124" s="9">
        <v>220</v>
      </c>
    </row>
    <row r="125" spans="1:12" x14ac:dyDescent="0.3">
      <c r="A125" s="19" t="str">
        <f t="shared" si="4"/>
        <v>236domain</v>
      </c>
      <c r="B125" s="19" t="str">
        <f t="shared" si="5"/>
        <v>domain221</v>
      </c>
      <c r="C125" s="11" t="s">
        <v>736</v>
      </c>
      <c r="D125" s="9" t="s">
        <v>75</v>
      </c>
      <c r="E125" s="13" t="str">
        <f>IF(K125,VLOOKUP(K125,Vocabulary!$A:$J,2,),"")</f>
        <v>hasSite</v>
      </c>
      <c r="F125" s="4" t="s">
        <v>0</v>
      </c>
      <c r="G125" s="19" t="str">
        <f>IF(L125&lt;&gt;"",VLOOKUP(L125,Vocabulary!$A:$J,2,),IF(M125&lt;&gt;"",M125,""))</f>
        <v>Organization</v>
      </c>
      <c r="K125" s="9">
        <v>236</v>
      </c>
      <c r="L125" s="9">
        <v>221</v>
      </c>
    </row>
    <row r="126" spans="1:12" x14ac:dyDescent="0.3">
      <c r="A126" s="19" t="str">
        <f t="shared" si="4"/>
        <v>657domain</v>
      </c>
      <c r="B126" s="19" t="str">
        <f t="shared" si="5"/>
        <v>domain222</v>
      </c>
      <c r="C126" s="11" t="s">
        <v>736</v>
      </c>
      <c r="D126" s="9" t="s">
        <v>75</v>
      </c>
      <c r="E126" s="13" t="str">
        <f>IF(K126,VLOOKUP(K126,Vocabulary!$A:$J,2,),"")</f>
        <v>hasSubOrganization</v>
      </c>
      <c r="F126" s="4" t="s">
        <v>0</v>
      </c>
      <c r="G126" s="19" t="str">
        <f>IF(L126&lt;&gt;"",VLOOKUP(L126,Vocabulary!$A:$J,2,),IF(M126&lt;&gt;"",M126,""))</f>
        <v>PublicOrganization</v>
      </c>
      <c r="K126" s="9">
        <v>657</v>
      </c>
      <c r="L126" s="9">
        <v>222</v>
      </c>
    </row>
    <row r="127" spans="1:12" x14ac:dyDescent="0.3">
      <c r="A127" s="19" t="str">
        <f t="shared" si="4"/>
        <v>660domain</v>
      </c>
      <c r="B127" s="19" t="str">
        <f t="shared" si="5"/>
        <v>domain221</v>
      </c>
      <c r="C127" s="11" t="s">
        <v>736</v>
      </c>
      <c r="D127" s="9" t="s">
        <v>75</v>
      </c>
      <c r="E127" s="13" t="str">
        <f>IF(K127,VLOOKUP(K127,Vocabulary!$A:$J,2,),"")</f>
        <v>hasUnit</v>
      </c>
      <c r="F127" s="4" t="s">
        <v>0</v>
      </c>
      <c r="G127" s="19" t="str">
        <f>IF(L127&lt;&gt;"",VLOOKUP(L127,Vocabulary!$A:$J,2,),IF(M127&lt;&gt;"",M127,""))</f>
        <v>Organization</v>
      </c>
      <c r="K127" s="9">
        <v>660</v>
      </c>
      <c r="L127" s="9">
        <v>221</v>
      </c>
    </row>
    <row r="128" spans="1:12" x14ac:dyDescent="0.3">
      <c r="A128" s="19" t="str">
        <f t="shared" si="4"/>
        <v>655domain</v>
      </c>
      <c r="B128" s="19" t="str">
        <f t="shared" si="5"/>
        <v>domain648</v>
      </c>
      <c r="C128" s="11" t="s">
        <v>736</v>
      </c>
      <c r="D128" s="9" t="s">
        <v>75</v>
      </c>
      <c r="E128" s="13" t="str">
        <f>IF(K128,VLOOKUP(K128,Vocabulary!$A:$J,2,),"")</f>
        <v>siteOf</v>
      </c>
      <c r="F128" s="4" t="s">
        <v>0</v>
      </c>
      <c r="G128" s="19" t="str">
        <f>IF(L128&lt;&gt;"",VLOOKUP(L128,Vocabulary!$A:$J,2,),IF(M128&lt;&gt;"",M128,""))</f>
        <v>Site</v>
      </c>
      <c r="K128" s="9">
        <v>655</v>
      </c>
      <c r="L128" s="9">
        <v>648</v>
      </c>
    </row>
    <row r="129" spans="1:13" x14ac:dyDescent="0.3">
      <c r="A129" s="19" t="str">
        <f t="shared" si="4"/>
        <v>656domain</v>
      </c>
      <c r="B129" s="19" t="str">
        <f t="shared" si="5"/>
        <v>domain222</v>
      </c>
      <c r="C129" s="11" t="s">
        <v>736</v>
      </c>
      <c r="D129" s="9" t="s">
        <v>75</v>
      </c>
      <c r="E129" s="13" t="str">
        <f>IF(K129,VLOOKUP(K129,Vocabulary!$A:$J,2,),"")</f>
        <v>subOrganizationOf</v>
      </c>
      <c r="F129" s="4" t="s">
        <v>0</v>
      </c>
      <c r="G129" s="19" t="str">
        <f>IF(L129&lt;&gt;"",VLOOKUP(L129,Vocabulary!$A:$J,2,),IF(M129&lt;&gt;"",M129,""))</f>
        <v>PublicOrganization</v>
      </c>
      <c r="K129" s="9">
        <v>656</v>
      </c>
      <c r="L129" s="9">
        <v>222</v>
      </c>
    </row>
    <row r="130" spans="1:13" x14ac:dyDescent="0.3">
      <c r="A130" s="19" t="str">
        <f t="shared" si="4"/>
        <v>661domain</v>
      </c>
      <c r="B130" s="19" t="str">
        <f t="shared" si="5"/>
        <v>domain220</v>
      </c>
      <c r="C130" s="11" t="s">
        <v>736</v>
      </c>
      <c r="D130" s="9" t="s">
        <v>75</v>
      </c>
      <c r="E130" s="13" t="str">
        <f>IF(K130,VLOOKUP(K130,Vocabulary!$A:$J,2,),"")</f>
        <v>unitOf</v>
      </c>
      <c r="F130" s="4" t="s">
        <v>0</v>
      </c>
      <c r="G130" s="19" t="str">
        <f>IF(L130&lt;&gt;"",VLOOKUP(L130,Vocabulary!$A:$J,2,),IF(M130&lt;&gt;"",M130,""))</f>
        <v>OrganizationalUnit</v>
      </c>
      <c r="K130" s="9">
        <v>661</v>
      </c>
      <c r="L130" s="9">
        <v>220</v>
      </c>
    </row>
    <row r="131" spans="1:13" x14ac:dyDescent="0.3">
      <c r="A131" s="19" t="str">
        <f t="shared" si="4"/>
        <v>238domain</v>
      </c>
      <c r="B131" s="19" t="str">
        <f t="shared" si="5"/>
        <v>domain659</v>
      </c>
      <c r="C131" s="11" t="s">
        <v>736</v>
      </c>
      <c r="D131" s="9" t="s">
        <v>75</v>
      </c>
      <c r="E131" s="13" t="str">
        <f>IF(K131,VLOOKUP(K131,Vocabulary!$A:$J,2,),"")</f>
        <v>legalName</v>
      </c>
      <c r="F131" s="4" t="s">
        <v>0</v>
      </c>
      <c r="G131" s="19" t="str">
        <f>IF(L131&lt;&gt;"",VLOOKUP(L131,Vocabulary!$A:$J,2,),IF(M131&lt;&gt;"",M131,""))</f>
        <v>RegisteredOrganization</v>
      </c>
      <c r="K131" s="9">
        <v>238</v>
      </c>
      <c r="L131" s="9">
        <v>659</v>
      </c>
    </row>
    <row r="132" spans="1:13" x14ac:dyDescent="0.3">
      <c r="A132" s="19" t="str">
        <f t="shared" si="4"/>
        <v>237domain</v>
      </c>
      <c r="B132" s="19" t="str">
        <f t="shared" si="5"/>
        <v>domain659</v>
      </c>
      <c r="C132" s="11" t="s">
        <v>736</v>
      </c>
      <c r="D132" s="9" t="s">
        <v>75</v>
      </c>
      <c r="E132" s="13" t="str">
        <f>IF(K132,VLOOKUP(K132,Vocabulary!$A:$J,2,),"")</f>
        <v>legalForm</v>
      </c>
      <c r="F132" s="4" t="s">
        <v>0</v>
      </c>
      <c r="G132" s="19" t="str">
        <f>IF(L132&lt;&gt;"",VLOOKUP(L132,Vocabulary!$A:$J,2,),IF(M132&lt;&gt;"",M132,""))</f>
        <v>RegisteredOrganization</v>
      </c>
      <c r="K132" s="9">
        <v>237</v>
      </c>
      <c r="L132" s="9">
        <v>659</v>
      </c>
    </row>
    <row r="133" spans="1:13" x14ac:dyDescent="0.3">
      <c r="A133" s="19" t="str">
        <f t="shared" si="4"/>
        <v>228domain</v>
      </c>
      <c r="B133" s="19" t="str">
        <f t="shared" si="5"/>
        <v>domain222</v>
      </c>
      <c r="C133" s="11" t="s">
        <v>736</v>
      </c>
      <c r="D133" s="9" t="s">
        <v>75</v>
      </c>
      <c r="E133" s="13" t="str">
        <f>IF(K133,VLOOKUP(K133,Vocabulary!$A:$J,2,),"")</f>
        <v>email</v>
      </c>
      <c r="F133" s="4" t="s">
        <v>0</v>
      </c>
      <c r="G133" s="19" t="str">
        <f>IF(L133&lt;&gt;"",VLOOKUP(L133,Vocabulary!$A:$J,2,),IF(M133&lt;&gt;"",M133,""))</f>
        <v>PublicOrganization</v>
      </c>
      <c r="K133" s="9">
        <v>228</v>
      </c>
      <c r="L133" s="9">
        <v>222</v>
      </c>
    </row>
    <row r="134" spans="1:13" x14ac:dyDescent="0.3">
      <c r="A134" s="19" t="str">
        <f t="shared" si="4"/>
        <v>352domain</v>
      </c>
      <c r="B134" s="19" t="str">
        <f t="shared" si="5"/>
        <v>domain222</v>
      </c>
      <c r="C134" s="11" t="s">
        <v>736</v>
      </c>
      <c r="D134" s="9" t="s">
        <v>75</v>
      </c>
      <c r="E134" s="13" t="str">
        <f>IF(K134,VLOOKUP(K134,Vocabulary!$A:$J,2,),"")</f>
        <v>endDate</v>
      </c>
      <c r="F134" s="4" t="s">
        <v>0</v>
      </c>
      <c r="G134" s="19" t="str">
        <f>IF(L134&lt;&gt;"",VLOOKUP(L134,Vocabulary!$A:$J,2,),IF(M134&lt;&gt;"",M134,""))</f>
        <v>PublicOrganization</v>
      </c>
      <c r="K134" s="9">
        <v>352</v>
      </c>
      <c r="L134" s="9">
        <v>222</v>
      </c>
    </row>
    <row r="135" spans="1:13" x14ac:dyDescent="0.3">
      <c r="A135" s="19" t="str">
        <f t="shared" si="4"/>
        <v>233domain</v>
      </c>
      <c r="B135" s="19" t="str">
        <f t="shared" si="5"/>
        <v>domain222</v>
      </c>
      <c r="C135" s="11" t="s">
        <v>736</v>
      </c>
      <c r="D135" s="9" t="s">
        <v>75</v>
      </c>
      <c r="E135" s="13" t="str">
        <f>IF(K135,VLOOKUP(K135,Vocabulary!$A:$J,2,),"")</f>
        <v>faxNumber</v>
      </c>
      <c r="F135" s="4" t="s">
        <v>0</v>
      </c>
      <c r="G135" s="19" t="str">
        <f>IF(L135&lt;&gt;"",VLOOKUP(L135,Vocabulary!$A:$J,2,),IF(M135&lt;&gt;"",M135,""))</f>
        <v>PublicOrganization</v>
      </c>
      <c r="K135" s="9">
        <v>233</v>
      </c>
      <c r="L135" s="9">
        <v>222</v>
      </c>
    </row>
    <row r="136" spans="1:13" x14ac:dyDescent="0.3">
      <c r="A136" s="19" t="str">
        <f t="shared" si="4"/>
        <v>355domain</v>
      </c>
      <c r="B136" s="19" t="str">
        <f t="shared" si="5"/>
        <v>domain222</v>
      </c>
      <c r="C136" s="11" t="s">
        <v>736</v>
      </c>
      <c r="D136" s="9" t="s">
        <v>75</v>
      </c>
      <c r="E136" s="13" t="str">
        <f>IF(K136,VLOOKUP(K136,Vocabulary!$A:$J,2,),"")</f>
        <v>startDate</v>
      </c>
      <c r="F136" s="4" t="s">
        <v>0</v>
      </c>
      <c r="G136" s="19" t="str">
        <f>IF(L136&lt;&gt;"",VLOOKUP(L136,Vocabulary!$A:$J,2,),IF(M136&lt;&gt;"",M136,""))</f>
        <v>PublicOrganization</v>
      </c>
      <c r="K136" s="9">
        <v>355</v>
      </c>
      <c r="L136" s="9">
        <v>222</v>
      </c>
    </row>
    <row r="137" spans="1:13" x14ac:dyDescent="0.3">
      <c r="A137" s="19" t="str">
        <f t="shared" si="4"/>
        <v>245domain</v>
      </c>
      <c r="B137" s="19" t="str">
        <f t="shared" si="5"/>
        <v>domain222</v>
      </c>
      <c r="C137" s="11" t="s">
        <v>736</v>
      </c>
      <c r="D137" s="9" t="s">
        <v>75</v>
      </c>
      <c r="E137" s="13" t="str">
        <f>IF(K137,VLOOKUP(K137,Vocabulary!$A:$J,2,),"")</f>
        <v>telephone</v>
      </c>
      <c r="F137" s="4" t="s">
        <v>0</v>
      </c>
      <c r="G137" s="19" t="str">
        <f>IF(L137&lt;&gt;"",VLOOKUP(L137,Vocabulary!$A:$J,2,),IF(M137&lt;&gt;"",M137,""))</f>
        <v>PublicOrganization</v>
      </c>
      <c r="K137" s="9">
        <v>245</v>
      </c>
      <c r="L137" s="9">
        <v>222</v>
      </c>
    </row>
    <row r="138" spans="1:13" ht="28.8" x14ac:dyDescent="0.3">
      <c r="A138" s="19" t="str">
        <f t="shared" si="4"/>
        <v>364hasConcept</v>
      </c>
      <c r="B138" s="19" t="str">
        <f t="shared" si="5"/>
        <v>hasConcept</v>
      </c>
      <c r="C138" s="11" t="s">
        <v>736</v>
      </c>
      <c r="D138" s="9" t="s">
        <v>75</v>
      </c>
      <c r="E138" s="13" t="str">
        <f>IF(K138,VLOOKUP(K138,Vocabulary!$A:$J,2,),"")</f>
        <v>Nace2008</v>
      </c>
      <c r="F138" s="4" t="s">
        <v>777</v>
      </c>
      <c r="G138" s="19" t="str">
        <f>IF(L138&lt;&gt;"",VLOOKUP(L138,Vocabulary!$A:$J,2,),IF(M138&lt;&gt;"",M138,""))</f>
        <v>0111001</v>
      </c>
      <c r="H138" s="4" t="s">
        <v>281</v>
      </c>
      <c r="I138" s="4" t="s">
        <v>280</v>
      </c>
      <c r="J138" s="4" t="s">
        <v>778</v>
      </c>
      <c r="K138" s="9">
        <v>364</v>
      </c>
      <c r="M138" s="21" t="s">
        <v>279</v>
      </c>
    </row>
    <row r="139" spans="1:13" x14ac:dyDescent="0.3">
      <c r="A139" s="19" t="str">
        <f t="shared" si="4"/>
        <v>380hasConcept</v>
      </c>
      <c r="B139" s="19" t="str">
        <f t="shared" si="5"/>
        <v>hasConcept</v>
      </c>
      <c r="C139" s="11" t="s">
        <v>736</v>
      </c>
      <c r="D139" s="9" t="s">
        <v>75</v>
      </c>
      <c r="E139" s="13" t="str">
        <f>IF(K139,VLOOKUP(K139,Vocabulary!$A:$J,2,),"")</f>
        <v>EndReason</v>
      </c>
      <c r="F139" s="4" t="s">
        <v>777</v>
      </c>
      <c r="G139" s="19" t="str">
        <f>IF(L139&lt;&gt;"",VLOOKUP(L139,Vocabulary!$A:$J,2,),IF(M139&lt;&gt;"",M139,""))</f>
        <v>053</v>
      </c>
      <c r="H139" s="4" t="s">
        <v>294</v>
      </c>
      <c r="I139" s="4" t="s">
        <v>293</v>
      </c>
      <c r="J139" s="4" t="s">
        <v>778</v>
      </c>
      <c r="K139" s="9">
        <v>380</v>
      </c>
      <c r="M139" s="21" t="s">
        <v>292</v>
      </c>
    </row>
    <row r="140" spans="1:13" x14ac:dyDescent="0.3">
      <c r="A140" s="19" t="str">
        <f t="shared" si="4"/>
        <v>367hasConcept</v>
      </c>
      <c r="B140" s="19" t="str">
        <f t="shared" si="5"/>
        <v>hasConcept</v>
      </c>
      <c r="C140" s="11" t="s">
        <v>736</v>
      </c>
      <c r="D140" s="9" t="s">
        <v>75</v>
      </c>
      <c r="E140" s="13" t="str">
        <f>IF(K140,VLOOKUP(K140,Vocabulary!$A:$J,2,),"")</f>
        <v>Function</v>
      </c>
      <c r="F140" s="4" t="s">
        <v>777</v>
      </c>
      <c r="G140" s="19" t="str">
        <f>IF(L140&lt;&gt;"",VLOOKUP(L140,Vocabulary!$A:$J,2,),IF(M140&lt;&gt;"",M140,""))</f>
        <v>10007</v>
      </c>
      <c r="H140" s="4" t="s">
        <v>297</v>
      </c>
      <c r="I140" s="4" t="s">
        <v>296</v>
      </c>
      <c r="J140" s="4" t="s">
        <v>778</v>
      </c>
      <c r="K140" s="9">
        <v>367</v>
      </c>
      <c r="M140" s="21" t="s">
        <v>295</v>
      </c>
    </row>
    <row r="141" spans="1:13" x14ac:dyDescent="0.3">
      <c r="A141" s="19" t="str">
        <f t="shared" si="4"/>
        <v>376hasConcept</v>
      </c>
      <c r="B141" s="19" t="str">
        <f t="shared" si="5"/>
        <v>hasConcept</v>
      </c>
      <c r="C141" s="11" t="s">
        <v>736</v>
      </c>
      <c r="D141" s="9" t="s">
        <v>75</v>
      </c>
      <c r="E141" s="13" t="str">
        <f>IF(K141,VLOOKUP(K141,Vocabulary!$A:$J,2,),"")</f>
        <v>OrganizationType</v>
      </c>
      <c r="F141" s="4" t="s">
        <v>777</v>
      </c>
      <c r="G141" s="19">
        <f>IF(L141&lt;&gt;"",VLOOKUP(L141,Vocabulary!$A:$J,2,),IF(M141&lt;&gt;"",M141,""))</f>
        <v>1</v>
      </c>
      <c r="H141" s="4" t="s">
        <v>286</v>
      </c>
      <c r="I141" s="4" t="s">
        <v>285</v>
      </c>
      <c r="K141" s="9">
        <v>376</v>
      </c>
      <c r="M141" s="21">
        <v>1</v>
      </c>
    </row>
    <row r="142" spans="1:13" x14ac:dyDescent="0.3">
      <c r="A142" s="19" t="str">
        <f t="shared" si="4"/>
        <v>376hasConcept</v>
      </c>
      <c r="B142" s="19" t="str">
        <f t="shared" si="5"/>
        <v>hasConcept</v>
      </c>
      <c r="C142" s="11" t="s">
        <v>736</v>
      </c>
      <c r="D142" s="9" t="s">
        <v>75</v>
      </c>
      <c r="E142" s="13" t="str">
        <f>IF(K142,VLOOKUP(K142,Vocabulary!$A:$J,2,),"")</f>
        <v>OrganizationType</v>
      </c>
      <c r="F142" s="4" t="s">
        <v>777</v>
      </c>
      <c r="G142" s="19">
        <f>IF(L142&lt;&gt;"",VLOOKUP(L142,Vocabulary!$A:$J,2,),IF(M142&lt;&gt;"",M142,""))</f>
        <v>2</v>
      </c>
      <c r="H142" s="4" t="s">
        <v>288</v>
      </c>
      <c r="I142" s="4" t="s">
        <v>287</v>
      </c>
      <c r="K142" s="9">
        <v>376</v>
      </c>
      <c r="M142" s="21">
        <v>2</v>
      </c>
    </row>
    <row r="143" spans="1:13" x14ac:dyDescent="0.3">
      <c r="A143" s="19" t="str">
        <f t="shared" si="4"/>
        <v>373hasConcept</v>
      </c>
      <c r="B143" s="19" t="str">
        <f t="shared" si="5"/>
        <v>hasConcept</v>
      </c>
      <c r="C143" s="11" t="s">
        <v>736</v>
      </c>
      <c r="D143" s="9" t="s">
        <v>75</v>
      </c>
      <c r="E143" s="13" t="str">
        <f>IF(K143,VLOOKUP(K143,Vocabulary!$A:$J,2,),"")</f>
        <v>LegalStatus</v>
      </c>
      <c r="F143" s="4" t="s">
        <v>777</v>
      </c>
      <c r="G143" s="19" t="str">
        <f>IF(L143&lt;&gt;"",VLOOKUP(L143,Vocabulary!$A:$J,2,),IF(M143&lt;&gt;"",M143,""))</f>
        <v>000</v>
      </c>
      <c r="H143" s="4" t="s">
        <v>291</v>
      </c>
      <c r="I143" s="4" t="s">
        <v>290</v>
      </c>
      <c r="J143" s="4" t="s">
        <v>778</v>
      </c>
      <c r="K143" s="9">
        <v>373</v>
      </c>
      <c r="M143" s="21" t="s">
        <v>289</v>
      </c>
    </row>
    <row r="144" spans="1:13" x14ac:dyDescent="0.3">
      <c r="A144" s="19" t="str">
        <f t="shared" ref="A144:A205" si="6">CONCATENATE(K144,F144)</f>
        <v>372hasConcept</v>
      </c>
      <c r="B144" s="19" t="str">
        <f t="shared" ref="B144:B205" si="7">CONCATENATE(F144,L144)</f>
        <v>hasConcept</v>
      </c>
      <c r="C144" s="11" t="s">
        <v>736</v>
      </c>
      <c r="D144" s="9" t="s">
        <v>75</v>
      </c>
      <c r="E144" s="13" t="str">
        <f>IF(K144,VLOOKUP(K144,Vocabulary!$A:$J,2,),"")</f>
        <v>LegalForm</v>
      </c>
      <c r="F144" s="4" t="s">
        <v>777</v>
      </c>
      <c r="G144" s="19" t="str">
        <f>IF(L144&lt;&gt;"",VLOOKUP(L144,Vocabulary!$A:$J,2,),IF(M144&lt;&gt;"",M144,""))</f>
        <v>014</v>
      </c>
      <c r="H144" s="4" t="s">
        <v>284</v>
      </c>
      <c r="I144" s="4" t="s">
        <v>283</v>
      </c>
      <c r="J144" s="4" t="s">
        <v>778</v>
      </c>
      <c r="K144" s="9">
        <v>372</v>
      </c>
      <c r="M144" s="21" t="s">
        <v>282</v>
      </c>
    </row>
    <row r="145" spans="1:13" x14ac:dyDescent="0.3">
      <c r="A145" s="19" t="str">
        <f t="shared" si="6"/>
        <v>377hasConcept</v>
      </c>
      <c r="B145" s="19" t="str">
        <f t="shared" si="7"/>
        <v>hasConcept</v>
      </c>
      <c r="C145" s="11" t="s">
        <v>736</v>
      </c>
      <c r="D145" s="9" t="s">
        <v>75</v>
      </c>
      <c r="E145" s="13" t="str">
        <f>IF(K145,VLOOKUP(K145,Vocabulary!$A:$J,2,),"")</f>
        <v>Authorization</v>
      </c>
      <c r="F145" s="4" t="s">
        <v>777</v>
      </c>
      <c r="G145" s="19">
        <f>IF(L145&lt;&gt;"",VLOOKUP(L145,Vocabulary!$A:$J,2,),IF(M145&lt;&gt;"",M145,""))</f>
        <v>61000</v>
      </c>
      <c r="H145" s="4" t="s">
        <v>299</v>
      </c>
      <c r="I145" s="4" t="s">
        <v>298</v>
      </c>
      <c r="J145" s="4" t="s">
        <v>778</v>
      </c>
      <c r="K145" s="9">
        <v>377</v>
      </c>
      <c r="M145" s="21">
        <v>61000</v>
      </c>
    </row>
    <row r="146" spans="1:13" x14ac:dyDescent="0.3">
      <c r="A146" s="19" t="str">
        <f t="shared" si="6"/>
        <v>241pattern</v>
      </c>
      <c r="B146" s="19" t="str">
        <f t="shared" si="7"/>
        <v>pattern</v>
      </c>
      <c r="C146" s="11" t="s">
        <v>736</v>
      </c>
      <c r="D146" s="9" t="s">
        <v>75</v>
      </c>
      <c r="E146" s="13" t="str">
        <f>IF(K146,VLOOKUP(K146,Vocabulary!$A:$J,2,),"")</f>
        <v>cbeNumber</v>
      </c>
      <c r="F146" s="4" t="s">
        <v>114</v>
      </c>
      <c r="G146" s="19" t="str">
        <f>IF(L146&lt;&gt;"",VLOOKUP(L146,Vocabulary!$A:$J,2,),IF(M146&lt;&gt;"",M146,""))</f>
        <v>{0,8}\d{9}</v>
      </c>
      <c r="K146" s="9">
        <v>241</v>
      </c>
      <c r="M146" s="21" t="s">
        <v>309</v>
      </c>
    </row>
    <row r="147" spans="1:13" x14ac:dyDescent="0.3">
      <c r="A147" s="19" t="str">
        <f t="shared" si="6"/>
        <v>231pattern</v>
      </c>
      <c r="B147" s="19" t="str">
        <f t="shared" si="7"/>
        <v>pattern</v>
      </c>
      <c r="C147" s="11" t="s">
        <v>736</v>
      </c>
      <c r="D147" s="9" t="s">
        <v>75</v>
      </c>
      <c r="E147" s="13" t="str">
        <f>IF(K147,VLOOKUP(K147,Vocabulary!$A:$J,2,),"")</f>
        <v>enterpriseNumber</v>
      </c>
      <c r="F147" s="4" t="s">
        <v>114</v>
      </c>
      <c r="G147" s="19" t="str">
        <f>IF(L147&lt;&gt;"",VLOOKUP(L147,Vocabulary!$A:$J,2,),IF(M147&lt;&gt;"",M147,""))</f>
        <v>{0,1}\d{9}</v>
      </c>
      <c r="K147" s="9">
        <v>231</v>
      </c>
      <c r="M147" s="21" t="s">
        <v>254</v>
      </c>
    </row>
    <row r="148" spans="1:13" x14ac:dyDescent="0.3">
      <c r="A148" s="19" t="str">
        <f t="shared" si="6"/>
        <v>232pattern</v>
      </c>
      <c r="B148" s="19" t="str">
        <f t="shared" si="7"/>
        <v>pattern</v>
      </c>
      <c r="C148" s="11" t="s">
        <v>736</v>
      </c>
      <c r="D148" s="9" t="s">
        <v>75</v>
      </c>
      <c r="E148" s="13" t="str">
        <f>IF(K148,VLOOKUP(K148,Vocabulary!$A:$J,2,),"")</f>
        <v>establishmentUnitNumber</v>
      </c>
      <c r="F148" s="4" t="s">
        <v>114</v>
      </c>
      <c r="G148" s="19" t="str">
        <f>IF(L148&lt;&gt;"",VLOOKUP(L148,Vocabulary!$A:$J,2,),IF(M148&lt;&gt;"",M148,""))</f>
        <v>[2-8]\d{9}</v>
      </c>
      <c r="K148" s="9">
        <v>232</v>
      </c>
      <c r="M148" s="21" t="s">
        <v>303</v>
      </c>
    </row>
    <row r="149" spans="1:13" x14ac:dyDescent="0.3">
      <c r="A149" s="19" t="str">
        <f t="shared" si="6"/>
        <v>223range</v>
      </c>
      <c r="B149" s="19" t="str">
        <f t="shared" si="7"/>
        <v>range</v>
      </c>
      <c r="C149" s="11" t="s">
        <v>736</v>
      </c>
      <c r="D149" s="9" t="s">
        <v>75</v>
      </c>
      <c r="E149" s="13" t="str">
        <f>IF(K149,VLOOKUP(K149,Vocabulary!$A:$J,2,),"")</f>
        <v>abbreviatedName</v>
      </c>
      <c r="F149" s="4" t="s">
        <v>1</v>
      </c>
      <c r="G149" s="19" t="str">
        <f>IF(L149&lt;&gt;"",VLOOKUP(L149,Vocabulary!$A:$J,2,),IF(M149&lt;&gt;"",M149,""))</f>
        <v>_langstring</v>
      </c>
      <c r="K149" s="9">
        <v>223</v>
      </c>
      <c r="M149" s="21" t="s">
        <v>117</v>
      </c>
    </row>
    <row r="150" spans="1:13" x14ac:dyDescent="0.3">
      <c r="A150" s="19" t="str">
        <f t="shared" si="6"/>
        <v>225range</v>
      </c>
      <c r="B150" s="19" t="str">
        <f t="shared" si="7"/>
        <v>range249</v>
      </c>
      <c r="C150" s="11" t="s">
        <v>736</v>
      </c>
      <c r="D150" s="9" t="s">
        <v>75</v>
      </c>
      <c r="E150" s="13" t="str">
        <f>IF(K150,VLOOKUP(K150,Vocabulary!$A:$J,2,),"")</f>
        <v>addressRegisteredOffice</v>
      </c>
      <c r="F150" s="4" t="s">
        <v>1</v>
      </c>
      <c r="G150" s="19" t="str">
        <f>IF(L150&lt;&gt;"",VLOOKUP(L150,Vocabulary!$A:$J,2,),IF(M150&lt;&gt;"",M150,""))</f>
        <v>BelgianAddress</v>
      </c>
      <c r="K150" s="9">
        <v>225</v>
      </c>
      <c r="L150" s="9">
        <v>249</v>
      </c>
    </row>
    <row r="151" spans="1:13" x14ac:dyDescent="0.3">
      <c r="A151" s="19" t="str">
        <f t="shared" si="6"/>
        <v>241range</v>
      </c>
      <c r="B151" s="19" t="str">
        <f t="shared" si="7"/>
        <v>range</v>
      </c>
      <c r="C151" s="11" t="s">
        <v>736</v>
      </c>
      <c r="D151" s="9" t="s">
        <v>75</v>
      </c>
      <c r="E151" s="13" t="str">
        <f>IF(K151,VLOOKUP(K151,Vocabulary!$A:$J,2,),"")</f>
        <v>cbeNumber</v>
      </c>
      <c r="F151" s="4" t="s">
        <v>1</v>
      </c>
      <c r="G151" s="19" t="str">
        <f>IF(L151&lt;&gt;"",VLOOKUP(L151,Vocabulary!$A:$J,2,),IF(M151&lt;&gt;"",M151,""))</f>
        <v>_string</v>
      </c>
      <c r="K151" s="9">
        <v>241</v>
      </c>
      <c r="M151" s="21" t="s">
        <v>116</v>
      </c>
    </row>
    <row r="152" spans="1:13" x14ac:dyDescent="0.3">
      <c r="A152" s="19" t="str">
        <f t="shared" si="6"/>
        <v>226range</v>
      </c>
      <c r="B152" s="19" t="str">
        <f t="shared" si="7"/>
        <v>range</v>
      </c>
      <c r="C152" s="11" t="s">
        <v>736</v>
      </c>
      <c r="D152" s="9" t="s">
        <v>75</v>
      </c>
      <c r="E152" s="13" t="str">
        <f>IF(K152,VLOOKUP(K152,Vocabulary!$A:$J,2,),"")</f>
        <v>commercialName</v>
      </c>
      <c r="F152" s="4" t="s">
        <v>1</v>
      </c>
      <c r="G152" s="19" t="str">
        <f>IF(L152&lt;&gt;"",VLOOKUP(L152,Vocabulary!$A:$J,2,),IF(M152&lt;&gt;"",M152,""))</f>
        <v>_langstring</v>
      </c>
      <c r="K152" s="9">
        <v>226</v>
      </c>
      <c r="M152" s="21" t="s">
        <v>117</v>
      </c>
    </row>
    <row r="153" spans="1:13" x14ac:dyDescent="0.3">
      <c r="A153" s="19" t="str">
        <f t="shared" si="6"/>
        <v>227range</v>
      </c>
      <c r="B153" s="19" t="str">
        <f t="shared" si="7"/>
        <v>range</v>
      </c>
      <c r="C153" s="11" t="s">
        <v>736</v>
      </c>
      <c r="D153" s="9" t="s">
        <v>75</v>
      </c>
      <c r="E153" s="13" t="str">
        <f>IF(K153,VLOOKUP(K153,Vocabulary!$A:$J,2,),"")</f>
        <v>economicActivity</v>
      </c>
      <c r="F153" s="4" t="s">
        <v>1</v>
      </c>
      <c r="G153" s="19" t="str">
        <f>IF(L153&lt;&gt;"",VLOOKUP(L153,Vocabulary!$A:$J,2,),IF(M153&lt;&gt;"",M153,""))</f>
        <v>_Concept</v>
      </c>
      <c r="K153" s="9">
        <v>227</v>
      </c>
      <c r="M153" s="21" t="s">
        <v>106</v>
      </c>
    </row>
    <row r="154" spans="1:13" x14ac:dyDescent="0.3">
      <c r="A154" s="19" t="str">
        <f t="shared" si="6"/>
        <v>230range</v>
      </c>
      <c r="B154" s="19" t="str">
        <f t="shared" si="7"/>
        <v>range</v>
      </c>
      <c r="C154" s="11" t="s">
        <v>736</v>
      </c>
      <c r="D154" s="9" t="s">
        <v>75</v>
      </c>
      <c r="E154" s="13" t="str">
        <f>IF(K154,VLOOKUP(K154,Vocabulary!$A:$J,2,),"")</f>
        <v>endReason</v>
      </c>
      <c r="F154" s="4" t="s">
        <v>1</v>
      </c>
      <c r="G154" s="19" t="str">
        <f>IF(L154&lt;&gt;"",VLOOKUP(L154,Vocabulary!$A:$J,2,),IF(M154&lt;&gt;"",M154,""))</f>
        <v>_Concept</v>
      </c>
      <c r="K154" s="9">
        <v>230</v>
      </c>
      <c r="M154" s="21" t="s">
        <v>106</v>
      </c>
    </row>
    <row r="155" spans="1:13" x14ac:dyDescent="0.3">
      <c r="A155" s="19" t="str">
        <f t="shared" si="6"/>
        <v>235range</v>
      </c>
      <c r="B155" s="19" t="str">
        <f t="shared" si="7"/>
        <v>range323</v>
      </c>
      <c r="C155" s="11" t="s">
        <v>736</v>
      </c>
      <c r="D155" s="9" t="s">
        <v>75</v>
      </c>
      <c r="E155" s="13" t="str">
        <f>IF(K155,VLOOKUP(K155,Vocabulary!$A:$J,2,),"")</f>
        <v>function</v>
      </c>
      <c r="F155" s="4" t="s">
        <v>1</v>
      </c>
      <c r="G155" s="19" t="str">
        <f>IF(L155&lt;&gt;"",VLOOKUP(L155,Vocabulary!$A:$J,2,),IF(M155&lt;&gt;"",M155,""))</f>
        <v>Person</v>
      </c>
      <c r="K155" s="9">
        <v>235</v>
      </c>
      <c r="L155" s="9">
        <v>323</v>
      </c>
    </row>
    <row r="156" spans="1:13" x14ac:dyDescent="0.3">
      <c r="A156" s="19" t="str">
        <f t="shared" si="6"/>
        <v>242range</v>
      </c>
      <c r="B156" s="19" t="str">
        <f t="shared" si="7"/>
        <v>range</v>
      </c>
      <c r="C156" s="11" t="s">
        <v>736</v>
      </c>
      <c r="D156" s="9" t="s">
        <v>75</v>
      </c>
      <c r="E156" s="13" t="str">
        <f>IF(K156,VLOOKUP(K156,Vocabulary!$A:$J,2,),"")</f>
        <v>organizationType</v>
      </c>
      <c r="F156" s="4" t="s">
        <v>1</v>
      </c>
      <c r="G156" s="19" t="str">
        <f>IF(L156&lt;&gt;"",VLOOKUP(L156,Vocabulary!$A:$J,2,),IF(M156&lt;&gt;"",M156,""))</f>
        <v>_Concept</v>
      </c>
      <c r="K156" s="9">
        <v>242</v>
      </c>
      <c r="M156" s="21" t="s">
        <v>106</v>
      </c>
    </row>
    <row r="157" spans="1:13" x14ac:dyDescent="0.3">
      <c r="A157" s="19" t="str">
        <f t="shared" si="6"/>
        <v>239range</v>
      </c>
      <c r="B157" s="19" t="str">
        <f t="shared" si="7"/>
        <v>range</v>
      </c>
      <c r="C157" s="11" t="s">
        <v>736</v>
      </c>
      <c r="D157" s="9" t="s">
        <v>75</v>
      </c>
      <c r="E157" s="13" t="str">
        <f>IF(K157,VLOOKUP(K157,Vocabulary!$A:$J,2,),"")</f>
        <v>legalStatus</v>
      </c>
      <c r="F157" s="4" t="s">
        <v>1</v>
      </c>
      <c r="G157" s="19" t="str">
        <f>IF(L157&lt;&gt;"",VLOOKUP(L157,Vocabulary!$A:$J,2,),IF(M157&lt;&gt;"",M157,""))</f>
        <v>_Concept</v>
      </c>
      <c r="K157" s="9">
        <v>239</v>
      </c>
      <c r="M157" s="21" t="s">
        <v>106</v>
      </c>
    </row>
    <row r="158" spans="1:13" x14ac:dyDescent="0.3">
      <c r="A158" s="19" t="str">
        <f t="shared" si="6"/>
        <v>231range</v>
      </c>
      <c r="B158" s="19" t="str">
        <f t="shared" si="7"/>
        <v>range</v>
      </c>
      <c r="C158" s="11" t="s">
        <v>736</v>
      </c>
      <c r="D158" s="9" t="s">
        <v>75</v>
      </c>
      <c r="E158" s="13" t="str">
        <f>IF(K158,VLOOKUP(K158,Vocabulary!$A:$J,2,),"")</f>
        <v>enterpriseNumber</v>
      </c>
      <c r="F158" s="4" t="s">
        <v>1</v>
      </c>
      <c r="G158" s="19" t="str">
        <f>IF(L158&lt;&gt;"",VLOOKUP(L158,Vocabulary!$A:$J,2,),IF(M158&lt;&gt;"",M158,""))</f>
        <v>_string</v>
      </c>
      <c r="K158" s="9">
        <v>231</v>
      </c>
      <c r="M158" s="21" t="s">
        <v>116</v>
      </c>
    </row>
    <row r="159" spans="1:13" x14ac:dyDescent="0.3">
      <c r="A159" s="19" t="str">
        <f t="shared" si="6"/>
        <v>243range</v>
      </c>
      <c r="B159" s="19" t="str">
        <f t="shared" si="7"/>
        <v>range</v>
      </c>
      <c r="C159" s="11" t="s">
        <v>736</v>
      </c>
      <c r="D159" s="9" t="s">
        <v>75</v>
      </c>
      <c r="E159" s="13" t="str">
        <f>IF(K159,VLOOKUP(K159,Vocabulary!$A:$J,2,),"")</f>
        <v>authorization</v>
      </c>
      <c r="F159" s="4" t="s">
        <v>1</v>
      </c>
      <c r="G159" s="19" t="str">
        <f>IF(L159&lt;&gt;"",VLOOKUP(L159,Vocabulary!$A:$J,2,),IF(M159&lt;&gt;"",M159,""))</f>
        <v>_Concept</v>
      </c>
      <c r="K159" s="9">
        <v>243</v>
      </c>
      <c r="M159" s="21" t="s">
        <v>106</v>
      </c>
    </row>
    <row r="160" spans="1:13" x14ac:dyDescent="0.3">
      <c r="A160" s="19" t="str">
        <f t="shared" si="6"/>
        <v>244range</v>
      </c>
      <c r="B160" s="19" t="str">
        <f t="shared" si="7"/>
        <v>range323</v>
      </c>
      <c r="C160" s="11" t="s">
        <v>736</v>
      </c>
      <c r="D160" s="9" t="s">
        <v>75</v>
      </c>
      <c r="E160" s="13" t="str">
        <f>IF(K160,VLOOKUP(K160,Vocabulary!$A:$J,2,),"")</f>
        <v>person</v>
      </c>
      <c r="F160" s="4" t="s">
        <v>1</v>
      </c>
      <c r="G160" s="19" t="str">
        <f>IF(L160&lt;&gt;"",VLOOKUP(L160,Vocabulary!$A:$J,2,),IF(M160&lt;&gt;"",M160,""))</f>
        <v>Person</v>
      </c>
      <c r="K160" s="9">
        <v>244</v>
      </c>
      <c r="L160" s="9">
        <v>323</v>
      </c>
    </row>
    <row r="161" spans="1:13" x14ac:dyDescent="0.3">
      <c r="A161" s="19" t="str">
        <f t="shared" si="6"/>
        <v>246range</v>
      </c>
      <c r="B161" s="19" t="str">
        <f t="shared" si="7"/>
        <v>range323</v>
      </c>
      <c r="C161" s="11" t="s">
        <v>736</v>
      </c>
      <c r="D161" s="9" t="s">
        <v>75</v>
      </c>
      <c r="E161" s="13" t="str">
        <f>IF(K161,VLOOKUP(K161,Vocabulary!$A:$J,2,),"")</f>
        <v>rightsHolder</v>
      </c>
      <c r="F161" s="4" t="s">
        <v>1</v>
      </c>
      <c r="G161" s="19" t="str">
        <f>IF(L161&lt;&gt;"",VLOOKUP(L161,Vocabulary!$A:$J,2,),IF(M161&lt;&gt;"",M161,""))</f>
        <v>Person</v>
      </c>
      <c r="K161" s="9">
        <v>246</v>
      </c>
      <c r="L161" s="9">
        <v>323</v>
      </c>
    </row>
    <row r="162" spans="1:13" x14ac:dyDescent="0.3">
      <c r="A162" s="19" t="str">
        <f t="shared" si="6"/>
        <v>232range</v>
      </c>
      <c r="B162" s="19" t="str">
        <f t="shared" si="7"/>
        <v>range</v>
      </c>
      <c r="C162" s="11" t="s">
        <v>736</v>
      </c>
      <c r="D162" s="9" t="s">
        <v>75</v>
      </c>
      <c r="E162" s="13" t="str">
        <f>IF(K162,VLOOKUP(K162,Vocabulary!$A:$J,2,),"")</f>
        <v>establishmentUnitNumber</v>
      </c>
      <c r="F162" s="4" t="s">
        <v>1</v>
      </c>
      <c r="G162" s="19" t="str">
        <f>IF(L162&lt;&gt;"",VLOOKUP(L162,Vocabulary!$A:$J,2,),IF(M162&lt;&gt;"",M162,""))</f>
        <v>_string</v>
      </c>
      <c r="K162" s="9">
        <v>232</v>
      </c>
      <c r="M162" s="21" t="s">
        <v>116</v>
      </c>
    </row>
    <row r="163" spans="1:13" x14ac:dyDescent="0.3">
      <c r="A163" s="19" t="str">
        <f t="shared" si="6"/>
        <v>248range</v>
      </c>
      <c r="B163" s="19" t="str">
        <f t="shared" si="7"/>
        <v>range</v>
      </c>
      <c r="C163" s="11" t="s">
        <v>736</v>
      </c>
      <c r="D163" s="9" t="s">
        <v>75</v>
      </c>
      <c r="E163" s="13" t="str">
        <f>IF(K163,VLOOKUP(K163,Vocabulary!$A:$J,2,),"")</f>
        <v>website</v>
      </c>
      <c r="F163" s="4" t="s">
        <v>1</v>
      </c>
      <c r="G163" s="19" t="str">
        <f>IF(L163&lt;&gt;"",VLOOKUP(L163,Vocabulary!$A:$J,2,),IF(M163&lt;&gt;"",M163,""))</f>
        <v>_string</v>
      </c>
      <c r="K163" s="9">
        <v>248</v>
      </c>
      <c r="M163" s="21" t="s">
        <v>116</v>
      </c>
    </row>
    <row r="164" spans="1:13" x14ac:dyDescent="0.3">
      <c r="A164" s="19" t="str">
        <f t="shared" si="6"/>
        <v>224range</v>
      </c>
      <c r="B164" s="19" t="str">
        <f t="shared" si="7"/>
        <v>range249</v>
      </c>
      <c r="C164" s="11" t="s">
        <v>736</v>
      </c>
      <c r="D164" s="9" t="s">
        <v>75</v>
      </c>
      <c r="E164" s="13" t="str">
        <f>IF(K164,VLOOKUP(K164,Vocabulary!$A:$J,2,),"")</f>
        <v>address</v>
      </c>
      <c r="F164" s="4" t="s">
        <v>1</v>
      </c>
      <c r="G164" s="19" t="str">
        <f>IF(L164&lt;&gt;"",VLOOKUP(L164,Vocabulary!$A:$J,2,),IF(M164&lt;&gt;"",M164,""))</f>
        <v>BelgianAddress</v>
      </c>
      <c r="K164" s="9">
        <v>224</v>
      </c>
      <c r="L164" s="9">
        <v>249</v>
      </c>
    </row>
    <row r="165" spans="1:13" x14ac:dyDescent="0.3">
      <c r="A165" s="19" t="str">
        <f t="shared" si="6"/>
        <v>236range</v>
      </c>
      <c r="B165" s="19" t="str">
        <f t="shared" si="7"/>
        <v>range648</v>
      </c>
      <c r="C165" s="11" t="s">
        <v>736</v>
      </c>
      <c r="D165" s="9" t="s">
        <v>75</v>
      </c>
      <c r="E165" s="13" t="str">
        <f>IF(K165,VLOOKUP(K165,Vocabulary!$A:$J,2,),"")</f>
        <v>hasSite</v>
      </c>
      <c r="F165" s="4" t="s">
        <v>1</v>
      </c>
      <c r="G165" s="19" t="str">
        <f>IF(L165&lt;&gt;"",VLOOKUP(L165,Vocabulary!$A:$J,2,),IF(M165&lt;&gt;"",M165,""))</f>
        <v>Site</v>
      </c>
      <c r="K165" s="9">
        <v>236</v>
      </c>
      <c r="L165" s="9">
        <v>648</v>
      </c>
    </row>
    <row r="166" spans="1:13" x14ac:dyDescent="0.3">
      <c r="A166" s="19" t="str">
        <f t="shared" si="6"/>
        <v>657range</v>
      </c>
      <c r="B166" s="19" t="str">
        <f t="shared" si="7"/>
        <v>range222</v>
      </c>
      <c r="C166" s="11" t="s">
        <v>736</v>
      </c>
      <c r="D166" s="9" t="s">
        <v>75</v>
      </c>
      <c r="E166" s="13" t="str">
        <f>IF(K166,VLOOKUP(K166,Vocabulary!$A:$J,2,),"")</f>
        <v>hasSubOrganization</v>
      </c>
      <c r="F166" s="4" t="s">
        <v>1</v>
      </c>
      <c r="G166" s="19" t="str">
        <f>IF(L166&lt;&gt;"",VLOOKUP(L166,Vocabulary!$A:$J,2,),IF(M166&lt;&gt;"",M166,""))</f>
        <v>PublicOrganization</v>
      </c>
      <c r="K166" s="9">
        <v>657</v>
      </c>
      <c r="L166" s="9">
        <v>222</v>
      </c>
    </row>
    <row r="167" spans="1:13" x14ac:dyDescent="0.3">
      <c r="A167" s="19" t="str">
        <f t="shared" si="6"/>
        <v>660range</v>
      </c>
      <c r="B167" s="19" t="str">
        <f t="shared" si="7"/>
        <v>range220</v>
      </c>
      <c r="C167" s="11" t="s">
        <v>736</v>
      </c>
      <c r="D167" s="9" t="s">
        <v>75</v>
      </c>
      <c r="E167" s="13" t="str">
        <f>IF(K167,VLOOKUP(K167,Vocabulary!$A:$J,2,),"")</f>
        <v>hasUnit</v>
      </c>
      <c r="F167" s="4" t="s">
        <v>1</v>
      </c>
      <c r="G167" s="19" t="str">
        <f>IF(L167&lt;&gt;"",VLOOKUP(L167,Vocabulary!$A:$J,2,),IF(M167&lt;&gt;"",M167,""))</f>
        <v>OrganizationalUnit</v>
      </c>
      <c r="K167" s="9">
        <v>660</v>
      </c>
      <c r="L167" s="9">
        <v>220</v>
      </c>
    </row>
    <row r="168" spans="1:13" x14ac:dyDescent="0.3">
      <c r="A168" s="19" t="str">
        <f t="shared" si="6"/>
        <v>655range</v>
      </c>
      <c r="B168" s="19" t="str">
        <f t="shared" si="7"/>
        <v>range221</v>
      </c>
      <c r="C168" s="11" t="s">
        <v>736</v>
      </c>
      <c r="D168" s="9" t="s">
        <v>75</v>
      </c>
      <c r="E168" s="13" t="str">
        <f>IF(K168,VLOOKUP(K168,Vocabulary!$A:$J,2,),"")</f>
        <v>siteOf</v>
      </c>
      <c r="F168" s="4" t="s">
        <v>1</v>
      </c>
      <c r="G168" s="19" t="str">
        <f>IF(L168&lt;&gt;"",VLOOKUP(L168,Vocabulary!$A:$J,2,),IF(M168&lt;&gt;"",M168,""))</f>
        <v>Organization</v>
      </c>
      <c r="K168" s="9">
        <v>655</v>
      </c>
      <c r="L168" s="9">
        <v>221</v>
      </c>
    </row>
    <row r="169" spans="1:13" x14ac:dyDescent="0.3">
      <c r="A169" s="19" t="str">
        <f t="shared" si="6"/>
        <v>656range</v>
      </c>
      <c r="B169" s="19" t="str">
        <f t="shared" si="7"/>
        <v>range222</v>
      </c>
      <c r="C169" s="11" t="s">
        <v>736</v>
      </c>
      <c r="D169" s="9" t="s">
        <v>75</v>
      </c>
      <c r="E169" s="13" t="str">
        <f>IF(K169,VLOOKUP(K169,Vocabulary!$A:$J,2,),"")</f>
        <v>subOrganizationOf</v>
      </c>
      <c r="F169" s="4" t="s">
        <v>1</v>
      </c>
      <c r="G169" s="19" t="str">
        <f>IF(L169&lt;&gt;"",VLOOKUP(L169,Vocabulary!$A:$J,2,),IF(M169&lt;&gt;"",M169,""))</f>
        <v>PublicOrganization</v>
      </c>
      <c r="K169" s="9">
        <v>656</v>
      </c>
      <c r="L169" s="9">
        <v>222</v>
      </c>
    </row>
    <row r="170" spans="1:13" x14ac:dyDescent="0.3">
      <c r="A170" s="19" t="str">
        <f t="shared" si="6"/>
        <v>661range</v>
      </c>
      <c r="B170" s="19" t="str">
        <f t="shared" si="7"/>
        <v>range221</v>
      </c>
      <c r="C170" s="11" t="s">
        <v>736</v>
      </c>
      <c r="D170" s="9" t="s">
        <v>75</v>
      </c>
      <c r="E170" s="13" t="str">
        <f>IF(K170,VLOOKUP(K170,Vocabulary!$A:$J,2,),"")</f>
        <v>unitOf</v>
      </c>
      <c r="F170" s="4" t="s">
        <v>1</v>
      </c>
      <c r="G170" s="19" t="str">
        <f>IF(L170&lt;&gt;"",VLOOKUP(L170,Vocabulary!$A:$J,2,),IF(M170&lt;&gt;"",M170,""))</f>
        <v>Organization</v>
      </c>
      <c r="K170" s="9">
        <v>661</v>
      </c>
      <c r="L170" s="9">
        <v>221</v>
      </c>
    </row>
    <row r="171" spans="1:13" x14ac:dyDescent="0.3">
      <c r="A171" s="19" t="str">
        <f t="shared" si="6"/>
        <v>238range</v>
      </c>
      <c r="B171" s="19" t="str">
        <f t="shared" si="7"/>
        <v>range</v>
      </c>
      <c r="C171" s="11" t="s">
        <v>736</v>
      </c>
      <c r="D171" s="9" t="s">
        <v>75</v>
      </c>
      <c r="E171" s="13" t="str">
        <f>IF(K171,VLOOKUP(K171,Vocabulary!$A:$J,2,),"")</f>
        <v>legalName</v>
      </c>
      <c r="F171" s="4" t="s">
        <v>1</v>
      </c>
      <c r="G171" s="19" t="str">
        <f>IF(L171&lt;&gt;"",VLOOKUP(L171,Vocabulary!$A:$J,2,),IF(M171&lt;&gt;"",M171,""))</f>
        <v>_langstring</v>
      </c>
      <c r="K171" s="9">
        <v>238</v>
      </c>
      <c r="M171" s="21" t="s">
        <v>117</v>
      </c>
    </row>
    <row r="172" spans="1:13" x14ac:dyDescent="0.3">
      <c r="A172" s="19" t="str">
        <f t="shared" si="6"/>
        <v>237range</v>
      </c>
      <c r="B172" s="19" t="str">
        <f t="shared" si="7"/>
        <v>range</v>
      </c>
      <c r="C172" s="11" t="s">
        <v>736</v>
      </c>
      <c r="D172" s="9" t="s">
        <v>75</v>
      </c>
      <c r="E172" s="13" t="str">
        <f>IF(K172,VLOOKUP(K172,Vocabulary!$A:$J,2,),"")</f>
        <v>legalForm</v>
      </c>
      <c r="F172" s="4" t="s">
        <v>1</v>
      </c>
      <c r="G172" s="19" t="str">
        <f>IF(L172&lt;&gt;"",VLOOKUP(L172,Vocabulary!$A:$J,2,),IF(M172&lt;&gt;"",M172,""))</f>
        <v>_Concept</v>
      </c>
      <c r="K172" s="9">
        <v>237</v>
      </c>
      <c r="M172" s="21" t="s">
        <v>106</v>
      </c>
    </row>
    <row r="173" spans="1:13" x14ac:dyDescent="0.3">
      <c r="A173" s="19" t="str">
        <f t="shared" si="6"/>
        <v>228range</v>
      </c>
      <c r="B173" s="19" t="str">
        <f t="shared" si="7"/>
        <v>range</v>
      </c>
      <c r="C173" s="11" t="s">
        <v>736</v>
      </c>
      <c r="D173" s="9" t="s">
        <v>75</v>
      </c>
      <c r="E173" s="13" t="str">
        <f>IF(K173,VLOOKUP(K173,Vocabulary!$A:$J,2,),"")</f>
        <v>email</v>
      </c>
      <c r="F173" s="4" t="s">
        <v>1</v>
      </c>
      <c r="G173" s="19" t="str">
        <f>IF(L173&lt;&gt;"",VLOOKUP(L173,Vocabulary!$A:$J,2,),IF(M173&lt;&gt;"",M173,""))</f>
        <v>_string</v>
      </c>
      <c r="K173" s="9">
        <v>228</v>
      </c>
      <c r="M173" s="21" t="s">
        <v>116</v>
      </c>
    </row>
    <row r="174" spans="1:13" x14ac:dyDescent="0.3">
      <c r="A174" s="19" t="str">
        <f t="shared" si="6"/>
        <v>233range</v>
      </c>
      <c r="B174" s="19" t="str">
        <f t="shared" si="7"/>
        <v>range</v>
      </c>
      <c r="C174" s="11" t="s">
        <v>736</v>
      </c>
      <c r="D174" s="9" t="s">
        <v>75</v>
      </c>
      <c r="E174" s="13" t="str">
        <f>IF(K174,VLOOKUP(K174,Vocabulary!$A:$J,2,),"")</f>
        <v>faxNumber</v>
      </c>
      <c r="F174" s="4" t="s">
        <v>1</v>
      </c>
      <c r="G174" s="19" t="str">
        <f>IF(L174&lt;&gt;"",VLOOKUP(L174,Vocabulary!$A:$J,2,),IF(M174&lt;&gt;"",M174,""))</f>
        <v>_string</v>
      </c>
      <c r="K174" s="9">
        <v>233</v>
      </c>
      <c r="M174" s="21" t="s">
        <v>116</v>
      </c>
    </row>
    <row r="175" spans="1:13" x14ac:dyDescent="0.3">
      <c r="A175" s="19" t="str">
        <f t="shared" si="6"/>
        <v>245range</v>
      </c>
      <c r="B175" s="19" t="str">
        <f t="shared" si="7"/>
        <v>range</v>
      </c>
      <c r="C175" s="11" t="s">
        <v>736</v>
      </c>
      <c r="D175" s="9" t="s">
        <v>75</v>
      </c>
      <c r="E175" s="13" t="str">
        <f>IF(K175,VLOOKUP(K175,Vocabulary!$A:$J,2,),"")</f>
        <v>telephone</v>
      </c>
      <c r="F175" s="4" t="s">
        <v>1</v>
      </c>
      <c r="G175" s="19" t="str">
        <f>IF(L175&lt;&gt;"",VLOOKUP(L175,Vocabulary!$A:$J,2,),IF(M175&lt;&gt;"",M175,""))</f>
        <v>_string</v>
      </c>
      <c r="K175" s="9">
        <v>245</v>
      </c>
      <c r="M175" s="21" t="s">
        <v>116</v>
      </c>
    </row>
    <row r="176" spans="1:13" x14ac:dyDescent="0.3">
      <c r="A176" s="19" t="str">
        <f t="shared" si="6"/>
        <v>222subClassOf</v>
      </c>
      <c r="B176" s="19" t="str">
        <f t="shared" si="7"/>
        <v>subClassOf221</v>
      </c>
      <c r="C176" s="11" t="s">
        <v>736</v>
      </c>
      <c r="D176" s="9" t="s">
        <v>75</v>
      </c>
      <c r="E176" s="13" t="str">
        <f>IF(K176,VLOOKUP(K176,Vocabulary!$A:$J,2,),"")</f>
        <v>PublicOrganization</v>
      </c>
      <c r="F176" s="4" t="s">
        <v>749</v>
      </c>
      <c r="G176" s="19" t="str">
        <f>IF(L176&lt;&gt;"",VLOOKUP(L176,Vocabulary!$A:$J,2,),IF(M176&lt;&gt;"",M176,""))</f>
        <v>Organization</v>
      </c>
      <c r="K176" s="9">
        <v>222</v>
      </c>
      <c r="L176" s="9">
        <v>221</v>
      </c>
    </row>
    <row r="177" spans="1:12" x14ac:dyDescent="0.3">
      <c r="A177" s="19" t="str">
        <f t="shared" si="6"/>
        <v>658subClassOf</v>
      </c>
      <c r="B177" s="19" t="str">
        <f t="shared" si="7"/>
        <v>subClassOf221</v>
      </c>
      <c r="C177" s="11" t="s">
        <v>736</v>
      </c>
      <c r="D177" s="9" t="s">
        <v>75</v>
      </c>
      <c r="E177" s="13" t="str">
        <f>IF(K177,VLOOKUP(K177,Vocabulary!$A:$J,2,),"")</f>
        <v>FormalOrganization</v>
      </c>
      <c r="F177" s="4" t="s">
        <v>749</v>
      </c>
      <c r="G177" s="19" t="str">
        <f>IF(L177&lt;&gt;"",VLOOKUP(L177,Vocabulary!$A:$J,2,),IF(M177&lt;&gt;"",M177,""))</f>
        <v>Organization</v>
      </c>
      <c r="K177" s="9">
        <v>658</v>
      </c>
      <c r="L177" s="9">
        <v>221</v>
      </c>
    </row>
    <row r="178" spans="1:12" x14ac:dyDescent="0.3">
      <c r="A178" s="19" t="str">
        <f t="shared" si="6"/>
        <v>221subClassOf</v>
      </c>
      <c r="B178" s="19" t="str">
        <f t="shared" si="7"/>
        <v>subClassOf670</v>
      </c>
      <c r="C178" s="11" t="s">
        <v>736</v>
      </c>
      <c r="D178" s="9" t="s">
        <v>75</v>
      </c>
      <c r="E178" s="13" t="str">
        <f>IF(K178,VLOOKUP(K178,Vocabulary!$A:$J,2,),"")</f>
        <v>Organization</v>
      </c>
      <c r="F178" s="4" t="s">
        <v>749</v>
      </c>
      <c r="G178" s="19" t="str">
        <f>IF(L178&lt;&gt;"",VLOOKUP(L178,Vocabulary!$A:$J,2,),IF(M178&lt;&gt;"",M178,""))</f>
        <v>Agent</v>
      </c>
      <c r="K178" s="9">
        <v>221</v>
      </c>
      <c r="L178" s="9">
        <v>670</v>
      </c>
    </row>
    <row r="179" spans="1:12" x14ac:dyDescent="0.3">
      <c r="A179" s="19" t="str">
        <f t="shared" si="6"/>
        <v>659subClassOf</v>
      </c>
      <c r="B179" s="19" t="str">
        <f t="shared" si="7"/>
        <v>subClassOf658</v>
      </c>
      <c r="C179" s="11" t="s">
        <v>736</v>
      </c>
      <c r="D179" s="9" t="s">
        <v>75</v>
      </c>
      <c r="E179" s="13" t="str">
        <f>IF(K179,VLOOKUP(K179,Vocabulary!$A:$J,2,),"")</f>
        <v>RegisteredOrganization</v>
      </c>
      <c r="F179" s="4" t="s">
        <v>749</v>
      </c>
      <c r="G179" s="19" t="str">
        <f>IF(L179&lt;&gt;"",VLOOKUP(L179,Vocabulary!$A:$J,2,),IF(M179&lt;&gt;"",M179,""))</f>
        <v>FormalOrganization</v>
      </c>
      <c r="K179" s="9">
        <v>659</v>
      </c>
      <c r="L179" s="9">
        <v>658</v>
      </c>
    </row>
    <row r="180" spans="1:12" ht="28.8" x14ac:dyDescent="0.3">
      <c r="A180" s="19" t="str">
        <f t="shared" si="6"/>
        <v>227valueInScheme</v>
      </c>
      <c r="B180" s="19" t="str">
        <f t="shared" si="7"/>
        <v>valueInScheme364</v>
      </c>
      <c r="C180" s="11" t="s">
        <v>736</v>
      </c>
      <c r="D180" s="9" t="s">
        <v>75</v>
      </c>
      <c r="E180" s="13" t="str">
        <f>IF(K180,VLOOKUP(K180,Vocabulary!$A:$J,2,),"")</f>
        <v>economicActivity</v>
      </c>
      <c r="F180" s="4" t="s">
        <v>771</v>
      </c>
      <c r="G180" s="19" t="str">
        <f>IF(L180&lt;&gt;"",VLOOKUP(L180,Vocabulary!$A:$J,2,),IF(M180&lt;&gt;"",M180,""))</f>
        <v>Nace2008</v>
      </c>
      <c r="K180" s="9">
        <v>227</v>
      </c>
      <c r="L180" s="9">
        <v>364</v>
      </c>
    </row>
    <row r="181" spans="1:12" ht="28.8" x14ac:dyDescent="0.3">
      <c r="A181" s="19" t="str">
        <f t="shared" si="6"/>
        <v>230valueInScheme</v>
      </c>
      <c r="B181" s="19" t="str">
        <f t="shared" si="7"/>
        <v>valueInScheme380</v>
      </c>
      <c r="C181" s="11" t="s">
        <v>736</v>
      </c>
      <c r="D181" s="9" t="s">
        <v>75</v>
      </c>
      <c r="E181" s="13" t="str">
        <f>IF(K181,VLOOKUP(K181,Vocabulary!$A:$J,2,),"")</f>
        <v>endReason</v>
      </c>
      <c r="F181" s="4" t="s">
        <v>771</v>
      </c>
      <c r="G181" s="19" t="str">
        <f>IF(L181&lt;&gt;"",VLOOKUP(L181,Vocabulary!$A:$J,2,),IF(M181&lt;&gt;"",M181,""))</f>
        <v>EndReason</v>
      </c>
      <c r="K181" s="9">
        <v>230</v>
      </c>
      <c r="L181" s="9">
        <v>380</v>
      </c>
    </row>
    <row r="182" spans="1:12" ht="28.8" x14ac:dyDescent="0.3">
      <c r="A182" s="19" t="str">
        <f t="shared" si="6"/>
        <v>242valueInScheme</v>
      </c>
      <c r="B182" s="19" t="str">
        <f t="shared" si="7"/>
        <v>valueInScheme376</v>
      </c>
      <c r="C182" s="11" t="s">
        <v>736</v>
      </c>
      <c r="D182" s="9" t="s">
        <v>75</v>
      </c>
      <c r="E182" s="13" t="str">
        <f>IF(K182,VLOOKUP(K182,Vocabulary!$A:$J,2,),"")</f>
        <v>organizationType</v>
      </c>
      <c r="F182" s="4" t="s">
        <v>771</v>
      </c>
      <c r="G182" s="19" t="str">
        <f>IF(L182&lt;&gt;"",VLOOKUP(L182,Vocabulary!$A:$J,2,),IF(M182&lt;&gt;"",M182,""))</f>
        <v>OrganizationType</v>
      </c>
      <c r="K182" s="9">
        <v>242</v>
      </c>
      <c r="L182" s="9">
        <v>376</v>
      </c>
    </row>
    <row r="183" spans="1:12" ht="28.8" x14ac:dyDescent="0.3">
      <c r="A183" s="19" t="str">
        <f t="shared" si="6"/>
        <v>239valueInScheme</v>
      </c>
      <c r="B183" s="19" t="str">
        <f t="shared" si="7"/>
        <v>valueInScheme373</v>
      </c>
      <c r="C183" s="11" t="s">
        <v>736</v>
      </c>
      <c r="D183" s="9" t="s">
        <v>75</v>
      </c>
      <c r="E183" s="13" t="str">
        <f>IF(K183,VLOOKUP(K183,Vocabulary!$A:$J,2,),"")</f>
        <v>legalStatus</v>
      </c>
      <c r="F183" s="4" t="s">
        <v>771</v>
      </c>
      <c r="G183" s="19" t="str">
        <f>IF(L183&lt;&gt;"",VLOOKUP(L183,Vocabulary!$A:$J,2,),IF(M183&lt;&gt;"",M183,""))</f>
        <v>LegalStatus</v>
      </c>
      <c r="K183" s="9">
        <v>239</v>
      </c>
      <c r="L183" s="9">
        <v>373</v>
      </c>
    </row>
    <row r="184" spans="1:12" ht="28.8" x14ac:dyDescent="0.3">
      <c r="A184" s="19" t="str">
        <f t="shared" si="6"/>
        <v>243valueInScheme</v>
      </c>
      <c r="B184" s="19" t="str">
        <f t="shared" si="7"/>
        <v>valueInScheme377</v>
      </c>
      <c r="C184" s="11" t="s">
        <v>736</v>
      </c>
      <c r="D184" s="9" t="s">
        <v>75</v>
      </c>
      <c r="E184" s="13" t="str">
        <f>IF(K184,VLOOKUP(K184,Vocabulary!$A:$J,2,),"")</f>
        <v>authorization</v>
      </c>
      <c r="F184" s="4" t="s">
        <v>771</v>
      </c>
      <c r="G184" s="19" t="str">
        <f>IF(L184&lt;&gt;"",VLOOKUP(L184,Vocabulary!$A:$J,2,),IF(M184&lt;&gt;"",M184,""))</f>
        <v>Authorization</v>
      </c>
      <c r="K184" s="9">
        <v>243</v>
      </c>
      <c r="L184" s="9">
        <v>377</v>
      </c>
    </row>
    <row r="185" spans="1:12" ht="28.8" x14ac:dyDescent="0.3">
      <c r="A185" s="19" t="str">
        <f t="shared" si="6"/>
        <v>237valueInScheme</v>
      </c>
      <c r="B185" s="19" t="str">
        <f t="shared" si="7"/>
        <v>valueInScheme372</v>
      </c>
      <c r="C185" s="11" t="s">
        <v>736</v>
      </c>
      <c r="D185" s="9" t="s">
        <v>75</v>
      </c>
      <c r="E185" s="13" t="str">
        <f>IF(K185,VLOOKUP(K185,Vocabulary!$A:$J,2,),"")</f>
        <v>legalForm</v>
      </c>
      <c r="F185" s="4" t="s">
        <v>771</v>
      </c>
      <c r="G185" s="19" t="str">
        <f>IF(L185&lt;&gt;"",VLOOKUP(L185,Vocabulary!$A:$J,2,),IF(M185&lt;&gt;"",M185,""))</f>
        <v>LegalForm</v>
      </c>
      <c r="K185" s="9">
        <v>237</v>
      </c>
      <c r="L185" s="9">
        <v>372</v>
      </c>
    </row>
    <row r="186" spans="1:12" x14ac:dyDescent="0.3">
      <c r="A186" s="19" t="str">
        <f t="shared" si="6"/>
        <v>329domain</v>
      </c>
      <c r="B186" s="19" t="str">
        <f t="shared" si="7"/>
        <v>domain323</v>
      </c>
      <c r="C186" s="11" t="s">
        <v>736</v>
      </c>
      <c r="D186" s="9" t="s">
        <v>4</v>
      </c>
      <c r="E186" s="13" t="str">
        <f>IF(K186,VLOOKUP(K186,Vocabulary!$A:$J,2,),"")</f>
        <v>civilState</v>
      </c>
      <c r="F186" s="4" t="s">
        <v>0</v>
      </c>
      <c r="G186" s="19" t="str">
        <f>IF(L186&lt;&gt;"",VLOOKUP(L186,Vocabulary!$A:$J,2,),IF(M186&lt;&gt;"",M186,""))</f>
        <v>Person</v>
      </c>
      <c r="K186" s="9">
        <v>329</v>
      </c>
      <c r="L186" s="9">
        <v>323</v>
      </c>
    </row>
    <row r="187" spans="1:12" x14ac:dyDescent="0.3">
      <c r="A187" s="19" t="str">
        <f t="shared" si="6"/>
        <v>330domain</v>
      </c>
      <c r="B187" s="19" t="str">
        <f t="shared" si="7"/>
        <v>domain323</v>
      </c>
      <c r="C187" s="11" t="s">
        <v>736</v>
      </c>
      <c r="D187" s="9" t="s">
        <v>4</v>
      </c>
      <c r="E187" s="13" t="str">
        <f>IF(K187,VLOOKUP(K187,Vocabulary!$A:$J,2,),"")</f>
        <v>birthDate</v>
      </c>
      <c r="F187" s="4" t="s">
        <v>0</v>
      </c>
      <c r="G187" s="19" t="str">
        <f>IF(L187&lt;&gt;"",VLOOKUP(L187,Vocabulary!$A:$J,2,),IF(M187&lt;&gt;"",M187,""))</f>
        <v>Person</v>
      </c>
      <c r="K187" s="9">
        <v>330</v>
      </c>
      <c r="L187" s="9">
        <v>323</v>
      </c>
    </row>
    <row r="188" spans="1:12" x14ac:dyDescent="0.3">
      <c r="A188" s="19" t="str">
        <f t="shared" si="6"/>
        <v>331domain</v>
      </c>
      <c r="B188" s="19" t="str">
        <f t="shared" si="7"/>
        <v>domain323</v>
      </c>
      <c r="C188" s="11" t="s">
        <v>736</v>
      </c>
      <c r="D188" s="9" t="s">
        <v>4</v>
      </c>
      <c r="E188" s="13" t="str">
        <f>IF(K188,VLOOKUP(K188,Vocabulary!$A:$J,2,),"")</f>
        <v>deathDate</v>
      </c>
      <c r="F188" s="4" t="s">
        <v>0</v>
      </c>
      <c r="G188" s="19" t="str">
        <f>IF(L188&lt;&gt;"",VLOOKUP(L188,Vocabulary!$A:$J,2,),IF(M188&lt;&gt;"",M188,""))</f>
        <v>Person</v>
      </c>
      <c r="K188" s="9">
        <v>331</v>
      </c>
      <c r="L188" s="9">
        <v>323</v>
      </c>
    </row>
    <row r="189" spans="1:12" x14ac:dyDescent="0.3">
      <c r="A189" s="19" t="str">
        <f t="shared" si="6"/>
        <v>334domain</v>
      </c>
      <c r="B189" s="19" t="str">
        <f t="shared" si="7"/>
        <v>domain323</v>
      </c>
      <c r="C189" s="11" t="s">
        <v>736</v>
      </c>
      <c r="D189" s="9" t="s">
        <v>4</v>
      </c>
      <c r="E189" s="13" t="str">
        <f>IF(K189,VLOOKUP(K189,Vocabulary!$A:$J,2,),"")</f>
        <v>fullName</v>
      </c>
      <c r="F189" s="4" t="s">
        <v>0</v>
      </c>
      <c r="G189" s="19" t="str">
        <f>IF(L189&lt;&gt;"",VLOOKUP(L189,Vocabulary!$A:$J,2,),IF(M189&lt;&gt;"",M189,""))</f>
        <v>Person</v>
      </c>
      <c r="K189" s="9">
        <v>334</v>
      </c>
      <c r="L189" s="9">
        <v>323</v>
      </c>
    </row>
    <row r="190" spans="1:12" x14ac:dyDescent="0.3">
      <c r="A190" s="19" t="str">
        <f t="shared" si="6"/>
        <v>335domain</v>
      </c>
      <c r="B190" s="19" t="str">
        <f t="shared" si="7"/>
        <v>domain323</v>
      </c>
      <c r="C190" s="11" t="s">
        <v>736</v>
      </c>
      <c r="D190" s="9" t="s">
        <v>4</v>
      </c>
      <c r="E190" s="13" t="str">
        <f>IF(K190,VLOOKUP(K190,Vocabulary!$A:$J,2,),"")</f>
        <v>gender</v>
      </c>
      <c r="F190" s="4" t="s">
        <v>0</v>
      </c>
      <c r="G190" s="19" t="str">
        <f>IF(L190&lt;&gt;"",VLOOKUP(L190,Vocabulary!$A:$J,2,),IF(M190&lt;&gt;"",M190,""))</f>
        <v>Person</v>
      </c>
      <c r="K190" s="9">
        <v>335</v>
      </c>
      <c r="L190" s="9">
        <v>323</v>
      </c>
    </row>
    <row r="191" spans="1:12" x14ac:dyDescent="0.3">
      <c r="A191" s="19" t="str">
        <f t="shared" si="6"/>
        <v>336domain</v>
      </c>
      <c r="B191" s="19" t="str">
        <f t="shared" si="7"/>
        <v>domain323</v>
      </c>
      <c r="C191" s="11" t="s">
        <v>736</v>
      </c>
      <c r="D191" s="9" t="s">
        <v>4</v>
      </c>
      <c r="E191" s="13" t="str">
        <f>IF(K191,VLOOKUP(K191,Vocabulary!$A:$J,2,),"")</f>
        <v>givenNames</v>
      </c>
      <c r="F191" s="4" t="s">
        <v>0</v>
      </c>
      <c r="G191" s="19" t="str">
        <f>IF(L191&lt;&gt;"",VLOOKUP(L191,Vocabulary!$A:$J,2,),IF(M191&lt;&gt;"",M191,""))</f>
        <v>Person</v>
      </c>
      <c r="K191" s="9">
        <v>336</v>
      </c>
      <c r="L191" s="9">
        <v>323</v>
      </c>
    </row>
    <row r="192" spans="1:12" x14ac:dyDescent="0.3">
      <c r="A192" s="19" t="str">
        <f t="shared" si="6"/>
        <v>337domain</v>
      </c>
      <c r="B192" s="19" t="str">
        <f t="shared" si="7"/>
        <v>domain323</v>
      </c>
      <c r="C192" s="11" t="s">
        <v>736</v>
      </c>
      <c r="D192" s="9" t="s">
        <v>4</v>
      </c>
      <c r="E192" s="13" t="str">
        <f>IF(K192,VLOOKUP(K192,Vocabulary!$A:$J,2,),"")</f>
        <v>headOf</v>
      </c>
      <c r="F192" s="4" t="s">
        <v>0</v>
      </c>
      <c r="G192" s="19" t="str">
        <f>IF(L192&lt;&gt;"",VLOOKUP(L192,Vocabulary!$A:$J,2,),IF(M192&lt;&gt;"",M192,""))</f>
        <v>Person</v>
      </c>
      <c r="K192" s="9">
        <v>337</v>
      </c>
      <c r="L192" s="9">
        <v>323</v>
      </c>
    </row>
    <row r="193" spans="1:13" x14ac:dyDescent="0.3">
      <c r="A193" s="19" t="str">
        <f t="shared" si="6"/>
        <v>338domain</v>
      </c>
      <c r="B193" s="19" t="str">
        <f t="shared" si="7"/>
        <v>domain320</v>
      </c>
      <c r="C193" s="11" t="s">
        <v>736</v>
      </c>
      <c r="D193" s="9" t="s">
        <v>4</v>
      </c>
      <c r="E193" s="13" t="str">
        <f>IF(K193,VLOOKUP(K193,Vocabulary!$A:$J,2,),"")</f>
        <v>householdRelationType</v>
      </c>
      <c r="F193" s="4" t="s">
        <v>0</v>
      </c>
      <c r="G193" s="19" t="str">
        <f>IF(L193&lt;&gt;"",VLOOKUP(L193,Vocabulary!$A:$J,2,),IF(M193&lt;&gt;"",M193,""))</f>
        <v>HouseholdRelation</v>
      </c>
      <c r="K193" s="9">
        <v>338</v>
      </c>
      <c r="L193" s="9">
        <v>320</v>
      </c>
    </row>
    <row r="194" spans="1:13" x14ac:dyDescent="0.3">
      <c r="A194" s="19" t="str">
        <f t="shared" si="6"/>
        <v>345domain</v>
      </c>
      <c r="B194" s="19" t="str">
        <f t="shared" si="7"/>
        <v>domain323</v>
      </c>
      <c r="C194" s="11" t="s">
        <v>736</v>
      </c>
      <c r="D194" s="9" t="s">
        <v>4</v>
      </c>
      <c r="E194" s="13" t="str">
        <f>IF(K194,VLOOKUP(K194,Vocabulary!$A:$J,2,),"")</f>
        <v>placeOfBirth</v>
      </c>
      <c r="F194" s="4" t="s">
        <v>0</v>
      </c>
      <c r="G194" s="19" t="str">
        <f>IF(L194&lt;&gt;"",VLOOKUP(L194,Vocabulary!$A:$J,2,),IF(M194&lt;&gt;"",M194,""))</f>
        <v>Person</v>
      </c>
      <c r="K194" s="9">
        <v>345</v>
      </c>
      <c r="L194" s="9">
        <v>323</v>
      </c>
    </row>
    <row r="195" spans="1:13" x14ac:dyDescent="0.3">
      <c r="A195" s="19" t="str">
        <f t="shared" si="6"/>
        <v>346domain</v>
      </c>
      <c r="B195" s="19" t="str">
        <f t="shared" si="7"/>
        <v>domain323</v>
      </c>
      <c r="C195" s="11" t="s">
        <v>736</v>
      </c>
      <c r="D195" s="9" t="s">
        <v>4</v>
      </c>
      <c r="E195" s="13" t="str">
        <f>IF(K195,VLOOKUP(K195,Vocabulary!$A:$J,2,),"")</f>
        <v>placeOfDeath</v>
      </c>
      <c r="F195" s="4" t="s">
        <v>0</v>
      </c>
      <c r="G195" s="19" t="str">
        <f>IF(L195&lt;&gt;"",VLOOKUP(L195,Vocabulary!$A:$J,2,),IF(M195&lt;&gt;"",M195,""))</f>
        <v>Person</v>
      </c>
      <c r="K195" s="9">
        <v>346</v>
      </c>
      <c r="L195" s="9">
        <v>323</v>
      </c>
    </row>
    <row r="196" spans="1:13" x14ac:dyDescent="0.3">
      <c r="A196" s="19" t="str">
        <f t="shared" si="6"/>
        <v>341domain</v>
      </c>
      <c r="B196" s="19" t="str">
        <f t="shared" si="7"/>
        <v>domain323</v>
      </c>
      <c r="C196" s="11" t="s">
        <v>736</v>
      </c>
      <c r="D196" s="9" t="s">
        <v>4</v>
      </c>
      <c r="E196" s="13" t="str">
        <f>IF(K196,VLOOKUP(K196,Vocabulary!$A:$J,2,),"")</f>
        <v>memberOf</v>
      </c>
      <c r="F196" s="4" t="s">
        <v>0</v>
      </c>
      <c r="G196" s="19" t="str">
        <f>IF(L196&lt;&gt;"",VLOOKUP(L196,Vocabulary!$A:$J,2,),IF(M196&lt;&gt;"",M196,""))</f>
        <v>Person</v>
      </c>
      <c r="K196" s="9">
        <v>341</v>
      </c>
      <c r="L196" s="9">
        <v>323</v>
      </c>
    </row>
    <row r="197" spans="1:13" x14ac:dyDescent="0.3">
      <c r="A197" s="19" t="str">
        <f t="shared" si="6"/>
        <v>343domain</v>
      </c>
      <c r="B197" s="19" t="str">
        <f t="shared" si="7"/>
        <v>domain323</v>
      </c>
      <c r="C197" s="11" t="s">
        <v>736</v>
      </c>
      <c r="D197" s="9" t="s">
        <v>4</v>
      </c>
      <c r="E197" s="13" t="str">
        <f>IF(K197,VLOOKUP(K197,Vocabulary!$A:$J,2,),"")</f>
        <v>nationality</v>
      </c>
      <c r="F197" s="4" t="s">
        <v>0</v>
      </c>
      <c r="G197" s="19" t="str">
        <f>IF(L197&lt;&gt;"",VLOOKUP(L197,Vocabulary!$A:$J,2,),IF(M197&lt;&gt;"",M197,""))</f>
        <v>Person</v>
      </c>
      <c r="K197" s="9">
        <v>343</v>
      </c>
      <c r="L197" s="9">
        <v>323</v>
      </c>
    </row>
    <row r="198" spans="1:13" x14ac:dyDescent="0.3">
      <c r="A198" s="19" t="str">
        <f t="shared" si="6"/>
        <v>344domain</v>
      </c>
      <c r="B198" s="19" t="str">
        <f t="shared" si="7"/>
        <v>domain323</v>
      </c>
      <c r="C198" s="11" t="s">
        <v>736</v>
      </c>
      <c r="D198" s="9" t="s">
        <v>4</v>
      </c>
      <c r="E198" s="13" t="str">
        <f>IF(K198,VLOOKUP(K198,Vocabulary!$A:$J,2,),"")</f>
        <v>nrn</v>
      </c>
      <c r="F198" s="4" t="s">
        <v>0</v>
      </c>
      <c r="G198" s="19" t="str">
        <f>IF(L198&lt;&gt;"",VLOOKUP(L198,Vocabulary!$A:$J,2,),IF(M198&lt;&gt;"",M198,""))</f>
        <v>Person</v>
      </c>
      <c r="K198" s="9">
        <v>344</v>
      </c>
      <c r="L198" s="9">
        <v>323</v>
      </c>
    </row>
    <row r="199" spans="1:13" x14ac:dyDescent="0.3">
      <c r="A199" s="19" t="str">
        <f t="shared" si="6"/>
        <v>339domain</v>
      </c>
      <c r="B199" s="19" t="str">
        <f t="shared" si="7"/>
        <v>domain324</v>
      </c>
      <c r="C199" s="11" t="s">
        <v>736</v>
      </c>
      <c r="D199" s="9" t="s">
        <v>4</v>
      </c>
      <c r="E199" s="13" t="str">
        <f>IF(K199,VLOOKUP(K199,Vocabulary!$A:$J,2,),"")</f>
        <v>person1</v>
      </c>
      <c r="F199" s="4" t="s">
        <v>0</v>
      </c>
      <c r="G199" s="19" t="str">
        <f>IF(L199&lt;&gt;"",VLOOKUP(L199,Vocabulary!$A:$J,2,),IF(M199&lt;&gt;"",M199,""))</f>
        <v>PersonRelation</v>
      </c>
      <c r="K199" s="9">
        <v>339</v>
      </c>
      <c r="L199" s="9">
        <v>324</v>
      </c>
    </row>
    <row r="200" spans="1:13" x14ac:dyDescent="0.3">
      <c r="A200" s="19" t="str">
        <f t="shared" si="6"/>
        <v>347domain</v>
      </c>
      <c r="B200" s="19" t="str">
        <f t="shared" si="7"/>
        <v>domain323</v>
      </c>
      <c r="C200" s="11" t="s">
        <v>736</v>
      </c>
      <c r="D200" s="9" t="s">
        <v>4</v>
      </c>
      <c r="E200" s="13" t="str">
        <f>IF(K200,VLOOKUP(K200,Vocabulary!$A:$J,2,),"")</f>
        <v>register</v>
      </c>
      <c r="F200" s="4" t="s">
        <v>0</v>
      </c>
      <c r="G200" s="19" t="str">
        <f>IF(L200&lt;&gt;"",VLOOKUP(L200,Vocabulary!$A:$J,2,),IF(M200&lt;&gt;"",M200,""))</f>
        <v>Person</v>
      </c>
      <c r="K200" s="9">
        <v>347</v>
      </c>
      <c r="L200" s="9">
        <v>323</v>
      </c>
    </row>
    <row r="201" spans="1:13" x14ac:dyDescent="0.3">
      <c r="A201" s="19" t="str">
        <f t="shared" si="6"/>
        <v>348domain</v>
      </c>
      <c r="B201" s="19" t="str">
        <f t="shared" si="7"/>
        <v>domain323</v>
      </c>
      <c r="C201" s="11" t="s">
        <v>736</v>
      </c>
      <c r="D201" s="9" t="s">
        <v>4</v>
      </c>
      <c r="E201" s="13" t="str">
        <f>IF(K201,VLOOKUP(K201,Vocabulary!$A:$J,2,),"")</f>
        <v>residenceAddress</v>
      </c>
      <c r="F201" s="4" t="s">
        <v>0</v>
      </c>
      <c r="G201" s="19" t="str">
        <f>IF(L201&lt;&gt;"",VLOOKUP(L201,Vocabulary!$A:$J,2,),IF(M201&lt;&gt;"",M201,""))</f>
        <v>Person</v>
      </c>
      <c r="K201" s="9">
        <v>348</v>
      </c>
      <c r="L201" s="9">
        <v>323</v>
      </c>
    </row>
    <row r="202" spans="1:13" x14ac:dyDescent="0.3">
      <c r="A202" s="19" t="str">
        <f t="shared" si="6"/>
        <v>349domain</v>
      </c>
      <c r="B202" s="19" t="str">
        <f t="shared" si="7"/>
        <v>domain323</v>
      </c>
      <c r="C202" s="11" t="s">
        <v>736</v>
      </c>
      <c r="D202" s="9" t="s">
        <v>4</v>
      </c>
      <c r="E202" s="13" t="str">
        <f>IF(K202,VLOOKUP(K202,Vocabulary!$A:$J,2,),"")</f>
        <v>ssin</v>
      </c>
      <c r="F202" s="4" t="s">
        <v>0</v>
      </c>
      <c r="G202" s="19" t="str">
        <f>IF(L202&lt;&gt;"",VLOOKUP(L202,Vocabulary!$A:$J,2,),IF(M202&lt;&gt;"",M202,""))</f>
        <v>Person</v>
      </c>
      <c r="K202" s="9">
        <v>349</v>
      </c>
      <c r="L202" s="9">
        <v>323</v>
      </c>
    </row>
    <row r="203" spans="1:13" x14ac:dyDescent="0.3">
      <c r="A203" s="19" t="str">
        <f t="shared" si="6"/>
        <v>332domain</v>
      </c>
      <c r="B203" s="19" t="str">
        <f t="shared" si="7"/>
        <v>domain323</v>
      </c>
      <c r="C203" s="11" t="s">
        <v>736</v>
      </c>
      <c r="D203" s="9" t="s">
        <v>4</v>
      </c>
      <c r="E203" s="13" t="str">
        <f>IF(K203,VLOOKUP(K203,Vocabulary!$A:$J,2,),"")</f>
        <v>familyName</v>
      </c>
      <c r="F203" s="4" t="s">
        <v>0</v>
      </c>
      <c r="G203" s="19" t="str">
        <f>IF(L203&lt;&gt;"",VLOOKUP(L203,Vocabulary!$A:$J,2,),IF(M203&lt;&gt;"",M203,""))</f>
        <v>Person</v>
      </c>
      <c r="K203" s="9">
        <v>332</v>
      </c>
      <c r="L203" s="9">
        <v>323</v>
      </c>
    </row>
    <row r="204" spans="1:13" x14ac:dyDescent="0.3">
      <c r="A204" s="19" t="str">
        <f t="shared" si="6"/>
        <v>333domain</v>
      </c>
      <c r="B204" s="19" t="str">
        <f t="shared" si="7"/>
        <v>domain323</v>
      </c>
      <c r="C204" s="11" t="s">
        <v>736</v>
      </c>
      <c r="D204" s="9" t="s">
        <v>4</v>
      </c>
      <c r="E204" s="13" t="str">
        <f>IF(K204,VLOOKUP(K204,Vocabulary!$A:$J,2,),"")</f>
        <v>givenName</v>
      </c>
      <c r="F204" s="4" t="s">
        <v>0</v>
      </c>
      <c r="G204" s="19" t="str">
        <f>IF(L204&lt;&gt;"",VLOOKUP(L204,Vocabulary!$A:$J,2,),IF(M204&lt;&gt;"",M204,""))</f>
        <v>Person</v>
      </c>
      <c r="K204" s="9">
        <v>333</v>
      </c>
      <c r="L204" s="9">
        <v>323</v>
      </c>
    </row>
    <row r="205" spans="1:13" x14ac:dyDescent="0.3">
      <c r="A205" s="19" t="str">
        <f t="shared" si="6"/>
        <v>224domain</v>
      </c>
      <c r="B205" s="19" t="str">
        <f t="shared" si="7"/>
        <v>domain319</v>
      </c>
      <c r="C205" s="11" t="s">
        <v>736</v>
      </c>
      <c r="D205" s="9" t="s">
        <v>4</v>
      </c>
      <c r="E205" s="13" t="str">
        <f>IF(K205,VLOOKUP(K205,Vocabulary!$A:$J,2,),"")</f>
        <v>address</v>
      </c>
      <c r="F205" s="4" t="s">
        <v>0</v>
      </c>
      <c r="G205" s="19" t="str">
        <f>IF(L205&lt;&gt;"",VLOOKUP(L205,Vocabulary!$A:$J,2,),IF(M205&lt;&gt;"",M205,""))</f>
        <v>Household</v>
      </c>
      <c r="K205" s="9">
        <v>224</v>
      </c>
      <c r="L205" s="9">
        <v>319</v>
      </c>
    </row>
    <row r="206" spans="1:13" x14ac:dyDescent="0.3">
      <c r="A206" s="19" t="str">
        <f t="shared" ref="A206:A260" si="8">CONCATENATE(K206,F206)</f>
        <v>224domain</v>
      </c>
      <c r="B206" s="19" t="str">
        <f t="shared" ref="B206:B260" si="9">CONCATENATE(F206,L206)</f>
        <v>domain323</v>
      </c>
      <c r="C206" s="11" t="s">
        <v>736</v>
      </c>
      <c r="D206" s="9" t="s">
        <v>4</v>
      </c>
      <c r="E206" s="13" t="str">
        <f>IF(K206,VLOOKUP(K206,Vocabulary!$A:$J,2,),"")</f>
        <v>address</v>
      </c>
      <c r="F206" s="4" t="s">
        <v>0</v>
      </c>
      <c r="G206" s="19" t="str">
        <f>IF(L206&lt;&gt;"",VLOOKUP(L206,Vocabulary!$A:$J,2,),IF(M206&lt;&gt;"",M206,""))</f>
        <v>Person</v>
      </c>
      <c r="K206" s="9">
        <v>224</v>
      </c>
      <c r="L206" s="9">
        <v>323</v>
      </c>
    </row>
    <row r="207" spans="1:13" x14ac:dyDescent="0.3">
      <c r="A207" s="19" t="str">
        <f t="shared" si="8"/>
        <v>344pattern</v>
      </c>
      <c r="B207" s="19" t="str">
        <f t="shared" si="9"/>
        <v>pattern</v>
      </c>
      <c r="C207" s="11" t="s">
        <v>736</v>
      </c>
      <c r="D207" s="9" t="s">
        <v>4</v>
      </c>
      <c r="E207" s="13" t="str">
        <f>IF(K207,VLOOKUP(K207,Vocabulary!$A:$J,2,),"")</f>
        <v>nrn</v>
      </c>
      <c r="F207" s="4" t="s">
        <v>114</v>
      </c>
      <c r="G207" s="19" t="str">
        <f>IF(L207&lt;&gt;"",VLOOKUP(L207,Vocabulary!$A:$J,2,),IF(M207&lt;&gt;"",M207,""))</f>
        <v>\d{11}</v>
      </c>
      <c r="K207" s="9">
        <v>344</v>
      </c>
      <c r="M207" s="21" t="s">
        <v>244</v>
      </c>
    </row>
    <row r="208" spans="1:13" x14ac:dyDescent="0.3">
      <c r="A208" s="19" t="str">
        <f t="shared" si="8"/>
        <v>349pattern</v>
      </c>
      <c r="B208" s="19" t="str">
        <f t="shared" si="9"/>
        <v>pattern</v>
      </c>
      <c r="C208" s="11" t="s">
        <v>736</v>
      </c>
      <c r="D208" s="9" t="s">
        <v>4</v>
      </c>
      <c r="E208" s="13" t="str">
        <f>IF(K208,VLOOKUP(K208,Vocabulary!$A:$J,2,),"")</f>
        <v>ssin</v>
      </c>
      <c r="F208" s="4" t="s">
        <v>114</v>
      </c>
      <c r="G208" s="19" t="str">
        <f>IF(L208&lt;&gt;"",VLOOKUP(L208,Vocabulary!$A:$J,2,),IF(M208&lt;&gt;"",M208,""))</f>
        <v>\d{11}</v>
      </c>
      <c r="K208" s="9">
        <v>349</v>
      </c>
      <c r="M208" s="21" t="s">
        <v>244</v>
      </c>
    </row>
    <row r="209" spans="1:13" x14ac:dyDescent="0.3">
      <c r="A209" s="19" t="str">
        <f t="shared" si="8"/>
        <v>299range</v>
      </c>
      <c r="B209" s="19" t="str">
        <f t="shared" si="9"/>
        <v>range359</v>
      </c>
      <c r="C209" s="11" t="s">
        <v>736</v>
      </c>
      <c r="D209" s="9" t="s">
        <v>4</v>
      </c>
      <c r="E209" s="13" t="str">
        <f>IF(K209,VLOOKUP(K209,Vocabulary!$A:$J,2,),"")</f>
        <v>pointGeometry</v>
      </c>
      <c r="F209" s="4" t="s">
        <v>1</v>
      </c>
      <c r="G209" s="19" t="str">
        <f>IF(L209&lt;&gt;"",VLOOKUP(L209,Vocabulary!$A:$J,2,),IF(M209&lt;&gt;"",M209,""))</f>
        <v>GM_Point</v>
      </c>
      <c r="K209" s="9">
        <v>299</v>
      </c>
      <c r="L209" s="9">
        <v>359</v>
      </c>
    </row>
    <row r="210" spans="1:13" x14ac:dyDescent="0.3">
      <c r="A210" s="19" t="str">
        <f t="shared" si="8"/>
        <v>329range</v>
      </c>
      <c r="B210" s="19" t="str">
        <f t="shared" si="9"/>
        <v>range</v>
      </c>
      <c r="C210" s="11" t="s">
        <v>736</v>
      </c>
      <c r="D210" s="9" t="s">
        <v>4</v>
      </c>
      <c r="E210" s="13" t="str">
        <f>IF(K210,VLOOKUP(K210,Vocabulary!$A:$J,2,),"")</f>
        <v>civilState</v>
      </c>
      <c r="F210" s="4" t="s">
        <v>1</v>
      </c>
      <c r="G210" s="19" t="str">
        <f>IF(L210&lt;&gt;"",VLOOKUP(L210,Vocabulary!$A:$J,2,),IF(M210&lt;&gt;"",M210,""))</f>
        <v>_Concept</v>
      </c>
      <c r="K210" s="9">
        <v>329</v>
      </c>
      <c r="M210" s="21" t="s">
        <v>106</v>
      </c>
    </row>
    <row r="211" spans="1:13" x14ac:dyDescent="0.3">
      <c r="A211" s="19" t="str">
        <f t="shared" si="8"/>
        <v>330range</v>
      </c>
      <c r="B211" s="19" t="str">
        <f t="shared" si="9"/>
        <v>range</v>
      </c>
      <c r="C211" s="11" t="s">
        <v>736</v>
      </c>
      <c r="D211" s="9" t="s">
        <v>4</v>
      </c>
      <c r="E211" s="13" t="str">
        <f>IF(K211,VLOOKUP(K211,Vocabulary!$A:$J,2,),"")</f>
        <v>birthDate</v>
      </c>
      <c r="F211" s="4" t="s">
        <v>1</v>
      </c>
      <c r="G211" s="19" t="str">
        <f>IF(L211&lt;&gt;"",VLOOKUP(L211,Vocabulary!$A:$J,2,),IF(M211&lt;&gt;"",M211,""))</f>
        <v>_date</v>
      </c>
      <c r="K211" s="9">
        <v>330</v>
      </c>
      <c r="M211" s="21" t="s">
        <v>119</v>
      </c>
    </row>
    <row r="212" spans="1:13" x14ac:dyDescent="0.3">
      <c r="A212" s="19" t="str">
        <f t="shared" si="8"/>
        <v>331range</v>
      </c>
      <c r="B212" s="19" t="str">
        <f t="shared" si="9"/>
        <v>range</v>
      </c>
      <c r="C212" s="11" t="s">
        <v>736</v>
      </c>
      <c r="D212" s="9" t="s">
        <v>4</v>
      </c>
      <c r="E212" s="13" t="str">
        <f>IF(K212,VLOOKUP(K212,Vocabulary!$A:$J,2,),"")</f>
        <v>deathDate</v>
      </c>
      <c r="F212" s="4" t="s">
        <v>1</v>
      </c>
      <c r="G212" s="19" t="str">
        <f>IF(L212&lt;&gt;"",VLOOKUP(L212,Vocabulary!$A:$J,2,),IF(M212&lt;&gt;"",M212,""))</f>
        <v>_date</v>
      </c>
      <c r="K212" s="9">
        <v>331</v>
      </c>
      <c r="M212" s="21" t="s">
        <v>119</v>
      </c>
    </row>
    <row r="213" spans="1:13" x14ac:dyDescent="0.3">
      <c r="A213" s="19" t="str">
        <f t="shared" si="8"/>
        <v>334range</v>
      </c>
      <c r="B213" s="19" t="str">
        <f t="shared" si="9"/>
        <v>range</v>
      </c>
      <c r="C213" s="11" t="s">
        <v>736</v>
      </c>
      <c r="D213" s="9" t="s">
        <v>4</v>
      </c>
      <c r="E213" s="13" t="str">
        <f>IF(K213,VLOOKUP(K213,Vocabulary!$A:$J,2,),"")</f>
        <v>fullName</v>
      </c>
      <c r="F213" s="4" t="s">
        <v>1</v>
      </c>
      <c r="G213" s="19" t="str">
        <f>IF(L213&lt;&gt;"",VLOOKUP(L213,Vocabulary!$A:$J,2,),IF(M213&lt;&gt;"",M213,""))</f>
        <v>_string</v>
      </c>
      <c r="K213" s="9">
        <v>334</v>
      </c>
      <c r="M213" s="21" t="s">
        <v>116</v>
      </c>
    </row>
    <row r="214" spans="1:13" x14ac:dyDescent="0.3">
      <c r="A214" s="19" t="str">
        <f t="shared" si="8"/>
        <v>335range</v>
      </c>
      <c r="B214" s="19" t="str">
        <f t="shared" si="9"/>
        <v>range</v>
      </c>
      <c r="C214" s="11" t="s">
        <v>736</v>
      </c>
      <c r="D214" s="9" t="s">
        <v>4</v>
      </c>
      <c r="E214" s="13" t="str">
        <f>IF(K214,VLOOKUP(K214,Vocabulary!$A:$J,2,),"")</f>
        <v>gender</v>
      </c>
      <c r="F214" s="4" t="s">
        <v>1</v>
      </c>
      <c r="G214" s="19" t="str">
        <f>IF(L214&lt;&gt;"",VLOOKUP(L214,Vocabulary!$A:$J,2,),IF(M214&lt;&gt;"",M214,""))</f>
        <v>_Concept</v>
      </c>
      <c r="K214" s="9">
        <v>335</v>
      </c>
      <c r="M214" s="21" t="s">
        <v>106</v>
      </c>
    </row>
    <row r="215" spans="1:13" x14ac:dyDescent="0.3">
      <c r="A215" s="19" t="str">
        <f t="shared" si="8"/>
        <v>336range</v>
      </c>
      <c r="B215" s="19" t="str">
        <f t="shared" si="9"/>
        <v>range</v>
      </c>
      <c r="C215" s="11" t="s">
        <v>736</v>
      </c>
      <c r="D215" s="9" t="s">
        <v>4</v>
      </c>
      <c r="E215" s="13" t="str">
        <f>IF(K215,VLOOKUP(K215,Vocabulary!$A:$J,2,),"")</f>
        <v>givenNames</v>
      </c>
      <c r="F215" s="4" t="s">
        <v>1</v>
      </c>
      <c r="G215" s="19" t="str">
        <f>IF(L215&lt;&gt;"",VLOOKUP(L215,Vocabulary!$A:$J,2,),IF(M215&lt;&gt;"",M215,""))</f>
        <v>_string</v>
      </c>
      <c r="K215" s="9">
        <v>336</v>
      </c>
      <c r="M215" s="21" t="s">
        <v>116</v>
      </c>
    </row>
    <row r="216" spans="1:13" x14ac:dyDescent="0.3">
      <c r="A216" s="19" t="str">
        <f t="shared" si="8"/>
        <v>337range</v>
      </c>
      <c r="B216" s="19" t="str">
        <f t="shared" si="9"/>
        <v>range319</v>
      </c>
      <c r="C216" s="11" t="s">
        <v>736</v>
      </c>
      <c r="D216" s="9" t="s">
        <v>4</v>
      </c>
      <c r="E216" s="13" t="str">
        <f>IF(K216,VLOOKUP(K216,Vocabulary!$A:$J,2,),"")</f>
        <v>headOf</v>
      </c>
      <c r="F216" s="4" t="s">
        <v>1</v>
      </c>
      <c r="G216" s="19" t="str">
        <f>IF(L216&lt;&gt;"",VLOOKUP(L216,Vocabulary!$A:$J,2,),IF(M216&lt;&gt;"",M216,""))</f>
        <v>Household</v>
      </c>
      <c r="K216" s="9">
        <v>337</v>
      </c>
      <c r="L216" s="9">
        <v>319</v>
      </c>
    </row>
    <row r="217" spans="1:13" x14ac:dyDescent="0.3">
      <c r="A217" s="19" t="str">
        <f t="shared" si="8"/>
        <v>338range</v>
      </c>
      <c r="B217" s="19" t="str">
        <f t="shared" si="9"/>
        <v>range</v>
      </c>
      <c r="C217" s="11" t="s">
        <v>736</v>
      </c>
      <c r="D217" s="9" t="s">
        <v>4</v>
      </c>
      <c r="E217" s="13" t="str">
        <f>IF(K217,VLOOKUP(K217,Vocabulary!$A:$J,2,),"")</f>
        <v>householdRelationType</v>
      </c>
      <c r="F217" s="4" t="s">
        <v>1</v>
      </c>
      <c r="G217" s="19" t="str">
        <f>IF(L217&lt;&gt;"",VLOOKUP(L217,Vocabulary!$A:$J,2,),IF(M217&lt;&gt;"",M217,""))</f>
        <v>_Concept</v>
      </c>
      <c r="K217" s="9">
        <v>338</v>
      </c>
      <c r="M217" s="21" t="s">
        <v>106</v>
      </c>
    </row>
    <row r="218" spans="1:13" x14ac:dyDescent="0.3">
      <c r="A218" s="19" t="str">
        <f t="shared" si="8"/>
        <v>345range</v>
      </c>
      <c r="B218" s="19" t="str">
        <f t="shared" si="9"/>
        <v>range645</v>
      </c>
      <c r="C218" s="11" t="s">
        <v>736</v>
      </c>
      <c r="D218" s="9" t="s">
        <v>4</v>
      </c>
      <c r="E218" s="13" t="str">
        <f>IF(K218,VLOOKUP(K218,Vocabulary!$A:$J,2,),"")</f>
        <v>placeOfBirth</v>
      </c>
      <c r="F218" s="4" t="s">
        <v>1</v>
      </c>
      <c r="G218" s="19" t="str">
        <f>IF(L218&lt;&gt;"",VLOOKUP(L218,Vocabulary!$A:$J,2,),IF(M218&lt;&gt;"",M218,""))</f>
        <v>Location</v>
      </c>
      <c r="K218" s="9">
        <v>345</v>
      </c>
      <c r="L218" s="9">
        <v>645</v>
      </c>
    </row>
    <row r="219" spans="1:13" x14ac:dyDescent="0.3">
      <c r="A219" s="19" t="str">
        <f t="shared" si="8"/>
        <v>346range</v>
      </c>
      <c r="B219" s="19" t="str">
        <f t="shared" si="9"/>
        <v>range645</v>
      </c>
      <c r="C219" s="11" t="s">
        <v>736</v>
      </c>
      <c r="D219" s="9" t="s">
        <v>4</v>
      </c>
      <c r="E219" s="13" t="str">
        <f>IF(K219,VLOOKUP(K219,Vocabulary!$A:$J,2,),"")</f>
        <v>placeOfDeath</v>
      </c>
      <c r="F219" s="4" t="s">
        <v>1</v>
      </c>
      <c r="G219" s="19" t="str">
        <f>IF(L219&lt;&gt;"",VLOOKUP(L219,Vocabulary!$A:$J,2,),IF(M219&lt;&gt;"",M219,""))</f>
        <v>Location</v>
      </c>
      <c r="K219" s="9">
        <v>346</v>
      </c>
      <c r="L219" s="9">
        <v>645</v>
      </c>
    </row>
    <row r="220" spans="1:13" x14ac:dyDescent="0.3">
      <c r="A220" s="19" t="str">
        <f t="shared" si="8"/>
        <v>341range</v>
      </c>
      <c r="B220" s="19" t="str">
        <f t="shared" si="9"/>
        <v>range319</v>
      </c>
      <c r="C220" s="11" t="s">
        <v>736</v>
      </c>
      <c r="D220" s="9" t="s">
        <v>4</v>
      </c>
      <c r="E220" s="13" t="str">
        <f>IF(K220,VLOOKUP(K220,Vocabulary!$A:$J,2,),"")</f>
        <v>memberOf</v>
      </c>
      <c r="F220" s="4" t="s">
        <v>1</v>
      </c>
      <c r="G220" s="19" t="str">
        <f>IF(L220&lt;&gt;"",VLOOKUP(L220,Vocabulary!$A:$J,2,),IF(M220&lt;&gt;"",M220,""))</f>
        <v>Household</v>
      </c>
      <c r="K220" s="9">
        <v>341</v>
      </c>
      <c r="L220" s="9">
        <v>319</v>
      </c>
    </row>
    <row r="221" spans="1:13" x14ac:dyDescent="0.3">
      <c r="A221" s="19" t="str">
        <f t="shared" si="8"/>
        <v>343range</v>
      </c>
      <c r="B221" s="19" t="str">
        <f t="shared" si="9"/>
        <v>range</v>
      </c>
      <c r="C221" s="11" t="s">
        <v>736</v>
      </c>
      <c r="D221" s="9" t="s">
        <v>4</v>
      </c>
      <c r="E221" s="13" t="str">
        <f>IF(K221,VLOOKUP(K221,Vocabulary!$A:$J,2,),"")</f>
        <v>nationality</v>
      </c>
      <c r="F221" s="4" t="s">
        <v>1</v>
      </c>
      <c r="G221" s="19" t="str">
        <f>IF(L221&lt;&gt;"",VLOOKUP(L221,Vocabulary!$A:$J,2,),IF(M221&lt;&gt;"",M221,""))</f>
        <v>_Concept</v>
      </c>
      <c r="K221" s="9">
        <v>343</v>
      </c>
      <c r="M221" s="21" t="s">
        <v>106</v>
      </c>
    </row>
    <row r="222" spans="1:13" x14ac:dyDescent="0.3">
      <c r="A222" s="19" t="str">
        <f t="shared" si="8"/>
        <v>344range</v>
      </c>
      <c r="B222" s="19" t="str">
        <f t="shared" si="9"/>
        <v>range</v>
      </c>
      <c r="C222" s="11" t="s">
        <v>736</v>
      </c>
      <c r="D222" s="9" t="s">
        <v>4</v>
      </c>
      <c r="E222" s="13" t="str">
        <f>IF(K222,VLOOKUP(K222,Vocabulary!$A:$J,2,),"")</f>
        <v>nrn</v>
      </c>
      <c r="F222" s="4" t="s">
        <v>1</v>
      </c>
      <c r="G222" s="19" t="str">
        <f>IF(L222&lt;&gt;"",VLOOKUP(L222,Vocabulary!$A:$J,2,),IF(M222&lt;&gt;"",M222,""))</f>
        <v>_string</v>
      </c>
      <c r="K222" s="9">
        <v>344</v>
      </c>
      <c r="M222" s="21" t="s">
        <v>116</v>
      </c>
    </row>
    <row r="223" spans="1:13" x14ac:dyDescent="0.3">
      <c r="A223" s="19" t="str">
        <f t="shared" si="8"/>
        <v>339range</v>
      </c>
      <c r="B223" s="19" t="str">
        <f t="shared" si="9"/>
        <v>range323</v>
      </c>
      <c r="C223" s="11" t="s">
        <v>736</v>
      </c>
      <c r="D223" s="9" t="s">
        <v>4</v>
      </c>
      <c r="E223" s="13" t="str">
        <f>IF(K223,VLOOKUP(K223,Vocabulary!$A:$J,2,),"")</f>
        <v>person1</v>
      </c>
      <c r="F223" s="4" t="s">
        <v>1</v>
      </c>
      <c r="G223" s="19" t="str">
        <f>IF(L223&lt;&gt;"",VLOOKUP(L223,Vocabulary!$A:$J,2,),IF(M223&lt;&gt;"",M223,""))</f>
        <v>Person</v>
      </c>
      <c r="K223" s="9">
        <v>339</v>
      </c>
      <c r="L223" s="9">
        <v>323</v>
      </c>
    </row>
    <row r="224" spans="1:13" x14ac:dyDescent="0.3">
      <c r="A224" s="19" t="str">
        <f t="shared" si="8"/>
        <v>347range</v>
      </c>
      <c r="B224" s="19" t="str">
        <f t="shared" si="9"/>
        <v>range</v>
      </c>
      <c r="C224" s="11" t="s">
        <v>736</v>
      </c>
      <c r="D224" s="9" t="s">
        <v>4</v>
      </c>
      <c r="E224" s="13" t="str">
        <f>IF(K224,VLOOKUP(K224,Vocabulary!$A:$J,2,),"")</f>
        <v>register</v>
      </c>
      <c r="F224" s="4" t="s">
        <v>1</v>
      </c>
      <c r="G224" s="19" t="str">
        <f>IF(L224&lt;&gt;"",VLOOKUP(L224,Vocabulary!$A:$J,2,),IF(M224&lt;&gt;"",M224,""))</f>
        <v>_Concept</v>
      </c>
      <c r="K224" s="9">
        <v>347</v>
      </c>
      <c r="M224" s="21" t="s">
        <v>106</v>
      </c>
    </row>
    <row r="225" spans="1:13" x14ac:dyDescent="0.3">
      <c r="A225" s="19" t="str">
        <f t="shared" si="8"/>
        <v>348range</v>
      </c>
      <c r="B225" s="19" t="str">
        <f t="shared" si="9"/>
        <v>range249</v>
      </c>
      <c r="C225" s="11" t="s">
        <v>736</v>
      </c>
      <c r="D225" s="9" t="s">
        <v>4</v>
      </c>
      <c r="E225" s="13" t="str">
        <f>IF(K225,VLOOKUP(K225,Vocabulary!$A:$J,2,),"")</f>
        <v>residenceAddress</v>
      </c>
      <c r="F225" s="4" t="s">
        <v>1</v>
      </c>
      <c r="G225" s="19" t="str">
        <f>IF(L225&lt;&gt;"",VLOOKUP(L225,Vocabulary!$A:$J,2,),IF(M225&lt;&gt;"",M225,""))</f>
        <v>BelgianAddress</v>
      </c>
      <c r="K225" s="9">
        <v>348</v>
      </c>
      <c r="L225" s="9">
        <v>249</v>
      </c>
    </row>
    <row r="226" spans="1:13" x14ac:dyDescent="0.3">
      <c r="A226" s="19" t="str">
        <f t="shared" si="8"/>
        <v>349range</v>
      </c>
      <c r="B226" s="19" t="str">
        <f t="shared" si="9"/>
        <v>range</v>
      </c>
      <c r="C226" s="11" t="s">
        <v>736</v>
      </c>
      <c r="D226" s="9" t="s">
        <v>4</v>
      </c>
      <c r="E226" s="13" t="str">
        <f>IF(K226,VLOOKUP(K226,Vocabulary!$A:$J,2,),"")</f>
        <v>ssin</v>
      </c>
      <c r="F226" s="4" t="s">
        <v>1</v>
      </c>
      <c r="G226" s="19" t="str">
        <f>IF(L226&lt;&gt;"",VLOOKUP(L226,Vocabulary!$A:$J,2,),IF(M226&lt;&gt;"",M226,""))</f>
        <v>_string</v>
      </c>
      <c r="K226" s="9">
        <v>349</v>
      </c>
      <c r="M226" s="21" t="s">
        <v>116</v>
      </c>
    </row>
    <row r="227" spans="1:13" x14ac:dyDescent="0.3">
      <c r="A227" s="19" t="str">
        <f t="shared" si="8"/>
        <v>332range</v>
      </c>
      <c r="B227" s="19" t="str">
        <f t="shared" si="9"/>
        <v>range</v>
      </c>
      <c r="C227" s="11" t="s">
        <v>736</v>
      </c>
      <c r="D227" s="9" t="s">
        <v>4</v>
      </c>
      <c r="E227" s="13" t="str">
        <f>IF(K227,VLOOKUP(K227,Vocabulary!$A:$J,2,),"")</f>
        <v>familyName</v>
      </c>
      <c r="F227" s="4" t="s">
        <v>1</v>
      </c>
      <c r="G227" s="19" t="str">
        <f>IF(L227&lt;&gt;"",VLOOKUP(L227,Vocabulary!$A:$J,2,),IF(M227&lt;&gt;"",M227,""))</f>
        <v>_string</v>
      </c>
      <c r="K227" s="9">
        <v>332</v>
      </c>
      <c r="M227" s="21" t="s">
        <v>116</v>
      </c>
    </row>
    <row r="228" spans="1:13" x14ac:dyDescent="0.3">
      <c r="A228" s="19" t="str">
        <f t="shared" si="8"/>
        <v>333range</v>
      </c>
      <c r="B228" s="19" t="str">
        <f t="shared" si="9"/>
        <v>range</v>
      </c>
      <c r="C228" s="11" t="s">
        <v>736</v>
      </c>
      <c r="D228" s="9" t="s">
        <v>4</v>
      </c>
      <c r="E228" s="13" t="str">
        <f>IF(K228,VLOOKUP(K228,Vocabulary!$A:$J,2,),"")</f>
        <v>givenName</v>
      </c>
      <c r="F228" s="4" t="s">
        <v>1</v>
      </c>
      <c r="G228" s="19" t="str">
        <f>IF(L228&lt;&gt;"",VLOOKUP(L228,Vocabulary!$A:$J,2,),IF(M228&lt;&gt;"",M228,""))</f>
        <v>_string</v>
      </c>
      <c r="K228" s="9">
        <v>333</v>
      </c>
      <c r="M228" s="21" t="s">
        <v>116</v>
      </c>
    </row>
    <row r="229" spans="1:13" x14ac:dyDescent="0.3">
      <c r="A229" s="19" t="str">
        <f t="shared" si="8"/>
        <v>224range</v>
      </c>
      <c r="B229" s="19" t="str">
        <f t="shared" si="9"/>
        <v>range249</v>
      </c>
      <c r="C229" s="11" t="s">
        <v>736</v>
      </c>
      <c r="D229" s="9" t="s">
        <v>4</v>
      </c>
      <c r="E229" s="13" t="str">
        <f>IF(K229,VLOOKUP(K229,Vocabulary!$A:$J,2,),"")</f>
        <v>address</v>
      </c>
      <c r="F229" s="4" t="s">
        <v>1</v>
      </c>
      <c r="G229" s="19" t="str">
        <f>IF(L229&lt;&gt;"",VLOOKUP(L229,Vocabulary!$A:$J,2,),IF(M229&lt;&gt;"",M229,""))</f>
        <v>BelgianAddress</v>
      </c>
      <c r="K229" s="9">
        <v>224</v>
      </c>
      <c r="L229" s="9">
        <v>249</v>
      </c>
    </row>
    <row r="230" spans="1:13" x14ac:dyDescent="0.3">
      <c r="A230" s="19" t="str">
        <f t="shared" si="8"/>
        <v>312subClassOf</v>
      </c>
      <c r="B230" s="19" t="str">
        <f t="shared" si="9"/>
        <v>subClassOf326</v>
      </c>
      <c r="C230" s="11" t="s">
        <v>736</v>
      </c>
      <c r="D230" s="9" t="s">
        <v>4</v>
      </c>
      <c r="E230" s="13" t="str">
        <f>IF(K230,VLOOKUP(K230,Vocabulary!$A:$J,2,),"")</f>
        <v>AsylumSeeker</v>
      </c>
      <c r="F230" s="4" t="s">
        <v>749</v>
      </c>
      <c r="G230" s="19" t="str">
        <f>IF(L230&lt;&gt;"",VLOOKUP(L230,Vocabulary!$A:$J,2,),IF(M230&lt;&gt;"",M230,""))</f>
        <v>Resident</v>
      </c>
      <c r="K230" s="9">
        <v>312</v>
      </c>
      <c r="L230" s="9">
        <v>326</v>
      </c>
    </row>
    <row r="231" spans="1:13" x14ac:dyDescent="0.3">
      <c r="A231" s="19" t="str">
        <f t="shared" si="8"/>
        <v>313subClassOf</v>
      </c>
      <c r="B231" s="19" t="str">
        <f t="shared" si="9"/>
        <v>subClassOf326</v>
      </c>
      <c r="C231" s="11" t="s">
        <v>736</v>
      </c>
      <c r="D231" s="9" t="s">
        <v>4</v>
      </c>
      <c r="E231" s="13" t="str">
        <f>IF(K231,VLOOKUP(K231,Vocabulary!$A:$J,2,),"")</f>
        <v>BelgianResident</v>
      </c>
      <c r="F231" s="4" t="s">
        <v>749</v>
      </c>
      <c r="G231" s="19" t="str">
        <f>IF(L231&lt;&gt;"",VLOOKUP(L231,Vocabulary!$A:$J,2,),IF(M231&lt;&gt;"",M231,""))</f>
        <v>Resident</v>
      </c>
      <c r="K231" s="9">
        <v>313</v>
      </c>
      <c r="L231" s="9">
        <v>326</v>
      </c>
    </row>
    <row r="232" spans="1:13" x14ac:dyDescent="0.3">
      <c r="A232" s="19" t="str">
        <f t="shared" si="8"/>
        <v>314subClassOf</v>
      </c>
      <c r="B232" s="19" t="str">
        <f t="shared" si="9"/>
        <v>subClassOf324</v>
      </c>
      <c r="C232" s="11" t="s">
        <v>736</v>
      </c>
      <c r="D232" s="9" t="s">
        <v>4</v>
      </c>
      <c r="E232" s="13" t="str">
        <f>IF(K232,VLOOKUP(K232,Vocabulary!$A:$J,2,),"")</f>
        <v>Cohabitation</v>
      </c>
      <c r="F232" s="4" t="s">
        <v>749</v>
      </c>
      <c r="G232" s="19" t="str">
        <f>IF(L232&lt;&gt;"",VLOOKUP(L232,Vocabulary!$A:$J,2,),IF(M232&lt;&gt;"",M232,""))</f>
        <v>PersonRelation</v>
      </c>
      <c r="K232" s="9">
        <v>314</v>
      </c>
      <c r="L232" s="9">
        <v>324</v>
      </c>
    </row>
    <row r="233" spans="1:13" x14ac:dyDescent="0.3">
      <c r="A233" s="19" t="str">
        <f t="shared" si="8"/>
        <v>315subClassOf</v>
      </c>
      <c r="B233" s="19" t="str">
        <f t="shared" si="9"/>
        <v>subClassOf324</v>
      </c>
      <c r="C233" s="11" t="s">
        <v>736</v>
      </c>
      <c r="D233" s="9" t="s">
        <v>4</v>
      </c>
      <c r="E233" s="13" t="str">
        <f>IF(K233,VLOOKUP(K233,Vocabulary!$A:$J,2,),"")</f>
        <v>Descent</v>
      </c>
      <c r="F233" s="4" t="s">
        <v>749</v>
      </c>
      <c r="G233" s="19" t="str">
        <f>IF(L233&lt;&gt;"",VLOOKUP(L233,Vocabulary!$A:$J,2,),IF(M233&lt;&gt;"",M233,""))</f>
        <v>PersonRelation</v>
      </c>
      <c r="K233" s="9">
        <v>315</v>
      </c>
      <c r="L233" s="9">
        <v>324</v>
      </c>
    </row>
    <row r="234" spans="1:13" x14ac:dyDescent="0.3">
      <c r="A234" s="19" t="str">
        <f t="shared" si="8"/>
        <v>316subClassOf</v>
      </c>
      <c r="B234" s="19" t="str">
        <f t="shared" si="9"/>
        <v>subClassOf326</v>
      </c>
      <c r="C234" s="11" t="s">
        <v>736</v>
      </c>
      <c r="D234" s="9" t="s">
        <v>4</v>
      </c>
      <c r="E234" s="13" t="str">
        <f>IF(K234,VLOOKUP(K234,Vocabulary!$A:$J,2,),"")</f>
        <v>EmbassyResident</v>
      </c>
      <c r="F234" s="4" t="s">
        <v>749</v>
      </c>
      <c r="G234" s="19" t="str">
        <f>IF(L234&lt;&gt;"",VLOOKUP(L234,Vocabulary!$A:$J,2,),IF(M234&lt;&gt;"",M234,""))</f>
        <v>Resident</v>
      </c>
      <c r="K234" s="9">
        <v>316</v>
      </c>
      <c r="L234" s="9">
        <v>326</v>
      </c>
    </row>
    <row r="235" spans="1:13" x14ac:dyDescent="0.3">
      <c r="A235" s="19" t="str">
        <f t="shared" si="8"/>
        <v>317subClassOf</v>
      </c>
      <c r="B235" s="19" t="str">
        <f t="shared" si="9"/>
        <v>subClassOf326</v>
      </c>
      <c r="C235" s="11" t="s">
        <v>736</v>
      </c>
      <c r="D235" s="9" t="s">
        <v>4</v>
      </c>
      <c r="E235" s="13" t="str">
        <f>IF(K235,VLOOKUP(K235,Vocabulary!$A:$J,2,),"")</f>
        <v>ForeignResident</v>
      </c>
      <c r="F235" s="4" t="s">
        <v>749</v>
      </c>
      <c r="G235" s="19" t="str">
        <f>IF(L235&lt;&gt;"",VLOOKUP(L235,Vocabulary!$A:$J,2,),IF(M235&lt;&gt;"",M235,""))</f>
        <v>Resident</v>
      </c>
      <c r="K235" s="9">
        <v>317</v>
      </c>
      <c r="L235" s="9">
        <v>326</v>
      </c>
    </row>
    <row r="236" spans="1:13" x14ac:dyDescent="0.3">
      <c r="A236" s="19" t="str">
        <f t="shared" si="8"/>
        <v>325subClassOf</v>
      </c>
      <c r="B236" s="19" t="str">
        <f t="shared" si="9"/>
        <v>subClassOf322</v>
      </c>
      <c r="C236" s="11" t="s">
        <v>736</v>
      </c>
      <c r="D236" s="9" t="s">
        <v>4</v>
      </c>
      <c r="E236" s="13" t="str">
        <f>IF(K236,VLOOKUP(K236,Vocabulary!$A:$J,2,),"")</f>
        <v>FormerResident</v>
      </c>
      <c r="F236" s="4" t="s">
        <v>749</v>
      </c>
      <c r="G236" s="19" t="str">
        <f>IF(L236&lt;&gt;"",VLOOKUP(L236,Vocabulary!$A:$J,2,),IF(M236&lt;&gt;"",M236,""))</f>
        <v>NonResident</v>
      </c>
      <c r="K236" s="9">
        <v>325</v>
      </c>
      <c r="L236" s="9">
        <v>322</v>
      </c>
    </row>
    <row r="237" spans="1:13" x14ac:dyDescent="0.3">
      <c r="A237" s="19" t="str">
        <f t="shared" si="8"/>
        <v>318subClassOf</v>
      </c>
      <c r="B237" s="19" t="str">
        <f t="shared" si="9"/>
        <v>subClassOf324</v>
      </c>
      <c r="C237" s="11" t="s">
        <v>736</v>
      </c>
      <c r="D237" s="9" t="s">
        <v>4</v>
      </c>
      <c r="E237" s="13" t="str">
        <f>IF(K237,VLOOKUP(K237,Vocabulary!$A:$J,2,),"")</f>
        <v>Guardianship</v>
      </c>
      <c r="F237" s="4" t="s">
        <v>749</v>
      </c>
      <c r="G237" s="19" t="str">
        <f>IF(L237&lt;&gt;"",VLOOKUP(L237,Vocabulary!$A:$J,2,),IF(M237&lt;&gt;"",M237,""))</f>
        <v>PersonRelation</v>
      </c>
      <c r="K237" s="9">
        <v>318</v>
      </c>
      <c r="L237" s="9">
        <v>324</v>
      </c>
    </row>
    <row r="238" spans="1:13" x14ac:dyDescent="0.3">
      <c r="A238" s="19" t="str">
        <f t="shared" si="8"/>
        <v>320subClassOf</v>
      </c>
      <c r="B238" s="19" t="str">
        <f t="shared" si="9"/>
        <v>subClassOf324</v>
      </c>
      <c r="C238" s="11" t="s">
        <v>736</v>
      </c>
      <c r="D238" s="9" t="s">
        <v>4</v>
      </c>
      <c r="E238" s="13" t="str">
        <f>IF(K238,VLOOKUP(K238,Vocabulary!$A:$J,2,),"")</f>
        <v>HouseholdRelation</v>
      </c>
      <c r="F238" s="4" t="s">
        <v>749</v>
      </c>
      <c r="G238" s="19" t="str">
        <f>IF(L238&lt;&gt;"",VLOOKUP(L238,Vocabulary!$A:$J,2,),IF(M238&lt;&gt;"",M238,""))</f>
        <v>PersonRelation</v>
      </c>
      <c r="K238" s="9">
        <v>320</v>
      </c>
      <c r="L238" s="9">
        <v>324</v>
      </c>
    </row>
    <row r="239" spans="1:13" x14ac:dyDescent="0.3">
      <c r="A239" s="19" t="str">
        <f t="shared" si="8"/>
        <v>321subClassOf</v>
      </c>
      <c r="B239" s="19" t="str">
        <f t="shared" si="9"/>
        <v>subClassOf324</v>
      </c>
      <c r="C239" s="11" t="s">
        <v>736</v>
      </c>
      <c r="D239" s="9" t="s">
        <v>4</v>
      </c>
      <c r="E239" s="13" t="str">
        <f>IF(K239,VLOOKUP(K239,Vocabulary!$A:$J,2,),"")</f>
        <v>Marriage</v>
      </c>
      <c r="F239" s="4" t="s">
        <v>749</v>
      </c>
      <c r="G239" s="19" t="str">
        <f>IF(L239&lt;&gt;"",VLOOKUP(L239,Vocabulary!$A:$J,2,),IF(M239&lt;&gt;"",M239,""))</f>
        <v>PersonRelation</v>
      </c>
      <c r="K239" s="9">
        <v>321</v>
      </c>
      <c r="L239" s="9">
        <v>324</v>
      </c>
    </row>
    <row r="240" spans="1:13" x14ac:dyDescent="0.3">
      <c r="A240" s="19" t="str">
        <f t="shared" si="8"/>
        <v>322subClassOf</v>
      </c>
      <c r="B240" s="19" t="str">
        <f t="shared" si="9"/>
        <v>subClassOf323</v>
      </c>
      <c r="C240" s="11" t="s">
        <v>736</v>
      </c>
      <c r="D240" s="9" t="s">
        <v>4</v>
      </c>
      <c r="E240" s="13" t="str">
        <f>IF(K240,VLOOKUP(K240,Vocabulary!$A:$J,2,),"")</f>
        <v>NonResident</v>
      </c>
      <c r="F240" s="4" t="s">
        <v>749</v>
      </c>
      <c r="G240" s="19" t="str">
        <f>IF(L240&lt;&gt;"",VLOOKUP(L240,Vocabulary!$A:$J,2,),IF(M240&lt;&gt;"",M240,""))</f>
        <v>Person</v>
      </c>
      <c r="K240" s="9">
        <v>322</v>
      </c>
      <c r="L240" s="9">
        <v>323</v>
      </c>
    </row>
    <row r="241" spans="1:12" x14ac:dyDescent="0.3">
      <c r="A241" s="19" t="str">
        <f t="shared" si="8"/>
        <v>326subClassOf</v>
      </c>
      <c r="B241" s="19" t="str">
        <f t="shared" si="9"/>
        <v>subClassOf323</v>
      </c>
      <c r="C241" s="11" t="s">
        <v>736</v>
      </c>
      <c r="D241" s="9" t="s">
        <v>4</v>
      </c>
      <c r="E241" s="13" t="str">
        <f>IF(K241,VLOOKUP(K241,Vocabulary!$A:$J,2,),"")</f>
        <v>Resident</v>
      </c>
      <c r="F241" s="4" t="s">
        <v>749</v>
      </c>
      <c r="G241" s="19" t="str">
        <f>IF(L241&lt;&gt;"",VLOOKUP(L241,Vocabulary!$A:$J,2,),IF(M241&lt;&gt;"",M241,""))</f>
        <v>Person</v>
      </c>
      <c r="K241" s="9">
        <v>326</v>
      </c>
      <c r="L241" s="9">
        <v>323</v>
      </c>
    </row>
    <row r="242" spans="1:12" x14ac:dyDescent="0.3">
      <c r="A242" s="19" t="str">
        <f t="shared" si="8"/>
        <v>323subClassOf</v>
      </c>
      <c r="B242" s="19" t="str">
        <f t="shared" si="9"/>
        <v>subClassOf670</v>
      </c>
      <c r="C242" s="11" t="s">
        <v>736</v>
      </c>
      <c r="D242" s="9" t="s">
        <v>4</v>
      </c>
      <c r="E242" s="13" t="str">
        <f>IF(K242,VLOOKUP(K242,Vocabulary!$A:$J,2,),"")</f>
        <v>Person</v>
      </c>
      <c r="F242" s="4" t="s">
        <v>749</v>
      </c>
      <c r="G242" s="19" t="str">
        <f>IF(L242&lt;&gt;"",VLOOKUP(L242,Vocabulary!$A:$J,2,),IF(M242&lt;&gt;"",M242,""))</f>
        <v>Agent</v>
      </c>
      <c r="K242" s="9">
        <v>323</v>
      </c>
      <c r="L242" s="9">
        <v>670</v>
      </c>
    </row>
    <row r="243" spans="1:12" ht="28.8" x14ac:dyDescent="0.3">
      <c r="A243" s="19" t="str">
        <f t="shared" si="8"/>
        <v>329valueInScheme</v>
      </c>
      <c r="B243" s="19" t="str">
        <f t="shared" si="9"/>
        <v>valueInScheme362</v>
      </c>
      <c r="C243" s="11" t="s">
        <v>736</v>
      </c>
      <c r="D243" s="9" t="s">
        <v>4</v>
      </c>
      <c r="E243" s="13" t="str">
        <f>IF(K243,VLOOKUP(K243,Vocabulary!$A:$J,2,),"")</f>
        <v>civilState</v>
      </c>
      <c r="F243" s="4" t="s">
        <v>771</v>
      </c>
      <c r="G243" s="19" t="str">
        <f>IF(L243&lt;&gt;"",VLOOKUP(L243,Vocabulary!$A:$J,2,),IF(M243&lt;&gt;"",M243,""))</f>
        <v>CivilState</v>
      </c>
      <c r="K243" s="9">
        <v>329</v>
      </c>
      <c r="L243" s="9">
        <v>362</v>
      </c>
    </row>
    <row r="244" spans="1:12" ht="28.8" x14ac:dyDescent="0.3">
      <c r="A244" s="19" t="str">
        <f t="shared" si="8"/>
        <v>335valueInScheme</v>
      </c>
      <c r="B244" s="19" t="str">
        <f t="shared" si="9"/>
        <v>valueInScheme368</v>
      </c>
      <c r="C244" s="11" t="s">
        <v>736</v>
      </c>
      <c r="D244" s="9" t="s">
        <v>4</v>
      </c>
      <c r="E244" s="13" t="str">
        <f>IF(K244,VLOOKUP(K244,Vocabulary!$A:$J,2,),"")</f>
        <v>gender</v>
      </c>
      <c r="F244" s="4" t="s">
        <v>771</v>
      </c>
      <c r="G244" s="19" t="str">
        <f>IF(L244&lt;&gt;"",VLOOKUP(L244,Vocabulary!$A:$J,2,),IF(M244&lt;&gt;"",M244,""))</f>
        <v>Gender</v>
      </c>
      <c r="K244" s="9">
        <v>335</v>
      </c>
      <c r="L244" s="9">
        <v>368</v>
      </c>
    </row>
    <row r="245" spans="1:12" ht="28.8" x14ac:dyDescent="0.3">
      <c r="A245" s="19" t="str">
        <f t="shared" si="8"/>
        <v>338valueInScheme</v>
      </c>
      <c r="B245" s="19" t="str">
        <f t="shared" si="9"/>
        <v>valueInScheme366</v>
      </c>
      <c r="C245" s="11" t="s">
        <v>736</v>
      </c>
      <c r="D245" s="9" t="s">
        <v>4</v>
      </c>
      <c r="E245" s="13" t="str">
        <f>IF(K245,VLOOKUP(K245,Vocabulary!$A:$J,2,),"")</f>
        <v>householdRelationType</v>
      </c>
      <c r="F245" s="4" t="s">
        <v>771</v>
      </c>
      <c r="G245" s="19" t="str">
        <f>IF(L245&lt;&gt;"",VLOOKUP(L245,Vocabulary!$A:$J,2,),IF(M245&lt;&gt;"",M245,""))</f>
        <v>HouseholdRelationType</v>
      </c>
      <c r="K245" s="9">
        <v>338</v>
      </c>
      <c r="L245" s="9">
        <v>366</v>
      </c>
    </row>
    <row r="246" spans="1:12" ht="28.8" x14ac:dyDescent="0.3">
      <c r="A246" s="19" t="str">
        <f t="shared" si="8"/>
        <v>343valueInScheme</v>
      </c>
      <c r="B246" s="19" t="str">
        <f t="shared" si="9"/>
        <v>valueInScheme365</v>
      </c>
      <c r="C246" s="11" t="s">
        <v>736</v>
      </c>
      <c r="D246" s="9" t="s">
        <v>4</v>
      </c>
      <c r="E246" s="13" t="str">
        <f>IF(K246,VLOOKUP(K246,Vocabulary!$A:$J,2,),"")</f>
        <v>nationality</v>
      </c>
      <c r="F246" s="4" t="s">
        <v>771</v>
      </c>
      <c r="G246" s="19" t="str">
        <f>IF(L246&lt;&gt;"",VLOOKUP(L246,Vocabulary!$A:$J,2,),IF(M246&lt;&gt;"",M246,""))</f>
        <v>TerritoryOfNationality</v>
      </c>
      <c r="K246" s="9">
        <v>343</v>
      </c>
      <c r="L246" s="9">
        <v>365</v>
      </c>
    </row>
    <row r="247" spans="1:12" ht="28.8" x14ac:dyDescent="0.3">
      <c r="A247" s="19" t="str">
        <f t="shared" si="8"/>
        <v>347valueInScheme</v>
      </c>
      <c r="B247" s="19" t="str">
        <f t="shared" si="9"/>
        <v>valueInScheme383</v>
      </c>
      <c r="C247" s="11" t="s">
        <v>736</v>
      </c>
      <c r="D247" s="9" t="s">
        <v>4</v>
      </c>
      <c r="E247" s="13" t="str">
        <f>IF(K247,VLOOKUP(K247,Vocabulary!$A:$J,2,),"")</f>
        <v>register</v>
      </c>
      <c r="F247" s="4" t="s">
        <v>771</v>
      </c>
      <c r="G247" s="19" t="str">
        <f>IF(L247&lt;&gt;"",VLOOKUP(L247,Vocabulary!$A:$J,2,),IF(M247&lt;&gt;"",M247,""))</f>
        <v>Register</v>
      </c>
      <c r="K247" s="9">
        <v>347</v>
      </c>
      <c r="L247" s="9">
        <v>383</v>
      </c>
    </row>
    <row r="248" spans="1:12" x14ac:dyDescent="0.3">
      <c r="A248" s="19" t="str">
        <f t="shared" si="8"/>
        <v>644domain</v>
      </c>
      <c r="B248" s="19" t="str">
        <f t="shared" si="9"/>
        <v>domain324</v>
      </c>
      <c r="C248" s="11" t="s">
        <v>736</v>
      </c>
      <c r="D248" s="9" t="s">
        <v>759</v>
      </c>
      <c r="E248" s="13" t="str">
        <f>IF(K248,VLOOKUP(K248,Vocabulary!$A:$J,2,),"")</f>
        <v>person2</v>
      </c>
      <c r="F248" s="4" t="s">
        <v>0</v>
      </c>
      <c r="G248" s="19" t="str">
        <f>IF(L248&lt;&gt;"",VLOOKUP(L248,Vocabulary!$A:$J,2,),IF(M248&lt;&gt;"",M248,""))</f>
        <v>PersonRelation</v>
      </c>
      <c r="K248" s="9">
        <v>644</v>
      </c>
      <c r="L248" s="9">
        <v>324</v>
      </c>
    </row>
    <row r="249" spans="1:12" x14ac:dyDescent="0.3">
      <c r="A249" s="19" t="str">
        <f t="shared" si="8"/>
        <v>644range</v>
      </c>
      <c r="B249" s="19" t="str">
        <f t="shared" si="9"/>
        <v>range323</v>
      </c>
      <c r="C249" s="11" t="s">
        <v>736</v>
      </c>
      <c r="D249" s="9" t="s">
        <v>759</v>
      </c>
      <c r="E249" s="13" t="str">
        <f>IF(K249,VLOOKUP(K249,Vocabulary!$A:$J,2,),"")</f>
        <v>person2</v>
      </c>
      <c r="F249" s="4" t="s">
        <v>1</v>
      </c>
      <c r="G249" s="19" t="str">
        <f>IF(L249&lt;&gt;"",VLOOKUP(L249,Vocabulary!$A:$J,2,),IF(M249&lt;&gt;"",M249,""))</f>
        <v>Person</v>
      </c>
      <c r="K249" s="9">
        <v>644</v>
      </c>
      <c r="L249" s="9">
        <v>323</v>
      </c>
    </row>
    <row r="250" spans="1:12" x14ac:dyDescent="0.3">
      <c r="A250" s="19" t="str">
        <f t="shared" si="8"/>
        <v>352domain</v>
      </c>
      <c r="B250" s="19" t="str">
        <f t="shared" si="9"/>
        <v>domain350</v>
      </c>
      <c r="C250" s="11" t="s">
        <v>736</v>
      </c>
      <c r="D250" s="9" t="s">
        <v>115</v>
      </c>
      <c r="E250" s="13" t="str">
        <f>IF(K250,VLOOKUP(K250,Vocabulary!$A:$J,2,),"")</f>
        <v>endDate</v>
      </c>
      <c r="F250" s="4" t="s">
        <v>0</v>
      </c>
      <c r="G250" s="19" t="str">
        <f>IF(L250&lt;&gt;"",VLOOKUP(L250,Vocabulary!$A:$J,2,),IF(M250&lt;&gt;"",M250,""))</f>
        <v>Period</v>
      </c>
      <c r="K250" s="9">
        <v>352</v>
      </c>
      <c r="L250" s="9">
        <v>350</v>
      </c>
    </row>
    <row r="251" spans="1:12" x14ac:dyDescent="0.3">
      <c r="A251" s="19" t="str">
        <f t="shared" si="8"/>
        <v>355domain</v>
      </c>
      <c r="B251" s="19" t="str">
        <f t="shared" si="9"/>
        <v>domain350</v>
      </c>
      <c r="C251" s="11" t="s">
        <v>736</v>
      </c>
      <c r="D251" s="9" t="s">
        <v>115</v>
      </c>
      <c r="E251" s="13" t="str">
        <f>IF(K251,VLOOKUP(K251,Vocabulary!$A:$J,2,),"")</f>
        <v>startDate</v>
      </c>
      <c r="F251" s="4" t="s">
        <v>0</v>
      </c>
      <c r="G251" s="19" t="str">
        <f>IF(L251&lt;&gt;"",VLOOKUP(L251,Vocabulary!$A:$J,2,),IF(M251&lt;&gt;"",M251,""))</f>
        <v>Period</v>
      </c>
      <c r="K251" s="9">
        <v>355</v>
      </c>
      <c r="L251" s="9">
        <v>350</v>
      </c>
    </row>
    <row r="252" spans="1:12" x14ac:dyDescent="0.3">
      <c r="A252" s="19" t="str">
        <f t="shared" si="8"/>
        <v>411domain</v>
      </c>
      <c r="B252" s="19" t="str">
        <f t="shared" si="9"/>
        <v>domain402</v>
      </c>
      <c r="C252" s="11" t="s">
        <v>737</v>
      </c>
      <c r="D252" s="9" t="s">
        <v>27</v>
      </c>
      <c r="E252" s="13" t="str">
        <f>IF(K252,VLOOKUP(K252,Vocabulary!$A:$J,2,),"")</f>
        <v>aanduiding</v>
      </c>
      <c r="F252" s="4" t="s">
        <v>0</v>
      </c>
      <c r="G252" s="19" t="str">
        <f>IF(L252&lt;&gt;"",VLOOKUP(L252,Vocabulary!$A:$J,2,),IF(M252&lt;&gt;"",M252,""))</f>
        <v>Adreslocator</v>
      </c>
      <c r="K252" s="9">
        <v>411</v>
      </c>
      <c r="L252" s="9">
        <v>402</v>
      </c>
    </row>
    <row r="253" spans="1:12" x14ac:dyDescent="0.3">
      <c r="A253" s="19" t="str">
        <f t="shared" si="8"/>
        <v>432domain</v>
      </c>
      <c r="B253" s="19" t="str">
        <f t="shared" si="9"/>
        <v>domain405</v>
      </c>
      <c r="C253" s="11" t="s">
        <v>737</v>
      </c>
      <c r="D253" s="9" t="s">
        <v>27</v>
      </c>
      <c r="E253" s="13" t="str">
        <f>IF(K253,VLOOKUP(K253,Vocabulary!$A:$J,2,),"")</f>
        <v>Adres.status</v>
      </c>
      <c r="F253" s="4" t="s">
        <v>0</v>
      </c>
      <c r="G253" s="19" t="str">
        <f>IF(L253&lt;&gt;"",VLOOKUP(L253,Vocabulary!$A:$J,2,),IF(M253&lt;&gt;"",M253,""))</f>
        <v>Adres</v>
      </c>
      <c r="K253" s="9">
        <v>432</v>
      </c>
      <c r="L253" s="9">
        <v>405</v>
      </c>
    </row>
    <row r="254" spans="1:12" x14ac:dyDescent="0.3">
      <c r="A254" s="19" t="str">
        <f t="shared" si="8"/>
        <v>413domain</v>
      </c>
      <c r="B254" s="19" t="str">
        <f t="shared" si="9"/>
        <v>domain404</v>
      </c>
      <c r="C254" s="11" t="s">
        <v>737</v>
      </c>
      <c r="D254" s="9" t="s">
        <v>27</v>
      </c>
      <c r="E254" s="13" t="str">
        <f>IF(K254,VLOOKUP(K254,Vocabulary!$A:$J,2,),"")</f>
        <v>adreslocator</v>
      </c>
      <c r="F254" s="4" t="s">
        <v>0</v>
      </c>
      <c r="G254" s="19" t="str">
        <f>IF(L254&lt;&gt;"",VLOOKUP(L254,Vocabulary!$A:$J,2,),IF(M254&lt;&gt;"",M254,""))</f>
        <v>Adresuitbreiding</v>
      </c>
      <c r="K254" s="9">
        <v>413</v>
      </c>
      <c r="L254" s="9">
        <v>404</v>
      </c>
    </row>
    <row r="255" spans="1:12" x14ac:dyDescent="0.3">
      <c r="A255" s="19" t="str">
        <f t="shared" si="8"/>
        <v>415domain</v>
      </c>
      <c r="B255" s="19" t="str">
        <f t="shared" si="9"/>
        <v>domain550</v>
      </c>
      <c r="C255" s="11" t="s">
        <v>737</v>
      </c>
      <c r="D255" s="9" t="s">
        <v>27</v>
      </c>
      <c r="E255" s="13" t="str">
        <f>IF(K255,VLOOKUP(K255,Vocabulary!$A:$J,2,),"")</f>
        <v>Adresvoorstelling.busnummer</v>
      </c>
      <c r="F255" s="4" t="s">
        <v>0</v>
      </c>
      <c r="G255" s="19" t="str">
        <f>IF(L255&lt;&gt;"",VLOOKUP(L255,Vocabulary!$A:$J,2,),IF(M255&lt;&gt;"",M255,""))</f>
        <v>Adresvoorstelling</v>
      </c>
      <c r="K255" s="9">
        <v>415</v>
      </c>
      <c r="L255" s="9">
        <v>550</v>
      </c>
    </row>
    <row r="256" spans="1:12" x14ac:dyDescent="0.3">
      <c r="A256" s="19" t="str">
        <f t="shared" si="8"/>
        <v>421domain</v>
      </c>
      <c r="B256" s="19" t="str">
        <f t="shared" si="9"/>
        <v>domain550</v>
      </c>
      <c r="C256" s="11" t="s">
        <v>737</v>
      </c>
      <c r="D256" s="9" t="s">
        <v>27</v>
      </c>
      <c r="E256" s="13" t="str">
        <f>IF(K256,VLOOKUP(K256,Vocabulary!$A:$J,2,),"")</f>
        <v>Adresvoorstelling.huisnummer</v>
      </c>
      <c r="F256" s="4" t="s">
        <v>0</v>
      </c>
      <c r="G256" s="19" t="str">
        <f>IF(L256&lt;&gt;"",VLOOKUP(L256,Vocabulary!$A:$J,2,),IF(M256&lt;&gt;"",M256,""))</f>
        <v>Adresvoorstelling</v>
      </c>
      <c r="K256" s="9">
        <v>421</v>
      </c>
      <c r="L256" s="9">
        <v>550</v>
      </c>
    </row>
    <row r="257" spans="1:12" x14ac:dyDescent="0.3">
      <c r="A257" s="19" t="str">
        <f t="shared" si="8"/>
        <v>414domain</v>
      </c>
      <c r="B257" s="19" t="str">
        <f t="shared" si="9"/>
        <v>domain405</v>
      </c>
      <c r="C257" s="11" t="s">
        <v>737</v>
      </c>
      <c r="D257" s="9" t="s">
        <v>27</v>
      </c>
      <c r="E257" s="13" t="str">
        <f>IF(K257,VLOOKUP(K257,Vocabulary!$A:$J,2,),"")</f>
        <v>busnummer</v>
      </c>
      <c r="F257" s="4" t="s">
        <v>0</v>
      </c>
      <c r="G257" s="19" t="str">
        <f>IF(L257&lt;&gt;"",VLOOKUP(L257,Vocabulary!$A:$J,2,),IF(M257&lt;&gt;"",M257,""))</f>
        <v>Adres</v>
      </c>
      <c r="K257" s="9">
        <v>414</v>
      </c>
      <c r="L257" s="9">
        <v>405</v>
      </c>
    </row>
    <row r="258" spans="1:12" x14ac:dyDescent="0.3">
      <c r="A258" s="19" t="str">
        <f t="shared" si="8"/>
        <v>416domain</v>
      </c>
      <c r="B258" s="19" t="str">
        <f t="shared" si="9"/>
        <v>domain406</v>
      </c>
      <c r="C258" s="11" t="s">
        <v>737</v>
      </c>
      <c r="D258" s="9" t="s">
        <v>27</v>
      </c>
      <c r="E258" s="13" t="str">
        <f>IF(K258,VLOOKUP(K258,Vocabulary!$A:$J,2,),"")</f>
        <v>gemeentenaam</v>
      </c>
      <c r="F258" s="4" t="s">
        <v>0</v>
      </c>
      <c r="G258" s="19" t="str">
        <f>IF(L258&lt;&gt;"",VLOOKUP(L258,Vocabulary!$A:$J,2,),IF(M258&lt;&gt;"",M258,""))</f>
        <v>Gemeentenaam</v>
      </c>
      <c r="K258" s="9">
        <v>416</v>
      </c>
      <c r="L258" s="9">
        <v>406</v>
      </c>
    </row>
    <row r="259" spans="1:12" x14ac:dyDescent="0.3">
      <c r="A259" s="19" t="str">
        <f t="shared" si="8"/>
        <v>417domain</v>
      </c>
      <c r="B259" s="19" t="str">
        <f t="shared" si="9"/>
        <v>domain405</v>
      </c>
      <c r="C259" s="11" t="s">
        <v>737</v>
      </c>
      <c r="D259" s="9" t="s">
        <v>27</v>
      </c>
      <c r="E259" s="13" t="str">
        <f>IF(K259,VLOOKUP(K259,Vocabulary!$A:$J,2,),"")</f>
        <v>heeftGemeentenaam</v>
      </c>
      <c r="F259" s="4" t="s">
        <v>0</v>
      </c>
      <c r="G259" s="19" t="str">
        <f>IF(L259&lt;&gt;"",VLOOKUP(L259,Vocabulary!$A:$J,2,),IF(M259&lt;&gt;"",M259,""))</f>
        <v>Adres</v>
      </c>
      <c r="K259" s="9">
        <v>417</v>
      </c>
      <c r="L259" s="9">
        <v>405</v>
      </c>
    </row>
    <row r="260" spans="1:12" x14ac:dyDescent="0.3">
      <c r="A260" s="19" t="str">
        <f t="shared" si="8"/>
        <v>418domain</v>
      </c>
      <c r="B260" s="19" t="str">
        <f t="shared" si="9"/>
        <v>domain405</v>
      </c>
      <c r="C260" s="11" t="s">
        <v>737</v>
      </c>
      <c r="D260" s="9" t="s">
        <v>27</v>
      </c>
      <c r="E260" s="13" t="str">
        <f>IF(K260,VLOOKUP(K260,Vocabulary!$A:$J,2,),"")</f>
        <v>heeftPostinfo</v>
      </c>
      <c r="F260" s="4" t="s">
        <v>0</v>
      </c>
      <c r="G260" s="19" t="str">
        <f>IF(L260&lt;&gt;"",VLOOKUP(L260,Vocabulary!$A:$J,2,),IF(M260&lt;&gt;"",M260,""))</f>
        <v>Adres</v>
      </c>
      <c r="K260" s="9">
        <v>418</v>
      </c>
      <c r="L260" s="9">
        <v>405</v>
      </c>
    </row>
    <row r="261" spans="1:12" x14ac:dyDescent="0.3">
      <c r="A261" s="19" t="str">
        <f t="shared" ref="A261:A324" si="10">CONCATENATE(K261,F261)</f>
        <v>419domain</v>
      </c>
      <c r="B261" s="19" t="str">
        <f t="shared" ref="B261:B324" si="11">CONCATENATE(F261,L261)</f>
        <v>domain405</v>
      </c>
      <c r="C261" s="11" t="s">
        <v>737</v>
      </c>
      <c r="D261" s="9" t="s">
        <v>27</v>
      </c>
      <c r="E261" s="13" t="str">
        <f>IF(K261,VLOOKUP(K261,Vocabulary!$A:$J,2,),"")</f>
        <v>heeftStraatnaam</v>
      </c>
      <c r="F261" s="4" t="s">
        <v>0</v>
      </c>
      <c r="G261" s="19" t="str">
        <f>IF(L261&lt;&gt;"",VLOOKUP(L261,Vocabulary!$A:$J,2,),IF(M261&lt;&gt;"",M261,""))</f>
        <v>Adres</v>
      </c>
      <c r="K261" s="9">
        <v>419</v>
      </c>
      <c r="L261" s="9">
        <v>405</v>
      </c>
    </row>
    <row r="262" spans="1:12" x14ac:dyDescent="0.3">
      <c r="A262" s="19" t="str">
        <f t="shared" si="10"/>
        <v>420domain</v>
      </c>
      <c r="B262" s="19" t="str">
        <f t="shared" si="11"/>
        <v>domain410</v>
      </c>
      <c r="C262" s="11" t="s">
        <v>737</v>
      </c>
      <c r="D262" s="9" t="s">
        <v>27</v>
      </c>
      <c r="E262" s="13" t="str">
        <f>IF(K262,VLOOKUP(K262,Vocabulary!$A:$J,2,),"")</f>
        <v>homoniemToevoeging</v>
      </c>
      <c r="F262" s="4" t="s">
        <v>0</v>
      </c>
      <c r="G262" s="19" t="str">
        <f>IF(L262&lt;&gt;"",VLOOKUP(L262,Vocabulary!$A:$J,2,),IF(M262&lt;&gt;"",M262,""))</f>
        <v>Straatnaam</v>
      </c>
      <c r="K262" s="9">
        <v>420</v>
      </c>
      <c r="L262" s="9">
        <v>410</v>
      </c>
    </row>
    <row r="263" spans="1:12" x14ac:dyDescent="0.3">
      <c r="A263" s="19" t="str">
        <f t="shared" si="10"/>
        <v>422domain</v>
      </c>
      <c r="B263" s="19" t="str">
        <f t="shared" si="11"/>
        <v>domain405</v>
      </c>
      <c r="C263" s="11" t="s">
        <v>737</v>
      </c>
      <c r="D263" s="9" t="s">
        <v>27</v>
      </c>
      <c r="E263" s="13" t="str">
        <f>IF(K263,VLOOKUP(K263,Vocabulary!$A:$J,2,),"")</f>
        <v>huisnummer</v>
      </c>
      <c r="F263" s="4" t="s">
        <v>0</v>
      </c>
      <c r="G263" s="19" t="str">
        <f>IF(L263&lt;&gt;"",VLOOKUP(L263,Vocabulary!$A:$J,2,),IF(M263&lt;&gt;"",M263,""))</f>
        <v>Adres</v>
      </c>
      <c r="K263" s="9">
        <v>422</v>
      </c>
      <c r="L263" s="9">
        <v>405</v>
      </c>
    </row>
    <row r="264" spans="1:12" x14ac:dyDescent="0.3">
      <c r="A264" s="19" t="str">
        <f t="shared" si="10"/>
        <v>423domain</v>
      </c>
      <c r="B264" s="19" t="str">
        <f t="shared" si="11"/>
        <v>domain405</v>
      </c>
      <c r="C264" s="11" t="s">
        <v>737</v>
      </c>
      <c r="D264" s="9" t="s">
        <v>27</v>
      </c>
      <c r="E264" s="13" t="str">
        <f>IF(K264,VLOOKUP(K264,Vocabulary!$A:$J,2,),"")</f>
        <v>isToegekendAan</v>
      </c>
      <c r="F264" s="4" t="s">
        <v>0</v>
      </c>
      <c r="G264" s="19" t="str">
        <f>IF(L264&lt;&gt;"",VLOOKUP(L264,Vocabulary!$A:$J,2,),IF(M264&lt;&gt;"",M264,""))</f>
        <v>Adres</v>
      </c>
      <c r="K264" s="9">
        <v>423</v>
      </c>
      <c r="L264" s="9">
        <v>405</v>
      </c>
    </row>
    <row r="265" spans="1:12" x14ac:dyDescent="0.3">
      <c r="A265" s="19" t="str">
        <f t="shared" si="10"/>
        <v>424domain</v>
      </c>
      <c r="B265" s="19" t="str">
        <f t="shared" si="11"/>
        <v>domain405</v>
      </c>
      <c r="C265" s="11" t="s">
        <v>737</v>
      </c>
      <c r="D265" s="9" t="s">
        <v>27</v>
      </c>
      <c r="E265" s="13" t="str">
        <f>IF(K265,VLOOKUP(K265,Vocabulary!$A:$J,2,),"")</f>
        <v>isVerrijktMet</v>
      </c>
      <c r="F265" s="4" t="s">
        <v>0</v>
      </c>
      <c r="G265" s="19" t="str">
        <f>IF(L265&lt;&gt;"",VLOOKUP(L265,Vocabulary!$A:$J,2,),IF(M265&lt;&gt;"",M265,""))</f>
        <v>Adres</v>
      </c>
      <c r="K265" s="9">
        <v>424</v>
      </c>
      <c r="L265" s="9">
        <v>405</v>
      </c>
    </row>
    <row r="266" spans="1:12" x14ac:dyDescent="0.3">
      <c r="A266" s="19" t="str">
        <f t="shared" si="10"/>
        <v>425domain</v>
      </c>
      <c r="B266" s="19" t="str">
        <f t="shared" si="11"/>
        <v>domain550</v>
      </c>
      <c r="C266" s="11" t="s">
        <v>737</v>
      </c>
      <c r="D266" s="9" t="s">
        <v>27</v>
      </c>
      <c r="E266" s="13" t="str">
        <f>IF(K266,VLOOKUP(K266,Vocabulary!$A:$J,2,),"")</f>
        <v>land</v>
      </c>
      <c r="F266" s="4" t="s">
        <v>0</v>
      </c>
      <c r="G266" s="19" t="str">
        <f>IF(L266&lt;&gt;"",VLOOKUP(L266,Vocabulary!$A:$J,2,),IF(M266&lt;&gt;"",M266,""))</f>
        <v>Adresvoorstelling</v>
      </c>
      <c r="K266" s="9">
        <v>425</v>
      </c>
      <c r="L266" s="9">
        <v>550</v>
      </c>
    </row>
    <row r="267" spans="1:12" x14ac:dyDescent="0.3">
      <c r="A267" s="19" t="str">
        <f t="shared" si="10"/>
        <v>412domain</v>
      </c>
      <c r="B267" s="19" t="str">
        <f t="shared" si="11"/>
        <v>domain407</v>
      </c>
      <c r="C267" s="11" t="s">
        <v>737</v>
      </c>
      <c r="D267" s="9" t="s">
        <v>27</v>
      </c>
      <c r="E267" s="13" t="str">
        <f>IF(K267,VLOOKUP(K267,Vocabulary!$A:$J,2,),"")</f>
        <v>Locatieaanduiding.aanduiding</v>
      </c>
      <c r="F267" s="4" t="s">
        <v>0</v>
      </c>
      <c r="G267" s="19" t="str">
        <f>IF(L267&lt;&gt;"",VLOOKUP(L267,Vocabulary!$A:$J,2,),IF(M267&lt;&gt;"",M267,""))</f>
        <v>Locatieaanduiding</v>
      </c>
      <c r="K267" s="9">
        <v>412</v>
      </c>
      <c r="L267" s="9">
        <v>407</v>
      </c>
    </row>
    <row r="268" spans="1:12" x14ac:dyDescent="0.3">
      <c r="A268" s="19" t="str">
        <f t="shared" si="10"/>
        <v>434domain</v>
      </c>
      <c r="B268" s="19" t="str">
        <f t="shared" si="11"/>
        <v>domain407</v>
      </c>
      <c r="C268" s="11" t="s">
        <v>737</v>
      </c>
      <c r="D268" s="9" t="s">
        <v>27</v>
      </c>
      <c r="E268" s="13" t="str">
        <f>IF(K268,VLOOKUP(K268,Vocabulary!$A:$J,2,),"")</f>
        <v>Locatieaanduiding.type</v>
      </c>
      <c r="F268" s="4" t="s">
        <v>0</v>
      </c>
      <c r="G268" s="19" t="str">
        <f>IF(L268&lt;&gt;"",VLOOKUP(L268,Vocabulary!$A:$J,2,),IF(M268&lt;&gt;"",M268,""))</f>
        <v>Locatieaanduiding</v>
      </c>
      <c r="K268" s="9">
        <v>434</v>
      </c>
      <c r="L268" s="9">
        <v>407</v>
      </c>
    </row>
    <row r="269" spans="1:12" x14ac:dyDescent="0.3">
      <c r="A269" s="19" t="str">
        <f t="shared" si="10"/>
        <v>433domain</v>
      </c>
      <c r="B269" s="19" t="str">
        <f t="shared" si="11"/>
        <v>domain408</v>
      </c>
      <c r="C269" s="11" t="s">
        <v>737</v>
      </c>
      <c r="D269" s="9" t="s">
        <v>27</v>
      </c>
      <c r="E269" s="13" t="str">
        <f>IF(K269,VLOOKUP(K269,Vocabulary!$A:$J,2,),"")</f>
        <v>Locatienaam.type</v>
      </c>
      <c r="F269" s="4" t="s">
        <v>0</v>
      </c>
      <c r="G269" s="19" t="str">
        <f>IF(L269&lt;&gt;"",VLOOKUP(L269,Vocabulary!$A:$J,2,),IF(M269&lt;&gt;"",M269,""))</f>
        <v>Locatienaam</v>
      </c>
      <c r="K269" s="9">
        <v>433</v>
      </c>
      <c r="L269" s="9">
        <v>408</v>
      </c>
    </row>
    <row r="270" spans="1:12" x14ac:dyDescent="0.3">
      <c r="A270" s="19" t="str">
        <f t="shared" si="10"/>
        <v>426domain</v>
      </c>
      <c r="B270" s="19" t="str">
        <f t="shared" si="11"/>
        <v>domain402</v>
      </c>
      <c r="C270" s="11" t="s">
        <v>737</v>
      </c>
      <c r="D270" s="9" t="s">
        <v>27</v>
      </c>
      <c r="E270" s="13" t="str">
        <f>IF(K270,VLOOKUP(K270,Vocabulary!$A:$J,2,),"")</f>
        <v>niveau</v>
      </c>
      <c r="F270" s="4" t="s">
        <v>0</v>
      </c>
      <c r="G270" s="19" t="str">
        <f>IF(L270&lt;&gt;"",VLOOKUP(L270,Vocabulary!$A:$J,2,),IF(M270&lt;&gt;"",M270,""))</f>
        <v>Adreslocator</v>
      </c>
      <c r="K270" s="9">
        <v>426</v>
      </c>
      <c r="L270" s="9">
        <v>402</v>
      </c>
    </row>
    <row r="271" spans="1:12" x14ac:dyDescent="0.3">
      <c r="A271" s="19" t="str">
        <f t="shared" si="10"/>
        <v>427domain</v>
      </c>
      <c r="B271" s="19" t="str">
        <f t="shared" si="11"/>
        <v>domain405</v>
      </c>
      <c r="C271" s="11" t="s">
        <v>737</v>
      </c>
      <c r="D271" s="9" t="s">
        <v>27</v>
      </c>
      <c r="E271" s="13" t="str">
        <f>IF(K271,VLOOKUP(K271,Vocabulary!$A:$J,2,),"")</f>
        <v>officieelToegekend</v>
      </c>
      <c r="F271" s="4" t="s">
        <v>0</v>
      </c>
      <c r="G271" s="19" t="str">
        <f>IF(L271&lt;&gt;"",VLOOKUP(L271,Vocabulary!$A:$J,2,),IF(M271&lt;&gt;"",M271,""))</f>
        <v>Adres</v>
      </c>
      <c r="K271" s="9">
        <v>427</v>
      </c>
      <c r="L271" s="9">
        <v>405</v>
      </c>
    </row>
    <row r="272" spans="1:12" x14ac:dyDescent="0.3">
      <c r="A272" s="19" t="str">
        <f t="shared" si="10"/>
        <v>428domain</v>
      </c>
      <c r="B272" s="19" t="str">
        <f t="shared" si="11"/>
        <v>domain405</v>
      </c>
      <c r="C272" s="11" t="s">
        <v>737</v>
      </c>
      <c r="D272" s="9" t="s">
        <v>27</v>
      </c>
      <c r="E272" s="13" t="str">
        <f>IF(K272,VLOOKUP(K272,Vocabulary!$A:$J,2,),"")</f>
        <v>positie</v>
      </c>
      <c r="F272" s="4" t="s">
        <v>0</v>
      </c>
      <c r="G272" s="19" t="str">
        <f>IF(L272&lt;&gt;"",VLOOKUP(L272,Vocabulary!$A:$J,2,),IF(M272&lt;&gt;"",M272,""))</f>
        <v>Adres</v>
      </c>
      <c r="K272" s="9">
        <v>428</v>
      </c>
      <c r="L272" s="9">
        <v>405</v>
      </c>
    </row>
    <row r="273" spans="1:12" x14ac:dyDescent="0.3">
      <c r="A273" s="19" t="str">
        <f t="shared" si="10"/>
        <v>429domain</v>
      </c>
      <c r="B273" s="19" t="str">
        <f t="shared" si="11"/>
        <v>domain409</v>
      </c>
      <c r="C273" s="11" t="s">
        <v>737</v>
      </c>
      <c r="D273" s="9" t="s">
        <v>27</v>
      </c>
      <c r="E273" s="13" t="str">
        <f>IF(K273,VLOOKUP(K273,Vocabulary!$A:$J,2,),"")</f>
        <v>postcode</v>
      </c>
      <c r="F273" s="4" t="s">
        <v>0</v>
      </c>
      <c r="G273" s="19" t="str">
        <f>IF(L273&lt;&gt;"",VLOOKUP(L273,Vocabulary!$A:$J,2,),IF(M273&lt;&gt;"",M273,""))</f>
        <v>Postinfo</v>
      </c>
      <c r="K273" s="9">
        <v>429</v>
      </c>
      <c r="L273" s="9">
        <v>409</v>
      </c>
    </row>
    <row r="274" spans="1:12" x14ac:dyDescent="0.3">
      <c r="A274" s="19" t="str">
        <f t="shared" si="10"/>
        <v>429domain</v>
      </c>
      <c r="B274" s="19" t="str">
        <f t="shared" si="11"/>
        <v>domain550</v>
      </c>
      <c r="C274" s="11" t="s">
        <v>737</v>
      </c>
      <c r="D274" s="9" t="s">
        <v>27</v>
      </c>
      <c r="E274" s="13" t="str">
        <f>IF(K274,VLOOKUP(K274,Vocabulary!$A:$J,2,),"")</f>
        <v>postcode</v>
      </c>
      <c r="F274" s="4" t="s">
        <v>0</v>
      </c>
      <c r="G274" s="19" t="str">
        <f>IF(L274&lt;&gt;"",VLOOKUP(L274,Vocabulary!$A:$J,2,),IF(M274&lt;&gt;"",M274,""))</f>
        <v>Adresvoorstelling</v>
      </c>
      <c r="K274" s="9">
        <v>429</v>
      </c>
      <c r="L274" s="9">
        <v>550</v>
      </c>
    </row>
    <row r="275" spans="1:12" x14ac:dyDescent="0.3">
      <c r="A275" s="19" t="str">
        <f t="shared" si="10"/>
        <v>430domain</v>
      </c>
      <c r="B275" s="19" t="str">
        <f t="shared" si="11"/>
        <v>domain409</v>
      </c>
      <c r="C275" s="11" t="s">
        <v>737</v>
      </c>
      <c r="D275" s="9" t="s">
        <v>27</v>
      </c>
      <c r="E275" s="13" t="str">
        <f>IF(K275,VLOOKUP(K275,Vocabulary!$A:$J,2,),"")</f>
        <v>postnaam</v>
      </c>
      <c r="F275" s="4" t="s">
        <v>0</v>
      </c>
      <c r="G275" s="19" t="str">
        <f>IF(L275&lt;&gt;"",VLOOKUP(L275,Vocabulary!$A:$J,2,),IF(M275&lt;&gt;"",M275,""))</f>
        <v>Postinfo</v>
      </c>
      <c r="K275" s="9">
        <v>430</v>
      </c>
      <c r="L275" s="9">
        <v>409</v>
      </c>
    </row>
    <row r="276" spans="1:12" x14ac:dyDescent="0.3">
      <c r="A276" s="19" t="str">
        <f t="shared" si="10"/>
        <v>430domain</v>
      </c>
      <c r="B276" s="19" t="str">
        <f t="shared" si="11"/>
        <v>domain550</v>
      </c>
      <c r="C276" s="11" t="s">
        <v>737</v>
      </c>
      <c r="D276" s="9" t="s">
        <v>27</v>
      </c>
      <c r="E276" s="13" t="str">
        <f>IF(K276,VLOOKUP(K276,Vocabulary!$A:$J,2,),"")</f>
        <v>postnaam</v>
      </c>
      <c r="F276" s="4" t="s">
        <v>0</v>
      </c>
      <c r="G276" s="19" t="str">
        <f>IF(L276&lt;&gt;"",VLOOKUP(L276,Vocabulary!$A:$J,2,),IF(M276&lt;&gt;"",M276,""))</f>
        <v>Adresvoorstelling</v>
      </c>
      <c r="K276" s="9">
        <v>430</v>
      </c>
      <c r="L276" s="9">
        <v>550</v>
      </c>
    </row>
    <row r="277" spans="1:12" x14ac:dyDescent="0.3">
      <c r="A277" s="19" t="str">
        <f t="shared" si="10"/>
        <v>431domain</v>
      </c>
      <c r="B277" s="19" t="str">
        <f t="shared" si="11"/>
        <v>domain410</v>
      </c>
      <c r="C277" s="11" t="s">
        <v>737</v>
      </c>
      <c r="D277" s="9" t="s">
        <v>27</v>
      </c>
      <c r="E277" s="13" t="str">
        <f>IF(K277,VLOOKUP(K277,Vocabulary!$A:$J,2,),"")</f>
        <v>Straatnaam.status</v>
      </c>
      <c r="F277" s="4" t="s">
        <v>0</v>
      </c>
      <c r="G277" s="19" t="str">
        <f>IF(L277&lt;&gt;"",VLOOKUP(L277,Vocabulary!$A:$J,2,),IF(M277&lt;&gt;"",M277,""))</f>
        <v>Straatnaam</v>
      </c>
      <c r="K277" s="9">
        <v>431</v>
      </c>
      <c r="L277" s="9">
        <v>410</v>
      </c>
    </row>
    <row r="278" spans="1:12" x14ac:dyDescent="0.3">
      <c r="A278" s="19" t="str">
        <f t="shared" si="10"/>
        <v>435domain</v>
      </c>
      <c r="B278" s="19" t="str">
        <f t="shared" si="11"/>
        <v>domain550</v>
      </c>
      <c r="C278" s="11" t="s">
        <v>737</v>
      </c>
      <c r="D278" s="9" t="s">
        <v>27</v>
      </c>
      <c r="E278" s="13" t="str">
        <f>IF(K278,VLOOKUP(K278,Vocabulary!$A:$J,2,),"")</f>
        <v>verwijstNaar</v>
      </c>
      <c r="F278" s="4" t="s">
        <v>0</v>
      </c>
      <c r="G278" s="19" t="str">
        <f>IF(L278&lt;&gt;"",VLOOKUP(L278,Vocabulary!$A:$J,2,),IF(M278&lt;&gt;"",M278,""))</f>
        <v>Adresvoorstelling</v>
      </c>
      <c r="K278" s="9">
        <v>435</v>
      </c>
      <c r="L278" s="9">
        <v>550</v>
      </c>
    </row>
    <row r="279" spans="1:12" x14ac:dyDescent="0.3">
      <c r="A279" s="19" t="str">
        <f t="shared" si="10"/>
        <v>436domain</v>
      </c>
      <c r="B279" s="19" t="str">
        <f t="shared" si="11"/>
        <v>domain404</v>
      </c>
      <c r="C279" s="11" t="s">
        <v>737</v>
      </c>
      <c r="D279" s="9" t="s">
        <v>27</v>
      </c>
      <c r="E279" s="13" t="str">
        <f>IF(K279,VLOOKUP(K279,Vocabulary!$A:$J,2,),"")</f>
        <v>volledigAdres</v>
      </c>
      <c r="F279" s="4" t="s">
        <v>0</v>
      </c>
      <c r="G279" s="19" t="str">
        <f>IF(L279&lt;&gt;"",VLOOKUP(L279,Vocabulary!$A:$J,2,),IF(M279&lt;&gt;"",M279,""))</f>
        <v>Adresuitbreiding</v>
      </c>
      <c r="K279" s="9">
        <v>436</v>
      </c>
      <c r="L279" s="9">
        <v>404</v>
      </c>
    </row>
    <row r="280" spans="1:12" x14ac:dyDescent="0.3">
      <c r="A280" s="19" t="str">
        <f t="shared" si="10"/>
        <v>436domain</v>
      </c>
      <c r="B280" s="19" t="str">
        <f t="shared" si="11"/>
        <v>domain550</v>
      </c>
      <c r="C280" s="11" t="s">
        <v>737</v>
      </c>
      <c r="D280" s="9" t="s">
        <v>27</v>
      </c>
      <c r="E280" s="13" t="str">
        <f>IF(K280,VLOOKUP(K280,Vocabulary!$A:$J,2,),"")</f>
        <v>volledigAdres</v>
      </c>
      <c r="F280" s="4" t="s">
        <v>0</v>
      </c>
      <c r="G280" s="19" t="str">
        <f>IF(L280&lt;&gt;"",VLOOKUP(L280,Vocabulary!$A:$J,2,),IF(M280&lt;&gt;"",M280,""))</f>
        <v>Adresvoorstelling</v>
      </c>
      <c r="K280" s="9">
        <v>436</v>
      </c>
      <c r="L280" s="9">
        <v>550</v>
      </c>
    </row>
    <row r="281" spans="1:12" x14ac:dyDescent="0.3">
      <c r="A281" s="19" t="str">
        <f t="shared" si="10"/>
        <v>547domain</v>
      </c>
      <c r="B281" s="19" t="str">
        <f t="shared" si="11"/>
        <v>domain550</v>
      </c>
      <c r="C281" s="11" t="s">
        <v>737</v>
      </c>
      <c r="D281" s="9" t="s">
        <v>27</v>
      </c>
      <c r="E281" s="13" t="str">
        <f>IF(K281,VLOOKUP(K281,Vocabulary!$A:$J,2,),"")</f>
        <v>administratieveEenheidNiveau1</v>
      </c>
      <c r="F281" s="4" t="s">
        <v>0</v>
      </c>
      <c r="G281" s="19" t="str">
        <f>IF(L281&lt;&gt;"",VLOOKUP(L281,Vocabulary!$A:$J,2,),IF(M281&lt;&gt;"",M281,""))</f>
        <v>Adresvoorstelling</v>
      </c>
      <c r="K281" s="9">
        <v>547</v>
      </c>
      <c r="L281" s="9">
        <v>550</v>
      </c>
    </row>
    <row r="282" spans="1:12" x14ac:dyDescent="0.3">
      <c r="A282" s="19" t="str">
        <f t="shared" si="10"/>
        <v>548domain</v>
      </c>
      <c r="B282" s="19" t="str">
        <f t="shared" si="11"/>
        <v>domain550</v>
      </c>
      <c r="C282" s="11" t="s">
        <v>737</v>
      </c>
      <c r="D282" s="9" t="s">
        <v>27</v>
      </c>
      <c r="E282" s="13" t="str">
        <f>IF(K282,VLOOKUP(K282,Vocabulary!$A:$J,2,),"")</f>
        <v>administratieveEenheidNiveau2</v>
      </c>
      <c r="F282" s="4" t="s">
        <v>0</v>
      </c>
      <c r="G282" s="19" t="str">
        <f>IF(L282&lt;&gt;"",VLOOKUP(L282,Vocabulary!$A:$J,2,),IF(M282&lt;&gt;"",M282,""))</f>
        <v>Adresvoorstelling</v>
      </c>
      <c r="K282" s="9">
        <v>548</v>
      </c>
      <c r="L282" s="9">
        <v>550</v>
      </c>
    </row>
    <row r="283" spans="1:12" x14ac:dyDescent="0.3">
      <c r="A283" s="19" t="str">
        <f t="shared" si="10"/>
        <v>549domain</v>
      </c>
      <c r="B283" s="19" t="str">
        <f t="shared" si="11"/>
        <v>domain550</v>
      </c>
      <c r="C283" s="11" t="s">
        <v>737</v>
      </c>
      <c r="D283" s="9" t="s">
        <v>27</v>
      </c>
      <c r="E283" s="13" t="str">
        <f>IF(K283,VLOOKUP(K283,Vocabulary!$A:$J,2,),"")</f>
        <v>adresgebied</v>
      </c>
      <c r="F283" s="4" t="s">
        <v>0</v>
      </c>
      <c r="G283" s="19" t="str">
        <f>IF(L283&lt;&gt;"",VLOOKUP(L283,Vocabulary!$A:$J,2,),IF(M283&lt;&gt;"",M283,""))</f>
        <v>Adresvoorstelling</v>
      </c>
      <c r="K283" s="9">
        <v>549</v>
      </c>
      <c r="L283" s="9">
        <v>550</v>
      </c>
    </row>
    <row r="284" spans="1:12" x14ac:dyDescent="0.3">
      <c r="A284" s="19" t="str">
        <f t="shared" si="10"/>
        <v>553domain</v>
      </c>
      <c r="B284" s="19" t="str">
        <f t="shared" si="11"/>
        <v>domain550</v>
      </c>
      <c r="C284" s="11" t="s">
        <v>737</v>
      </c>
      <c r="D284" s="9" t="s">
        <v>27</v>
      </c>
      <c r="E284" s="13" t="str">
        <f>IF(K284,VLOOKUP(K284,Vocabulary!$A:$J,2,),"")</f>
        <v>locatienaam</v>
      </c>
      <c r="F284" s="4" t="s">
        <v>0</v>
      </c>
      <c r="G284" s="19" t="str">
        <f>IF(L284&lt;&gt;"",VLOOKUP(L284,Vocabulary!$A:$J,2,),IF(M284&lt;&gt;"",M284,""))</f>
        <v>Adresvoorstelling</v>
      </c>
      <c r="K284" s="9">
        <v>553</v>
      </c>
      <c r="L284" s="9">
        <v>550</v>
      </c>
    </row>
    <row r="285" spans="1:12" x14ac:dyDescent="0.3">
      <c r="A285" s="19" t="str">
        <f t="shared" si="10"/>
        <v>554domain</v>
      </c>
      <c r="B285" s="19" t="str">
        <f t="shared" si="11"/>
        <v>domain550</v>
      </c>
      <c r="C285" s="11" t="s">
        <v>737</v>
      </c>
      <c r="D285" s="9" t="s">
        <v>27</v>
      </c>
      <c r="E285" s="13" t="str">
        <f>IF(K285,VLOOKUP(K285,Vocabulary!$A:$J,2,),"")</f>
        <v>postbus</v>
      </c>
      <c r="F285" s="4" t="s">
        <v>0</v>
      </c>
      <c r="G285" s="19" t="str">
        <f>IF(L285&lt;&gt;"",VLOOKUP(L285,Vocabulary!$A:$J,2,),IF(M285&lt;&gt;"",M285,""))</f>
        <v>Adresvoorstelling</v>
      </c>
      <c r="K285" s="9">
        <v>554</v>
      </c>
      <c r="L285" s="9">
        <v>550</v>
      </c>
    </row>
    <row r="286" spans="1:12" x14ac:dyDescent="0.3">
      <c r="A286" s="19" t="str">
        <f t="shared" si="10"/>
        <v>557domain</v>
      </c>
      <c r="B286" s="19" t="str">
        <f t="shared" si="11"/>
        <v>domain410</v>
      </c>
      <c r="C286" s="11" t="s">
        <v>737</v>
      </c>
      <c r="D286" s="9" t="s">
        <v>27</v>
      </c>
      <c r="E286" s="13" t="str">
        <f>IF(K286,VLOOKUP(K286,Vocabulary!$A:$J,2,),"")</f>
        <v>straatnaam</v>
      </c>
      <c r="F286" s="4" t="s">
        <v>0</v>
      </c>
      <c r="G286" s="19" t="str">
        <f>IF(L286&lt;&gt;"",VLOOKUP(L286,Vocabulary!$A:$J,2,),IF(M286&lt;&gt;"",M286,""))</f>
        <v>Straatnaam</v>
      </c>
      <c r="K286" s="9">
        <v>557</v>
      </c>
      <c r="L286" s="9">
        <v>410</v>
      </c>
    </row>
    <row r="287" spans="1:12" x14ac:dyDescent="0.3">
      <c r="A287" s="19" t="str">
        <f t="shared" si="10"/>
        <v>557domain</v>
      </c>
      <c r="B287" s="19" t="str">
        <f t="shared" si="11"/>
        <v>domain550</v>
      </c>
      <c r="C287" s="11" t="s">
        <v>737</v>
      </c>
      <c r="D287" s="9" t="s">
        <v>27</v>
      </c>
      <c r="E287" s="13" t="str">
        <f>IF(K287,VLOOKUP(K287,Vocabulary!$A:$J,2,),"")</f>
        <v>straatnaam</v>
      </c>
      <c r="F287" s="4" t="s">
        <v>0</v>
      </c>
      <c r="G287" s="19" t="str">
        <f>IF(L287&lt;&gt;"",VLOOKUP(L287,Vocabulary!$A:$J,2,),IF(M287&lt;&gt;"",M287,""))</f>
        <v>Adresvoorstelling</v>
      </c>
      <c r="K287" s="9">
        <v>557</v>
      </c>
      <c r="L287" s="9">
        <v>550</v>
      </c>
    </row>
    <row r="288" spans="1:12" x14ac:dyDescent="0.3">
      <c r="A288" s="19" t="str">
        <f t="shared" si="10"/>
        <v>417range</v>
      </c>
      <c r="B288" s="19" t="str">
        <f t="shared" si="11"/>
        <v>range406</v>
      </c>
      <c r="C288" s="11" t="s">
        <v>737</v>
      </c>
      <c r="D288" s="9" t="s">
        <v>27</v>
      </c>
      <c r="E288" s="13" t="str">
        <f>IF(K288,VLOOKUP(K288,Vocabulary!$A:$J,2,),"")</f>
        <v>heeftGemeentenaam</v>
      </c>
      <c r="F288" s="4" t="s">
        <v>1</v>
      </c>
      <c r="G288" s="19" t="str">
        <f>IF(L288&lt;&gt;"",VLOOKUP(L288,Vocabulary!$A:$J,2,),IF(M288&lt;&gt;"",M288,""))</f>
        <v>Gemeentenaam</v>
      </c>
      <c r="K288" s="9">
        <v>417</v>
      </c>
      <c r="L288" s="9">
        <v>406</v>
      </c>
    </row>
    <row r="289" spans="1:12" x14ac:dyDescent="0.3">
      <c r="A289" s="19" t="str">
        <f t="shared" si="10"/>
        <v>418range</v>
      </c>
      <c r="B289" s="19" t="str">
        <f t="shared" si="11"/>
        <v>range409</v>
      </c>
      <c r="C289" s="11" t="s">
        <v>737</v>
      </c>
      <c r="D289" s="9" t="s">
        <v>27</v>
      </c>
      <c r="E289" s="13" t="str">
        <f>IF(K289,VLOOKUP(K289,Vocabulary!$A:$J,2,),"")</f>
        <v>heeftPostinfo</v>
      </c>
      <c r="F289" s="4" t="s">
        <v>1</v>
      </c>
      <c r="G289" s="19" t="str">
        <f>IF(L289&lt;&gt;"",VLOOKUP(L289,Vocabulary!$A:$J,2,),IF(M289&lt;&gt;"",M289,""))</f>
        <v>Postinfo</v>
      </c>
      <c r="K289" s="9">
        <v>418</v>
      </c>
      <c r="L289" s="9">
        <v>409</v>
      </c>
    </row>
    <row r="290" spans="1:12" x14ac:dyDescent="0.3">
      <c r="A290" s="19" t="str">
        <f t="shared" si="10"/>
        <v>418range</v>
      </c>
      <c r="B290" s="19" t="str">
        <f t="shared" si="11"/>
        <v>range410</v>
      </c>
      <c r="C290" s="11" t="s">
        <v>737</v>
      </c>
      <c r="D290" s="9" t="s">
        <v>27</v>
      </c>
      <c r="E290" s="13" t="str">
        <f>IF(K290,VLOOKUP(K290,Vocabulary!$A:$J,2,),"")</f>
        <v>heeftPostinfo</v>
      </c>
      <c r="F290" s="4" t="s">
        <v>1</v>
      </c>
      <c r="G290" s="19" t="str">
        <f>IF(L290&lt;&gt;"",VLOOKUP(L290,Vocabulary!$A:$J,2,),IF(M290&lt;&gt;"",M290,""))</f>
        <v>Straatnaam</v>
      </c>
      <c r="K290" s="9">
        <v>418</v>
      </c>
      <c r="L290" s="9">
        <v>410</v>
      </c>
    </row>
    <row r="291" spans="1:12" x14ac:dyDescent="0.3">
      <c r="A291" s="19" t="str">
        <f t="shared" si="10"/>
        <v>423range</v>
      </c>
      <c r="B291" s="19" t="str">
        <f t="shared" si="11"/>
        <v>range403</v>
      </c>
      <c r="C291" s="11" t="s">
        <v>737</v>
      </c>
      <c r="D291" s="9" t="s">
        <v>27</v>
      </c>
      <c r="E291" s="13" t="str">
        <f>IF(K291,VLOOKUP(K291,Vocabulary!$A:$J,2,),"")</f>
        <v>isToegekendAan</v>
      </c>
      <c r="F291" s="4" t="s">
        <v>1</v>
      </c>
      <c r="G291" s="19" t="str">
        <f>IF(L291&lt;&gt;"",VLOOKUP(L291,Vocabulary!$A:$J,2,),IF(M291&lt;&gt;"",M291,""))</f>
        <v>AdresseerbaarObject</v>
      </c>
      <c r="K291" s="9">
        <v>423</v>
      </c>
      <c r="L291" s="9">
        <v>403</v>
      </c>
    </row>
    <row r="292" spans="1:12" x14ac:dyDescent="0.3">
      <c r="A292" s="19" t="str">
        <f t="shared" si="10"/>
        <v>424range</v>
      </c>
      <c r="B292" s="19" t="str">
        <f t="shared" si="11"/>
        <v>range404</v>
      </c>
      <c r="C292" s="11" t="s">
        <v>737</v>
      </c>
      <c r="D292" s="9" t="s">
        <v>27</v>
      </c>
      <c r="E292" s="13" t="str">
        <f>IF(K292,VLOOKUP(K292,Vocabulary!$A:$J,2,),"")</f>
        <v>isVerrijktMet</v>
      </c>
      <c r="F292" s="4" t="s">
        <v>1</v>
      </c>
      <c r="G292" s="19" t="str">
        <f>IF(L292&lt;&gt;"",VLOOKUP(L292,Vocabulary!$A:$J,2,),IF(M292&lt;&gt;"",M292,""))</f>
        <v>Adresuitbreiding</v>
      </c>
      <c r="K292" s="9">
        <v>424</v>
      </c>
      <c r="L292" s="9">
        <v>404</v>
      </c>
    </row>
    <row r="293" spans="1:12" x14ac:dyDescent="0.3">
      <c r="A293" s="19" t="str">
        <f t="shared" si="10"/>
        <v>435range</v>
      </c>
      <c r="B293" s="19" t="str">
        <f t="shared" si="11"/>
        <v>range405</v>
      </c>
      <c r="C293" s="11" t="s">
        <v>737</v>
      </c>
      <c r="D293" s="9" t="s">
        <v>27</v>
      </c>
      <c r="E293" s="13" t="str">
        <f>IF(K293,VLOOKUP(K293,Vocabulary!$A:$J,2,),"")</f>
        <v>verwijstNaar</v>
      </c>
      <c r="F293" s="4" t="s">
        <v>1</v>
      </c>
      <c r="G293" s="19" t="str">
        <f>IF(L293&lt;&gt;"",VLOOKUP(L293,Vocabulary!$A:$J,2,),IF(M293&lt;&gt;"",M293,""))</f>
        <v>Adres</v>
      </c>
      <c r="K293" s="9">
        <v>435</v>
      </c>
      <c r="L293" s="9">
        <v>405</v>
      </c>
    </row>
    <row r="294" spans="1:12" x14ac:dyDescent="0.3">
      <c r="A294" s="19" t="str">
        <f t="shared" si="10"/>
        <v>626subClassOf</v>
      </c>
      <c r="B294" s="19" t="str">
        <f t="shared" si="11"/>
        <v>subClassOf403</v>
      </c>
      <c r="C294" s="11" t="s">
        <v>737</v>
      </c>
      <c r="D294" s="9" t="s">
        <v>27</v>
      </c>
      <c r="E294" s="13" t="str">
        <f>IF(K294,VLOOKUP(K294,Vocabulary!$A:$J,2,),"")</f>
        <v>Gebouw</v>
      </c>
      <c r="F294" s="4" t="s">
        <v>749</v>
      </c>
      <c r="G294" s="19" t="str">
        <f>IF(L294&lt;&gt;"",VLOOKUP(L294,Vocabulary!$A:$J,2,),IF(M294&lt;&gt;"",M294,""))</f>
        <v>AdresseerbaarObject</v>
      </c>
      <c r="K294" s="9">
        <v>626</v>
      </c>
      <c r="L294" s="9">
        <v>403</v>
      </c>
    </row>
    <row r="295" spans="1:12" x14ac:dyDescent="0.3">
      <c r="A295" s="19" t="str">
        <f t="shared" si="10"/>
        <v>626subClassOf</v>
      </c>
      <c r="B295" s="19" t="str">
        <f t="shared" si="11"/>
        <v>subClassOf623</v>
      </c>
      <c r="C295" s="11" t="s">
        <v>737</v>
      </c>
      <c r="D295" s="9" t="s">
        <v>27</v>
      </c>
      <c r="E295" s="13" t="str">
        <f>IF(K295,VLOOKUP(K295,Vocabulary!$A:$J,2,),"")</f>
        <v>Gebouw</v>
      </c>
      <c r="F295" s="4" t="s">
        <v>749</v>
      </c>
      <c r="G295" s="19" t="str">
        <f>IF(L295&lt;&gt;"",VLOOKUP(L295,Vocabulary!$A:$J,2,),IF(M295&lt;&gt;"",M295,""))</f>
        <v>Object</v>
      </c>
      <c r="K295" s="9">
        <v>626</v>
      </c>
      <c r="L295" s="9">
        <v>623</v>
      </c>
    </row>
    <row r="296" spans="1:12" x14ac:dyDescent="0.3">
      <c r="A296" s="19" t="str">
        <f t="shared" si="10"/>
        <v>627subClassOf</v>
      </c>
      <c r="B296" s="19" t="str">
        <f t="shared" si="11"/>
        <v>subClassOf403</v>
      </c>
      <c r="C296" s="11" t="s">
        <v>737</v>
      </c>
      <c r="D296" s="9" t="s">
        <v>27</v>
      </c>
      <c r="E296" s="13" t="str">
        <f>IF(K296,VLOOKUP(K296,Vocabulary!$A:$J,2,),"")</f>
        <v>Gebouweenheid</v>
      </c>
      <c r="F296" s="4" t="s">
        <v>749</v>
      </c>
      <c r="G296" s="19" t="str">
        <f>IF(L296&lt;&gt;"",VLOOKUP(L296,Vocabulary!$A:$J,2,),IF(M296&lt;&gt;"",M296,""))</f>
        <v>AdresseerbaarObject</v>
      </c>
      <c r="K296" s="9">
        <v>627</v>
      </c>
      <c r="L296" s="9">
        <v>403</v>
      </c>
    </row>
    <row r="297" spans="1:12" x14ac:dyDescent="0.3">
      <c r="A297" s="19" t="str">
        <f t="shared" si="10"/>
        <v>627subClassOf</v>
      </c>
      <c r="B297" s="19" t="str">
        <f t="shared" si="11"/>
        <v>subClassOf623</v>
      </c>
      <c r="C297" s="11" t="s">
        <v>737</v>
      </c>
      <c r="D297" s="9" t="s">
        <v>27</v>
      </c>
      <c r="E297" s="13" t="str">
        <f>IF(K297,VLOOKUP(K297,Vocabulary!$A:$J,2,),"")</f>
        <v>Gebouweenheid</v>
      </c>
      <c r="F297" s="4" t="s">
        <v>749</v>
      </c>
      <c r="G297" s="19" t="str">
        <f>IF(L297&lt;&gt;"",VLOOKUP(L297,Vocabulary!$A:$J,2,),IF(M297&lt;&gt;"",M297,""))</f>
        <v>Object</v>
      </c>
      <c r="K297" s="9">
        <v>627</v>
      </c>
      <c r="L297" s="9">
        <v>623</v>
      </c>
    </row>
    <row r="298" spans="1:12" x14ac:dyDescent="0.3">
      <c r="A298" s="19" t="str">
        <f t="shared" si="10"/>
        <v>629subClassOf</v>
      </c>
      <c r="B298" s="19" t="str">
        <f t="shared" si="11"/>
        <v>subClassOf403</v>
      </c>
      <c r="C298" s="11" t="s">
        <v>737</v>
      </c>
      <c r="D298" s="9" t="s">
        <v>27</v>
      </c>
      <c r="E298" s="13" t="str">
        <f>IF(K298,VLOOKUP(K298,Vocabulary!$A:$J,2,),"")</f>
        <v>Ligplaats</v>
      </c>
      <c r="F298" s="4" t="s">
        <v>749</v>
      </c>
      <c r="G298" s="19" t="str">
        <f>IF(L298&lt;&gt;"",VLOOKUP(L298,Vocabulary!$A:$J,2,),IF(M298&lt;&gt;"",M298,""))</f>
        <v>AdresseerbaarObject</v>
      </c>
      <c r="K298" s="9">
        <v>629</v>
      </c>
      <c r="L298" s="9">
        <v>403</v>
      </c>
    </row>
    <row r="299" spans="1:12" x14ac:dyDescent="0.3">
      <c r="A299" s="19" t="str">
        <f t="shared" si="10"/>
        <v>629subClassOf</v>
      </c>
      <c r="B299" s="19" t="str">
        <f t="shared" si="11"/>
        <v>subClassOf623</v>
      </c>
      <c r="C299" s="11" t="s">
        <v>737</v>
      </c>
      <c r="D299" s="9" t="s">
        <v>27</v>
      </c>
      <c r="E299" s="13" t="str">
        <f>IF(K299,VLOOKUP(K299,Vocabulary!$A:$J,2,),"")</f>
        <v>Ligplaats</v>
      </c>
      <c r="F299" s="4" t="s">
        <v>749</v>
      </c>
      <c r="G299" s="19" t="str">
        <f>IF(L299&lt;&gt;"",VLOOKUP(L299,Vocabulary!$A:$J,2,),IF(M299&lt;&gt;"",M299,""))</f>
        <v>Object</v>
      </c>
      <c r="K299" s="9">
        <v>629</v>
      </c>
      <c r="L299" s="9">
        <v>623</v>
      </c>
    </row>
    <row r="300" spans="1:12" x14ac:dyDescent="0.3">
      <c r="A300" s="19" t="str">
        <f t="shared" si="10"/>
        <v>625subClassOf</v>
      </c>
      <c r="B300" s="19" t="str">
        <f t="shared" si="11"/>
        <v>subClassOf403</v>
      </c>
      <c r="C300" s="11" t="s">
        <v>737</v>
      </c>
      <c r="D300" s="9" t="s">
        <v>27</v>
      </c>
      <c r="E300" s="13" t="str">
        <f>IF(K300,VLOOKUP(K300,Vocabulary!$A:$J,2,),"")</f>
        <v>Perceel</v>
      </c>
      <c r="F300" s="4" t="s">
        <v>749</v>
      </c>
      <c r="G300" s="19" t="str">
        <f>IF(L300&lt;&gt;"",VLOOKUP(L300,Vocabulary!$A:$J,2,),IF(M300&lt;&gt;"",M300,""))</f>
        <v>AdresseerbaarObject</v>
      </c>
      <c r="K300" s="9">
        <v>625</v>
      </c>
      <c r="L300" s="9">
        <v>403</v>
      </c>
    </row>
    <row r="301" spans="1:12" x14ac:dyDescent="0.3">
      <c r="A301" s="19" t="str">
        <f t="shared" si="10"/>
        <v>625subClassOf</v>
      </c>
      <c r="B301" s="19" t="str">
        <f t="shared" si="11"/>
        <v>subClassOf623</v>
      </c>
      <c r="C301" s="11" t="s">
        <v>737</v>
      </c>
      <c r="D301" s="9" t="s">
        <v>27</v>
      </c>
      <c r="E301" s="13" t="str">
        <f>IF(K301,VLOOKUP(K301,Vocabulary!$A:$J,2,),"")</f>
        <v>Perceel</v>
      </c>
      <c r="F301" s="4" t="s">
        <v>749</v>
      </c>
      <c r="G301" s="19" t="str">
        <f>IF(L301&lt;&gt;"",VLOOKUP(L301,Vocabulary!$A:$J,2,),IF(M301&lt;&gt;"",M301,""))</f>
        <v>Object</v>
      </c>
      <c r="K301" s="9">
        <v>625</v>
      </c>
      <c r="L301" s="9">
        <v>623</v>
      </c>
    </row>
    <row r="302" spans="1:12" x14ac:dyDescent="0.3">
      <c r="A302" s="19" t="str">
        <f t="shared" si="10"/>
        <v>628subClassOf</v>
      </c>
      <c r="B302" s="19" t="str">
        <f t="shared" si="11"/>
        <v>subClassOf403</v>
      </c>
      <c r="C302" s="11" t="s">
        <v>737</v>
      </c>
      <c r="D302" s="9" t="s">
        <v>27</v>
      </c>
      <c r="E302" s="13" t="str">
        <f>IF(K302,VLOOKUP(K302,Vocabulary!$A:$J,2,),"")</f>
        <v>Standplaats</v>
      </c>
      <c r="F302" s="4" t="s">
        <v>749</v>
      </c>
      <c r="G302" s="19" t="str">
        <f>IF(L302&lt;&gt;"",VLOOKUP(L302,Vocabulary!$A:$J,2,),IF(M302&lt;&gt;"",M302,""))</f>
        <v>AdresseerbaarObject</v>
      </c>
      <c r="K302" s="9">
        <v>628</v>
      </c>
      <c r="L302" s="9">
        <v>403</v>
      </c>
    </row>
    <row r="303" spans="1:12" x14ac:dyDescent="0.3">
      <c r="A303" s="19" t="str">
        <f t="shared" si="10"/>
        <v>628subClassOf</v>
      </c>
      <c r="B303" s="19" t="str">
        <f t="shared" si="11"/>
        <v>subClassOf623</v>
      </c>
      <c r="C303" s="11" t="s">
        <v>737</v>
      </c>
      <c r="D303" s="9" t="s">
        <v>27</v>
      </c>
      <c r="E303" s="13" t="str">
        <f>IF(K303,VLOOKUP(K303,Vocabulary!$A:$J,2,),"")</f>
        <v>Standplaats</v>
      </c>
      <c r="F303" s="4" t="s">
        <v>749</v>
      </c>
      <c r="G303" s="19" t="str">
        <f>IF(L303&lt;&gt;"",VLOOKUP(L303,Vocabulary!$A:$J,2,),IF(M303&lt;&gt;"",M303,""))</f>
        <v>Object</v>
      </c>
      <c r="K303" s="9">
        <v>628</v>
      </c>
      <c r="L303" s="9">
        <v>623</v>
      </c>
    </row>
    <row r="304" spans="1:12" ht="28.8" x14ac:dyDescent="0.3">
      <c r="A304" s="19" t="str">
        <f t="shared" si="10"/>
        <v>432valueInScheme</v>
      </c>
      <c r="B304" s="19" t="str">
        <f t="shared" si="11"/>
        <v>valueInScheme636</v>
      </c>
      <c r="C304" s="11" t="s">
        <v>737</v>
      </c>
      <c r="D304" s="9" t="s">
        <v>27</v>
      </c>
      <c r="E304" s="13" t="str">
        <f>IF(K304,VLOOKUP(K304,Vocabulary!$A:$J,2,),"")</f>
        <v>Adres.status</v>
      </c>
      <c r="F304" s="4" t="s">
        <v>771</v>
      </c>
      <c r="G304" s="19" t="str">
        <f>IF(L304&lt;&gt;"",VLOOKUP(L304,Vocabulary!$A:$J,2,),IF(M304&lt;&gt;"",M304,""))</f>
        <v>Statuswaarde</v>
      </c>
      <c r="K304" s="9">
        <v>432</v>
      </c>
      <c r="L304" s="9">
        <v>636</v>
      </c>
    </row>
    <row r="305" spans="1:12" ht="28.8" x14ac:dyDescent="0.3">
      <c r="A305" s="19" t="str">
        <f t="shared" si="10"/>
        <v>431valueInScheme</v>
      </c>
      <c r="B305" s="19" t="str">
        <f t="shared" si="11"/>
        <v>valueInScheme636</v>
      </c>
      <c r="C305" s="11" t="s">
        <v>737</v>
      </c>
      <c r="D305" s="9" t="s">
        <v>27</v>
      </c>
      <c r="E305" s="13" t="str">
        <f>IF(K305,VLOOKUP(K305,Vocabulary!$A:$J,2,),"")</f>
        <v>Straatnaam.status</v>
      </c>
      <c r="F305" s="4" t="s">
        <v>771</v>
      </c>
      <c r="G305" s="19" t="str">
        <f>IF(L305&lt;&gt;"",VLOOKUP(L305,Vocabulary!$A:$J,2,),IF(M305&lt;&gt;"",M305,""))</f>
        <v>Statuswaarde</v>
      </c>
      <c r="K305" s="9">
        <v>431</v>
      </c>
      <c r="L305" s="9">
        <v>636</v>
      </c>
    </row>
    <row r="306" spans="1:12" x14ac:dyDescent="0.3">
      <c r="A306" s="19" t="str">
        <f t="shared" si="10"/>
        <v>393domain</v>
      </c>
      <c r="B306" s="19" t="str">
        <f t="shared" si="11"/>
        <v>domain518</v>
      </c>
      <c r="C306" s="11" t="s">
        <v>737</v>
      </c>
      <c r="D306" s="9" t="s">
        <v>1138</v>
      </c>
      <c r="E306" s="13" t="str">
        <f>IF(K306,VLOOKUP(K306,Vocabulary!$A:$J,2,),"")</f>
        <v>gestructureerdeIdentificator</v>
      </c>
      <c r="F306" s="4" t="s">
        <v>0</v>
      </c>
      <c r="G306" s="19" t="str">
        <f>IF(L306&lt;&gt;"",VLOOKUP(L306,Vocabulary!$A:$J,2,),IF(M306&lt;&gt;"",M306,""))</f>
        <v>Identificator</v>
      </c>
      <c r="K306" s="9">
        <v>393</v>
      </c>
      <c r="L306" s="9">
        <v>518</v>
      </c>
    </row>
    <row r="307" spans="1:12" x14ac:dyDescent="0.3">
      <c r="A307" s="19" t="str">
        <f t="shared" si="10"/>
        <v>395domain</v>
      </c>
      <c r="B307" s="19" t="str">
        <f t="shared" si="11"/>
        <v>domain386</v>
      </c>
      <c r="C307" s="11" t="s">
        <v>737</v>
      </c>
      <c r="D307" s="9" t="s">
        <v>1138</v>
      </c>
      <c r="E307" s="13" t="str">
        <f>IF(K307,VLOOKUP(K307,Vocabulary!$A:$J,2,),"")</f>
        <v>lokaleIdentificator</v>
      </c>
      <c r="F307" s="4" t="s">
        <v>0</v>
      </c>
      <c r="G307" s="19" t="str">
        <f>IF(L307&lt;&gt;"",VLOOKUP(L307,Vocabulary!$A:$J,2,),IF(M307&lt;&gt;"",M307,""))</f>
        <v>GestructureerdeIdentificator</v>
      </c>
      <c r="K307" s="9">
        <v>395</v>
      </c>
      <c r="L307" s="9">
        <v>386</v>
      </c>
    </row>
    <row r="308" spans="1:12" x14ac:dyDescent="0.3">
      <c r="A308" s="19" t="str">
        <f t="shared" si="10"/>
        <v>397domain</v>
      </c>
      <c r="B308" s="19" t="str">
        <f t="shared" si="11"/>
        <v>domain386</v>
      </c>
      <c r="C308" s="11" t="s">
        <v>737</v>
      </c>
      <c r="D308" s="9" t="s">
        <v>1138</v>
      </c>
      <c r="E308" s="13" t="str">
        <f>IF(K308,VLOOKUP(K308,Vocabulary!$A:$J,2,),"")</f>
        <v>naamruimte</v>
      </c>
      <c r="F308" s="4" t="s">
        <v>0</v>
      </c>
      <c r="G308" s="19" t="str">
        <f>IF(L308&lt;&gt;"",VLOOKUP(L308,Vocabulary!$A:$J,2,),IF(M308&lt;&gt;"",M308,""))</f>
        <v>GestructureerdeIdentificator</v>
      </c>
      <c r="K308" s="9">
        <v>397</v>
      </c>
      <c r="L308" s="9">
        <v>386</v>
      </c>
    </row>
    <row r="309" spans="1:12" x14ac:dyDescent="0.3">
      <c r="A309" s="19" t="str">
        <f t="shared" si="10"/>
        <v>388domain</v>
      </c>
      <c r="B309" s="19" t="str">
        <f t="shared" si="11"/>
        <v>domain541</v>
      </c>
      <c r="C309" s="11" t="s">
        <v>737</v>
      </c>
      <c r="D309" s="9" t="s">
        <v>1138</v>
      </c>
      <c r="E309" s="13" t="str">
        <f>IF(K309,VLOOKUP(K309,Vocabulary!$A:$J,2,),"")</f>
        <v>TijdsInterval.begin</v>
      </c>
      <c r="F309" s="4" t="s">
        <v>0</v>
      </c>
      <c r="G309" s="19" t="str">
        <f>IF(L309&lt;&gt;"",VLOOKUP(L309,Vocabulary!$A:$J,2,),IF(M309&lt;&gt;"",M309,""))</f>
        <v>TijdsInterval</v>
      </c>
      <c r="K309" s="9">
        <v>388</v>
      </c>
      <c r="L309" s="9">
        <v>541</v>
      </c>
    </row>
    <row r="310" spans="1:12" x14ac:dyDescent="0.3">
      <c r="A310" s="19" t="str">
        <f t="shared" si="10"/>
        <v>392domain</v>
      </c>
      <c r="B310" s="19" t="str">
        <f t="shared" si="11"/>
        <v>domain541</v>
      </c>
      <c r="C310" s="11" t="s">
        <v>737</v>
      </c>
      <c r="D310" s="9" t="s">
        <v>1138</v>
      </c>
      <c r="E310" s="13" t="str">
        <f>IF(K310,VLOOKUP(K310,Vocabulary!$A:$J,2,),"")</f>
        <v>TijdsInterval.einde</v>
      </c>
      <c r="F310" s="4" t="s">
        <v>0</v>
      </c>
      <c r="G310" s="19" t="str">
        <f>IF(L310&lt;&gt;"",VLOOKUP(L310,Vocabulary!$A:$J,2,),IF(M310&lt;&gt;"",M310,""))</f>
        <v>TijdsInterval</v>
      </c>
      <c r="K310" s="9">
        <v>392</v>
      </c>
      <c r="L310" s="9">
        <v>541</v>
      </c>
    </row>
    <row r="311" spans="1:12" x14ac:dyDescent="0.3">
      <c r="A311" s="19" t="str">
        <f t="shared" si="10"/>
        <v>401domain</v>
      </c>
      <c r="B311" s="19" t="str">
        <f t="shared" si="11"/>
        <v>domain386</v>
      </c>
      <c r="C311" s="11" t="s">
        <v>737</v>
      </c>
      <c r="D311" s="9" t="s">
        <v>1138</v>
      </c>
      <c r="E311" s="13" t="str">
        <f>IF(K311,VLOOKUP(K311,Vocabulary!$A:$J,2,),"")</f>
        <v>versieIdentificator</v>
      </c>
      <c r="F311" s="4" t="s">
        <v>0</v>
      </c>
      <c r="G311" s="19" t="str">
        <f>IF(L311&lt;&gt;"",VLOOKUP(L311,Vocabulary!$A:$J,2,),IF(M311&lt;&gt;"",M311,""))</f>
        <v>GestructureerdeIdentificator</v>
      </c>
      <c r="K311" s="9">
        <v>401</v>
      </c>
      <c r="L311" s="9">
        <v>386</v>
      </c>
    </row>
    <row r="312" spans="1:12" x14ac:dyDescent="0.3">
      <c r="A312" s="19" t="str">
        <f t="shared" si="10"/>
        <v>500domain</v>
      </c>
      <c r="B312" s="19" t="str">
        <f t="shared" si="11"/>
        <v>domain624</v>
      </c>
      <c r="C312" s="11" t="s">
        <v>737</v>
      </c>
      <c r="D312" s="9" t="s">
        <v>1138</v>
      </c>
      <c r="E312" s="13" t="str">
        <f>IF(K312,VLOOKUP(K312,Vocabulary!$A:$J,2,),"")</f>
        <v>adres</v>
      </c>
      <c r="F312" s="4" t="s">
        <v>0</v>
      </c>
      <c r="G312" s="19" t="str">
        <f>IF(L312&lt;&gt;"",VLOOKUP(L312,Vocabulary!$A:$J,2,),IF(M312&lt;&gt;"",M312,""))</f>
        <v>ContactInfo</v>
      </c>
      <c r="K312" s="9">
        <v>500</v>
      </c>
      <c r="L312" s="9">
        <v>624</v>
      </c>
    </row>
    <row r="313" spans="1:12" x14ac:dyDescent="0.3">
      <c r="A313" s="19" t="str">
        <f t="shared" si="10"/>
        <v>508domain</v>
      </c>
      <c r="B313" s="19" t="str">
        <f t="shared" si="11"/>
        <v>domain624</v>
      </c>
      <c r="C313" s="11" t="s">
        <v>737</v>
      </c>
      <c r="D313" s="9" t="s">
        <v>1138</v>
      </c>
      <c r="E313" s="13" t="str">
        <f>IF(K313,VLOOKUP(K313,Vocabulary!$A:$J,2,),"")</f>
        <v>email</v>
      </c>
      <c r="F313" s="4" t="s">
        <v>0</v>
      </c>
      <c r="G313" s="19" t="str">
        <f>IF(L313&lt;&gt;"",VLOOKUP(L313,Vocabulary!$A:$J,2,),IF(M313&lt;&gt;"",M313,""))</f>
        <v>ContactInfo</v>
      </c>
      <c r="K313" s="9">
        <v>508</v>
      </c>
      <c r="L313" s="9">
        <v>624</v>
      </c>
    </row>
    <row r="314" spans="1:12" x14ac:dyDescent="0.3">
      <c r="A314" s="19" t="str">
        <f t="shared" si="10"/>
        <v>510domain</v>
      </c>
      <c r="B314" s="19" t="str">
        <f t="shared" si="11"/>
        <v>domain624</v>
      </c>
      <c r="C314" s="11" t="s">
        <v>737</v>
      </c>
      <c r="D314" s="9" t="s">
        <v>1138</v>
      </c>
      <c r="E314" s="13" t="str">
        <f>IF(K314,VLOOKUP(K314,Vocabulary!$A:$J,2,),"")</f>
        <v>faxnummer</v>
      </c>
      <c r="F314" s="4" t="s">
        <v>0</v>
      </c>
      <c r="G314" s="19" t="str">
        <f>IF(L314&lt;&gt;"",VLOOKUP(L314,Vocabulary!$A:$J,2,),IF(M314&lt;&gt;"",M314,""))</f>
        <v>ContactInfo</v>
      </c>
      <c r="K314" s="9">
        <v>510</v>
      </c>
      <c r="L314" s="9">
        <v>624</v>
      </c>
    </row>
    <row r="315" spans="1:12" x14ac:dyDescent="0.3">
      <c r="A315" s="19" t="str">
        <f t="shared" si="10"/>
        <v>519domain</v>
      </c>
      <c r="B315" s="19" t="str">
        <f t="shared" si="11"/>
        <v>domain623</v>
      </c>
      <c r="C315" s="11" t="s">
        <v>737</v>
      </c>
      <c r="D315" s="9" t="s">
        <v>1138</v>
      </c>
      <c r="E315" s="13" t="str">
        <f>IF(K315,VLOOKUP(K315,Vocabulary!$A:$J,2,),"")</f>
        <v>identificator</v>
      </c>
      <c r="F315" s="4" t="s">
        <v>0</v>
      </c>
      <c r="G315" s="19" t="str">
        <f>IF(L315&lt;&gt;"",VLOOKUP(L315,Vocabulary!$A:$J,2,),IF(M315&lt;&gt;"",M315,""))</f>
        <v>Object</v>
      </c>
      <c r="K315" s="9">
        <v>519</v>
      </c>
      <c r="L315" s="9">
        <v>623</v>
      </c>
    </row>
    <row r="316" spans="1:12" x14ac:dyDescent="0.3">
      <c r="A316" s="19" t="str">
        <f t="shared" si="10"/>
        <v>519domain</v>
      </c>
      <c r="B316" s="19" t="str">
        <f t="shared" si="11"/>
        <v>domain518</v>
      </c>
      <c r="C316" s="11" t="s">
        <v>737</v>
      </c>
      <c r="D316" s="9" t="s">
        <v>1138</v>
      </c>
      <c r="E316" s="13" t="str">
        <f>IF(K316,VLOOKUP(K316,Vocabulary!$A:$J,2,),"")</f>
        <v>identificator</v>
      </c>
      <c r="F316" s="4" t="s">
        <v>0</v>
      </c>
      <c r="G316" s="19" t="str">
        <f>IF(L316&lt;&gt;"",VLOOKUP(L316,Vocabulary!$A:$J,2,),IF(M316&lt;&gt;"",M316,""))</f>
        <v>Identificator</v>
      </c>
      <c r="K316" s="9">
        <v>519</v>
      </c>
      <c r="L316" s="9">
        <v>518</v>
      </c>
    </row>
    <row r="317" spans="1:12" x14ac:dyDescent="0.3">
      <c r="A317" s="19" t="str">
        <f t="shared" si="10"/>
        <v>530domain</v>
      </c>
      <c r="B317" s="19" t="str">
        <f t="shared" si="11"/>
        <v>domain624</v>
      </c>
      <c r="C317" s="11" t="s">
        <v>737</v>
      </c>
      <c r="D317" s="9" t="s">
        <v>1138</v>
      </c>
      <c r="E317" s="13" t="str">
        <f>IF(K317,VLOOKUP(K317,Vocabulary!$A:$J,2,),"")</f>
        <v>openingsuren</v>
      </c>
      <c r="F317" s="4" t="s">
        <v>0</v>
      </c>
      <c r="G317" s="19" t="str">
        <f>IF(L317&lt;&gt;"",VLOOKUP(L317,Vocabulary!$A:$J,2,),IF(M317&lt;&gt;"",M317,""))</f>
        <v>ContactInfo</v>
      </c>
      <c r="K317" s="9">
        <v>530</v>
      </c>
      <c r="L317" s="9">
        <v>624</v>
      </c>
    </row>
    <row r="318" spans="1:12" x14ac:dyDescent="0.3">
      <c r="A318" s="19" t="str">
        <f t="shared" si="10"/>
        <v>539domain</v>
      </c>
      <c r="B318" s="19" t="str">
        <f t="shared" si="11"/>
        <v>domain624</v>
      </c>
      <c r="C318" s="11" t="s">
        <v>737</v>
      </c>
      <c r="D318" s="9" t="s">
        <v>1138</v>
      </c>
      <c r="E318" s="13" t="str">
        <f>IF(K318,VLOOKUP(K318,Vocabulary!$A:$J,2,),"")</f>
        <v>telefoon</v>
      </c>
      <c r="F318" s="4" t="s">
        <v>0</v>
      </c>
      <c r="G318" s="19" t="str">
        <f>IF(L318&lt;&gt;"",VLOOKUP(L318,Vocabulary!$A:$J,2,),IF(M318&lt;&gt;"",M318,""))</f>
        <v>ContactInfo</v>
      </c>
      <c r="K318" s="9">
        <v>539</v>
      </c>
      <c r="L318" s="9">
        <v>624</v>
      </c>
    </row>
    <row r="319" spans="1:12" x14ac:dyDescent="0.3">
      <c r="A319" s="19" t="str">
        <f t="shared" si="10"/>
        <v>632domain</v>
      </c>
      <c r="B319" s="19" t="str">
        <f t="shared" si="11"/>
        <v>domain624</v>
      </c>
      <c r="C319" s="11" t="s">
        <v>737</v>
      </c>
      <c r="D319" s="9" t="s">
        <v>1138</v>
      </c>
      <c r="E319" s="13" t="str">
        <f>IF(K319,VLOOKUP(K319,Vocabulary!$A:$J,2,),"")</f>
        <v>website</v>
      </c>
      <c r="F319" s="4" t="s">
        <v>0</v>
      </c>
      <c r="G319" s="19" t="str">
        <f>IF(L319&lt;&gt;"",VLOOKUP(L319,Vocabulary!$A:$J,2,),IF(M319&lt;&gt;"",M319,""))</f>
        <v>ContactInfo</v>
      </c>
      <c r="K319" s="9">
        <v>632</v>
      </c>
      <c r="L319" s="9">
        <v>624</v>
      </c>
    </row>
    <row r="320" spans="1:12" x14ac:dyDescent="0.3">
      <c r="A320" s="19" t="str">
        <f t="shared" si="10"/>
        <v>393range</v>
      </c>
      <c r="B320" s="19" t="str">
        <f t="shared" si="11"/>
        <v>range386</v>
      </c>
      <c r="C320" s="11" t="s">
        <v>737</v>
      </c>
      <c r="D320" s="9" t="s">
        <v>1138</v>
      </c>
      <c r="E320" s="13" t="str">
        <f>IF(K320,VLOOKUP(K320,Vocabulary!$A:$J,2,),"")</f>
        <v>gestructureerdeIdentificator</v>
      </c>
      <c r="F320" s="4" t="s">
        <v>1</v>
      </c>
      <c r="G320" s="19" t="str">
        <f>IF(L320&lt;&gt;"",VLOOKUP(L320,Vocabulary!$A:$J,2,),IF(M320&lt;&gt;"",M320,""))</f>
        <v>GestructureerdeIdentificator</v>
      </c>
      <c r="K320" s="9">
        <v>393</v>
      </c>
      <c r="L320" s="9">
        <v>386</v>
      </c>
    </row>
    <row r="321" spans="1:13" x14ac:dyDescent="0.3">
      <c r="A321" s="19" t="str">
        <f t="shared" si="10"/>
        <v>395range</v>
      </c>
      <c r="B321" s="19" t="str">
        <f t="shared" si="11"/>
        <v>range</v>
      </c>
      <c r="C321" s="11" t="s">
        <v>737</v>
      </c>
      <c r="D321" s="9" t="s">
        <v>1138</v>
      </c>
      <c r="E321" s="13" t="str">
        <f>IF(K321,VLOOKUP(K321,Vocabulary!$A:$J,2,),"")</f>
        <v>lokaleIdentificator</v>
      </c>
      <c r="F321" s="4" t="s">
        <v>1</v>
      </c>
      <c r="G321" s="19" t="str">
        <f>IF(L321&lt;&gt;"",VLOOKUP(L321,Vocabulary!$A:$J,2,),IF(M321&lt;&gt;"",M321,""))</f>
        <v>_string</v>
      </c>
      <c r="K321" s="9">
        <v>395</v>
      </c>
      <c r="M321" s="21" t="s">
        <v>116</v>
      </c>
    </row>
    <row r="322" spans="1:13" x14ac:dyDescent="0.3">
      <c r="A322" s="19" t="str">
        <f t="shared" si="10"/>
        <v>397range</v>
      </c>
      <c r="B322" s="19" t="str">
        <f t="shared" si="11"/>
        <v>range</v>
      </c>
      <c r="C322" s="11" t="s">
        <v>737</v>
      </c>
      <c r="D322" s="9" t="s">
        <v>1138</v>
      </c>
      <c r="E322" s="13" t="str">
        <f>IF(K322,VLOOKUP(K322,Vocabulary!$A:$J,2,),"")</f>
        <v>naamruimte</v>
      </c>
      <c r="F322" s="4" t="s">
        <v>1</v>
      </c>
      <c r="G322" s="19" t="str">
        <f>IF(L322&lt;&gt;"",VLOOKUP(L322,Vocabulary!$A:$J,2,),IF(M322&lt;&gt;"",M322,""))</f>
        <v>_string</v>
      </c>
      <c r="K322" s="9">
        <v>397</v>
      </c>
      <c r="M322" s="21" t="s">
        <v>116</v>
      </c>
    </row>
    <row r="323" spans="1:13" x14ac:dyDescent="0.3">
      <c r="A323" s="19" t="str">
        <f t="shared" si="10"/>
        <v>401range</v>
      </c>
      <c r="B323" s="19" t="str">
        <f t="shared" si="11"/>
        <v>range</v>
      </c>
      <c r="C323" s="11" t="s">
        <v>737</v>
      </c>
      <c r="D323" s="9" t="s">
        <v>1138</v>
      </c>
      <c r="E323" s="13" t="str">
        <f>IF(K323,VLOOKUP(K323,Vocabulary!$A:$J,2,),"")</f>
        <v>versieIdentificator</v>
      </c>
      <c r="F323" s="4" t="s">
        <v>1</v>
      </c>
      <c r="G323" s="19" t="str">
        <f>IF(L323&lt;&gt;"",VLOOKUP(L323,Vocabulary!$A:$J,2,),IF(M323&lt;&gt;"",M323,""))</f>
        <v>_string</v>
      </c>
      <c r="K323" s="9">
        <v>401</v>
      </c>
      <c r="M323" s="21" t="s">
        <v>116</v>
      </c>
    </row>
    <row r="324" spans="1:13" x14ac:dyDescent="0.3">
      <c r="A324" s="19" t="str">
        <f t="shared" si="10"/>
        <v>519range</v>
      </c>
      <c r="B324" s="19" t="str">
        <f t="shared" si="11"/>
        <v>range518</v>
      </c>
      <c r="C324" s="11" t="s">
        <v>737</v>
      </c>
      <c r="D324" s="9" t="s">
        <v>1138</v>
      </c>
      <c r="E324" s="13" t="str">
        <f>IF(K324,VLOOKUP(K324,Vocabulary!$A:$J,2,),"")</f>
        <v>identificator</v>
      </c>
      <c r="F324" s="4" t="s">
        <v>1</v>
      </c>
      <c r="G324" s="19" t="str">
        <f>IF(L324&lt;&gt;"",VLOOKUP(L324,Vocabulary!$A:$J,2,),IF(M324&lt;&gt;"",M324,""))</f>
        <v>Identificator</v>
      </c>
      <c r="K324" s="9">
        <v>519</v>
      </c>
      <c r="L324" s="9">
        <v>518</v>
      </c>
    </row>
    <row r="325" spans="1:13" x14ac:dyDescent="0.3">
      <c r="A325" s="19" t="str">
        <f t="shared" ref="A325:A388" si="12">CONCATENATE(K325,F325)</f>
        <v>539range</v>
      </c>
      <c r="B325" s="19" t="str">
        <f t="shared" ref="B325:B388" si="13">CONCATENATE(F325,L325)</f>
        <v>range</v>
      </c>
      <c r="C325" s="11" t="s">
        <v>737</v>
      </c>
      <c r="D325" s="9" t="s">
        <v>1138</v>
      </c>
      <c r="E325" s="13" t="str">
        <f>IF(K325,VLOOKUP(K325,Vocabulary!$A:$J,2,),"")</f>
        <v>telefoon</v>
      </c>
      <c r="F325" s="4" t="s">
        <v>1</v>
      </c>
      <c r="G325" s="19" t="str">
        <f>IF(L325&lt;&gt;"",VLOOKUP(L325,Vocabulary!$A:$J,2,),IF(M325&lt;&gt;"",M325,""))</f>
        <v>_string</v>
      </c>
      <c r="K325" s="9">
        <v>539</v>
      </c>
      <c r="M325" s="21" t="s">
        <v>116</v>
      </c>
    </row>
    <row r="326" spans="1:13" x14ac:dyDescent="0.3">
      <c r="A326" s="19" t="str">
        <f t="shared" si="12"/>
        <v>632range</v>
      </c>
      <c r="B326" s="19" t="str">
        <f t="shared" si="13"/>
        <v>range</v>
      </c>
      <c r="C326" s="11" t="s">
        <v>737</v>
      </c>
      <c r="D326" s="9" t="s">
        <v>1138</v>
      </c>
      <c r="E326" s="13" t="str">
        <f>IF(K326,VLOOKUP(K326,Vocabulary!$A:$J,2,),"")</f>
        <v>website</v>
      </c>
      <c r="F326" s="4" t="s">
        <v>1</v>
      </c>
      <c r="G326" s="19" t="str">
        <f>IF(L326&lt;&gt;"",VLOOKUP(L326,Vocabulary!$A:$J,2,),IF(M326&lt;&gt;"",M326,""))</f>
        <v>_URI</v>
      </c>
      <c r="K326" s="9">
        <v>632</v>
      </c>
      <c r="M326" s="21" t="s">
        <v>1408</v>
      </c>
    </row>
    <row r="327" spans="1:13" x14ac:dyDescent="0.3">
      <c r="A327" s="19" t="str">
        <f t="shared" si="12"/>
        <v>487subClassOf</v>
      </c>
      <c r="B327" s="19" t="str">
        <f t="shared" si="13"/>
        <v>subClassOf501</v>
      </c>
      <c r="C327" s="11" t="s">
        <v>737</v>
      </c>
      <c r="D327" s="9" t="s">
        <v>1138</v>
      </c>
      <c r="E327" s="13" t="str">
        <f>IF(K327,VLOOKUP(K327,Vocabulary!$A:$J,2,),"")</f>
        <v>Hoedanigheid</v>
      </c>
      <c r="F327" s="4" t="s">
        <v>749</v>
      </c>
      <c r="G327" s="19" t="str">
        <f>IF(L327&lt;&gt;"",VLOOKUP(L327,Vocabulary!$A:$J,2,),IF(M327&lt;&gt;"",M327,""))</f>
        <v>Agent</v>
      </c>
      <c r="K327" s="9">
        <v>487</v>
      </c>
      <c r="L327" s="9">
        <v>501</v>
      </c>
    </row>
    <row r="328" spans="1:13" x14ac:dyDescent="0.3">
      <c r="A328" s="19" t="str">
        <f t="shared" si="12"/>
        <v>600subClassOf</v>
      </c>
      <c r="B328" s="19" t="str">
        <f t="shared" si="13"/>
        <v>subClassOf501</v>
      </c>
      <c r="C328" s="11" t="s">
        <v>737</v>
      </c>
      <c r="D328" s="9" t="s">
        <v>1138</v>
      </c>
      <c r="E328" s="13" t="str">
        <f>IF(K328,VLOOKUP(K328,Vocabulary!$A:$J,2,),"")</f>
        <v>Organisatie</v>
      </c>
      <c r="F328" s="4" t="s">
        <v>749</v>
      </c>
      <c r="G328" s="19" t="str">
        <f>IF(L328&lt;&gt;"",VLOOKUP(L328,Vocabulary!$A:$J,2,),IF(M328&lt;&gt;"",M328,""))</f>
        <v>Agent</v>
      </c>
      <c r="K328" s="9">
        <v>600</v>
      </c>
      <c r="L328" s="9">
        <v>501</v>
      </c>
    </row>
    <row r="329" spans="1:13" x14ac:dyDescent="0.3">
      <c r="A329" s="19" t="str">
        <f t="shared" si="12"/>
        <v>566subClassOf</v>
      </c>
      <c r="B329" s="19" t="str">
        <f t="shared" si="13"/>
        <v>subClassOf501</v>
      </c>
      <c r="C329" s="11" t="s">
        <v>737</v>
      </c>
      <c r="D329" s="9" t="s">
        <v>1138</v>
      </c>
      <c r="E329" s="13" t="str">
        <f>IF(K329,VLOOKUP(K329,Vocabulary!$A:$J,2,),"")</f>
        <v>Persoon</v>
      </c>
      <c r="F329" s="4" t="s">
        <v>749</v>
      </c>
      <c r="G329" s="19" t="str">
        <f>IF(L329&lt;&gt;"",VLOOKUP(L329,Vocabulary!$A:$J,2,),IF(M329&lt;&gt;"",M329,""))</f>
        <v>Agent</v>
      </c>
      <c r="K329" s="9">
        <v>566</v>
      </c>
      <c r="L329" s="9">
        <v>501</v>
      </c>
    </row>
    <row r="330" spans="1:13" x14ac:dyDescent="0.3">
      <c r="A330" s="19" t="str">
        <f t="shared" si="12"/>
        <v>491domain</v>
      </c>
      <c r="B330" s="19" t="str">
        <f t="shared" si="13"/>
        <v>domain403</v>
      </c>
      <c r="C330" s="11" t="s">
        <v>737</v>
      </c>
      <c r="D330" s="9" t="s">
        <v>78</v>
      </c>
      <c r="E330" s="13" t="str">
        <f>IF(K330,VLOOKUP(K330,Vocabulary!$A:$J,2,),"")</f>
        <v>bestaatUit</v>
      </c>
      <c r="F330" s="4" t="s">
        <v>0</v>
      </c>
      <c r="G330" s="19" t="str">
        <f>IF(L330&lt;&gt;"",VLOOKUP(L330,Vocabulary!$A:$J,2,),IF(M330&lt;&gt;"",M330,""))</f>
        <v>AdresseerbaarObject</v>
      </c>
      <c r="K330" s="9">
        <v>491</v>
      </c>
      <c r="L330" s="9">
        <v>403</v>
      </c>
    </row>
    <row r="331" spans="1:13" x14ac:dyDescent="0.3">
      <c r="A331" s="19" t="str">
        <f t="shared" si="12"/>
        <v>492domain</v>
      </c>
      <c r="B331" s="19" t="str">
        <f t="shared" si="13"/>
        <v>domain487</v>
      </c>
      <c r="C331" s="11" t="s">
        <v>737</v>
      </c>
      <c r="D331" s="9" t="s">
        <v>78</v>
      </c>
      <c r="E331" s="13" t="str">
        <f>IF(K331,VLOOKUP(K331,Vocabulary!$A:$J,2,),"")</f>
        <v>contactinfo</v>
      </c>
      <c r="F331" s="4" t="s">
        <v>0</v>
      </c>
      <c r="G331" s="19" t="str">
        <f>IF(L331&lt;&gt;"",VLOOKUP(L331,Vocabulary!$A:$J,2,),IF(M331&lt;&gt;"",M331,""))</f>
        <v>Hoedanigheid</v>
      </c>
      <c r="K331" s="9">
        <v>492</v>
      </c>
      <c r="L331" s="9">
        <v>487</v>
      </c>
    </row>
    <row r="332" spans="1:13" x14ac:dyDescent="0.3">
      <c r="A332" s="19" t="str">
        <f t="shared" si="12"/>
        <v>492domain</v>
      </c>
      <c r="B332" s="19" t="str">
        <f t="shared" si="13"/>
        <v>domain600</v>
      </c>
      <c r="C332" s="11" t="s">
        <v>737</v>
      </c>
      <c r="D332" s="9" t="s">
        <v>78</v>
      </c>
      <c r="E332" s="13" t="str">
        <f>IF(K332,VLOOKUP(K332,Vocabulary!$A:$J,2,),"")</f>
        <v>contactinfo</v>
      </c>
      <c r="F332" s="4" t="s">
        <v>0</v>
      </c>
      <c r="G332" s="19" t="str">
        <f>IF(L332&lt;&gt;"",VLOOKUP(L332,Vocabulary!$A:$J,2,),IF(M332&lt;&gt;"",M332,""))</f>
        <v>Organisatie</v>
      </c>
      <c r="K332" s="9">
        <v>492</v>
      </c>
      <c r="L332" s="9">
        <v>600</v>
      </c>
    </row>
    <row r="333" spans="1:13" x14ac:dyDescent="0.3">
      <c r="A333" s="19" t="str">
        <f t="shared" si="12"/>
        <v>643domain</v>
      </c>
      <c r="B333" s="19" t="str">
        <f t="shared" si="13"/>
        <v>domain600</v>
      </c>
      <c r="C333" s="11" t="s">
        <v>737</v>
      </c>
      <c r="D333" s="9" t="s">
        <v>78</v>
      </c>
      <c r="E333" s="13" t="str">
        <f>IF(K333,VLOOKUP(K333,Vocabulary!$A:$J,2,),"")</f>
        <v>isHetResultaatVan</v>
      </c>
      <c r="F333" s="4" t="s">
        <v>0</v>
      </c>
      <c r="G333" s="19" t="str">
        <f>IF(L333&lt;&gt;"",VLOOKUP(L333,Vocabulary!$A:$J,2,),IF(M333&lt;&gt;"",M333,""))</f>
        <v>Organisatie</v>
      </c>
      <c r="K333" s="9">
        <v>643</v>
      </c>
      <c r="L333" s="9">
        <v>600</v>
      </c>
    </row>
    <row r="334" spans="1:13" x14ac:dyDescent="0.3">
      <c r="A334" s="19" t="str">
        <f t="shared" si="12"/>
        <v>493domain</v>
      </c>
      <c r="B334" s="19" t="str">
        <f t="shared" si="13"/>
        <v>domain577</v>
      </c>
      <c r="C334" s="11" t="s">
        <v>737</v>
      </c>
      <c r="D334" s="9" t="s">
        <v>78</v>
      </c>
      <c r="E334" s="13" t="str">
        <f>IF(K334,VLOOKUP(K334,Vocabulary!$A:$J,2,),"")</f>
        <v>rechtspersoonlijkheid</v>
      </c>
      <c r="F334" s="4" t="s">
        <v>0</v>
      </c>
      <c r="G334" s="19" t="str">
        <f>IF(L334&lt;&gt;"",VLOOKUP(L334,Vocabulary!$A:$J,2,),IF(M334&lt;&gt;"",M334,""))</f>
        <v>GeregistreerdeOrganisatie</v>
      </c>
      <c r="K334" s="9">
        <v>493</v>
      </c>
      <c r="L334" s="9">
        <v>577</v>
      </c>
    </row>
    <row r="335" spans="1:13" x14ac:dyDescent="0.3">
      <c r="A335" s="19" t="str">
        <f t="shared" si="12"/>
        <v>494domain</v>
      </c>
      <c r="B335" s="19" t="str">
        <f t="shared" si="13"/>
        <v>domain577</v>
      </c>
      <c r="C335" s="11" t="s">
        <v>737</v>
      </c>
      <c r="D335" s="9" t="s">
        <v>78</v>
      </c>
      <c r="E335" s="13" t="str">
        <f>IF(K335,VLOOKUP(K335,Vocabulary!$A:$J,2,),"")</f>
        <v>rechtstoestand</v>
      </c>
      <c r="F335" s="4" t="s">
        <v>0</v>
      </c>
      <c r="G335" s="19" t="str">
        <f>IF(L335&lt;&gt;"",VLOOKUP(L335,Vocabulary!$A:$J,2,),IF(M335&lt;&gt;"",M335,""))</f>
        <v>GeregistreerdeOrganisatie</v>
      </c>
      <c r="K335" s="9">
        <v>494</v>
      </c>
      <c r="L335" s="9">
        <v>577</v>
      </c>
    </row>
    <row r="336" spans="1:13" x14ac:dyDescent="0.3">
      <c r="A336" s="19" t="str">
        <f t="shared" si="12"/>
        <v>495domain</v>
      </c>
      <c r="B336" s="19" t="str">
        <f t="shared" si="13"/>
        <v>domain577</v>
      </c>
      <c r="C336" s="11" t="s">
        <v>737</v>
      </c>
      <c r="D336" s="9" t="s">
        <v>78</v>
      </c>
      <c r="E336" s="13" t="str">
        <f>IF(K336,VLOOKUP(K336,Vocabulary!$A:$J,2,),"")</f>
        <v>rechtsvorm</v>
      </c>
      <c r="F336" s="4" t="s">
        <v>0</v>
      </c>
      <c r="G336" s="19" t="str">
        <f>IF(L336&lt;&gt;"",VLOOKUP(L336,Vocabulary!$A:$J,2,),IF(M336&lt;&gt;"",M336,""))</f>
        <v>GeregistreerdeOrganisatie</v>
      </c>
      <c r="K336" s="9">
        <v>495</v>
      </c>
      <c r="L336" s="9">
        <v>577</v>
      </c>
    </row>
    <row r="337" spans="1:12" x14ac:dyDescent="0.3">
      <c r="A337" s="19" t="str">
        <f t="shared" si="12"/>
        <v>496domain</v>
      </c>
      <c r="B337" s="19" t="str">
        <f t="shared" si="13"/>
        <v>domain489</v>
      </c>
      <c r="C337" s="11" t="s">
        <v>737</v>
      </c>
      <c r="D337" s="9" t="s">
        <v>78</v>
      </c>
      <c r="E337" s="13" t="str">
        <f>IF(K337,VLOOKUP(K337,Vocabulary!$A:$J,2,),"")</f>
        <v>redenStopzetting</v>
      </c>
      <c r="F337" s="4" t="s">
        <v>0</v>
      </c>
      <c r="G337" s="19" t="str">
        <f>IF(L337&lt;&gt;"",VLOOKUP(L337,Vocabulary!$A:$J,2,),IF(M337&lt;&gt;"",M337,""))</f>
        <v>Stopzetting</v>
      </c>
      <c r="K337" s="9">
        <v>496</v>
      </c>
      <c r="L337" s="9">
        <v>489</v>
      </c>
    </row>
    <row r="338" spans="1:12" x14ac:dyDescent="0.3">
      <c r="A338" s="19" t="str">
        <f t="shared" si="12"/>
        <v>631domain</v>
      </c>
      <c r="B338" s="19" t="str">
        <f t="shared" si="13"/>
        <v>domain600</v>
      </c>
      <c r="C338" s="11" t="s">
        <v>737</v>
      </c>
      <c r="D338" s="9" t="s">
        <v>78</v>
      </c>
      <c r="E338" s="13" t="str">
        <f>IF(K338,VLOOKUP(K338,Vocabulary!$A:$J,2,),"")</f>
        <v>alternatieveNaam</v>
      </c>
      <c r="F338" s="4" t="s">
        <v>0</v>
      </c>
      <c r="G338" s="19" t="str">
        <f>IF(L338&lt;&gt;"",VLOOKUP(L338,Vocabulary!$A:$J,2,),IF(M338&lt;&gt;"",M338,""))</f>
        <v>Organisatie</v>
      </c>
      <c r="K338" s="9">
        <v>631</v>
      </c>
      <c r="L338" s="9">
        <v>600</v>
      </c>
    </row>
    <row r="339" spans="1:12" x14ac:dyDescent="0.3">
      <c r="A339" s="19" t="str">
        <f t="shared" si="12"/>
        <v>569domain</v>
      </c>
      <c r="B339" s="19" t="str">
        <f t="shared" si="13"/>
        <v>domain600</v>
      </c>
      <c r="C339" s="11" t="s">
        <v>737</v>
      </c>
      <c r="D339" s="9" t="s">
        <v>78</v>
      </c>
      <c r="E339" s="13" t="str">
        <f>IF(K339,VLOOKUP(K339,Vocabulary!$A:$J,2,),"")</f>
        <v>beschrijving</v>
      </c>
      <c r="F339" s="4" t="s">
        <v>0</v>
      </c>
      <c r="G339" s="19" t="str">
        <f>IF(L339&lt;&gt;"",VLOOKUP(L339,Vocabulary!$A:$J,2,),IF(M339&lt;&gt;"",M339,""))</f>
        <v>Organisatie</v>
      </c>
      <c r="K339" s="9">
        <v>569</v>
      </c>
      <c r="L339" s="9">
        <v>600</v>
      </c>
    </row>
    <row r="340" spans="1:12" x14ac:dyDescent="0.3">
      <c r="A340" s="19" t="str">
        <f t="shared" si="12"/>
        <v>570domain</v>
      </c>
      <c r="B340" s="19" t="str">
        <f t="shared" si="13"/>
        <v>domain600</v>
      </c>
      <c r="C340" s="11" t="s">
        <v>737</v>
      </c>
      <c r="D340" s="9" t="s">
        <v>78</v>
      </c>
      <c r="E340" s="13" t="str">
        <f>IF(K340,VLOOKUP(K340,Vocabulary!$A:$J,2,),"")</f>
        <v>classificatie</v>
      </c>
      <c r="F340" s="4" t="s">
        <v>0</v>
      </c>
      <c r="G340" s="19" t="str">
        <f>IF(L340&lt;&gt;"",VLOOKUP(L340,Vocabulary!$A:$J,2,),IF(M340&lt;&gt;"",M340,""))</f>
        <v>Organisatie</v>
      </c>
      <c r="K340" s="9">
        <v>570</v>
      </c>
      <c r="L340" s="9">
        <v>600</v>
      </c>
    </row>
    <row r="341" spans="1:12" x14ac:dyDescent="0.3">
      <c r="A341" s="19" t="str">
        <f t="shared" si="12"/>
        <v>572domain</v>
      </c>
      <c r="B341" s="19" t="str">
        <f t="shared" si="13"/>
        <v>domain618</v>
      </c>
      <c r="C341" s="11" t="s">
        <v>737</v>
      </c>
      <c r="D341" s="9" t="s">
        <v>78</v>
      </c>
      <c r="E341" s="13" t="str">
        <f>IF(K341,VLOOKUP(K341,Vocabulary!$A:$J,2,),"")</f>
        <v>datum</v>
      </c>
      <c r="F341" s="4" t="s">
        <v>0</v>
      </c>
      <c r="G341" s="19" t="str">
        <f>IF(L341&lt;&gt;"",VLOOKUP(L341,Vocabulary!$A:$J,2,),IF(M341&lt;&gt;"",M341,""))</f>
        <v>Veranderingsgebeurtenis</v>
      </c>
      <c r="K341" s="9">
        <v>572</v>
      </c>
      <c r="L341" s="9">
        <v>618</v>
      </c>
    </row>
    <row r="342" spans="1:12" x14ac:dyDescent="0.3">
      <c r="A342" s="19" t="str">
        <f t="shared" si="12"/>
        <v>573domain</v>
      </c>
      <c r="B342" s="19" t="str">
        <f t="shared" si="13"/>
        <v>domain600</v>
      </c>
      <c r="C342" s="11" t="s">
        <v>737</v>
      </c>
      <c r="D342" s="9" t="s">
        <v>78</v>
      </c>
      <c r="E342" s="13" t="str">
        <f>IF(K342,VLOOKUP(K342,Vocabulary!$A:$J,2,),"")</f>
        <v>doel</v>
      </c>
      <c r="F342" s="4" t="s">
        <v>0</v>
      </c>
      <c r="G342" s="19" t="str">
        <f>IF(L342&lt;&gt;"",VLOOKUP(L342,Vocabulary!$A:$J,2,),IF(M342&lt;&gt;"",M342,""))</f>
        <v>Organisatie</v>
      </c>
      <c r="K342" s="9">
        <v>573</v>
      </c>
      <c r="L342" s="9">
        <v>600</v>
      </c>
    </row>
    <row r="343" spans="1:12" x14ac:dyDescent="0.3">
      <c r="A343" s="19" t="str">
        <f t="shared" si="12"/>
        <v>574domain</v>
      </c>
      <c r="B343" s="19" t="str">
        <f t="shared" si="13"/>
        <v>domain602</v>
      </c>
      <c r="C343" s="11" t="s">
        <v>737</v>
      </c>
      <c r="D343" s="9" t="s">
        <v>78</v>
      </c>
      <c r="E343" s="13" t="str">
        <f>IF(K343,VLOOKUP(K343,Vocabulary!$A:$J,2,),"")</f>
        <v>eenheidVan</v>
      </c>
      <c r="F343" s="4" t="s">
        <v>0</v>
      </c>
      <c r="G343" s="19" t="str">
        <f>IF(L343&lt;&gt;"",VLOOKUP(L343,Vocabulary!$A:$J,2,),IF(M343&lt;&gt;"",M343,""))</f>
        <v>Organisatie-eenheid</v>
      </c>
      <c r="K343" s="9">
        <v>574</v>
      </c>
      <c r="L343" s="9">
        <v>602</v>
      </c>
    </row>
    <row r="344" spans="1:12" x14ac:dyDescent="0.3">
      <c r="A344" s="19" t="str">
        <f t="shared" si="12"/>
        <v>579domain</v>
      </c>
      <c r="B344" s="19" t="str">
        <f t="shared" si="13"/>
        <v>domain600</v>
      </c>
      <c r="C344" s="11" t="s">
        <v>737</v>
      </c>
      <c r="D344" s="9" t="s">
        <v>78</v>
      </c>
      <c r="E344" s="13" t="str">
        <f>IF(K344,VLOOKUP(K344,Vocabulary!$A:$J,2,),"")</f>
        <v>heeft</v>
      </c>
      <c r="F344" s="4" t="s">
        <v>0</v>
      </c>
      <c r="G344" s="19" t="str">
        <f>IF(L344&lt;&gt;"",VLOOKUP(L344,Vocabulary!$A:$J,2,),IF(M344&lt;&gt;"",M344,""))</f>
        <v>Organisatie</v>
      </c>
      <c r="K344" s="9">
        <v>579</v>
      </c>
      <c r="L344" s="9">
        <v>600</v>
      </c>
    </row>
    <row r="345" spans="1:12" x14ac:dyDescent="0.3">
      <c r="A345" s="19" t="str">
        <f t="shared" si="12"/>
        <v>580domain</v>
      </c>
      <c r="B345" s="19" t="str">
        <f t="shared" si="13"/>
        <v>domain600</v>
      </c>
      <c r="C345" s="11" t="s">
        <v>737</v>
      </c>
      <c r="D345" s="9" t="s">
        <v>78</v>
      </c>
      <c r="E345" s="13" t="str">
        <f>IF(K345,VLOOKUP(K345,Vocabulary!$A:$J,2,),"")</f>
        <v>heeftEenheid</v>
      </c>
      <c r="F345" s="4" t="s">
        <v>0</v>
      </c>
      <c r="G345" s="19" t="str">
        <f>IF(L345&lt;&gt;"",VLOOKUP(L345,Vocabulary!$A:$J,2,),IF(M345&lt;&gt;"",M345,""))</f>
        <v>Organisatie</v>
      </c>
      <c r="K345" s="9">
        <v>580</v>
      </c>
      <c r="L345" s="9">
        <v>600</v>
      </c>
    </row>
    <row r="346" spans="1:12" x14ac:dyDescent="0.3">
      <c r="A346" s="19" t="str">
        <f t="shared" si="12"/>
        <v>581domain</v>
      </c>
      <c r="B346" s="19" t="str">
        <f t="shared" si="13"/>
        <v>domain618</v>
      </c>
      <c r="C346" s="11" t="s">
        <v>737</v>
      </c>
      <c r="D346" s="9" t="s">
        <v>78</v>
      </c>
      <c r="E346" s="13" t="str">
        <f>IF(K346,VLOOKUP(K346,Vocabulary!$A:$J,2,),"")</f>
        <v>heeftFormeelKader</v>
      </c>
      <c r="F346" s="4" t="s">
        <v>0</v>
      </c>
      <c r="G346" s="19" t="str">
        <f>IF(L346&lt;&gt;"",VLOOKUP(L346,Vocabulary!$A:$J,2,),IF(M346&lt;&gt;"",M346,""))</f>
        <v>Veranderingsgebeurtenis</v>
      </c>
      <c r="K346" s="9">
        <v>581</v>
      </c>
      <c r="L346" s="9">
        <v>618</v>
      </c>
    </row>
    <row r="347" spans="1:12" x14ac:dyDescent="0.3">
      <c r="A347" s="19" t="str">
        <f t="shared" si="12"/>
        <v>582domain</v>
      </c>
      <c r="B347" s="19" t="str">
        <f t="shared" si="13"/>
        <v>domain501</v>
      </c>
      <c r="C347" s="11" t="s">
        <v>737</v>
      </c>
      <c r="D347" s="9" t="s">
        <v>78</v>
      </c>
      <c r="E347" s="13" t="str">
        <f>IF(K347,VLOOKUP(K347,Vocabulary!$A:$J,2,),"")</f>
        <v>heeftGeregistreerdeOrganisatie</v>
      </c>
      <c r="F347" s="4" t="s">
        <v>0</v>
      </c>
      <c r="G347" s="19" t="str">
        <f>IF(L347&lt;&gt;"",VLOOKUP(L347,Vocabulary!$A:$J,2,),IF(M347&lt;&gt;"",M347,""))</f>
        <v>Agent</v>
      </c>
      <c r="K347" s="9">
        <v>582</v>
      </c>
      <c r="L347" s="9">
        <v>501</v>
      </c>
    </row>
    <row r="348" spans="1:12" x14ac:dyDescent="0.3">
      <c r="A348" s="19" t="str">
        <f t="shared" si="12"/>
        <v>583domain</v>
      </c>
      <c r="B348" s="19" t="str">
        <f t="shared" si="13"/>
        <v>domain600</v>
      </c>
      <c r="C348" s="11" t="s">
        <v>737</v>
      </c>
      <c r="D348" s="9" t="s">
        <v>78</v>
      </c>
      <c r="E348" s="13" t="str">
        <f>IF(K348,VLOOKUP(K348,Vocabulary!$A:$J,2,),"")</f>
        <v>heeftGeregistreerdeVestiging</v>
      </c>
      <c r="F348" s="4" t="s">
        <v>0</v>
      </c>
      <c r="G348" s="19" t="str">
        <f>IF(L348&lt;&gt;"",VLOOKUP(L348,Vocabulary!$A:$J,2,),IF(M348&lt;&gt;"",M348,""))</f>
        <v>Organisatie</v>
      </c>
      <c r="K348" s="9">
        <v>583</v>
      </c>
      <c r="L348" s="9">
        <v>600</v>
      </c>
    </row>
    <row r="349" spans="1:12" x14ac:dyDescent="0.3">
      <c r="A349" s="19" t="str">
        <f t="shared" si="12"/>
        <v>585domain</v>
      </c>
      <c r="B349" s="19" t="str">
        <f t="shared" si="13"/>
        <v>domain600</v>
      </c>
      <c r="C349" s="11" t="s">
        <v>737</v>
      </c>
      <c r="D349" s="9" t="s">
        <v>78</v>
      </c>
      <c r="E349" s="13" t="str">
        <f>IF(K349,VLOOKUP(K349,Vocabulary!$A:$J,2,),"")</f>
        <v>heeftPrimaireVestiging</v>
      </c>
      <c r="F349" s="4" t="s">
        <v>0</v>
      </c>
      <c r="G349" s="19" t="str">
        <f>IF(L349&lt;&gt;"",VLOOKUP(L349,Vocabulary!$A:$J,2,),IF(M349&lt;&gt;"",M349,""))</f>
        <v>Organisatie</v>
      </c>
      <c r="K349" s="9">
        <v>585</v>
      </c>
      <c r="L349" s="9">
        <v>600</v>
      </c>
    </row>
    <row r="350" spans="1:12" x14ac:dyDescent="0.3">
      <c r="A350" s="19" t="str">
        <f t="shared" si="12"/>
        <v>586domain</v>
      </c>
      <c r="B350" s="19" t="str">
        <f t="shared" si="13"/>
        <v>domain566</v>
      </c>
      <c r="C350" s="11" t="s">
        <v>737</v>
      </c>
      <c r="D350" s="9" t="s">
        <v>78</v>
      </c>
      <c r="E350" s="13" t="str">
        <f>IF(K350,VLOOKUP(K350,Vocabulary!$A:$J,2,),"")</f>
        <v>heeftStandplaats</v>
      </c>
      <c r="F350" s="4" t="s">
        <v>0</v>
      </c>
      <c r="G350" s="19" t="str">
        <f>IF(L350&lt;&gt;"",VLOOKUP(L350,Vocabulary!$A:$J,2,),IF(M350&lt;&gt;"",M350,""))</f>
        <v>Persoon</v>
      </c>
      <c r="K350" s="9">
        <v>586</v>
      </c>
      <c r="L350" s="9">
        <v>566</v>
      </c>
    </row>
    <row r="351" spans="1:12" x14ac:dyDescent="0.3">
      <c r="A351" s="19" t="str">
        <f t="shared" si="12"/>
        <v>587domain</v>
      </c>
      <c r="B351" s="19" t="str">
        <f t="shared" si="13"/>
        <v>domain600</v>
      </c>
      <c r="C351" s="11" t="s">
        <v>737</v>
      </c>
      <c r="D351" s="9" t="s">
        <v>78</v>
      </c>
      <c r="E351" s="13" t="str">
        <f>IF(K351,VLOOKUP(K351,Vocabulary!$A:$J,2,),"")</f>
        <v>heeftSuborganisatie</v>
      </c>
      <c r="F351" s="4" t="s">
        <v>0</v>
      </c>
      <c r="G351" s="19" t="str">
        <f>IF(L351&lt;&gt;"",VLOOKUP(L351,Vocabulary!$A:$J,2,),IF(M351&lt;&gt;"",M351,""))</f>
        <v>Organisatie</v>
      </c>
      <c r="K351" s="9">
        <v>587</v>
      </c>
      <c r="L351" s="9">
        <v>600</v>
      </c>
    </row>
    <row r="352" spans="1:12" x14ac:dyDescent="0.3">
      <c r="A352" s="19" t="str">
        <f t="shared" si="12"/>
        <v>588domain</v>
      </c>
      <c r="B352" s="19" t="str">
        <f t="shared" si="13"/>
        <v>domain600</v>
      </c>
      <c r="C352" s="11" t="s">
        <v>737</v>
      </c>
      <c r="D352" s="9" t="s">
        <v>78</v>
      </c>
      <c r="E352" s="13" t="str">
        <f>IF(K352,VLOOKUP(K352,Vocabulary!$A:$J,2,),"")</f>
        <v>heeftVestiging</v>
      </c>
      <c r="F352" s="4" t="s">
        <v>0</v>
      </c>
      <c r="G352" s="19" t="str">
        <f>IF(L352&lt;&gt;"",VLOOKUP(L352,Vocabulary!$A:$J,2,),IF(M352&lt;&gt;"",M352,""))</f>
        <v>Organisatie</v>
      </c>
      <c r="K352" s="9">
        <v>588</v>
      </c>
      <c r="L352" s="9">
        <v>600</v>
      </c>
    </row>
    <row r="353" spans="1:12" x14ac:dyDescent="0.3">
      <c r="A353" s="19" t="str">
        <f t="shared" si="12"/>
        <v>589domain</v>
      </c>
      <c r="B353" s="19" t="str">
        <f t="shared" si="13"/>
        <v>domain600</v>
      </c>
      <c r="C353" s="11" t="s">
        <v>737</v>
      </c>
      <c r="D353" s="9" t="s">
        <v>78</v>
      </c>
      <c r="E353" s="13" t="str">
        <f>IF(K353,VLOOKUP(K353,Vocabulary!$A:$J,2,),"")</f>
        <v>homepage</v>
      </c>
      <c r="F353" s="4" t="s">
        <v>0</v>
      </c>
      <c r="G353" s="19" t="str">
        <f>IF(L353&lt;&gt;"",VLOOKUP(L353,Vocabulary!$A:$J,2,),IF(M353&lt;&gt;"",M353,""))</f>
        <v>Organisatie</v>
      </c>
      <c r="K353" s="9">
        <v>589</v>
      </c>
      <c r="L353" s="9">
        <v>600</v>
      </c>
    </row>
    <row r="354" spans="1:12" x14ac:dyDescent="0.3">
      <c r="A354" s="19" t="str">
        <f t="shared" si="12"/>
        <v>590domain</v>
      </c>
      <c r="B354" s="19" t="str">
        <f t="shared" si="13"/>
        <v>domain501</v>
      </c>
      <c r="C354" s="11" t="s">
        <v>737</v>
      </c>
      <c r="D354" s="9" t="s">
        <v>78</v>
      </c>
      <c r="E354" s="13" t="str">
        <f>IF(K354,VLOOKUP(K354,Vocabulary!$A:$J,2,),"")</f>
        <v>hoofdVan</v>
      </c>
      <c r="F354" s="4" t="s">
        <v>0</v>
      </c>
      <c r="G354" s="19" t="str">
        <f>IF(L354&lt;&gt;"",VLOOKUP(L354,Vocabulary!$A:$J,2,),IF(M354&lt;&gt;"",M354,""))</f>
        <v>Agent</v>
      </c>
      <c r="K354" s="9">
        <v>590</v>
      </c>
      <c r="L354" s="9">
        <v>501</v>
      </c>
    </row>
    <row r="355" spans="1:12" x14ac:dyDescent="0.3">
      <c r="A355" s="19" t="str">
        <f t="shared" si="12"/>
        <v>591domain</v>
      </c>
      <c r="B355" s="19" t="str">
        <f t="shared" si="13"/>
        <v>domain501</v>
      </c>
      <c r="C355" s="11" t="s">
        <v>737</v>
      </c>
      <c r="D355" s="9" t="s">
        <v>78</v>
      </c>
      <c r="E355" s="13" t="str">
        <f>IF(K355,VLOOKUP(K355,Vocabulary!$A:$J,2,),"")</f>
        <v>houdt</v>
      </c>
      <c r="F355" s="4" t="s">
        <v>0</v>
      </c>
      <c r="G355" s="19" t="str">
        <f>IF(L355&lt;&gt;"",VLOOKUP(L355,Vocabulary!$A:$J,2,),IF(M355&lt;&gt;"",M355,""))</f>
        <v>Agent</v>
      </c>
      <c r="K355" s="9">
        <v>591</v>
      </c>
      <c r="L355" s="9">
        <v>501</v>
      </c>
    </row>
    <row r="356" spans="1:12" x14ac:dyDescent="0.3">
      <c r="A356" s="19" t="str">
        <f t="shared" si="12"/>
        <v>596domain</v>
      </c>
      <c r="B356" s="19" t="str">
        <f t="shared" si="13"/>
        <v>domain501</v>
      </c>
      <c r="C356" s="11" t="s">
        <v>737</v>
      </c>
      <c r="D356" s="9" t="s">
        <v>78</v>
      </c>
      <c r="E356" s="13" t="str">
        <f>IF(K356,VLOOKUP(K356,Vocabulary!$A:$J,2,),"")</f>
        <v>lidVan</v>
      </c>
      <c r="F356" s="4" t="s">
        <v>0</v>
      </c>
      <c r="G356" s="19" t="str">
        <f>IF(L356&lt;&gt;"",VLOOKUP(L356,Vocabulary!$A:$J,2,),IF(M356&lt;&gt;"",M356,""))</f>
        <v>Agent</v>
      </c>
      <c r="K356" s="9">
        <v>596</v>
      </c>
      <c r="L356" s="9">
        <v>501</v>
      </c>
    </row>
    <row r="357" spans="1:12" x14ac:dyDescent="0.3">
      <c r="A357" s="19" t="str">
        <f t="shared" si="12"/>
        <v>598domain</v>
      </c>
      <c r="B357" s="19" t="str">
        <f t="shared" si="13"/>
        <v>domain600</v>
      </c>
      <c r="C357" s="11" t="s">
        <v>737</v>
      </c>
      <c r="D357" s="9" t="s">
        <v>78</v>
      </c>
      <c r="E357" s="13" t="str">
        <f>IF(K357,VLOOKUP(K357,Vocabulary!$A:$J,2,),"")</f>
        <v>logo</v>
      </c>
      <c r="F357" s="4" t="s">
        <v>0</v>
      </c>
      <c r="G357" s="19" t="str">
        <f>IF(L357&lt;&gt;"",VLOOKUP(L357,Vocabulary!$A:$J,2,),IF(M357&lt;&gt;"",M357,""))</f>
        <v>Organisatie</v>
      </c>
      <c r="K357" s="9">
        <v>598</v>
      </c>
      <c r="L357" s="9">
        <v>600</v>
      </c>
    </row>
    <row r="358" spans="1:12" x14ac:dyDescent="0.3">
      <c r="A358" s="19" t="str">
        <f t="shared" si="12"/>
        <v>601domain</v>
      </c>
      <c r="B358" s="19" t="str">
        <f t="shared" si="13"/>
        <v>domain600</v>
      </c>
      <c r="C358" s="11" t="s">
        <v>737</v>
      </c>
      <c r="D358" s="9" t="s">
        <v>78</v>
      </c>
      <c r="E358" s="13" t="str">
        <f>IF(K358,VLOOKUP(K358,Vocabulary!$A:$J,2,),"")</f>
        <v>organisatieactiviteit</v>
      </c>
      <c r="F358" s="4" t="s">
        <v>0</v>
      </c>
      <c r="G358" s="19" t="str">
        <f>IF(L358&lt;&gt;"",VLOOKUP(L358,Vocabulary!$A:$J,2,),IF(M358&lt;&gt;"",M358,""))</f>
        <v>Organisatie</v>
      </c>
      <c r="K358" s="9">
        <v>601</v>
      </c>
      <c r="L358" s="9">
        <v>600</v>
      </c>
    </row>
    <row r="359" spans="1:12" x14ac:dyDescent="0.3">
      <c r="A359" s="19" t="str">
        <f t="shared" si="12"/>
        <v>603domain</v>
      </c>
      <c r="B359" s="19" t="str">
        <f t="shared" si="13"/>
        <v>domain600</v>
      </c>
      <c r="C359" s="11" t="s">
        <v>737</v>
      </c>
      <c r="D359" s="9" t="s">
        <v>78</v>
      </c>
      <c r="E359" s="13" t="str">
        <f>IF(K359,VLOOKUP(K359,Vocabulary!$A:$J,2,),"")</f>
        <v>organisatiestatus</v>
      </c>
      <c r="F359" s="4" t="s">
        <v>0</v>
      </c>
      <c r="G359" s="19" t="str">
        <f>IF(L359&lt;&gt;"",VLOOKUP(L359,Vocabulary!$A:$J,2,),IF(M359&lt;&gt;"",M359,""))</f>
        <v>Organisatie</v>
      </c>
      <c r="K359" s="9">
        <v>603</v>
      </c>
      <c r="L359" s="9">
        <v>600</v>
      </c>
    </row>
    <row r="360" spans="1:12" x14ac:dyDescent="0.3">
      <c r="A360" s="19" t="str">
        <f t="shared" si="12"/>
        <v>604domain</v>
      </c>
      <c r="B360" s="19" t="str">
        <f t="shared" si="13"/>
        <v>domain600</v>
      </c>
      <c r="C360" s="11" t="s">
        <v>737</v>
      </c>
      <c r="D360" s="9" t="s">
        <v>78</v>
      </c>
      <c r="E360" s="13" t="str">
        <f>IF(K360,VLOOKUP(K360,Vocabulary!$A:$J,2,),"")</f>
        <v>organisatietype</v>
      </c>
      <c r="F360" s="4" t="s">
        <v>0</v>
      </c>
      <c r="G360" s="19" t="str">
        <f>IF(L360&lt;&gt;"",VLOOKUP(L360,Vocabulary!$A:$J,2,),IF(M360&lt;&gt;"",M360,""))</f>
        <v>Organisatie</v>
      </c>
      <c r="K360" s="9">
        <v>604</v>
      </c>
      <c r="L360" s="9">
        <v>600</v>
      </c>
    </row>
    <row r="361" spans="1:12" x14ac:dyDescent="0.3">
      <c r="A361" s="19" t="str">
        <f t="shared" si="12"/>
        <v>609domain</v>
      </c>
      <c r="B361" s="19" t="str">
        <f t="shared" si="13"/>
        <v>domain501</v>
      </c>
      <c r="C361" s="11" t="s">
        <v>737</v>
      </c>
      <c r="D361" s="9" t="s">
        <v>78</v>
      </c>
      <c r="E361" s="13" t="str">
        <f>IF(K361,VLOOKUP(K361,Vocabulary!$A:$J,2,),"")</f>
        <v>rapporteertAan</v>
      </c>
      <c r="F361" s="4" t="s">
        <v>0</v>
      </c>
      <c r="G361" s="19" t="str">
        <f>IF(L361&lt;&gt;"",VLOOKUP(L361,Vocabulary!$A:$J,2,),IF(M361&lt;&gt;"",M361,""))</f>
        <v>Agent</v>
      </c>
      <c r="K361" s="9">
        <v>609</v>
      </c>
      <c r="L361" s="9">
        <v>501</v>
      </c>
    </row>
    <row r="362" spans="1:12" x14ac:dyDescent="0.3">
      <c r="A362" s="19" t="str">
        <f t="shared" si="12"/>
        <v>609domain</v>
      </c>
      <c r="B362" s="19" t="str">
        <f t="shared" si="13"/>
        <v>domain606</v>
      </c>
      <c r="C362" s="11" t="s">
        <v>737</v>
      </c>
      <c r="D362" s="9" t="s">
        <v>78</v>
      </c>
      <c r="E362" s="13" t="str">
        <f>IF(K362,VLOOKUP(K362,Vocabulary!$A:$J,2,),"")</f>
        <v>rapporteertAan</v>
      </c>
      <c r="F362" s="4" t="s">
        <v>0</v>
      </c>
      <c r="G362" s="19" t="str">
        <f>IF(L362&lt;&gt;"",VLOOKUP(L362,Vocabulary!$A:$J,2,),IF(M362&lt;&gt;"",M362,""))</f>
        <v>Positie</v>
      </c>
      <c r="K362" s="9">
        <v>609</v>
      </c>
      <c r="L362" s="9">
        <v>606</v>
      </c>
    </row>
    <row r="363" spans="1:12" x14ac:dyDescent="0.3">
      <c r="A363" s="19" t="str">
        <f t="shared" si="12"/>
        <v>610domain</v>
      </c>
      <c r="B363" s="19" t="str">
        <f t="shared" si="13"/>
        <v>domain577</v>
      </c>
      <c r="C363" s="11" t="s">
        <v>737</v>
      </c>
      <c r="D363" s="9" t="s">
        <v>78</v>
      </c>
      <c r="E363" s="13" t="str">
        <f>IF(K363,VLOOKUP(K363,Vocabulary!$A:$J,2,),"")</f>
        <v>registratie</v>
      </c>
      <c r="F363" s="4" t="s">
        <v>0</v>
      </c>
      <c r="G363" s="19" t="str">
        <f>IF(L363&lt;&gt;"",VLOOKUP(L363,Vocabulary!$A:$J,2,),IF(M363&lt;&gt;"",M363,""))</f>
        <v>GeregistreerdeOrganisatie</v>
      </c>
      <c r="K363" s="9">
        <v>610</v>
      </c>
      <c r="L363" s="9">
        <v>577</v>
      </c>
    </row>
    <row r="364" spans="1:12" x14ac:dyDescent="0.3">
      <c r="A364" s="19" t="str">
        <f t="shared" si="12"/>
        <v>613domain</v>
      </c>
      <c r="B364" s="19" t="str">
        <f t="shared" si="13"/>
        <v>domain597</v>
      </c>
      <c r="C364" s="11" t="s">
        <v>737</v>
      </c>
      <c r="D364" s="9" t="s">
        <v>78</v>
      </c>
      <c r="E364" s="13" t="str">
        <f>IF(K364,VLOOKUP(K364,Vocabulary!$A:$J,2,),"")</f>
        <v>rol</v>
      </c>
      <c r="F364" s="4" t="s">
        <v>0</v>
      </c>
      <c r="G364" s="19" t="str">
        <f>IF(L364&lt;&gt;"",VLOOKUP(L364,Vocabulary!$A:$J,2,),IF(M364&lt;&gt;"",M364,""))</f>
        <v>Lidmaatschap</v>
      </c>
      <c r="K364" s="9">
        <v>613</v>
      </c>
      <c r="L364" s="9">
        <v>597</v>
      </c>
    </row>
    <row r="365" spans="1:12" x14ac:dyDescent="0.3">
      <c r="A365" s="19" t="str">
        <f t="shared" si="12"/>
        <v>613domain</v>
      </c>
      <c r="B365" s="19" t="str">
        <f t="shared" si="13"/>
        <v>domain606</v>
      </c>
      <c r="C365" s="11" t="s">
        <v>737</v>
      </c>
      <c r="D365" s="9" t="s">
        <v>78</v>
      </c>
      <c r="E365" s="13" t="str">
        <f>IF(K365,VLOOKUP(K365,Vocabulary!$A:$J,2,),"")</f>
        <v>rol</v>
      </c>
      <c r="F365" s="4" t="s">
        <v>0</v>
      </c>
      <c r="G365" s="19" t="str">
        <f>IF(L365&lt;&gt;"",VLOOKUP(L365,Vocabulary!$A:$J,2,),IF(M365&lt;&gt;"",M365,""))</f>
        <v>Positie</v>
      </c>
      <c r="K365" s="9">
        <v>613</v>
      </c>
      <c r="L365" s="9">
        <v>606</v>
      </c>
    </row>
    <row r="366" spans="1:12" x14ac:dyDescent="0.3">
      <c r="A366" s="19" t="str">
        <f t="shared" si="12"/>
        <v>616domain</v>
      </c>
      <c r="B366" s="19" t="str">
        <f t="shared" si="13"/>
        <v>domain600</v>
      </c>
      <c r="C366" s="11" t="s">
        <v>737</v>
      </c>
      <c r="D366" s="9" t="s">
        <v>78</v>
      </c>
      <c r="E366" s="13" t="str">
        <f>IF(K366,VLOOKUP(K366,Vocabulary!$A:$J,2,),"")</f>
        <v>suborganisatieVan</v>
      </c>
      <c r="F366" s="4" t="s">
        <v>0</v>
      </c>
      <c r="G366" s="19" t="str">
        <f>IF(L366&lt;&gt;"",VLOOKUP(L366,Vocabulary!$A:$J,2,),IF(M366&lt;&gt;"",M366,""))</f>
        <v>Organisatie</v>
      </c>
      <c r="K366" s="9">
        <v>616</v>
      </c>
      <c r="L366" s="9">
        <v>600</v>
      </c>
    </row>
    <row r="367" spans="1:12" x14ac:dyDescent="0.3">
      <c r="A367" s="19" t="str">
        <f t="shared" si="12"/>
        <v>617domain</v>
      </c>
      <c r="B367" s="19" t="str">
        <f t="shared" si="13"/>
        <v>domain600</v>
      </c>
      <c r="C367" s="11" t="s">
        <v>737</v>
      </c>
      <c r="D367" s="9" t="s">
        <v>78</v>
      </c>
      <c r="E367" s="13" t="str">
        <f>IF(K367,VLOOKUP(K367,Vocabulary!$A:$J,2,),"")</f>
        <v>veranderdDoor</v>
      </c>
      <c r="F367" s="4" t="s">
        <v>0</v>
      </c>
      <c r="G367" s="19" t="str">
        <f>IF(L367&lt;&gt;"",VLOOKUP(L367,Vocabulary!$A:$J,2,),IF(M367&lt;&gt;"",M367,""))</f>
        <v>Organisatie</v>
      </c>
      <c r="K367" s="9">
        <v>617</v>
      </c>
      <c r="L367" s="9">
        <v>600</v>
      </c>
    </row>
    <row r="368" spans="1:12" x14ac:dyDescent="0.3">
      <c r="A368" s="19" t="str">
        <f t="shared" si="12"/>
        <v>620domain</v>
      </c>
      <c r="B368" s="19" t="str">
        <f t="shared" si="13"/>
        <v>domain619</v>
      </c>
      <c r="C368" s="11" t="s">
        <v>737</v>
      </c>
      <c r="D368" s="9" t="s">
        <v>78</v>
      </c>
      <c r="E368" s="13" t="str">
        <f>IF(K368,VLOOKUP(K368,Vocabulary!$A:$J,2,),"")</f>
        <v>vestigingsadres</v>
      </c>
      <c r="F368" s="4" t="s">
        <v>0</v>
      </c>
      <c r="G368" s="19" t="str">
        <f>IF(L368&lt;&gt;"",VLOOKUP(L368,Vocabulary!$A:$J,2,),IF(M368&lt;&gt;"",M368,""))</f>
        <v>Vestiging</v>
      </c>
      <c r="K368" s="9">
        <v>620</v>
      </c>
      <c r="L368" s="9">
        <v>619</v>
      </c>
    </row>
    <row r="369" spans="1:13" x14ac:dyDescent="0.3">
      <c r="A369" s="19" t="str">
        <f t="shared" si="12"/>
        <v>621domain</v>
      </c>
      <c r="B369" s="19" t="str">
        <f t="shared" si="13"/>
        <v>domain600</v>
      </c>
      <c r="C369" s="11" t="s">
        <v>737</v>
      </c>
      <c r="D369" s="9" t="s">
        <v>78</v>
      </c>
      <c r="E369" s="13" t="str">
        <f>IF(K369,VLOOKUP(K369,Vocabulary!$A:$J,2,),"")</f>
        <v>voorkeurslabel</v>
      </c>
      <c r="F369" s="4" t="s">
        <v>0</v>
      </c>
      <c r="G369" s="19" t="str">
        <f>IF(L369&lt;&gt;"",VLOOKUP(L369,Vocabulary!$A:$J,2,),IF(M369&lt;&gt;"",M369,""))</f>
        <v>Organisatie</v>
      </c>
      <c r="K369" s="9">
        <v>621</v>
      </c>
      <c r="L369" s="9">
        <v>600</v>
      </c>
    </row>
    <row r="370" spans="1:13" x14ac:dyDescent="0.3">
      <c r="A370" s="19" t="str">
        <f t="shared" si="12"/>
        <v>622domain</v>
      </c>
      <c r="B370" s="19" t="str">
        <f t="shared" si="13"/>
        <v>domain577</v>
      </c>
      <c r="C370" s="11" t="s">
        <v>737</v>
      </c>
      <c r="D370" s="9" t="s">
        <v>78</v>
      </c>
      <c r="E370" s="13" t="str">
        <f>IF(K370,VLOOKUP(K370,Vocabulary!$A:$J,2,),"")</f>
        <v>wettelijkeNaam</v>
      </c>
      <c r="F370" s="4" t="s">
        <v>0</v>
      </c>
      <c r="G370" s="19" t="str">
        <f>IF(L370&lt;&gt;"",VLOOKUP(L370,Vocabulary!$A:$J,2,),IF(M370&lt;&gt;"",M370,""))</f>
        <v>GeregistreerdeOrganisatie</v>
      </c>
      <c r="K370" s="9">
        <v>622</v>
      </c>
      <c r="L370" s="9">
        <v>577</v>
      </c>
    </row>
    <row r="371" spans="1:13" x14ac:dyDescent="0.3">
      <c r="A371" s="19" t="str">
        <f t="shared" si="12"/>
        <v>491range</v>
      </c>
      <c r="B371" s="19" t="str">
        <f t="shared" si="13"/>
        <v>range619</v>
      </c>
      <c r="C371" s="11" t="s">
        <v>737</v>
      </c>
      <c r="D371" s="9" t="s">
        <v>78</v>
      </c>
      <c r="E371" s="13" t="str">
        <f>IF(K371,VLOOKUP(K371,Vocabulary!$A:$J,2,),"")</f>
        <v>bestaatUit</v>
      </c>
      <c r="F371" s="4" t="s">
        <v>1</v>
      </c>
      <c r="G371" s="19" t="str">
        <f>IF(L371&lt;&gt;"",VLOOKUP(L371,Vocabulary!$A:$J,2,),IF(M371&lt;&gt;"",M371,""))</f>
        <v>Vestiging</v>
      </c>
      <c r="K371" s="9">
        <v>491</v>
      </c>
      <c r="L371" s="9">
        <v>619</v>
      </c>
    </row>
    <row r="372" spans="1:13" x14ac:dyDescent="0.3">
      <c r="A372" s="19" t="str">
        <f t="shared" si="12"/>
        <v>492range</v>
      </c>
      <c r="B372" s="19" t="str">
        <f t="shared" si="13"/>
        <v>range624</v>
      </c>
      <c r="C372" s="11" t="s">
        <v>737</v>
      </c>
      <c r="D372" s="9" t="s">
        <v>78</v>
      </c>
      <c r="E372" s="13" t="str">
        <f>IF(K372,VLOOKUP(K372,Vocabulary!$A:$J,2,),"")</f>
        <v>contactinfo</v>
      </c>
      <c r="F372" s="4" t="s">
        <v>1</v>
      </c>
      <c r="G372" s="19" t="str">
        <f>IF(L372&lt;&gt;"",VLOOKUP(L372,Vocabulary!$A:$J,2,),IF(M372&lt;&gt;"",M372,""))</f>
        <v>ContactInfo</v>
      </c>
      <c r="K372" s="9">
        <v>492</v>
      </c>
      <c r="L372" s="9">
        <v>624</v>
      </c>
    </row>
    <row r="373" spans="1:13" x14ac:dyDescent="0.3">
      <c r="A373" s="19" t="str">
        <f t="shared" si="12"/>
        <v>643range</v>
      </c>
      <c r="B373" s="19" t="str">
        <f t="shared" si="13"/>
        <v>range618</v>
      </c>
      <c r="C373" s="11" t="s">
        <v>737</v>
      </c>
      <c r="D373" s="9" t="s">
        <v>78</v>
      </c>
      <c r="E373" s="13" t="str">
        <f>IF(K373,VLOOKUP(K373,Vocabulary!$A:$J,2,),"")</f>
        <v>isHetResultaatVan</v>
      </c>
      <c r="F373" s="4" t="s">
        <v>1</v>
      </c>
      <c r="G373" s="19" t="str">
        <f>IF(L373&lt;&gt;"",VLOOKUP(L373,Vocabulary!$A:$J,2,),IF(M373&lt;&gt;"",M373,""))</f>
        <v>Veranderingsgebeurtenis</v>
      </c>
      <c r="K373" s="9">
        <v>643</v>
      </c>
      <c r="L373" s="9">
        <v>618</v>
      </c>
    </row>
    <row r="374" spans="1:13" x14ac:dyDescent="0.3">
      <c r="A374" s="19" t="str">
        <f t="shared" si="12"/>
        <v>631range</v>
      </c>
      <c r="B374" s="19" t="str">
        <f t="shared" si="13"/>
        <v>range</v>
      </c>
      <c r="C374" s="11" t="s">
        <v>737</v>
      </c>
      <c r="D374" s="9" t="s">
        <v>78</v>
      </c>
      <c r="E374" s="13" t="str">
        <f>IF(K374,VLOOKUP(K374,Vocabulary!$A:$J,2,),"")</f>
        <v>alternatieveNaam</v>
      </c>
      <c r="F374" s="4" t="s">
        <v>1</v>
      </c>
      <c r="G374" s="19" t="str">
        <f>IF(L374&lt;&gt;"",VLOOKUP(L374,Vocabulary!$A:$J,2,),IF(M374&lt;&gt;"",M374,""))</f>
        <v>_langstring</v>
      </c>
      <c r="K374" s="9">
        <v>631</v>
      </c>
      <c r="M374" s="21" t="s">
        <v>117</v>
      </c>
    </row>
    <row r="375" spans="1:13" x14ac:dyDescent="0.3">
      <c r="A375" s="19" t="str">
        <f t="shared" si="12"/>
        <v>569range</v>
      </c>
      <c r="B375" s="19" t="str">
        <f t="shared" si="13"/>
        <v>range</v>
      </c>
      <c r="C375" s="11" t="s">
        <v>737</v>
      </c>
      <c r="D375" s="9" t="s">
        <v>78</v>
      </c>
      <c r="E375" s="13" t="str">
        <f>IF(K375,VLOOKUP(K375,Vocabulary!$A:$J,2,),"")</f>
        <v>beschrijving</v>
      </c>
      <c r="F375" s="4" t="s">
        <v>1</v>
      </c>
      <c r="G375" s="19" t="str">
        <f>IF(L375&lt;&gt;"",VLOOKUP(L375,Vocabulary!$A:$J,2,),IF(M375&lt;&gt;"",M375,""))</f>
        <v>_langstring</v>
      </c>
      <c r="K375" s="9">
        <v>569</v>
      </c>
      <c r="M375" s="21" t="s">
        <v>117</v>
      </c>
    </row>
    <row r="376" spans="1:13" x14ac:dyDescent="0.3">
      <c r="A376" s="19" t="str">
        <f t="shared" si="12"/>
        <v>572range</v>
      </c>
      <c r="B376" s="19" t="str">
        <f t="shared" si="13"/>
        <v>range</v>
      </c>
      <c r="C376" s="11" t="s">
        <v>737</v>
      </c>
      <c r="D376" s="9" t="s">
        <v>78</v>
      </c>
      <c r="E376" s="13" t="str">
        <f>IF(K376,VLOOKUP(K376,Vocabulary!$A:$J,2,),"")</f>
        <v>datum</v>
      </c>
      <c r="F376" s="4" t="s">
        <v>1</v>
      </c>
      <c r="G376" s="19" t="str">
        <f>IF(L376&lt;&gt;"",VLOOKUP(L376,Vocabulary!$A:$J,2,),IF(M376&lt;&gt;"",M376,""))</f>
        <v>_datetime</v>
      </c>
      <c r="K376" s="9">
        <v>572</v>
      </c>
      <c r="M376" s="21" t="s">
        <v>120</v>
      </c>
    </row>
    <row r="377" spans="1:13" x14ac:dyDescent="0.3">
      <c r="A377" s="19" t="str">
        <f t="shared" si="12"/>
        <v>573range</v>
      </c>
      <c r="B377" s="19" t="str">
        <f t="shared" si="13"/>
        <v>range</v>
      </c>
      <c r="C377" s="11" t="s">
        <v>737</v>
      </c>
      <c r="D377" s="9" t="s">
        <v>78</v>
      </c>
      <c r="E377" s="13" t="str">
        <f>IF(K377,VLOOKUP(K377,Vocabulary!$A:$J,2,),"")</f>
        <v>doel</v>
      </c>
      <c r="F377" s="4" t="s">
        <v>1</v>
      </c>
      <c r="G377" s="19" t="str">
        <f>IF(L377&lt;&gt;"",VLOOKUP(L377,Vocabulary!$A:$J,2,),IF(M377&lt;&gt;"",M377,""))</f>
        <v>_langstring</v>
      </c>
      <c r="K377" s="9">
        <v>573</v>
      </c>
      <c r="M377" s="21" t="s">
        <v>117</v>
      </c>
    </row>
    <row r="378" spans="1:13" x14ac:dyDescent="0.3">
      <c r="A378" s="19" t="str">
        <f t="shared" si="12"/>
        <v>574range</v>
      </c>
      <c r="B378" s="19" t="str">
        <f t="shared" si="13"/>
        <v>range600</v>
      </c>
      <c r="C378" s="11" t="s">
        <v>737</v>
      </c>
      <c r="D378" s="9" t="s">
        <v>78</v>
      </c>
      <c r="E378" s="13" t="str">
        <f>IF(K378,VLOOKUP(K378,Vocabulary!$A:$J,2,),"")</f>
        <v>eenheidVan</v>
      </c>
      <c r="F378" s="4" t="s">
        <v>1</v>
      </c>
      <c r="G378" s="19" t="str">
        <f>IF(L378&lt;&gt;"",VLOOKUP(L378,Vocabulary!$A:$J,2,),IF(M378&lt;&gt;"",M378,""))</f>
        <v>Organisatie</v>
      </c>
      <c r="K378" s="9">
        <v>574</v>
      </c>
      <c r="L378" s="9">
        <v>600</v>
      </c>
    </row>
    <row r="379" spans="1:13" x14ac:dyDescent="0.3">
      <c r="A379" s="19" t="str">
        <f t="shared" si="12"/>
        <v>579range</v>
      </c>
      <c r="B379" s="19" t="str">
        <f t="shared" si="13"/>
        <v>range606</v>
      </c>
      <c r="C379" s="11" t="s">
        <v>737</v>
      </c>
      <c r="D379" s="9" t="s">
        <v>78</v>
      </c>
      <c r="E379" s="13" t="str">
        <f>IF(K379,VLOOKUP(K379,Vocabulary!$A:$J,2,),"")</f>
        <v>heeft</v>
      </c>
      <c r="F379" s="4" t="s">
        <v>1</v>
      </c>
      <c r="G379" s="19" t="str">
        <f>IF(L379&lt;&gt;"",VLOOKUP(L379,Vocabulary!$A:$J,2,),IF(M379&lt;&gt;"",M379,""))</f>
        <v>Positie</v>
      </c>
      <c r="K379" s="9">
        <v>579</v>
      </c>
      <c r="L379" s="9">
        <v>606</v>
      </c>
    </row>
    <row r="380" spans="1:13" x14ac:dyDescent="0.3">
      <c r="A380" s="19" t="str">
        <f t="shared" si="12"/>
        <v>580range</v>
      </c>
      <c r="B380" s="19" t="str">
        <f t="shared" si="13"/>
        <v>range602</v>
      </c>
      <c r="C380" s="11" t="s">
        <v>737</v>
      </c>
      <c r="D380" s="9" t="s">
        <v>78</v>
      </c>
      <c r="E380" s="13" t="str">
        <f>IF(K380,VLOOKUP(K380,Vocabulary!$A:$J,2,),"")</f>
        <v>heeftEenheid</v>
      </c>
      <c r="F380" s="4" t="s">
        <v>1</v>
      </c>
      <c r="G380" s="19" t="str">
        <f>IF(L380&lt;&gt;"",VLOOKUP(L380,Vocabulary!$A:$J,2,),IF(M380&lt;&gt;"",M380,""))</f>
        <v>Organisatie-eenheid</v>
      </c>
      <c r="K380" s="9">
        <v>580</v>
      </c>
      <c r="L380" s="9">
        <v>602</v>
      </c>
    </row>
    <row r="381" spans="1:13" x14ac:dyDescent="0.3">
      <c r="A381" s="19" t="str">
        <f t="shared" si="12"/>
        <v>581range</v>
      </c>
      <c r="B381" s="19" t="str">
        <f t="shared" si="13"/>
        <v>range511</v>
      </c>
      <c r="C381" s="11" t="s">
        <v>737</v>
      </c>
      <c r="D381" s="9" t="s">
        <v>78</v>
      </c>
      <c r="E381" s="13" t="str">
        <f>IF(K381,VLOOKUP(K381,Vocabulary!$A:$J,2,),"")</f>
        <v>heeftFormeelKader</v>
      </c>
      <c r="F381" s="4" t="s">
        <v>1</v>
      </c>
      <c r="G381" s="19" t="str">
        <f>IF(L381&lt;&gt;"",VLOOKUP(L381,Vocabulary!$A:$J,2,),IF(M381&lt;&gt;"",M381,""))</f>
        <v>FormeelKader</v>
      </c>
      <c r="K381" s="9">
        <v>581</v>
      </c>
      <c r="L381" s="9">
        <v>511</v>
      </c>
    </row>
    <row r="382" spans="1:13" x14ac:dyDescent="0.3">
      <c r="A382" s="19" t="str">
        <f t="shared" si="12"/>
        <v>582range</v>
      </c>
      <c r="B382" s="19" t="str">
        <f t="shared" si="13"/>
        <v>range577</v>
      </c>
      <c r="C382" s="11" t="s">
        <v>737</v>
      </c>
      <c r="D382" s="9" t="s">
        <v>78</v>
      </c>
      <c r="E382" s="13" t="str">
        <f>IF(K382,VLOOKUP(K382,Vocabulary!$A:$J,2,),"")</f>
        <v>heeftGeregistreerdeOrganisatie</v>
      </c>
      <c r="F382" s="4" t="s">
        <v>1</v>
      </c>
      <c r="G382" s="19" t="str">
        <f>IF(L382&lt;&gt;"",VLOOKUP(L382,Vocabulary!$A:$J,2,),IF(M382&lt;&gt;"",M382,""))</f>
        <v>GeregistreerdeOrganisatie</v>
      </c>
      <c r="K382" s="9">
        <v>582</v>
      </c>
      <c r="L382" s="9">
        <v>577</v>
      </c>
    </row>
    <row r="383" spans="1:13" x14ac:dyDescent="0.3">
      <c r="A383" s="19" t="str">
        <f t="shared" si="12"/>
        <v>583range</v>
      </c>
      <c r="B383" s="19" t="str">
        <f t="shared" si="13"/>
        <v>range619</v>
      </c>
      <c r="C383" s="11" t="s">
        <v>737</v>
      </c>
      <c r="D383" s="9" t="s">
        <v>78</v>
      </c>
      <c r="E383" s="13" t="str">
        <f>IF(K383,VLOOKUP(K383,Vocabulary!$A:$J,2,),"")</f>
        <v>heeftGeregistreerdeVestiging</v>
      </c>
      <c r="F383" s="4" t="s">
        <v>1</v>
      </c>
      <c r="G383" s="19" t="str">
        <f>IF(L383&lt;&gt;"",VLOOKUP(L383,Vocabulary!$A:$J,2,),IF(M383&lt;&gt;"",M383,""))</f>
        <v>Vestiging</v>
      </c>
      <c r="K383" s="9">
        <v>583</v>
      </c>
      <c r="L383" s="9">
        <v>619</v>
      </c>
    </row>
    <row r="384" spans="1:13" x14ac:dyDescent="0.3">
      <c r="A384" s="19" t="str">
        <f t="shared" si="12"/>
        <v>585range</v>
      </c>
      <c r="B384" s="19" t="str">
        <f t="shared" si="13"/>
        <v>range619</v>
      </c>
      <c r="C384" s="11" t="s">
        <v>737</v>
      </c>
      <c r="D384" s="9" t="s">
        <v>78</v>
      </c>
      <c r="E384" s="13" t="str">
        <f>IF(K384,VLOOKUP(K384,Vocabulary!$A:$J,2,),"")</f>
        <v>heeftPrimaireVestiging</v>
      </c>
      <c r="F384" s="4" t="s">
        <v>1</v>
      </c>
      <c r="G384" s="19" t="str">
        <f>IF(L384&lt;&gt;"",VLOOKUP(L384,Vocabulary!$A:$J,2,),IF(M384&lt;&gt;"",M384,""))</f>
        <v>Vestiging</v>
      </c>
      <c r="K384" s="9">
        <v>585</v>
      </c>
      <c r="L384" s="9">
        <v>619</v>
      </c>
    </row>
    <row r="385" spans="1:13" x14ac:dyDescent="0.3">
      <c r="A385" s="19" t="str">
        <f t="shared" si="12"/>
        <v>586range</v>
      </c>
      <c r="B385" s="19" t="str">
        <f t="shared" si="13"/>
        <v>range619</v>
      </c>
      <c r="C385" s="11" t="s">
        <v>737</v>
      </c>
      <c r="D385" s="9" t="s">
        <v>78</v>
      </c>
      <c r="E385" s="13" t="str">
        <f>IF(K385,VLOOKUP(K385,Vocabulary!$A:$J,2,),"")</f>
        <v>heeftStandplaats</v>
      </c>
      <c r="F385" s="4" t="s">
        <v>1</v>
      </c>
      <c r="G385" s="19" t="str">
        <f>IF(L385&lt;&gt;"",VLOOKUP(L385,Vocabulary!$A:$J,2,),IF(M385&lt;&gt;"",M385,""))</f>
        <v>Vestiging</v>
      </c>
      <c r="K385" s="9">
        <v>586</v>
      </c>
      <c r="L385" s="9">
        <v>619</v>
      </c>
    </row>
    <row r="386" spans="1:13" x14ac:dyDescent="0.3">
      <c r="A386" s="19" t="str">
        <f t="shared" si="12"/>
        <v>587range</v>
      </c>
      <c r="B386" s="19" t="str">
        <f t="shared" si="13"/>
        <v>range600</v>
      </c>
      <c r="C386" s="11" t="s">
        <v>737</v>
      </c>
      <c r="D386" s="9" t="s">
        <v>78</v>
      </c>
      <c r="E386" s="13" t="str">
        <f>IF(K386,VLOOKUP(K386,Vocabulary!$A:$J,2,),"")</f>
        <v>heeftSuborganisatie</v>
      </c>
      <c r="F386" s="4" t="s">
        <v>1</v>
      </c>
      <c r="G386" s="19" t="str">
        <f>IF(L386&lt;&gt;"",VLOOKUP(L386,Vocabulary!$A:$J,2,),IF(M386&lt;&gt;"",M386,""))</f>
        <v>Organisatie</v>
      </c>
      <c r="K386" s="9">
        <v>587</v>
      </c>
      <c r="L386" s="9">
        <v>600</v>
      </c>
    </row>
    <row r="387" spans="1:13" x14ac:dyDescent="0.3">
      <c r="A387" s="19" t="str">
        <f t="shared" si="12"/>
        <v>588range</v>
      </c>
      <c r="B387" s="19" t="str">
        <f t="shared" si="13"/>
        <v>range619</v>
      </c>
      <c r="C387" s="11" t="s">
        <v>737</v>
      </c>
      <c r="D387" s="9" t="s">
        <v>78</v>
      </c>
      <c r="E387" s="13" t="str">
        <f>IF(K387,VLOOKUP(K387,Vocabulary!$A:$J,2,),"")</f>
        <v>heeftVestiging</v>
      </c>
      <c r="F387" s="4" t="s">
        <v>1</v>
      </c>
      <c r="G387" s="19" t="str">
        <f>IF(L387&lt;&gt;"",VLOOKUP(L387,Vocabulary!$A:$J,2,),IF(M387&lt;&gt;"",M387,""))</f>
        <v>Vestiging</v>
      </c>
      <c r="K387" s="9">
        <v>588</v>
      </c>
      <c r="L387" s="9">
        <v>619</v>
      </c>
    </row>
    <row r="388" spans="1:13" x14ac:dyDescent="0.3">
      <c r="A388" s="19" t="str">
        <f t="shared" si="12"/>
        <v>589range</v>
      </c>
      <c r="B388" s="19" t="str">
        <f t="shared" si="13"/>
        <v>range</v>
      </c>
      <c r="C388" s="11" t="s">
        <v>737</v>
      </c>
      <c r="D388" s="9" t="s">
        <v>78</v>
      </c>
      <c r="E388" s="13" t="str">
        <f>IF(K388,VLOOKUP(K388,Vocabulary!$A:$J,2,),"")</f>
        <v>homepage</v>
      </c>
      <c r="F388" s="4" t="s">
        <v>1</v>
      </c>
      <c r="G388" s="19" t="str">
        <f>IF(L388&lt;&gt;"",VLOOKUP(L388,Vocabulary!$A:$J,2,),IF(M388&lt;&gt;"",M388,""))</f>
        <v>_string</v>
      </c>
      <c r="K388" s="9">
        <v>589</v>
      </c>
      <c r="M388" s="21" t="s">
        <v>116</v>
      </c>
    </row>
    <row r="389" spans="1:13" x14ac:dyDescent="0.3">
      <c r="A389" s="19" t="str">
        <f t="shared" ref="A389:A452" si="14">CONCATENATE(K389,F389)</f>
        <v>590range</v>
      </c>
      <c r="B389" s="19" t="str">
        <f t="shared" ref="B389:B452" si="15">CONCATENATE(F389,L389)</f>
        <v>range600</v>
      </c>
      <c r="C389" s="11" t="s">
        <v>737</v>
      </c>
      <c r="D389" s="9" t="s">
        <v>78</v>
      </c>
      <c r="E389" s="13" t="str">
        <f>IF(K389,VLOOKUP(K389,Vocabulary!$A:$J,2,),"")</f>
        <v>hoofdVan</v>
      </c>
      <c r="F389" s="4" t="s">
        <v>1</v>
      </c>
      <c r="G389" s="19" t="str">
        <f>IF(L389&lt;&gt;"",VLOOKUP(L389,Vocabulary!$A:$J,2,),IF(M389&lt;&gt;"",M389,""))</f>
        <v>Organisatie</v>
      </c>
      <c r="K389" s="9">
        <v>590</v>
      </c>
      <c r="L389" s="9">
        <v>600</v>
      </c>
    </row>
    <row r="390" spans="1:13" x14ac:dyDescent="0.3">
      <c r="A390" s="19" t="str">
        <f t="shared" si="14"/>
        <v>596range</v>
      </c>
      <c r="B390" s="19" t="str">
        <f t="shared" si="15"/>
        <v>range600</v>
      </c>
      <c r="C390" s="11" t="s">
        <v>737</v>
      </c>
      <c r="D390" s="9" t="s">
        <v>78</v>
      </c>
      <c r="E390" s="13" t="str">
        <f>IF(K390,VLOOKUP(K390,Vocabulary!$A:$J,2,),"")</f>
        <v>lidVan</v>
      </c>
      <c r="F390" s="4" t="s">
        <v>1</v>
      </c>
      <c r="G390" s="19" t="str">
        <f>IF(L390&lt;&gt;"",VLOOKUP(L390,Vocabulary!$A:$J,2,),IF(M390&lt;&gt;"",M390,""))</f>
        <v>Organisatie</v>
      </c>
      <c r="K390" s="9">
        <v>596</v>
      </c>
      <c r="L390" s="9">
        <v>600</v>
      </c>
    </row>
    <row r="391" spans="1:13" x14ac:dyDescent="0.3">
      <c r="A391" s="19" t="str">
        <f t="shared" si="14"/>
        <v>609range</v>
      </c>
      <c r="B391" s="19" t="str">
        <f t="shared" si="15"/>
        <v>range501</v>
      </c>
      <c r="C391" s="11" t="s">
        <v>737</v>
      </c>
      <c r="D391" s="9" t="s">
        <v>78</v>
      </c>
      <c r="E391" s="13" t="str">
        <f>IF(K391,VLOOKUP(K391,Vocabulary!$A:$J,2,),"")</f>
        <v>rapporteertAan</v>
      </c>
      <c r="F391" s="4" t="s">
        <v>1</v>
      </c>
      <c r="G391" s="19" t="str">
        <f>IF(L391&lt;&gt;"",VLOOKUP(L391,Vocabulary!$A:$J,2,),IF(M391&lt;&gt;"",M391,""))</f>
        <v>Agent</v>
      </c>
      <c r="K391" s="9">
        <v>609</v>
      </c>
      <c r="L391" s="9">
        <v>501</v>
      </c>
    </row>
    <row r="392" spans="1:13" x14ac:dyDescent="0.3">
      <c r="A392" s="19" t="str">
        <f t="shared" si="14"/>
        <v>609range</v>
      </c>
      <c r="B392" s="19" t="str">
        <f t="shared" si="15"/>
        <v>range606</v>
      </c>
      <c r="C392" s="11" t="s">
        <v>737</v>
      </c>
      <c r="D392" s="9" t="s">
        <v>78</v>
      </c>
      <c r="E392" s="13" t="str">
        <f>IF(K392,VLOOKUP(K392,Vocabulary!$A:$J,2,),"")</f>
        <v>rapporteertAan</v>
      </c>
      <c r="F392" s="4" t="s">
        <v>1</v>
      </c>
      <c r="G392" s="19" t="str">
        <f>IF(L392&lt;&gt;"",VLOOKUP(L392,Vocabulary!$A:$J,2,),IF(M392&lt;&gt;"",M392,""))</f>
        <v>Positie</v>
      </c>
      <c r="K392" s="9">
        <v>609</v>
      </c>
      <c r="L392" s="9">
        <v>606</v>
      </c>
    </row>
    <row r="393" spans="1:13" x14ac:dyDescent="0.3">
      <c r="A393" s="19" t="str">
        <f t="shared" si="14"/>
        <v>610range</v>
      </c>
      <c r="B393" s="19" t="str">
        <f t="shared" si="15"/>
        <v>range518</v>
      </c>
      <c r="C393" s="11" t="s">
        <v>737</v>
      </c>
      <c r="D393" s="9" t="s">
        <v>78</v>
      </c>
      <c r="E393" s="13" t="str">
        <f>IF(K393,VLOOKUP(K393,Vocabulary!$A:$J,2,),"")</f>
        <v>registratie</v>
      </c>
      <c r="F393" s="4" t="s">
        <v>1</v>
      </c>
      <c r="G393" s="19" t="str">
        <f>IF(L393&lt;&gt;"",VLOOKUP(L393,Vocabulary!$A:$J,2,),IF(M393&lt;&gt;"",M393,""))</f>
        <v>Identificator</v>
      </c>
      <c r="K393" s="9">
        <v>610</v>
      </c>
      <c r="L393" s="9">
        <v>518</v>
      </c>
    </row>
    <row r="394" spans="1:13" x14ac:dyDescent="0.3">
      <c r="A394" s="19" t="str">
        <f t="shared" si="14"/>
        <v>616range</v>
      </c>
      <c r="B394" s="19" t="str">
        <f t="shared" si="15"/>
        <v>range600</v>
      </c>
      <c r="C394" s="11" t="s">
        <v>737</v>
      </c>
      <c r="D394" s="9" t="s">
        <v>78</v>
      </c>
      <c r="E394" s="13" t="str">
        <f>IF(K394,VLOOKUP(K394,Vocabulary!$A:$J,2,),"")</f>
        <v>suborganisatieVan</v>
      </c>
      <c r="F394" s="4" t="s">
        <v>1</v>
      </c>
      <c r="G394" s="19" t="str">
        <f>IF(L394&lt;&gt;"",VLOOKUP(L394,Vocabulary!$A:$J,2,),IF(M394&lt;&gt;"",M394,""))</f>
        <v>Organisatie</v>
      </c>
      <c r="K394" s="9">
        <v>616</v>
      </c>
      <c r="L394" s="9">
        <v>600</v>
      </c>
    </row>
    <row r="395" spans="1:13" x14ac:dyDescent="0.3">
      <c r="A395" s="19" t="str">
        <f t="shared" si="14"/>
        <v>617range</v>
      </c>
      <c r="B395" s="19" t="str">
        <f t="shared" si="15"/>
        <v>range618</v>
      </c>
      <c r="C395" s="11" t="s">
        <v>737</v>
      </c>
      <c r="D395" s="9" t="s">
        <v>78</v>
      </c>
      <c r="E395" s="13" t="str">
        <f>IF(K395,VLOOKUP(K395,Vocabulary!$A:$J,2,),"")</f>
        <v>veranderdDoor</v>
      </c>
      <c r="F395" s="4" t="s">
        <v>1</v>
      </c>
      <c r="G395" s="19" t="str">
        <f>IF(L395&lt;&gt;"",VLOOKUP(L395,Vocabulary!$A:$J,2,),IF(M395&lt;&gt;"",M395,""))</f>
        <v>Veranderingsgebeurtenis</v>
      </c>
      <c r="K395" s="9">
        <v>617</v>
      </c>
      <c r="L395" s="9">
        <v>618</v>
      </c>
    </row>
    <row r="396" spans="1:13" x14ac:dyDescent="0.3">
      <c r="A396" s="19" t="str">
        <f t="shared" si="14"/>
        <v>620range</v>
      </c>
      <c r="B396" s="19" t="str">
        <f t="shared" si="15"/>
        <v>range624</v>
      </c>
      <c r="C396" s="11" t="s">
        <v>737</v>
      </c>
      <c r="D396" s="9" t="s">
        <v>78</v>
      </c>
      <c r="E396" s="13" t="str">
        <f>IF(K396,VLOOKUP(K396,Vocabulary!$A:$J,2,),"")</f>
        <v>vestigingsadres</v>
      </c>
      <c r="F396" s="4" t="s">
        <v>1</v>
      </c>
      <c r="G396" s="19" t="str">
        <f>IF(L396&lt;&gt;"",VLOOKUP(L396,Vocabulary!$A:$J,2,),IF(M396&lt;&gt;"",M396,""))</f>
        <v>ContactInfo</v>
      </c>
      <c r="K396" s="9">
        <v>620</v>
      </c>
      <c r="L396" s="9">
        <v>624</v>
      </c>
    </row>
    <row r="397" spans="1:13" x14ac:dyDescent="0.3">
      <c r="A397" s="19" t="str">
        <f t="shared" si="14"/>
        <v>621range</v>
      </c>
      <c r="B397" s="19" t="str">
        <f t="shared" si="15"/>
        <v>range</v>
      </c>
      <c r="C397" s="11" t="s">
        <v>737</v>
      </c>
      <c r="D397" s="9" t="s">
        <v>78</v>
      </c>
      <c r="E397" s="13" t="str">
        <f>IF(K397,VLOOKUP(K397,Vocabulary!$A:$J,2,),"")</f>
        <v>voorkeurslabel</v>
      </c>
      <c r="F397" s="4" t="s">
        <v>1</v>
      </c>
      <c r="G397" s="19" t="str">
        <f>IF(L397&lt;&gt;"",VLOOKUP(L397,Vocabulary!$A:$J,2,),IF(M397&lt;&gt;"",M397,""))</f>
        <v>_langstring</v>
      </c>
      <c r="K397" s="9">
        <v>621</v>
      </c>
      <c r="M397" s="21" t="s">
        <v>117</v>
      </c>
    </row>
    <row r="398" spans="1:13" x14ac:dyDescent="0.3">
      <c r="A398" s="19" t="str">
        <f t="shared" si="14"/>
        <v>622range</v>
      </c>
      <c r="B398" s="19" t="str">
        <f t="shared" si="15"/>
        <v>range</v>
      </c>
      <c r="C398" s="11" t="s">
        <v>737</v>
      </c>
      <c r="D398" s="9" t="s">
        <v>78</v>
      </c>
      <c r="E398" s="13" t="str">
        <f>IF(K398,VLOOKUP(K398,Vocabulary!$A:$J,2,),"")</f>
        <v>wettelijkeNaam</v>
      </c>
      <c r="F398" s="4" t="s">
        <v>1</v>
      </c>
      <c r="G398" s="19" t="str">
        <f>IF(L398&lt;&gt;"",VLOOKUP(L398,Vocabulary!$A:$J,2,),IF(M398&lt;&gt;"",M398,""))</f>
        <v>_langstring</v>
      </c>
      <c r="K398" s="9">
        <v>622</v>
      </c>
      <c r="M398" s="21" t="s">
        <v>117</v>
      </c>
    </row>
    <row r="399" spans="1:13" x14ac:dyDescent="0.3">
      <c r="A399" s="19" t="str">
        <f t="shared" si="14"/>
        <v>486subClassOf</v>
      </c>
      <c r="B399" s="19" t="str">
        <f t="shared" si="15"/>
        <v>subClassOf618</v>
      </c>
      <c r="C399" s="11" t="s">
        <v>737</v>
      </c>
      <c r="D399" s="9" t="s">
        <v>78</v>
      </c>
      <c r="E399" s="13" t="str">
        <f>IF(K399,VLOOKUP(K399,Vocabulary!$A:$J,2,),"")</f>
        <v>Fusie</v>
      </c>
      <c r="F399" s="4" t="s">
        <v>749</v>
      </c>
      <c r="G399" s="19" t="str">
        <f>IF(L399&lt;&gt;"",VLOOKUP(L399,Vocabulary!$A:$J,2,),IF(M399&lt;&gt;"",M399,""))</f>
        <v>Veranderingsgebeurtenis</v>
      </c>
      <c r="K399" s="9">
        <v>486</v>
      </c>
      <c r="L399" s="9">
        <v>618</v>
      </c>
    </row>
    <row r="400" spans="1:13" x14ac:dyDescent="0.3">
      <c r="A400" s="19" t="str">
        <f t="shared" si="14"/>
        <v>487subClassOf</v>
      </c>
      <c r="B400" s="19" t="str">
        <f t="shared" si="15"/>
        <v>subClassOf606</v>
      </c>
      <c r="C400" s="11" t="s">
        <v>737</v>
      </c>
      <c r="D400" s="9" t="s">
        <v>78</v>
      </c>
      <c r="E400" s="13" t="str">
        <f>IF(K400,VLOOKUP(K400,Vocabulary!$A:$J,2,),"")</f>
        <v>Hoedanigheid</v>
      </c>
      <c r="F400" s="4" t="s">
        <v>749</v>
      </c>
      <c r="G400" s="19" t="str">
        <f>IF(L400&lt;&gt;"",VLOOKUP(L400,Vocabulary!$A:$J,2,),IF(M400&lt;&gt;"",M400,""))</f>
        <v>Positie</v>
      </c>
      <c r="K400" s="9">
        <v>487</v>
      </c>
      <c r="L400" s="9">
        <v>606</v>
      </c>
    </row>
    <row r="401" spans="1:12" x14ac:dyDescent="0.3">
      <c r="A401" s="19" t="str">
        <f t="shared" si="14"/>
        <v>488subClassOf</v>
      </c>
      <c r="B401" s="19" t="str">
        <f t="shared" si="15"/>
        <v>subClassOf618</v>
      </c>
      <c r="C401" s="11" t="s">
        <v>737</v>
      </c>
      <c r="D401" s="9" t="s">
        <v>78</v>
      </c>
      <c r="E401" s="13" t="str">
        <f>IF(K401,VLOOKUP(K401,Vocabulary!$A:$J,2,),"")</f>
        <v>Splitsing</v>
      </c>
      <c r="F401" s="4" t="s">
        <v>749</v>
      </c>
      <c r="G401" s="19" t="str">
        <f>IF(L401&lt;&gt;"",VLOOKUP(L401,Vocabulary!$A:$J,2,),IF(M401&lt;&gt;"",M401,""))</f>
        <v>Veranderingsgebeurtenis</v>
      </c>
      <c r="K401" s="9">
        <v>488</v>
      </c>
      <c r="L401" s="9">
        <v>618</v>
      </c>
    </row>
    <row r="402" spans="1:12" x14ac:dyDescent="0.3">
      <c r="A402" s="19" t="str">
        <f t="shared" si="14"/>
        <v>489subClassOf</v>
      </c>
      <c r="B402" s="19" t="str">
        <f t="shared" si="15"/>
        <v>subClassOf618</v>
      </c>
      <c r="C402" s="11" t="s">
        <v>737</v>
      </c>
      <c r="D402" s="9" t="s">
        <v>78</v>
      </c>
      <c r="E402" s="13" t="str">
        <f>IF(K402,VLOOKUP(K402,Vocabulary!$A:$J,2,),"")</f>
        <v>Stopzetting</v>
      </c>
      <c r="F402" s="4" t="s">
        <v>749</v>
      </c>
      <c r="G402" s="19" t="str">
        <f>IF(L402&lt;&gt;"",VLOOKUP(L402,Vocabulary!$A:$J,2,),IF(M402&lt;&gt;"",M402,""))</f>
        <v>Veranderingsgebeurtenis</v>
      </c>
      <c r="K402" s="9">
        <v>489</v>
      </c>
      <c r="L402" s="9">
        <v>618</v>
      </c>
    </row>
    <row r="403" spans="1:12" x14ac:dyDescent="0.3">
      <c r="A403" s="19" t="str">
        <f t="shared" si="14"/>
        <v>490subClassOf</v>
      </c>
      <c r="B403" s="19" t="str">
        <f t="shared" si="15"/>
        <v>subClassOf618</v>
      </c>
      <c r="C403" s="11" t="s">
        <v>737</v>
      </c>
      <c r="D403" s="9" t="s">
        <v>78</v>
      </c>
      <c r="E403" s="13" t="str">
        <f>IF(K403,VLOOKUP(K403,Vocabulary!$A:$J,2,),"")</f>
        <v>Vervanging</v>
      </c>
      <c r="F403" s="4" t="s">
        <v>749</v>
      </c>
      <c r="G403" s="19" t="str">
        <f>IF(L403&lt;&gt;"",VLOOKUP(L403,Vocabulary!$A:$J,2,),IF(M403&lt;&gt;"",M403,""))</f>
        <v>Veranderingsgebeurtenis</v>
      </c>
      <c r="K403" s="9">
        <v>490</v>
      </c>
      <c r="L403" s="9">
        <v>618</v>
      </c>
    </row>
    <row r="404" spans="1:12" x14ac:dyDescent="0.3">
      <c r="A404" s="19" t="str">
        <f t="shared" si="14"/>
        <v>575subClassOf</v>
      </c>
      <c r="B404" s="19" t="str">
        <f t="shared" si="15"/>
        <v>subClassOf600</v>
      </c>
      <c r="C404" s="11" t="s">
        <v>737</v>
      </c>
      <c r="D404" s="9" t="s">
        <v>78</v>
      </c>
      <c r="E404" s="13" t="str">
        <f>IF(K404,VLOOKUP(K404,Vocabulary!$A:$J,2,),"")</f>
        <v>FormeleOrganisatie</v>
      </c>
      <c r="F404" s="4" t="s">
        <v>749</v>
      </c>
      <c r="G404" s="19" t="str">
        <f>IF(L404&lt;&gt;"",VLOOKUP(L404,Vocabulary!$A:$J,2,),IF(M404&lt;&gt;"",M404,""))</f>
        <v>Organisatie</v>
      </c>
      <c r="K404" s="9">
        <v>575</v>
      </c>
      <c r="L404" s="9">
        <v>600</v>
      </c>
    </row>
    <row r="405" spans="1:12" x14ac:dyDescent="0.3">
      <c r="A405" s="19" t="str">
        <f t="shared" si="14"/>
        <v>577subClassOf</v>
      </c>
      <c r="B405" s="19" t="str">
        <f t="shared" si="15"/>
        <v>subClassOf575</v>
      </c>
      <c r="C405" s="11" t="s">
        <v>737</v>
      </c>
      <c r="D405" s="9" t="s">
        <v>78</v>
      </c>
      <c r="E405" s="13" t="str">
        <f>IF(K405,VLOOKUP(K405,Vocabulary!$A:$J,2,),"")</f>
        <v>GeregistreerdeOrganisatie</v>
      </c>
      <c r="F405" s="4" t="s">
        <v>749</v>
      </c>
      <c r="G405" s="19" t="str">
        <f>IF(L405&lt;&gt;"",VLOOKUP(L405,Vocabulary!$A:$J,2,),IF(M405&lt;&gt;"",M405,""))</f>
        <v>FormeleOrganisatie</v>
      </c>
      <c r="K405" s="9">
        <v>577</v>
      </c>
      <c r="L405" s="9">
        <v>575</v>
      </c>
    </row>
    <row r="406" spans="1:12" x14ac:dyDescent="0.3">
      <c r="A406" s="19" t="str">
        <f t="shared" si="14"/>
        <v>599subClassOf</v>
      </c>
      <c r="B406" s="19" t="str">
        <f t="shared" si="15"/>
        <v>subClassOf618</v>
      </c>
      <c r="C406" s="11" t="s">
        <v>737</v>
      </c>
      <c r="D406" s="9" t="s">
        <v>78</v>
      </c>
      <c r="E406" s="13" t="str">
        <f>IF(K406,VLOOKUP(K406,Vocabulary!$A:$J,2,),"")</f>
        <v>Oprichtingsgebeurtenis</v>
      </c>
      <c r="F406" s="4" t="s">
        <v>749</v>
      </c>
      <c r="G406" s="19" t="str">
        <f>IF(L406&lt;&gt;"",VLOOKUP(L406,Vocabulary!$A:$J,2,),IF(M406&lt;&gt;"",M406,""))</f>
        <v>Veranderingsgebeurtenis</v>
      </c>
      <c r="K406" s="9">
        <v>599</v>
      </c>
      <c r="L406" s="9">
        <v>618</v>
      </c>
    </row>
    <row r="407" spans="1:12" x14ac:dyDescent="0.3">
      <c r="A407" s="19" t="str">
        <f t="shared" si="14"/>
        <v>602subClassOf</v>
      </c>
      <c r="B407" s="19" t="str">
        <f t="shared" si="15"/>
        <v>subClassOf600</v>
      </c>
      <c r="C407" s="11" t="s">
        <v>737</v>
      </c>
      <c r="D407" s="9" t="s">
        <v>78</v>
      </c>
      <c r="E407" s="13" t="str">
        <f>IF(K407,VLOOKUP(K407,Vocabulary!$A:$J,2,),"")</f>
        <v>Organisatie-eenheid</v>
      </c>
      <c r="F407" s="4" t="s">
        <v>749</v>
      </c>
      <c r="G407" s="19" t="str">
        <f>IF(L407&lt;&gt;"",VLOOKUP(L407,Vocabulary!$A:$J,2,),IF(M407&lt;&gt;"",M407,""))</f>
        <v>Organisatie</v>
      </c>
      <c r="K407" s="9">
        <v>602</v>
      </c>
      <c r="L407" s="9">
        <v>600</v>
      </c>
    </row>
    <row r="408" spans="1:12" x14ac:dyDescent="0.3">
      <c r="A408" s="19" t="str">
        <f t="shared" si="14"/>
        <v>608subClassOf</v>
      </c>
      <c r="B408" s="19" t="str">
        <f t="shared" si="15"/>
        <v>subClassOf600</v>
      </c>
      <c r="C408" s="11" t="s">
        <v>737</v>
      </c>
      <c r="D408" s="9" t="s">
        <v>78</v>
      </c>
      <c r="E408" s="13" t="str">
        <f>IF(K408,VLOOKUP(K408,Vocabulary!$A:$J,2,),"")</f>
        <v>PubliekeOrganisatie</v>
      </c>
      <c r="F408" s="4" t="s">
        <v>749</v>
      </c>
      <c r="G408" s="19" t="str">
        <f>IF(L408&lt;&gt;"",VLOOKUP(L408,Vocabulary!$A:$J,2,),IF(M408&lt;&gt;"",M408,""))</f>
        <v>Organisatie</v>
      </c>
      <c r="K408" s="9">
        <v>608</v>
      </c>
      <c r="L408" s="9">
        <v>600</v>
      </c>
    </row>
    <row r="409" spans="1:12" x14ac:dyDescent="0.3">
      <c r="A409" s="19" t="str">
        <f t="shared" si="14"/>
        <v>615subClassOf</v>
      </c>
      <c r="B409" s="19" t="str">
        <f t="shared" si="15"/>
        <v>subClassOf600</v>
      </c>
      <c r="C409" s="11" t="s">
        <v>737</v>
      </c>
      <c r="D409" s="9" t="s">
        <v>78</v>
      </c>
      <c r="E409" s="13" t="str">
        <f>IF(K409,VLOOKUP(K409,Vocabulary!$A:$J,2,),"")</f>
        <v>SamenwerkingVanOrganisaties</v>
      </c>
      <c r="F409" s="4" t="s">
        <v>749</v>
      </c>
      <c r="G409" s="19" t="str">
        <f>IF(L409&lt;&gt;"",VLOOKUP(L409,Vocabulary!$A:$J,2,),IF(M409&lt;&gt;"",M409,""))</f>
        <v>Organisatie</v>
      </c>
      <c r="K409" s="9">
        <v>615</v>
      </c>
      <c r="L409" s="9">
        <v>600</v>
      </c>
    </row>
    <row r="410" spans="1:12" ht="28.8" x14ac:dyDescent="0.3">
      <c r="A410" s="19" t="str">
        <f t="shared" si="14"/>
        <v>493valueInScheme</v>
      </c>
      <c r="B410" s="19" t="str">
        <f t="shared" si="15"/>
        <v>valueInScheme635</v>
      </c>
      <c r="C410" s="11" t="s">
        <v>737</v>
      </c>
      <c r="D410" s="9" t="s">
        <v>78</v>
      </c>
      <c r="E410" s="13" t="str">
        <f>IF(K410,VLOOKUP(K410,Vocabulary!$A:$J,2,),"")</f>
        <v>rechtspersoonlijkheid</v>
      </c>
      <c r="F410" s="4" t="s">
        <v>771</v>
      </c>
      <c r="G410" s="19" t="str">
        <f>IF(L410&lt;&gt;"",VLOOKUP(L410,Vocabulary!$A:$J,2,),IF(M410&lt;&gt;"",M410,""))</f>
        <v>Rechtspersoonlijkheidtype</v>
      </c>
      <c r="K410" s="9">
        <v>493</v>
      </c>
      <c r="L410" s="9">
        <v>635</v>
      </c>
    </row>
    <row r="411" spans="1:12" ht="28.8" x14ac:dyDescent="0.3">
      <c r="A411" s="19" t="str">
        <f t="shared" si="14"/>
        <v>494valueInScheme</v>
      </c>
      <c r="B411" s="19" t="str">
        <f t="shared" si="15"/>
        <v>valueInScheme634</v>
      </c>
      <c r="C411" s="11" t="s">
        <v>737</v>
      </c>
      <c r="D411" s="9" t="s">
        <v>78</v>
      </c>
      <c r="E411" s="13" t="str">
        <f>IF(K411,VLOOKUP(K411,Vocabulary!$A:$J,2,),"")</f>
        <v>rechtstoestand</v>
      </c>
      <c r="F411" s="4" t="s">
        <v>771</v>
      </c>
      <c r="G411" s="19" t="str">
        <f>IF(L411&lt;&gt;"",VLOOKUP(L411,Vocabulary!$A:$J,2,),IF(M411&lt;&gt;"",M411,""))</f>
        <v>Rechtstoestandtype</v>
      </c>
      <c r="K411" s="9">
        <v>494</v>
      </c>
      <c r="L411" s="9">
        <v>634</v>
      </c>
    </row>
    <row r="412" spans="1:12" ht="28.8" x14ac:dyDescent="0.3">
      <c r="A412" s="19" t="str">
        <f t="shared" si="14"/>
        <v>495valueInScheme</v>
      </c>
      <c r="B412" s="19" t="str">
        <f t="shared" si="15"/>
        <v>valueInScheme633</v>
      </c>
      <c r="C412" s="11" t="s">
        <v>737</v>
      </c>
      <c r="D412" s="9" t="s">
        <v>78</v>
      </c>
      <c r="E412" s="13" t="str">
        <f>IF(K412,VLOOKUP(K412,Vocabulary!$A:$J,2,),"")</f>
        <v>rechtsvorm</v>
      </c>
      <c r="F412" s="4" t="s">
        <v>771</v>
      </c>
      <c r="G412" s="19" t="str">
        <f>IF(L412&lt;&gt;"",VLOOKUP(L412,Vocabulary!$A:$J,2,),IF(M412&lt;&gt;"",M412,""))</f>
        <v>Rechtsvormtype</v>
      </c>
      <c r="K412" s="9">
        <v>495</v>
      </c>
      <c r="L412" s="9">
        <v>633</v>
      </c>
    </row>
    <row r="413" spans="1:12" x14ac:dyDescent="0.3">
      <c r="A413" s="19" t="str">
        <f t="shared" si="14"/>
        <v>398domain</v>
      </c>
      <c r="B413" s="19" t="str">
        <f t="shared" si="15"/>
        <v>domain522</v>
      </c>
      <c r="C413" s="11" t="s">
        <v>737</v>
      </c>
      <c r="D413" s="9" t="s">
        <v>759</v>
      </c>
      <c r="E413" s="13" t="str">
        <f>IF(K413,VLOOKUP(K413,Vocabulary!$A:$J,2,),"")</f>
        <v>plaats</v>
      </c>
      <c r="F413" s="4" t="s">
        <v>0</v>
      </c>
      <c r="G413" s="19" t="str">
        <f>IF(L413&lt;&gt;"",VLOOKUP(L413,Vocabulary!$A:$J,2,),IF(M413&lt;&gt;"",M413,""))</f>
        <v>Jurisdictie</v>
      </c>
      <c r="K413" s="9">
        <v>398</v>
      </c>
      <c r="L413" s="9">
        <v>522</v>
      </c>
    </row>
    <row r="414" spans="1:12" x14ac:dyDescent="0.3">
      <c r="A414" s="19" t="str">
        <f t="shared" si="14"/>
        <v>460domain</v>
      </c>
      <c r="B414" s="19" t="str">
        <f t="shared" si="15"/>
        <v>domain437</v>
      </c>
      <c r="C414" s="11" t="s">
        <v>737</v>
      </c>
      <c r="D414" s="9" t="s">
        <v>759</v>
      </c>
      <c r="E414" s="13" t="str">
        <f>IF(K414,VLOOKUP(K414,Vocabulary!$A:$J,2,),"")</f>
        <v>afstammingstype</v>
      </c>
      <c r="F414" s="4" t="s">
        <v>0</v>
      </c>
      <c r="G414" s="19" t="str">
        <f>IF(L414&lt;&gt;"",VLOOKUP(L414,Vocabulary!$A:$J,2,),IF(M414&lt;&gt;"",M414,""))</f>
        <v>Afstamming</v>
      </c>
      <c r="K414" s="9">
        <v>460</v>
      </c>
      <c r="L414" s="9">
        <v>437</v>
      </c>
    </row>
    <row r="415" spans="1:12" x14ac:dyDescent="0.3">
      <c r="A415" s="19" t="str">
        <f t="shared" si="14"/>
        <v>463domain</v>
      </c>
      <c r="B415" s="19" t="str">
        <f t="shared" si="15"/>
        <v>domain451</v>
      </c>
      <c r="C415" s="11" t="s">
        <v>737</v>
      </c>
      <c r="D415" s="9" t="s">
        <v>759</v>
      </c>
      <c r="E415" s="13" t="str">
        <f>IF(K415,VLOOKUP(K415,Vocabulary!$A:$J,2,),"")</f>
        <v>datum</v>
      </c>
      <c r="F415" s="4" t="s">
        <v>0</v>
      </c>
      <c r="G415" s="19" t="str">
        <f>IF(L415&lt;&gt;"",VLOOKUP(L415,Vocabulary!$A:$J,2,),IF(M415&lt;&gt;"",M415,""))</f>
        <v>Persoonsgebeurtenis</v>
      </c>
      <c r="K415" s="9">
        <v>463</v>
      </c>
      <c r="L415" s="9">
        <v>451</v>
      </c>
    </row>
    <row r="416" spans="1:12" x14ac:dyDescent="0.3">
      <c r="A416" s="19" t="str">
        <f t="shared" si="14"/>
        <v>464domain</v>
      </c>
      <c r="B416" s="19" t="str">
        <f t="shared" si="15"/>
        <v>domain437</v>
      </c>
      <c r="C416" s="11" t="s">
        <v>737</v>
      </c>
      <c r="D416" s="9" t="s">
        <v>759</v>
      </c>
      <c r="E416" s="13" t="str">
        <f>IF(K416,VLOOKUP(K416,Vocabulary!$A:$J,2,),"")</f>
        <v>datumVanAfstamming</v>
      </c>
      <c r="F416" s="4" t="s">
        <v>0</v>
      </c>
      <c r="G416" s="19" t="str">
        <f>IF(L416&lt;&gt;"",VLOOKUP(L416,Vocabulary!$A:$J,2,),IF(M416&lt;&gt;"",M416,""))</f>
        <v>Afstamming</v>
      </c>
      <c r="K416" s="9">
        <v>464</v>
      </c>
      <c r="L416" s="9">
        <v>437</v>
      </c>
    </row>
    <row r="417" spans="1:12" x14ac:dyDescent="0.3">
      <c r="A417" s="19" t="str">
        <f t="shared" si="14"/>
        <v>465domain</v>
      </c>
      <c r="B417" s="19" t="str">
        <f t="shared" si="15"/>
        <v>domain566</v>
      </c>
      <c r="C417" s="11" t="s">
        <v>737</v>
      </c>
      <c r="D417" s="9" t="s">
        <v>759</v>
      </c>
      <c r="E417" s="13" t="str">
        <f>IF(K417,VLOOKUP(K417,Vocabulary!$A:$J,2,),"")</f>
        <v>gebruikteVoornaam</v>
      </c>
      <c r="F417" s="4" t="s">
        <v>0</v>
      </c>
      <c r="G417" s="19" t="str">
        <f>IF(L417&lt;&gt;"",VLOOKUP(L417,Vocabulary!$A:$J,2,),IF(M417&lt;&gt;"",M417,""))</f>
        <v>Persoon</v>
      </c>
      <c r="K417" s="9">
        <v>465</v>
      </c>
      <c r="L417" s="9">
        <v>566</v>
      </c>
    </row>
    <row r="418" spans="1:12" x14ac:dyDescent="0.3">
      <c r="A418" s="19" t="str">
        <f t="shared" si="14"/>
        <v>466domain</v>
      </c>
      <c r="B418" s="19" t="str">
        <f t="shared" si="15"/>
        <v>domain566</v>
      </c>
      <c r="C418" s="11" t="s">
        <v>737</v>
      </c>
      <c r="D418" s="9" t="s">
        <v>759</v>
      </c>
      <c r="E418" s="13" t="str">
        <f>IF(K418,VLOOKUP(K418,Vocabulary!$A:$J,2,),"")</f>
        <v>geslacht</v>
      </c>
      <c r="F418" s="4" t="s">
        <v>0</v>
      </c>
      <c r="G418" s="19" t="str">
        <f>IF(L418&lt;&gt;"",VLOOKUP(L418,Vocabulary!$A:$J,2,),IF(M418&lt;&gt;"",M418,""))</f>
        <v>Persoon</v>
      </c>
      <c r="K418" s="9">
        <v>466</v>
      </c>
      <c r="L418" s="9">
        <v>566</v>
      </c>
    </row>
    <row r="419" spans="1:12" x14ac:dyDescent="0.3">
      <c r="A419" s="19" t="str">
        <f t="shared" si="14"/>
        <v>467domain</v>
      </c>
      <c r="B419" s="19" t="str">
        <f t="shared" si="15"/>
        <v>domain443</v>
      </c>
      <c r="C419" s="11" t="s">
        <v>737</v>
      </c>
      <c r="D419" s="9" t="s">
        <v>759</v>
      </c>
      <c r="E419" s="13" t="str">
        <f>IF(K419,VLOOKUP(K419,Vocabulary!$A:$J,2,),"")</f>
        <v>gezinsadres</v>
      </c>
      <c r="F419" s="4" t="s">
        <v>0</v>
      </c>
      <c r="G419" s="19" t="str">
        <f>IF(L419&lt;&gt;"",VLOOKUP(L419,Vocabulary!$A:$J,2,),IF(M419&lt;&gt;"",M419,""))</f>
        <v>Gezin</v>
      </c>
      <c r="K419" s="9">
        <v>467</v>
      </c>
      <c r="L419" s="9">
        <v>443</v>
      </c>
    </row>
    <row r="420" spans="1:12" x14ac:dyDescent="0.3">
      <c r="A420" s="19" t="str">
        <f t="shared" si="14"/>
        <v>468domain</v>
      </c>
      <c r="B420" s="19" t="str">
        <f t="shared" si="15"/>
        <v>domain444</v>
      </c>
      <c r="C420" s="11" t="s">
        <v>737</v>
      </c>
      <c r="D420" s="9" t="s">
        <v>759</v>
      </c>
      <c r="E420" s="13" t="str">
        <f>IF(K420,VLOOKUP(K420,Vocabulary!$A:$J,2,),"")</f>
        <v>gezinsrelatietype</v>
      </c>
      <c r="F420" s="4" t="s">
        <v>0</v>
      </c>
      <c r="G420" s="19" t="str">
        <f>IF(L420&lt;&gt;"",VLOOKUP(L420,Vocabulary!$A:$J,2,),IF(M420&lt;&gt;"",M420,""))</f>
        <v>Gezinsrelatie</v>
      </c>
      <c r="K420" s="9">
        <v>468</v>
      </c>
      <c r="L420" s="9">
        <v>444</v>
      </c>
    </row>
    <row r="421" spans="1:12" x14ac:dyDescent="0.3">
      <c r="A421" s="19" t="str">
        <f t="shared" si="14"/>
        <v>469domain</v>
      </c>
      <c r="B421" s="19" t="str">
        <f t="shared" si="15"/>
        <v>domain566</v>
      </c>
      <c r="C421" s="11" t="s">
        <v>737</v>
      </c>
      <c r="D421" s="9" t="s">
        <v>759</v>
      </c>
      <c r="E421" s="13" t="str">
        <f>IF(K421,VLOOKUP(K421,Vocabulary!$A:$J,2,),"")</f>
        <v>heeftBurgerlijkeStaat</v>
      </c>
      <c r="F421" s="4" t="s">
        <v>0</v>
      </c>
      <c r="G421" s="19" t="str">
        <f>IF(L421&lt;&gt;"",VLOOKUP(L421,Vocabulary!$A:$J,2,),IF(M421&lt;&gt;"",M421,""))</f>
        <v>Persoon</v>
      </c>
      <c r="K421" s="9">
        <v>469</v>
      </c>
      <c r="L421" s="9">
        <v>566</v>
      </c>
    </row>
    <row r="422" spans="1:12" x14ac:dyDescent="0.3">
      <c r="A422" s="19" t="str">
        <f t="shared" si="14"/>
        <v>470domain</v>
      </c>
      <c r="B422" s="19" t="str">
        <f t="shared" si="15"/>
        <v>domain566</v>
      </c>
      <c r="C422" s="11" t="s">
        <v>737</v>
      </c>
      <c r="D422" s="9" t="s">
        <v>759</v>
      </c>
      <c r="E422" s="13" t="str">
        <f>IF(K422,VLOOKUP(K422,Vocabulary!$A:$J,2,),"")</f>
        <v>heeftGeboorte</v>
      </c>
      <c r="F422" s="4" t="s">
        <v>0</v>
      </c>
      <c r="G422" s="19" t="str">
        <f>IF(L422&lt;&gt;"",VLOOKUP(L422,Vocabulary!$A:$J,2,),IF(M422&lt;&gt;"",M422,""))</f>
        <v>Persoon</v>
      </c>
      <c r="K422" s="9">
        <v>470</v>
      </c>
      <c r="L422" s="9">
        <v>566</v>
      </c>
    </row>
    <row r="423" spans="1:12" x14ac:dyDescent="0.3">
      <c r="A423" s="19" t="str">
        <f t="shared" si="14"/>
        <v>472domain</v>
      </c>
      <c r="B423" s="19" t="str">
        <f t="shared" si="15"/>
        <v>domain566</v>
      </c>
      <c r="C423" s="11" t="s">
        <v>737</v>
      </c>
      <c r="D423" s="9" t="s">
        <v>759</v>
      </c>
      <c r="E423" s="13" t="str">
        <f>IF(K423,VLOOKUP(K423,Vocabulary!$A:$J,2,),"")</f>
        <v>heeftNationaliteit</v>
      </c>
      <c r="F423" s="4" t="s">
        <v>0</v>
      </c>
      <c r="G423" s="19" t="str">
        <f>IF(L423&lt;&gt;"",VLOOKUP(L423,Vocabulary!$A:$J,2,),IF(M423&lt;&gt;"",M423,""))</f>
        <v>Persoon</v>
      </c>
      <c r="K423" s="9">
        <v>472</v>
      </c>
      <c r="L423" s="9">
        <v>566</v>
      </c>
    </row>
    <row r="424" spans="1:12" x14ac:dyDescent="0.3">
      <c r="A424" s="19" t="str">
        <f t="shared" si="14"/>
        <v>473domain</v>
      </c>
      <c r="B424" s="19" t="str">
        <f t="shared" si="15"/>
        <v>domain566</v>
      </c>
      <c r="C424" s="11" t="s">
        <v>737</v>
      </c>
      <c r="D424" s="9" t="s">
        <v>759</v>
      </c>
      <c r="E424" s="13" t="str">
        <f>IF(K424,VLOOKUP(K424,Vocabulary!$A:$J,2,),"")</f>
        <v>heeftOverlijden</v>
      </c>
      <c r="F424" s="4" t="s">
        <v>0</v>
      </c>
      <c r="G424" s="19" t="str">
        <f>IF(L424&lt;&gt;"",VLOOKUP(L424,Vocabulary!$A:$J,2,),IF(M424&lt;&gt;"",M424,""))</f>
        <v>Persoon</v>
      </c>
      <c r="K424" s="9">
        <v>473</v>
      </c>
      <c r="L424" s="9">
        <v>566</v>
      </c>
    </row>
    <row r="425" spans="1:12" x14ac:dyDescent="0.3">
      <c r="A425" s="19" t="str">
        <f t="shared" si="14"/>
        <v>630domain</v>
      </c>
      <c r="B425" s="19" t="str">
        <f t="shared" si="15"/>
        <v>domain566</v>
      </c>
      <c r="C425" s="11" t="s">
        <v>737</v>
      </c>
      <c r="D425" s="9" t="s">
        <v>759</v>
      </c>
      <c r="E425" s="13" t="str">
        <f>IF(K425,VLOOKUP(K425,Vocabulary!$A:$J,2,),"")</f>
        <v>heeftRelatieMet</v>
      </c>
      <c r="F425" s="4" t="s">
        <v>0</v>
      </c>
      <c r="G425" s="19" t="str">
        <f>IF(L425&lt;&gt;"",VLOOKUP(L425,Vocabulary!$A:$J,2,),IF(M425&lt;&gt;"",M425,""))</f>
        <v>Persoon</v>
      </c>
      <c r="K425" s="9">
        <v>630</v>
      </c>
      <c r="L425" s="9">
        <v>566</v>
      </c>
    </row>
    <row r="426" spans="1:12" x14ac:dyDescent="0.3">
      <c r="A426" s="19" t="str">
        <f t="shared" si="14"/>
        <v>462domain</v>
      </c>
      <c r="B426" s="19" t="str">
        <f t="shared" si="15"/>
        <v>domain566</v>
      </c>
      <c r="C426" s="11" t="s">
        <v>737</v>
      </c>
      <c r="D426" s="9" t="s">
        <v>759</v>
      </c>
      <c r="E426" s="13" t="str">
        <f>IF(K426,VLOOKUP(K426,Vocabulary!$A:$J,2,),"")</f>
        <v>Inwonerschap.binnenJurisdictie</v>
      </c>
      <c r="F426" s="4" t="s">
        <v>0</v>
      </c>
      <c r="G426" s="19" t="str">
        <f>IF(L426&lt;&gt;"",VLOOKUP(L426,Vocabulary!$A:$J,2,),IF(M426&lt;&gt;"",M426,""))</f>
        <v>Persoon</v>
      </c>
      <c r="K426" s="9">
        <v>462</v>
      </c>
      <c r="L426" s="9">
        <v>566</v>
      </c>
    </row>
    <row r="427" spans="1:12" x14ac:dyDescent="0.3">
      <c r="A427" s="19" t="str">
        <f t="shared" si="14"/>
        <v>477domain</v>
      </c>
      <c r="B427" s="19" t="str">
        <f t="shared" si="15"/>
        <v>domain566</v>
      </c>
      <c r="C427" s="11" t="s">
        <v>737</v>
      </c>
      <c r="D427" s="9" t="s">
        <v>759</v>
      </c>
      <c r="E427" s="13" t="str">
        <f>IF(K427,VLOOKUP(K427,Vocabulary!$A:$J,2,),"")</f>
        <v>isHoofdVan</v>
      </c>
      <c r="F427" s="4" t="s">
        <v>0</v>
      </c>
      <c r="G427" s="19" t="str">
        <f>IF(L427&lt;&gt;"",VLOOKUP(L427,Vocabulary!$A:$J,2,),IF(M427&lt;&gt;"",M427,""))</f>
        <v>Persoon</v>
      </c>
      <c r="K427" s="9">
        <v>477</v>
      </c>
      <c r="L427" s="9">
        <v>566</v>
      </c>
    </row>
    <row r="428" spans="1:12" x14ac:dyDescent="0.3">
      <c r="A428" s="19" t="str">
        <f t="shared" si="14"/>
        <v>478domain</v>
      </c>
      <c r="B428" s="19" t="str">
        <f t="shared" si="15"/>
        <v>domain566</v>
      </c>
      <c r="C428" s="11" t="s">
        <v>737</v>
      </c>
      <c r="D428" s="9" t="s">
        <v>759</v>
      </c>
      <c r="E428" s="13" t="str">
        <f>IF(K428,VLOOKUP(K428,Vocabulary!$A:$J,2,),"")</f>
        <v>isLidVan</v>
      </c>
      <c r="F428" s="4" t="s">
        <v>0</v>
      </c>
      <c r="G428" s="19" t="str">
        <f>IF(L428&lt;&gt;"",VLOOKUP(L428,Vocabulary!$A:$J,2,),IF(M428&lt;&gt;"",M428,""))</f>
        <v>Persoon</v>
      </c>
      <c r="K428" s="9">
        <v>478</v>
      </c>
      <c r="L428" s="9">
        <v>566</v>
      </c>
    </row>
    <row r="429" spans="1:12" x14ac:dyDescent="0.3">
      <c r="A429" s="19" t="str">
        <f t="shared" si="14"/>
        <v>480domain</v>
      </c>
      <c r="B429" s="19" t="str">
        <f t="shared" si="15"/>
        <v>domain448</v>
      </c>
      <c r="C429" s="11" t="s">
        <v>737</v>
      </c>
      <c r="D429" s="9" t="s">
        <v>759</v>
      </c>
      <c r="E429" s="13" t="str">
        <f>IF(K429,VLOOKUP(K429,Vocabulary!$A:$J,2,),"")</f>
        <v>nationaliteit</v>
      </c>
      <c r="F429" s="4" t="s">
        <v>0</v>
      </c>
      <c r="G429" s="19" t="str">
        <f>IF(L429&lt;&gt;"",VLOOKUP(L429,Vocabulary!$A:$J,2,),IF(M429&lt;&gt;"",M429,""))</f>
        <v>Nationaliteit</v>
      </c>
      <c r="K429" s="9">
        <v>480</v>
      </c>
      <c r="L429" s="9">
        <v>448</v>
      </c>
    </row>
    <row r="430" spans="1:12" x14ac:dyDescent="0.3">
      <c r="A430" s="19" t="str">
        <f t="shared" si="14"/>
        <v>481domain</v>
      </c>
      <c r="B430" s="19" t="str">
        <f t="shared" si="15"/>
        <v>domain451</v>
      </c>
      <c r="C430" s="11" t="s">
        <v>737</v>
      </c>
      <c r="D430" s="9" t="s">
        <v>759</v>
      </c>
      <c r="E430" s="13" t="str">
        <f>IF(K430,VLOOKUP(K430,Vocabulary!$A:$J,2,),"")</f>
        <v>plaats</v>
      </c>
      <c r="F430" s="4" t="s">
        <v>0</v>
      </c>
      <c r="G430" s="19" t="str">
        <f>IF(L430&lt;&gt;"",VLOOKUP(L430,Vocabulary!$A:$J,2,),IF(M430&lt;&gt;"",M430,""))</f>
        <v>Persoonsgebeurtenis</v>
      </c>
      <c r="K430" s="9">
        <v>481</v>
      </c>
      <c r="L430" s="9">
        <v>451</v>
      </c>
    </row>
    <row r="431" spans="1:12" x14ac:dyDescent="0.3">
      <c r="A431" s="19" t="str">
        <f t="shared" si="14"/>
        <v>482domain</v>
      </c>
      <c r="B431" s="19" t="str">
        <f t="shared" si="15"/>
        <v>domain442</v>
      </c>
      <c r="C431" s="11" t="s">
        <v>737</v>
      </c>
      <c r="D431" s="9" t="s">
        <v>759</v>
      </c>
      <c r="E431" s="13" t="str">
        <f>IF(K431,VLOOKUP(K431,Vocabulary!$A:$J,2,),"")</f>
        <v>registratie</v>
      </c>
      <c r="F431" s="4" t="s">
        <v>0</v>
      </c>
      <c r="G431" s="19" t="str">
        <f>IF(L431&lt;&gt;"",VLOOKUP(L431,Vocabulary!$A:$J,2,),IF(M431&lt;&gt;"",M431,""))</f>
        <v>GeregistreerdPersoon</v>
      </c>
      <c r="K431" s="9">
        <v>482</v>
      </c>
      <c r="L431" s="9">
        <v>442</v>
      </c>
    </row>
    <row r="432" spans="1:12" x14ac:dyDescent="0.3">
      <c r="A432" s="19" t="str">
        <f t="shared" si="14"/>
        <v>461domain</v>
      </c>
      <c r="B432" s="19" t="str">
        <f t="shared" si="15"/>
        <v>domain566</v>
      </c>
      <c r="C432" s="11" t="s">
        <v>737</v>
      </c>
      <c r="D432" s="9" t="s">
        <v>759</v>
      </c>
      <c r="E432" s="13" t="str">
        <f>IF(K432,VLOOKUP(K432,Vocabulary!$A:$J,2,),"")</f>
        <v>Staatburgerschap.binnenJurisdictie</v>
      </c>
      <c r="F432" s="4" t="s">
        <v>0</v>
      </c>
      <c r="G432" s="19" t="str">
        <f>IF(L432&lt;&gt;"",VLOOKUP(L432,Vocabulary!$A:$J,2,),IF(M432&lt;&gt;"",M432,""))</f>
        <v>Persoon</v>
      </c>
      <c r="K432" s="9">
        <v>461</v>
      </c>
      <c r="L432" s="9">
        <v>566</v>
      </c>
    </row>
    <row r="433" spans="1:12" x14ac:dyDescent="0.3">
      <c r="A433" s="19" t="str">
        <f t="shared" si="14"/>
        <v>483domain</v>
      </c>
      <c r="B433" s="19" t="str">
        <f t="shared" si="15"/>
        <v>domain438</v>
      </c>
      <c r="C433" s="11" t="s">
        <v>737</v>
      </c>
      <c r="D433" s="9" t="s">
        <v>759</v>
      </c>
      <c r="E433" s="13" t="str">
        <f>IF(K433,VLOOKUP(K433,Vocabulary!$A:$J,2,),"")</f>
        <v>type</v>
      </c>
      <c r="F433" s="4" t="s">
        <v>0</v>
      </c>
      <c r="G433" s="19" t="str">
        <f>IF(L433&lt;&gt;"",VLOOKUP(L433,Vocabulary!$A:$J,2,),IF(M433&lt;&gt;"",M433,""))</f>
        <v>BurgerlijkeStaat</v>
      </c>
      <c r="K433" s="9">
        <v>483</v>
      </c>
      <c r="L433" s="9">
        <v>438</v>
      </c>
    </row>
    <row r="434" spans="1:12" x14ac:dyDescent="0.3">
      <c r="A434" s="19" t="str">
        <f t="shared" si="14"/>
        <v>484domain</v>
      </c>
      <c r="B434" s="19" t="str">
        <f t="shared" si="15"/>
        <v>domain457</v>
      </c>
      <c r="C434" s="11" t="s">
        <v>737</v>
      </c>
      <c r="D434" s="9" t="s">
        <v>759</v>
      </c>
      <c r="E434" s="13" t="str">
        <f>IF(K434,VLOOKUP(K434,Vocabulary!$A:$J,2,),"")</f>
        <v>verblijfsadres</v>
      </c>
      <c r="F434" s="4" t="s">
        <v>0</v>
      </c>
      <c r="G434" s="19" t="str">
        <f>IF(L434&lt;&gt;"",VLOOKUP(L434,Vocabulary!$A:$J,2,),IF(M434&lt;&gt;"",M434,""))</f>
        <v>Verblijfplaats</v>
      </c>
      <c r="K434" s="9">
        <v>484</v>
      </c>
      <c r="L434" s="9">
        <v>457</v>
      </c>
    </row>
    <row r="435" spans="1:12" x14ac:dyDescent="0.3">
      <c r="A435" s="19" t="str">
        <f t="shared" si="14"/>
        <v>485domain</v>
      </c>
      <c r="B435" s="19" t="str">
        <f t="shared" si="15"/>
        <v>domain566</v>
      </c>
      <c r="C435" s="11" t="s">
        <v>737</v>
      </c>
      <c r="D435" s="9" t="s">
        <v>759</v>
      </c>
      <c r="E435" s="13" t="str">
        <f>IF(K435,VLOOKUP(K435,Vocabulary!$A:$J,2,),"")</f>
        <v>volledigeNaam</v>
      </c>
      <c r="F435" s="4" t="s">
        <v>0</v>
      </c>
      <c r="G435" s="19" t="str">
        <f>IF(L435&lt;&gt;"",VLOOKUP(L435,Vocabulary!$A:$J,2,),IF(M435&lt;&gt;"",M435,""))</f>
        <v>Persoon</v>
      </c>
      <c r="K435" s="9">
        <v>485</v>
      </c>
      <c r="L435" s="9">
        <v>566</v>
      </c>
    </row>
    <row r="436" spans="1:12" x14ac:dyDescent="0.3">
      <c r="A436" s="19" t="str">
        <f t="shared" si="14"/>
        <v>637domain</v>
      </c>
      <c r="B436" s="19" t="str">
        <f t="shared" si="15"/>
        <v>domain566</v>
      </c>
      <c r="C436" s="11" t="s">
        <v>737</v>
      </c>
      <c r="D436" s="9" t="s">
        <v>759</v>
      </c>
      <c r="E436" s="13" t="str">
        <f>IF(K436,VLOOKUP(K436,Vocabulary!$A:$J,2,),"")</f>
        <v>achternaam</v>
      </c>
      <c r="F436" s="4" t="s">
        <v>0</v>
      </c>
      <c r="G436" s="19" t="str">
        <f>IF(L436&lt;&gt;"",VLOOKUP(L436,Vocabulary!$A:$J,2,),IF(M436&lt;&gt;"",M436,""))</f>
        <v>Persoon</v>
      </c>
      <c r="K436" s="9">
        <v>637</v>
      </c>
      <c r="L436" s="9">
        <v>566</v>
      </c>
    </row>
    <row r="437" spans="1:12" x14ac:dyDescent="0.3">
      <c r="A437" s="19" t="str">
        <f t="shared" si="14"/>
        <v>561domain</v>
      </c>
      <c r="B437" s="19" t="str">
        <f t="shared" si="15"/>
        <v>domain566</v>
      </c>
      <c r="C437" s="11" t="s">
        <v>737</v>
      </c>
      <c r="D437" s="9" t="s">
        <v>759</v>
      </c>
      <c r="E437" s="13" t="str">
        <f>IF(K437,VLOOKUP(K437,Vocabulary!$A:$J,2,),"")</f>
        <v>geboortenaam</v>
      </c>
      <c r="F437" s="4" t="s">
        <v>0</v>
      </c>
      <c r="G437" s="19" t="str">
        <f>IF(L437&lt;&gt;"",VLOOKUP(L437,Vocabulary!$A:$J,2,),IF(M437&lt;&gt;"",M437,""))</f>
        <v>Persoon</v>
      </c>
      <c r="K437" s="9">
        <v>561</v>
      </c>
      <c r="L437" s="9">
        <v>566</v>
      </c>
    </row>
    <row r="438" spans="1:12" x14ac:dyDescent="0.3">
      <c r="A438" s="19" t="str">
        <f t="shared" si="14"/>
        <v>563domain</v>
      </c>
      <c r="B438" s="19" t="str">
        <f t="shared" si="15"/>
        <v>domain566</v>
      </c>
      <c r="C438" s="11" t="s">
        <v>737</v>
      </c>
      <c r="D438" s="9" t="s">
        <v>759</v>
      </c>
      <c r="E438" s="13" t="str">
        <f>IF(K438,VLOOKUP(K438,Vocabulary!$A:$J,2,),"")</f>
        <v>inwonerschap</v>
      </c>
      <c r="F438" s="4" t="s">
        <v>0</v>
      </c>
      <c r="G438" s="19" t="str">
        <f>IF(L438&lt;&gt;"",VLOOKUP(L438,Vocabulary!$A:$J,2,),IF(M438&lt;&gt;"",M438,""))</f>
        <v>Persoon</v>
      </c>
      <c r="K438" s="9">
        <v>563</v>
      </c>
      <c r="L438" s="9">
        <v>566</v>
      </c>
    </row>
    <row r="439" spans="1:12" x14ac:dyDescent="0.3">
      <c r="A439" s="19" t="str">
        <f t="shared" si="14"/>
        <v>565domain</v>
      </c>
      <c r="B439" s="19" t="str">
        <f t="shared" si="15"/>
        <v>domain566</v>
      </c>
      <c r="C439" s="11" t="s">
        <v>737</v>
      </c>
      <c r="D439" s="9" t="s">
        <v>759</v>
      </c>
      <c r="E439" s="13" t="str">
        <f>IF(K439,VLOOKUP(K439,Vocabulary!$A:$J,2,),"")</f>
        <v>patroniem</v>
      </c>
      <c r="F439" s="4" t="s">
        <v>0</v>
      </c>
      <c r="G439" s="19" t="str">
        <f>IF(L439&lt;&gt;"",VLOOKUP(L439,Vocabulary!$A:$J,2,),IF(M439&lt;&gt;"",M439,""))</f>
        <v>Persoon</v>
      </c>
      <c r="K439" s="9">
        <v>565</v>
      </c>
      <c r="L439" s="9">
        <v>566</v>
      </c>
    </row>
    <row r="440" spans="1:12" x14ac:dyDescent="0.3">
      <c r="A440" s="19" t="str">
        <f t="shared" si="14"/>
        <v>567domain</v>
      </c>
      <c r="B440" s="19" t="str">
        <f t="shared" si="15"/>
        <v>domain566</v>
      </c>
      <c r="C440" s="11" t="s">
        <v>737</v>
      </c>
      <c r="D440" s="9" t="s">
        <v>759</v>
      </c>
      <c r="E440" s="13" t="str">
        <f>IF(K440,VLOOKUP(K440,Vocabulary!$A:$J,2,),"")</f>
        <v>staatsburgerschap</v>
      </c>
      <c r="F440" s="4" t="s">
        <v>0</v>
      </c>
      <c r="G440" s="19" t="str">
        <f>IF(L440&lt;&gt;"",VLOOKUP(L440,Vocabulary!$A:$J,2,),IF(M440&lt;&gt;"",M440,""))</f>
        <v>Persoon</v>
      </c>
      <c r="K440" s="9">
        <v>567</v>
      </c>
      <c r="L440" s="9">
        <v>566</v>
      </c>
    </row>
    <row r="441" spans="1:12" x14ac:dyDescent="0.3">
      <c r="A441" s="19" t="str">
        <f t="shared" si="14"/>
        <v>638domain</v>
      </c>
      <c r="B441" s="19" t="str">
        <f t="shared" si="15"/>
        <v>domain566</v>
      </c>
      <c r="C441" s="11" t="s">
        <v>737</v>
      </c>
      <c r="D441" s="9" t="s">
        <v>759</v>
      </c>
      <c r="E441" s="13" t="str">
        <f>IF(K441,VLOOKUP(K441,Vocabulary!$A:$J,2,),"")</f>
        <v>voornaam</v>
      </c>
      <c r="F441" s="4" t="s">
        <v>0</v>
      </c>
      <c r="G441" s="19" t="str">
        <f>IF(L441&lt;&gt;"",VLOOKUP(L441,Vocabulary!$A:$J,2,),IF(M441&lt;&gt;"",M441,""))</f>
        <v>Persoon</v>
      </c>
      <c r="K441" s="9">
        <v>638</v>
      </c>
      <c r="L441" s="9">
        <v>566</v>
      </c>
    </row>
    <row r="442" spans="1:12" x14ac:dyDescent="0.3">
      <c r="A442" s="19" t="str">
        <f t="shared" si="14"/>
        <v>469range</v>
      </c>
      <c r="B442" s="19" t="str">
        <f t="shared" si="15"/>
        <v>range438</v>
      </c>
      <c r="C442" s="11" t="s">
        <v>737</v>
      </c>
      <c r="D442" s="9" t="s">
        <v>759</v>
      </c>
      <c r="E442" s="13" t="str">
        <f>IF(K442,VLOOKUP(K442,Vocabulary!$A:$J,2,),"")</f>
        <v>heeftBurgerlijkeStaat</v>
      </c>
      <c r="F442" s="4" t="s">
        <v>1</v>
      </c>
      <c r="G442" s="19" t="str">
        <f>IF(L442&lt;&gt;"",VLOOKUP(L442,Vocabulary!$A:$J,2,),IF(M442&lt;&gt;"",M442,""))</f>
        <v>BurgerlijkeStaat</v>
      </c>
      <c r="K442" s="9">
        <v>469</v>
      </c>
      <c r="L442" s="9">
        <v>438</v>
      </c>
    </row>
    <row r="443" spans="1:12" x14ac:dyDescent="0.3">
      <c r="A443" s="19" t="str">
        <f t="shared" si="14"/>
        <v>470range</v>
      </c>
      <c r="B443" s="19" t="str">
        <f t="shared" si="15"/>
        <v>range440</v>
      </c>
      <c r="C443" s="11" t="s">
        <v>737</v>
      </c>
      <c r="D443" s="9" t="s">
        <v>759</v>
      </c>
      <c r="E443" s="13" t="str">
        <f>IF(K443,VLOOKUP(K443,Vocabulary!$A:$J,2,),"")</f>
        <v>heeftGeboorte</v>
      </c>
      <c r="F443" s="4" t="s">
        <v>1</v>
      </c>
      <c r="G443" s="19" t="str">
        <f>IF(L443&lt;&gt;"",VLOOKUP(L443,Vocabulary!$A:$J,2,),IF(M443&lt;&gt;"",M443,""))</f>
        <v>Geboorte</v>
      </c>
      <c r="K443" s="9">
        <v>470</v>
      </c>
      <c r="L443" s="9">
        <v>440</v>
      </c>
    </row>
    <row r="444" spans="1:12" x14ac:dyDescent="0.3">
      <c r="A444" s="19" t="str">
        <f t="shared" si="14"/>
        <v>472range</v>
      </c>
      <c r="B444" s="19" t="str">
        <f t="shared" si="15"/>
        <v>range448</v>
      </c>
      <c r="C444" s="11" t="s">
        <v>737</v>
      </c>
      <c r="D444" s="9" t="s">
        <v>759</v>
      </c>
      <c r="E444" s="13" t="str">
        <f>IF(K444,VLOOKUP(K444,Vocabulary!$A:$J,2,),"")</f>
        <v>heeftNationaliteit</v>
      </c>
      <c r="F444" s="4" t="s">
        <v>1</v>
      </c>
      <c r="G444" s="19" t="str">
        <f>IF(L444&lt;&gt;"",VLOOKUP(L444,Vocabulary!$A:$J,2,),IF(M444&lt;&gt;"",M444,""))</f>
        <v>Nationaliteit</v>
      </c>
      <c r="K444" s="9">
        <v>472</v>
      </c>
      <c r="L444" s="9">
        <v>448</v>
      </c>
    </row>
    <row r="445" spans="1:12" x14ac:dyDescent="0.3">
      <c r="A445" s="19" t="str">
        <f t="shared" si="14"/>
        <v>473range</v>
      </c>
      <c r="B445" s="19" t="str">
        <f t="shared" si="15"/>
        <v>range449</v>
      </c>
      <c r="C445" s="11" t="s">
        <v>737</v>
      </c>
      <c r="D445" s="9" t="s">
        <v>759</v>
      </c>
      <c r="E445" s="13" t="str">
        <f>IF(K445,VLOOKUP(K445,Vocabulary!$A:$J,2,),"")</f>
        <v>heeftOverlijden</v>
      </c>
      <c r="F445" s="4" t="s">
        <v>1</v>
      </c>
      <c r="G445" s="19" t="str">
        <f>IF(L445&lt;&gt;"",VLOOKUP(L445,Vocabulary!$A:$J,2,),IF(M445&lt;&gt;"",M445,""))</f>
        <v>Overlijden</v>
      </c>
      <c r="K445" s="9">
        <v>473</v>
      </c>
      <c r="L445" s="9">
        <v>449</v>
      </c>
    </row>
    <row r="446" spans="1:12" x14ac:dyDescent="0.3">
      <c r="A446" s="19" t="str">
        <f t="shared" si="14"/>
        <v>462range</v>
      </c>
      <c r="B446" s="19" t="str">
        <f t="shared" si="15"/>
        <v>range522</v>
      </c>
      <c r="C446" s="11" t="s">
        <v>737</v>
      </c>
      <c r="D446" s="9" t="s">
        <v>759</v>
      </c>
      <c r="E446" s="13" t="str">
        <f>IF(K446,VLOOKUP(K446,Vocabulary!$A:$J,2,),"")</f>
        <v>Inwonerschap.binnenJurisdictie</v>
      </c>
      <c r="F446" s="4" t="s">
        <v>1</v>
      </c>
      <c r="G446" s="19" t="str">
        <f>IF(L446&lt;&gt;"",VLOOKUP(L446,Vocabulary!$A:$J,2,),IF(M446&lt;&gt;"",M446,""))</f>
        <v>Jurisdictie</v>
      </c>
      <c r="K446" s="9">
        <v>462</v>
      </c>
      <c r="L446" s="9">
        <v>522</v>
      </c>
    </row>
    <row r="447" spans="1:12" x14ac:dyDescent="0.3">
      <c r="A447" s="19" t="str">
        <f t="shared" si="14"/>
        <v>477range</v>
      </c>
      <c r="B447" s="19" t="str">
        <f t="shared" si="15"/>
        <v>range443</v>
      </c>
      <c r="C447" s="11" t="s">
        <v>737</v>
      </c>
      <c r="D447" s="9" t="s">
        <v>759</v>
      </c>
      <c r="E447" s="13" t="str">
        <f>IF(K447,VLOOKUP(K447,Vocabulary!$A:$J,2,),"")</f>
        <v>isHoofdVan</v>
      </c>
      <c r="F447" s="4" t="s">
        <v>1</v>
      </c>
      <c r="G447" s="19" t="str">
        <f>IF(L447&lt;&gt;"",VLOOKUP(L447,Vocabulary!$A:$J,2,),IF(M447&lt;&gt;"",M447,""))</f>
        <v>Gezin</v>
      </c>
      <c r="K447" s="9">
        <v>477</v>
      </c>
      <c r="L447" s="9">
        <v>443</v>
      </c>
    </row>
    <row r="448" spans="1:12" x14ac:dyDescent="0.3">
      <c r="A448" s="19" t="str">
        <f t="shared" si="14"/>
        <v>478range</v>
      </c>
      <c r="B448" s="19" t="str">
        <f t="shared" si="15"/>
        <v>range443</v>
      </c>
      <c r="C448" s="11" t="s">
        <v>737</v>
      </c>
      <c r="D448" s="9" t="s">
        <v>759</v>
      </c>
      <c r="E448" s="13" t="str">
        <f>IF(K448,VLOOKUP(K448,Vocabulary!$A:$J,2,),"")</f>
        <v>isLidVan</v>
      </c>
      <c r="F448" s="4" t="s">
        <v>1</v>
      </c>
      <c r="G448" s="19" t="str">
        <f>IF(L448&lt;&gt;"",VLOOKUP(L448,Vocabulary!$A:$J,2,),IF(M448&lt;&gt;"",M448,""))</f>
        <v>Gezin</v>
      </c>
      <c r="K448" s="9">
        <v>478</v>
      </c>
      <c r="L448" s="9">
        <v>443</v>
      </c>
    </row>
    <row r="449" spans="1:13" x14ac:dyDescent="0.3">
      <c r="A449" s="19" t="str">
        <f t="shared" si="14"/>
        <v>461range</v>
      </c>
      <c r="B449" s="19" t="str">
        <f t="shared" si="15"/>
        <v>range522</v>
      </c>
      <c r="C449" s="11" t="s">
        <v>737</v>
      </c>
      <c r="D449" s="9" t="s">
        <v>759</v>
      </c>
      <c r="E449" s="13" t="str">
        <f>IF(K449,VLOOKUP(K449,Vocabulary!$A:$J,2,),"")</f>
        <v>Staatburgerschap.binnenJurisdictie</v>
      </c>
      <c r="F449" s="4" t="s">
        <v>1</v>
      </c>
      <c r="G449" s="19" t="str">
        <f>IF(L449&lt;&gt;"",VLOOKUP(L449,Vocabulary!$A:$J,2,),IF(M449&lt;&gt;"",M449,""))</f>
        <v>Jurisdictie</v>
      </c>
      <c r="K449" s="9">
        <v>461</v>
      </c>
      <c r="L449" s="9">
        <v>522</v>
      </c>
    </row>
    <row r="450" spans="1:13" x14ac:dyDescent="0.3">
      <c r="A450" s="19" t="str">
        <f t="shared" si="14"/>
        <v>637range</v>
      </c>
      <c r="B450" s="19" t="str">
        <f t="shared" si="15"/>
        <v>range</v>
      </c>
      <c r="C450" s="11" t="s">
        <v>737</v>
      </c>
      <c r="D450" s="9" t="s">
        <v>759</v>
      </c>
      <c r="E450" s="13" t="str">
        <f>IF(K450,VLOOKUP(K450,Vocabulary!$A:$J,2,),"")</f>
        <v>achternaam</v>
      </c>
      <c r="F450" s="4" t="s">
        <v>1</v>
      </c>
      <c r="G450" s="19" t="str">
        <f>IF(L450&lt;&gt;"",VLOOKUP(L450,Vocabulary!$A:$J,2,),IF(M450&lt;&gt;"",M450,""))</f>
        <v>_string</v>
      </c>
      <c r="K450" s="9">
        <v>637</v>
      </c>
      <c r="M450" s="21" t="s">
        <v>116</v>
      </c>
    </row>
    <row r="451" spans="1:13" x14ac:dyDescent="0.3">
      <c r="A451" s="19" t="str">
        <f t="shared" si="14"/>
        <v>563range</v>
      </c>
      <c r="B451" s="19" t="str">
        <f t="shared" si="15"/>
        <v>range447</v>
      </c>
      <c r="C451" s="11" t="s">
        <v>737</v>
      </c>
      <c r="D451" s="9" t="s">
        <v>759</v>
      </c>
      <c r="E451" s="13" t="str">
        <f>IF(K451,VLOOKUP(K451,Vocabulary!$A:$J,2,),"")</f>
        <v>inwonerschap</v>
      </c>
      <c r="F451" s="4" t="s">
        <v>1</v>
      </c>
      <c r="G451" s="19" t="str">
        <f>IF(L451&lt;&gt;"",VLOOKUP(L451,Vocabulary!$A:$J,2,),IF(M451&lt;&gt;"",M451,""))</f>
        <v>Inwonerschap</v>
      </c>
      <c r="K451" s="9">
        <v>563</v>
      </c>
      <c r="L451" s="9">
        <v>447</v>
      </c>
    </row>
    <row r="452" spans="1:13" x14ac:dyDescent="0.3">
      <c r="A452" s="19" t="str">
        <f t="shared" si="14"/>
        <v>567range</v>
      </c>
      <c r="B452" s="19" t="str">
        <f t="shared" si="15"/>
        <v>range454</v>
      </c>
      <c r="C452" s="11" t="s">
        <v>737</v>
      </c>
      <c r="D452" s="9" t="s">
        <v>759</v>
      </c>
      <c r="E452" s="13" t="str">
        <f>IF(K452,VLOOKUP(K452,Vocabulary!$A:$J,2,),"")</f>
        <v>staatsburgerschap</v>
      </c>
      <c r="F452" s="4" t="s">
        <v>1</v>
      </c>
      <c r="G452" s="19" t="str">
        <f>IF(L452&lt;&gt;"",VLOOKUP(L452,Vocabulary!$A:$J,2,),IF(M452&lt;&gt;"",M452,""))</f>
        <v>Staatburgerschap</v>
      </c>
      <c r="K452" s="9">
        <v>567</v>
      </c>
      <c r="L452" s="9">
        <v>454</v>
      </c>
    </row>
    <row r="453" spans="1:13" x14ac:dyDescent="0.3">
      <c r="A453" s="19" t="str">
        <f t="shared" ref="A453:A492" si="16">CONCATENATE(K453,F453)</f>
        <v>638range</v>
      </c>
      <c r="B453" s="19" t="str">
        <f t="shared" ref="B453:B492" si="17">CONCATENATE(F453,L453)</f>
        <v>range</v>
      </c>
      <c r="C453" s="11" t="s">
        <v>737</v>
      </c>
      <c r="D453" s="9" t="s">
        <v>759</v>
      </c>
      <c r="E453" s="13" t="str">
        <f>IF(K453,VLOOKUP(K453,Vocabulary!$A:$J,2,),"")</f>
        <v>voornaam</v>
      </c>
      <c r="F453" s="4" t="s">
        <v>1</v>
      </c>
      <c r="G453" s="19" t="str">
        <f>IF(L453&lt;&gt;"",VLOOKUP(L453,Vocabulary!$A:$J,2,),IF(M453&lt;&gt;"",M453,""))</f>
        <v>_string</v>
      </c>
      <c r="K453" s="9">
        <v>638</v>
      </c>
      <c r="M453" s="21" t="s">
        <v>116</v>
      </c>
    </row>
    <row r="454" spans="1:13" x14ac:dyDescent="0.3">
      <c r="A454" s="19" t="str">
        <f t="shared" si="16"/>
        <v>437subClassOf</v>
      </c>
      <c r="B454" s="19" t="str">
        <f t="shared" si="17"/>
        <v>subClassOf452</v>
      </c>
      <c r="C454" s="11" t="s">
        <v>737</v>
      </c>
      <c r="D454" s="9" t="s">
        <v>759</v>
      </c>
      <c r="E454" s="13" t="str">
        <f>IF(K454,VLOOKUP(K454,Vocabulary!$A:$J,2,),"")</f>
        <v>Afstamming</v>
      </c>
      <c r="F454" s="4" t="s">
        <v>749</v>
      </c>
      <c r="G454" s="19" t="str">
        <f>IF(L454&lt;&gt;"",VLOOKUP(L454,Vocabulary!$A:$J,2,),IF(M454&lt;&gt;"",M454,""))</f>
        <v>Persoonsrelatie</v>
      </c>
      <c r="K454" s="9">
        <v>437</v>
      </c>
      <c r="L454" s="9">
        <v>452</v>
      </c>
    </row>
    <row r="455" spans="1:13" x14ac:dyDescent="0.3">
      <c r="A455" s="19" t="str">
        <f t="shared" si="16"/>
        <v>440subClassOf</v>
      </c>
      <c r="B455" s="19" t="str">
        <f t="shared" si="17"/>
        <v>subClassOf451</v>
      </c>
      <c r="C455" s="11" t="s">
        <v>737</v>
      </c>
      <c r="D455" s="9" t="s">
        <v>759</v>
      </c>
      <c r="E455" s="13" t="str">
        <f>IF(K455,VLOOKUP(K455,Vocabulary!$A:$J,2,),"")</f>
        <v>Geboorte</v>
      </c>
      <c r="F455" s="4" t="s">
        <v>749</v>
      </c>
      <c r="G455" s="19" t="str">
        <f>IF(L455&lt;&gt;"",VLOOKUP(L455,Vocabulary!$A:$J,2,),IF(M455&lt;&gt;"",M455,""))</f>
        <v>Persoonsgebeurtenis</v>
      </c>
      <c r="K455" s="9">
        <v>440</v>
      </c>
      <c r="L455" s="9">
        <v>451</v>
      </c>
    </row>
    <row r="456" spans="1:13" x14ac:dyDescent="0.3">
      <c r="A456" s="19" t="str">
        <f t="shared" si="16"/>
        <v>441subClassOf</v>
      </c>
      <c r="B456" s="19" t="str">
        <f t="shared" si="17"/>
        <v>subClassOf447</v>
      </c>
      <c r="C456" s="11" t="s">
        <v>737</v>
      </c>
      <c r="D456" s="9" t="s">
        <v>759</v>
      </c>
      <c r="E456" s="13" t="str">
        <f>IF(K456,VLOOKUP(K456,Vocabulary!$A:$J,2,),"")</f>
        <v>GeenInwoner</v>
      </c>
      <c r="F456" s="4" t="s">
        <v>749</v>
      </c>
      <c r="G456" s="19" t="str">
        <f>IF(L456&lt;&gt;"",VLOOKUP(L456,Vocabulary!$A:$J,2,),IF(M456&lt;&gt;"",M456,""))</f>
        <v>Inwonerschap</v>
      </c>
      <c r="K456" s="9">
        <v>441</v>
      </c>
      <c r="L456" s="9">
        <v>447</v>
      </c>
    </row>
    <row r="457" spans="1:13" x14ac:dyDescent="0.3">
      <c r="A457" s="19" t="str">
        <f t="shared" si="16"/>
        <v>442subClassOf</v>
      </c>
      <c r="B457" s="19" t="str">
        <f t="shared" si="17"/>
        <v>subClassOf566</v>
      </c>
      <c r="C457" s="11" t="s">
        <v>737</v>
      </c>
      <c r="D457" s="9" t="s">
        <v>759</v>
      </c>
      <c r="E457" s="13" t="str">
        <f>IF(K457,VLOOKUP(K457,Vocabulary!$A:$J,2,),"")</f>
        <v>GeregistreerdPersoon</v>
      </c>
      <c r="F457" s="4" t="s">
        <v>749</v>
      </c>
      <c r="G457" s="19" t="str">
        <f>IF(L457&lt;&gt;"",VLOOKUP(L457,Vocabulary!$A:$J,2,),IF(M457&lt;&gt;"",M457,""))</f>
        <v>Persoon</v>
      </c>
      <c r="K457" s="9">
        <v>442</v>
      </c>
      <c r="L457" s="9">
        <v>566</v>
      </c>
    </row>
    <row r="458" spans="1:13" x14ac:dyDescent="0.3">
      <c r="A458" s="19" t="str">
        <f t="shared" si="16"/>
        <v>443subClassOf</v>
      </c>
      <c r="B458" s="19" t="str">
        <f t="shared" si="17"/>
        <v>subClassOf600</v>
      </c>
      <c r="C458" s="11" t="s">
        <v>737</v>
      </c>
      <c r="D458" s="9" t="s">
        <v>759</v>
      </c>
      <c r="E458" s="13" t="str">
        <f>IF(K458,VLOOKUP(K458,Vocabulary!$A:$J,2,),"")</f>
        <v>Gezin</v>
      </c>
      <c r="F458" s="4" t="s">
        <v>749</v>
      </c>
      <c r="G458" s="19" t="str">
        <f>IF(L458&lt;&gt;"",VLOOKUP(L458,Vocabulary!$A:$J,2,),IF(M458&lt;&gt;"",M458,""))</f>
        <v>Organisatie</v>
      </c>
      <c r="K458" s="9">
        <v>443</v>
      </c>
      <c r="L458" s="9">
        <v>600</v>
      </c>
    </row>
    <row r="459" spans="1:13" x14ac:dyDescent="0.3">
      <c r="A459" s="19" t="str">
        <f t="shared" si="16"/>
        <v>444subClassOf</v>
      </c>
      <c r="B459" s="19" t="str">
        <f t="shared" si="17"/>
        <v>subClassOf452</v>
      </c>
      <c r="C459" s="11" t="s">
        <v>737</v>
      </c>
      <c r="D459" s="9" t="s">
        <v>759</v>
      </c>
      <c r="E459" s="13" t="str">
        <f>IF(K459,VLOOKUP(K459,Vocabulary!$A:$J,2,),"")</f>
        <v>Gezinsrelatie</v>
      </c>
      <c r="F459" s="4" t="s">
        <v>749</v>
      </c>
      <c r="G459" s="19" t="str">
        <f>IF(L459&lt;&gt;"",VLOOKUP(L459,Vocabulary!$A:$J,2,),IF(M459&lt;&gt;"",M459,""))</f>
        <v>Persoonsrelatie</v>
      </c>
      <c r="K459" s="9">
        <v>444</v>
      </c>
      <c r="L459" s="9">
        <v>452</v>
      </c>
    </row>
    <row r="460" spans="1:13" x14ac:dyDescent="0.3">
      <c r="A460" s="19" t="str">
        <f t="shared" si="16"/>
        <v>445subClassOf</v>
      </c>
      <c r="B460" s="19" t="str">
        <f t="shared" si="17"/>
        <v>subClassOf452</v>
      </c>
      <c r="C460" s="11" t="s">
        <v>737</v>
      </c>
      <c r="D460" s="9" t="s">
        <v>759</v>
      </c>
      <c r="E460" s="13" t="str">
        <f>IF(K460,VLOOKUP(K460,Vocabulary!$A:$J,2,),"")</f>
        <v>Huwelijk</v>
      </c>
      <c r="F460" s="4" t="s">
        <v>749</v>
      </c>
      <c r="G460" s="19" t="str">
        <f>IF(L460&lt;&gt;"",VLOOKUP(L460,Vocabulary!$A:$J,2,),IF(M460&lt;&gt;"",M460,""))</f>
        <v>Persoonsrelatie</v>
      </c>
      <c r="K460" s="9">
        <v>445</v>
      </c>
      <c r="L460" s="9">
        <v>452</v>
      </c>
    </row>
    <row r="461" spans="1:13" x14ac:dyDescent="0.3">
      <c r="A461" s="19" t="str">
        <f t="shared" si="16"/>
        <v>446subClassOf</v>
      </c>
      <c r="B461" s="19" t="str">
        <f t="shared" si="17"/>
        <v>subClassOf447</v>
      </c>
      <c r="C461" s="11" t="s">
        <v>737</v>
      </c>
      <c r="D461" s="9" t="s">
        <v>759</v>
      </c>
      <c r="E461" s="13" t="str">
        <f>IF(K461,VLOOKUP(K461,Vocabulary!$A:$J,2,),"")</f>
        <v>Inwoner</v>
      </c>
      <c r="F461" s="4" t="s">
        <v>749</v>
      </c>
      <c r="G461" s="19" t="str">
        <f>IF(L461&lt;&gt;"",VLOOKUP(L461,Vocabulary!$A:$J,2,),IF(M461&lt;&gt;"",M461,""))</f>
        <v>Inwonerschap</v>
      </c>
      <c r="K461" s="9">
        <v>446</v>
      </c>
      <c r="L461" s="9">
        <v>447</v>
      </c>
    </row>
    <row r="462" spans="1:13" x14ac:dyDescent="0.3">
      <c r="A462" s="19" t="str">
        <f t="shared" si="16"/>
        <v>449subClassOf</v>
      </c>
      <c r="B462" s="19" t="str">
        <f t="shared" si="17"/>
        <v>subClassOf451</v>
      </c>
      <c r="C462" s="11" t="s">
        <v>737</v>
      </c>
      <c r="D462" s="9" t="s">
        <v>759</v>
      </c>
      <c r="E462" s="13" t="str">
        <f>IF(K462,VLOOKUP(K462,Vocabulary!$A:$J,2,),"")</f>
        <v>Overlijden</v>
      </c>
      <c r="F462" s="4" t="s">
        <v>749</v>
      </c>
      <c r="G462" s="19" t="str">
        <f>IF(L462&lt;&gt;"",VLOOKUP(L462,Vocabulary!$A:$J,2,),IF(M462&lt;&gt;"",M462,""))</f>
        <v>Persoonsgebeurtenis</v>
      </c>
      <c r="K462" s="9">
        <v>449</v>
      </c>
      <c r="L462" s="9">
        <v>451</v>
      </c>
    </row>
    <row r="463" spans="1:13" x14ac:dyDescent="0.3">
      <c r="A463" s="19" t="str">
        <f t="shared" si="16"/>
        <v>450subClassOf</v>
      </c>
      <c r="B463" s="19" t="str">
        <f t="shared" si="17"/>
        <v>subClassOf446</v>
      </c>
      <c r="C463" s="11" t="s">
        <v>737</v>
      </c>
      <c r="D463" s="9" t="s">
        <v>759</v>
      </c>
      <c r="E463" s="13" t="str">
        <f>IF(K463,VLOOKUP(K463,Vocabulary!$A:$J,2,),"")</f>
        <v>PermanentInwoner</v>
      </c>
      <c r="F463" s="4" t="s">
        <v>749</v>
      </c>
      <c r="G463" s="19" t="str">
        <f>IF(L463&lt;&gt;"",VLOOKUP(L463,Vocabulary!$A:$J,2,),IF(M463&lt;&gt;"",M463,""))</f>
        <v>Inwoner</v>
      </c>
      <c r="K463" s="9">
        <v>450</v>
      </c>
      <c r="L463" s="9">
        <v>446</v>
      </c>
    </row>
    <row r="464" spans="1:13" x14ac:dyDescent="0.3">
      <c r="A464" s="19" t="str">
        <f t="shared" si="16"/>
        <v>453subClassOf</v>
      </c>
      <c r="B464" s="19" t="str">
        <f t="shared" si="17"/>
        <v>subClassOf452</v>
      </c>
      <c r="C464" s="11" t="s">
        <v>737</v>
      </c>
      <c r="D464" s="9" t="s">
        <v>759</v>
      </c>
      <c r="E464" s="13" t="str">
        <f>IF(K464,VLOOKUP(K464,Vocabulary!$A:$J,2,),"")</f>
        <v>Samenwonen</v>
      </c>
      <c r="F464" s="4" t="s">
        <v>749</v>
      </c>
      <c r="G464" s="19" t="str">
        <f>IF(L464&lt;&gt;"",VLOOKUP(L464,Vocabulary!$A:$J,2,),IF(M464&lt;&gt;"",M464,""))</f>
        <v>Persoonsrelatie</v>
      </c>
      <c r="K464" s="9">
        <v>453</v>
      </c>
      <c r="L464" s="9">
        <v>452</v>
      </c>
    </row>
    <row r="465" spans="1:13" x14ac:dyDescent="0.3">
      <c r="A465" s="19" t="str">
        <f t="shared" si="16"/>
        <v>455subClassOf</v>
      </c>
      <c r="B465" s="19" t="str">
        <f t="shared" si="17"/>
        <v>subClassOf454</v>
      </c>
      <c r="C465" s="11" t="s">
        <v>737</v>
      </c>
      <c r="D465" s="9" t="s">
        <v>759</v>
      </c>
      <c r="E465" s="13" t="str">
        <f>IF(K465,VLOOKUP(K465,Vocabulary!$A:$J,2,),"")</f>
        <v>Staatsburger</v>
      </c>
      <c r="F465" s="4" t="s">
        <v>749</v>
      </c>
      <c r="G465" s="19" t="str">
        <f>IF(L465&lt;&gt;"",VLOOKUP(L465,Vocabulary!$A:$J,2,),IF(M465&lt;&gt;"",M465,""))</f>
        <v>Staatburgerschap</v>
      </c>
      <c r="K465" s="9">
        <v>455</v>
      </c>
      <c r="L465" s="9">
        <v>454</v>
      </c>
    </row>
    <row r="466" spans="1:13" x14ac:dyDescent="0.3">
      <c r="A466" s="19" t="str">
        <f t="shared" si="16"/>
        <v>456subClassOf</v>
      </c>
      <c r="B466" s="19" t="str">
        <f t="shared" si="17"/>
        <v>subClassOf446</v>
      </c>
      <c r="C466" s="11" t="s">
        <v>737</v>
      </c>
      <c r="D466" s="9" t="s">
        <v>759</v>
      </c>
      <c r="E466" s="13" t="str">
        <f>IF(K466,VLOOKUP(K466,Vocabulary!$A:$J,2,),"")</f>
        <v>TijdelijkInwoner</v>
      </c>
      <c r="F466" s="4" t="s">
        <v>749</v>
      </c>
      <c r="G466" s="19" t="str">
        <f>IF(L466&lt;&gt;"",VLOOKUP(L466,Vocabulary!$A:$J,2,),IF(M466&lt;&gt;"",M466,""))</f>
        <v>Inwoner</v>
      </c>
      <c r="K466" s="9">
        <v>456</v>
      </c>
      <c r="L466" s="9">
        <v>446</v>
      </c>
    </row>
    <row r="467" spans="1:13" x14ac:dyDescent="0.3">
      <c r="A467" s="19" t="str">
        <f t="shared" si="16"/>
        <v>458subClassOf</v>
      </c>
      <c r="B467" s="19" t="str">
        <f t="shared" si="17"/>
        <v>subClassOf452</v>
      </c>
      <c r="C467" s="11" t="s">
        <v>737</v>
      </c>
      <c r="D467" s="9" t="s">
        <v>759</v>
      </c>
      <c r="E467" s="13" t="str">
        <f>IF(K467,VLOOKUP(K467,Vocabulary!$A:$J,2,),"")</f>
        <v>Voogdij</v>
      </c>
      <c r="F467" s="4" t="s">
        <v>749</v>
      </c>
      <c r="G467" s="19" t="str">
        <f>IF(L467&lt;&gt;"",VLOOKUP(L467,Vocabulary!$A:$J,2,),IF(M467&lt;&gt;"",M467,""))</f>
        <v>Persoonsrelatie</v>
      </c>
      <c r="K467" s="9">
        <v>458</v>
      </c>
      <c r="L467" s="9">
        <v>452</v>
      </c>
    </row>
    <row r="468" spans="1:13" x14ac:dyDescent="0.3">
      <c r="A468" s="19" t="str">
        <f t="shared" si="16"/>
        <v>459subClassOf</v>
      </c>
      <c r="B468" s="19" t="str">
        <f t="shared" si="17"/>
        <v>subClassOf454</v>
      </c>
      <c r="C468" s="11" t="s">
        <v>737</v>
      </c>
      <c r="D468" s="9" t="s">
        <v>759</v>
      </c>
      <c r="E468" s="13" t="str">
        <f>IF(K468,VLOOKUP(K468,Vocabulary!$A:$J,2,),"")</f>
        <v>Vreemdeling</v>
      </c>
      <c r="F468" s="4" t="s">
        <v>749</v>
      </c>
      <c r="G468" s="19" t="str">
        <f>IF(L468&lt;&gt;"",VLOOKUP(L468,Vocabulary!$A:$J,2,),IF(M468&lt;&gt;"",M468,""))</f>
        <v>Staatburgerschap</v>
      </c>
      <c r="K468" s="9">
        <v>459</v>
      </c>
      <c r="L468" s="9">
        <v>454</v>
      </c>
    </row>
    <row r="469" spans="1:13" x14ac:dyDescent="0.3">
      <c r="A469" s="19" t="str">
        <f t="shared" si="16"/>
        <v>566subClassOf</v>
      </c>
      <c r="B469" s="19" t="str">
        <f t="shared" si="17"/>
        <v>subClassOf623</v>
      </c>
      <c r="C469" s="11" t="s">
        <v>737</v>
      </c>
      <c r="D469" s="9" t="s">
        <v>759</v>
      </c>
      <c r="E469" s="13" t="str">
        <f>IF(K469,VLOOKUP(K469,Vocabulary!$A:$J,2,),"")</f>
        <v>Persoon</v>
      </c>
      <c r="F469" s="4" t="s">
        <v>749</v>
      </c>
      <c r="G469" s="19" t="str">
        <f>IF(L469&lt;&gt;"",VLOOKUP(L469,Vocabulary!$A:$J,2,),IF(M469&lt;&gt;"",M469,""))</f>
        <v>Object</v>
      </c>
      <c r="K469" s="9">
        <v>566</v>
      </c>
      <c r="L469" s="9">
        <v>623</v>
      </c>
    </row>
    <row r="470" spans="1:13" x14ac:dyDescent="0.3">
      <c r="A470" s="19" t="str">
        <f t="shared" si="16"/>
        <v>566subClassOf</v>
      </c>
      <c r="B470" s="19" t="str">
        <f t="shared" si="17"/>
        <v>subClassOf501</v>
      </c>
      <c r="C470" s="11" t="s">
        <v>737</v>
      </c>
      <c r="D470" s="9" t="s">
        <v>759</v>
      </c>
      <c r="E470" s="13" t="str">
        <f>IF(K470,VLOOKUP(K470,Vocabulary!$A:$J,2,),"")</f>
        <v>Persoon</v>
      </c>
      <c r="F470" s="4" t="s">
        <v>749</v>
      </c>
      <c r="G470" s="19" t="str">
        <f>IF(L470&lt;&gt;"",VLOOKUP(L470,Vocabulary!$A:$J,2,),IF(M470&lt;&gt;"",M470,""))</f>
        <v>Agent</v>
      </c>
      <c r="K470" s="9">
        <v>566</v>
      </c>
      <c r="L470" s="9">
        <v>501</v>
      </c>
    </row>
    <row r="471" spans="1:13" ht="28.8" x14ac:dyDescent="0.3">
      <c r="A471" s="19" t="str">
        <f t="shared" si="16"/>
        <v>460valueInScheme</v>
      </c>
      <c r="B471" s="19" t="str">
        <f t="shared" si="17"/>
        <v>valueInScheme641</v>
      </c>
      <c r="C471" s="11" t="s">
        <v>737</v>
      </c>
      <c r="D471" s="9" t="s">
        <v>759</v>
      </c>
      <c r="E471" s="13" t="str">
        <f>IF(K471,VLOOKUP(K471,Vocabulary!$A:$J,2,),"")</f>
        <v>afstammingstype</v>
      </c>
      <c r="F471" s="4" t="s">
        <v>771</v>
      </c>
      <c r="G471" s="19" t="str">
        <f>IF(L471&lt;&gt;"",VLOOKUP(L471,Vocabulary!$A:$J,2,),IF(M471&lt;&gt;"",M471,""))</f>
        <v>Afstammingstype</v>
      </c>
      <c r="K471" s="9">
        <v>460</v>
      </c>
      <c r="L471" s="9">
        <v>641</v>
      </c>
    </row>
    <row r="472" spans="1:13" ht="28.8" x14ac:dyDescent="0.3">
      <c r="A472" s="19" t="str">
        <f t="shared" si="16"/>
        <v>466valueInScheme</v>
      </c>
      <c r="B472" s="19" t="str">
        <f t="shared" si="17"/>
        <v>valueInScheme639</v>
      </c>
      <c r="C472" s="11" t="s">
        <v>737</v>
      </c>
      <c r="D472" s="9" t="s">
        <v>759</v>
      </c>
      <c r="E472" s="13" t="str">
        <f>IF(K472,VLOOKUP(K472,Vocabulary!$A:$J,2,),"")</f>
        <v>geslacht</v>
      </c>
      <c r="F472" s="4" t="s">
        <v>771</v>
      </c>
      <c r="G472" s="19" t="str">
        <f>IF(L472&lt;&gt;"",VLOOKUP(L472,Vocabulary!$A:$J,2,),IF(M472&lt;&gt;"",M472,""))</f>
        <v>Geslacht</v>
      </c>
      <c r="K472" s="9">
        <v>466</v>
      </c>
      <c r="L472" s="9">
        <v>639</v>
      </c>
    </row>
    <row r="473" spans="1:13" ht="28.8" x14ac:dyDescent="0.3">
      <c r="A473" s="19" t="str">
        <f t="shared" si="16"/>
        <v>468valueInScheme</v>
      </c>
      <c r="B473" s="19" t="str">
        <f t="shared" si="17"/>
        <v>valueInScheme642</v>
      </c>
      <c r="C473" s="11" t="s">
        <v>737</v>
      </c>
      <c r="D473" s="9" t="s">
        <v>759</v>
      </c>
      <c r="E473" s="13" t="str">
        <f>IF(K473,VLOOKUP(K473,Vocabulary!$A:$J,2,),"")</f>
        <v>gezinsrelatietype</v>
      </c>
      <c r="F473" s="4" t="s">
        <v>771</v>
      </c>
      <c r="G473" s="19" t="str">
        <f>IF(L473&lt;&gt;"",VLOOKUP(L473,Vocabulary!$A:$J,2,),IF(M473&lt;&gt;"",M473,""))</f>
        <v>Gezinsrelatietype</v>
      </c>
      <c r="K473" s="9">
        <v>468</v>
      </c>
      <c r="L473" s="9">
        <v>642</v>
      </c>
    </row>
    <row r="474" spans="1:13" ht="28.8" x14ac:dyDescent="0.3">
      <c r="A474" s="19" t="str">
        <f t="shared" si="16"/>
        <v>483valueInScheme</v>
      </c>
      <c r="B474" s="19" t="str">
        <f t="shared" si="17"/>
        <v>valueInScheme640</v>
      </c>
      <c r="C474" s="11" t="s">
        <v>737</v>
      </c>
      <c r="D474" s="9" t="s">
        <v>759</v>
      </c>
      <c r="E474" s="13" t="str">
        <f>IF(K474,VLOOKUP(K474,Vocabulary!$A:$J,2,),"")</f>
        <v>type</v>
      </c>
      <c r="F474" s="4" t="s">
        <v>771</v>
      </c>
      <c r="G474" s="19" t="str">
        <f>IF(L474&lt;&gt;"",VLOOKUP(L474,Vocabulary!$A:$J,2,),IF(M474&lt;&gt;"",M474,""))</f>
        <v>BurgerlijkeStaatType</v>
      </c>
      <c r="K474" s="9">
        <v>483</v>
      </c>
      <c r="L474" s="9">
        <v>640</v>
      </c>
    </row>
    <row r="475" spans="1:13" x14ac:dyDescent="0.3">
      <c r="A475" s="19" t="str">
        <f t="shared" si="16"/>
        <v>673domain</v>
      </c>
      <c r="B475" s="19" t="str">
        <f t="shared" si="17"/>
        <v>domain222</v>
      </c>
      <c r="C475" s="11" t="s">
        <v>736</v>
      </c>
      <c r="D475" s="9" t="s">
        <v>75</v>
      </c>
      <c r="E475" s="13" t="str">
        <f>IF(K475,VLOOKUP(K475,Vocabulary!$A:$J,2,),"")</f>
        <v>orgActivity</v>
      </c>
      <c r="F475" s="4" t="s">
        <v>0</v>
      </c>
      <c r="G475" s="19" t="str">
        <f>IF(L475&lt;&gt;"",VLOOKUP(L475,Vocabulary!$A:$J,2,),IF(M475&lt;&gt;"",M475,""))</f>
        <v>PublicOrganization</v>
      </c>
      <c r="K475" s="9">
        <v>673</v>
      </c>
      <c r="L475" s="9">
        <v>222</v>
      </c>
    </row>
    <row r="476" spans="1:13" x14ac:dyDescent="0.3">
      <c r="A476" s="19" t="str">
        <f t="shared" si="16"/>
        <v>673range</v>
      </c>
      <c r="B476" s="19" t="str">
        <f t="shared" si="17"/>
        <v>range</v>
      </c>
      <c r="C476" s="11" t="s">
        <v>736</v>
      </c>
      <c r="D476" s="9" t="s">
        <v>75</v>
      </c>
      <c r="E476" s="13" t="str">
        <f>IF(K476,VLOOKUP(K476,Vocabulary!$A:$J,2,),"")</f>
        <v>orgActivity</v>
      </c>
      <c r="F476" s="4" t="s">
        <v>1</v>
      </c>
      <c r="G476" s="19" t="str">
        <f>IF(L476&lt;&gt;"",VLOOKUP(L476,Vocabulary!$A:$J,2,),IF(M476&lt;&gt;"",M476,""))</f>
        <v>_Concept</v>
      </c>
      <c r="K476" s="9">
        <v>673</v>
      </c>
      <c r="M476" s="21" t="s">
        <v>106</v>
      </c>
    </row>
    <row r="477" spans="1:13" ht="28.8" x14ac:dyDescent="0.3">
      <c r="A477" s="19" t="str">
        <f t="shared" si="16"/>
        <v>673valueInScheme</v>
      </c>
      <c r="B477" s="19" t="str">
        <f t="shared" si="17"/>
        <v>valueInScheme364</v>
      </c>
      <c r="C477" s="11" t="s">
        <v>736</v>
      </c>
      <c r="D477" s="9" t="s">
        <v>75</v>
      </c>
      <c r="E477" s="13" t="str">
        <f>IF(K477,VLOOKUP(K477,Vocabulary!$A:$J,2,),"")</f>
        <v>orgActivity</v>
      </c>
      <c r="F477" s="4" t="s">
        <v>771</v>
      </c>
      <c r="G477" s="19" t="str">
        <f>IF(L477&lt;&gt;"",VLOOKUP(L477,Vocabulary!$A:$J,2,),IF(M477&lt;&gt;"",M477,""))</f>
        <v>Nace2008</v>
      </c>
      <c r="K477" s="9">
        <v>673</v>
      </c>
      <c r="L477" s="9">
        <v>364</v>
      </c>
    </row>
    <row r="478" spans="1:13" x14ac:dyDescent="0.3">
      <c r="A478" s="19" t="str">
        <f t="shared" ref="A478:A481" si="18">CONCATENATE(K478,F478)</f>
        <v>674domain</v>
      </c>
      <c r="B478" s="19" t="str">
        <f t="shared" ref="B478:B481" si="19">CONCATENATE(F478,L478)</f>
        <v>domain323</v>
      </c>
      <c r="C478" s="11" t="s">
        <v>736</v>
      </c>
      <c r="D478" s="9" t="s">
        <v>4</v>
      </c>
      <c r="E478" s="13" t="str">
        <f>IF(K478,VLOOKUP(K478,Vocabulary!$A:$J,2,),"")</f>
        <v>residency</v>
      </c>
      <c r="F478" s="4" t="s">
        <v>0</v>
      </c>
      <c r="G478" s="19" t="str">
        <f>IF(L478&lt;&gt;"",VLOOKUP(L478,Vocabulary!$A:$J,2,),IF(M478&lt;&gt;"",M478,""))</f>
        <v>Person</v>
      </c>
      <c r="K478" s="9">
        <v>674</v>
      </c>
      <c r="L478" s="9">
        <v>323</v>
      </c>
    </row>
    <row r="479" spans="1:13" x14ac:dyDescent="0.3">
      <c r="A479" s="19" t="str">
        <f t="shared" si="18"/>
        <v>674range</v>
      </c>
      <c r="B479" s="19" t="str">
        <f t="shared" si="19"/>
        <v>range676</v>
      </c>
      <c r="C479" s="11" t="s">
        <v>736</v>
      </c>
      <c r="D479" s="9" t="s">
        <v>4</v>
      </c>
      <c r="E479" s="13" t="str">
        <f>IF(K479,VLOOKUP(K479,Vocabulary!$A:$J,2,),"")</f>
        <v>residency</v>
      </c>
      <c r="F479" s="4" t="s">
        <v>1</v>
      </c>
      <c r="G479" s="19" t="str">
        <f>IF(L479&lt;&gt;"",VLOOKUP(L479,Vocabulary!$A:$J,2,),IF(M479&lt;&gt;"",M479,""))</f>
        <v>Jurisdiction</v>
      </c>
      <c r="K479" s="9">
        <v>674</v>
      </c>
      <c r="L479" s="9">
        <v>676</v>
      </c>
    </row>
    <row r="480" spans="1:13" x14ac:dyDescent="0.3">
      <c r="A480" s="19" t="str">
        <f t="shared" si="18"/>
        <v>675domain</v>
      </c>
      <c r="B480" s="19" t="str">
        <f t="shared" si="19"/>
        <v>domain323</v>
      </c>
      <c r="C480" s="11" t="s">
        <v>736</v>
      </c>
      <c r="D480" s="9" t="s">
        <v>4</v>
      </c>
      <c r="E480" s="13" t="str">
        <f>IF(K480,VLOOKUP(K480,Vocabulary!$A:$J,2,),"")</f>
        <v>citizenship</v>
      </c>
      <c r="F480" s="4" t="s">
        <v>0</v>
      </c>
      <c r="G480" s="19" t="str">
        <f>IF(L480&lt;&gt;"",VLOOKUP(L480,Vocabulary!$A:$J,2,),IF(M480&lt;&gt;"",M480,""))</f>
        <v>Person</v>
      </c>
      <c r="K480" s="9">
        <v>675</v>
      </c>
      <c r="L480" s="9">
        <v>323</v>
      </c>
    </row>
    <row r="481" spans="1:14" x14ac:dyDescent="0.3">
      <c r="A481" s="19" t="str">
        <f t="shared" si="18"/>
        <v>675range</v>
      </c>
      <c r="B481" s="19" t="str">
        <f t="shared" si="19"/>
        <v>range676</v>
      </c>
      <c r="C481" s="11" t="s">
        <v>736</v>
      </c>
      <c r="D481" s="9" t="s">
        <v>4</v>
      </c>
      <c r="E481" s="13" t="str">
        <f>IF(K481,VLOOKUP(K481,Vocabulary!$A:$J,2,),"")</f>
        <v>citizenship</v>
      </c>
      <c r="F481" s="4" t="s">
        <v>1</v>
      </c>
      <c r="G481" s="19" t="str">
        <f>IF(L481&lt;&gt;"",VLOOKUP(L481,Vocabulary!$A:$J,2,),IF(M481&lt;&gt;"",M481,""))</f>
        <v>Jurisdiction</v>
      </c>
      <c r="K481" s="9">
        <v>675</v>
      </c>
      <c r="L481" s="9">
        <v>676</v>
      </c>
    </row>
    <row r="482" spans="1:14" x14ac:dyDescent="0.3">
      <c r="A482" s="19" t="str">
        <f t="shared" si="16"/>
        <v>677domain</v>
      </c>
      <c r="B482" s="19" t="str">
        <f t="shared" si="17"/>
        <v>domain323</v>
      </c>
      <c r="C482" s="11" t="s">
        <v>736</v>
      </c>
      <c r="D482" s="9" t="s">
        <v>4</v>
      </c>
      <c r="E482" s="13" t="str">
        <f>IF(K482,VLOOKUP(K482,Vocabulary!$A:$J,2,),"")</f>
        <v>countryOfBirth</v>
      </c>
      <c r="F482" s="4" t="s">
        <v>0</v>
      </c>
      <c r="G482" s="19" t="str">
        <f>IF(L482&lt;&gt;"",VLOOKUP(L482,Vocabulary!$A:$J,2,),IF(M482&lt;&gt;"",M482,""))</f>
        <v>Person</v>
      </c>
      <c r="K482" s="9">
        <v>677</v>
      </c>
      <c r="L482" s="9">
        <v>323</v>
      </c>
    </row>
    <row r="483" spans="1:14" x14ac:dyDescent="0.3">
      <c r="A483" s="19" t="str">
        <f t="shared" si="16"/>
        <v>677range</v>
      </c>
      <c r="B483" s="19" t="str">
        <f t="shared" si="17"/>
        <v>range645</v>
      </c>
      <c r="C483" s="11" t="s">
        <v>736</v>
      </c>
      <c r="D483" s="9" t="s">
        <v>4</v>
      </c>
      <c r="E483" s="13" t="str">
        <f>IF(K483,VLOOKUP(K483,Vocabulary!$A:$J,2,),"")</f>
        <v>countryOfBirth</v>
      </c>
      <c r="F483" s="4" t="s">
        <v>1</v>
      </c>
      <c r="G483" s="19" t="str">
        <f>IF(L483&lt;&gt;"",VLOOKUP(L483,Vocabulary!$A:$J,2,),IF(M483&lt;&gt;"",M483,""))</f>
        <v>Location</v>
      </c>
      <c r="K483" s="9">
        <v>677</v>
      </c>
      <c r="L483" s="9">
        <v>645</v>
      </c>
    </row>
    <row r="484" spans="1:14" x14ac:dyDescent="0.3">
      <c r="A484" s="19" t="str">
        <f t="shared" si="16"/>
        <v>678domain</v>
      </c>
      <c r="B484" s="19" t="str">
        <f t="shared" si="17"/>
        <v>domain323</v>
      </c>
      <c r="C484" s="11" t="s">
        <v>736</v>
      </c>
      <c r="D484" s="9" t="s">
        <v>4</v>
      </c>
      <c r="E484" s="13" t="str">
        <f>IF(K484,VLOOKUP(K484,Vocabulary!$A:$J,2,),"")</f>
        <v>countryOfDeath</v>
      </c>
      <c r="F484" s="4" t="s">
        <v>0</v>
      </c>
      <c r="G484" s="19" t="str">
        <f>IF(L484&lt;&gt;"",VLOOKUP(L484,Vocabulary!$A:$J,2,),IF(M484&lt;&gt;"",M484,""))</f>
        <v>Person</v>
      </c>
      <c r="K484" s="9">
        <v>678</v>
      </c>
      <c r="L484" s="9">
        <v>323</v>
      </c>
    </row>
    <row r="485" spans="1:14" x14ac:dyDescent="0.3">
      <c r="A485" s="19" t="str">
        <f t="shared" si="16"/>
        <v>678range</v>
      </c>
      <c r="B485" s="19" t="str">
        <f t="shared" si="17"/>
        <v>range645</v>
      </c>
      <c r="C485" s="11" t="s">
        <v>736</v>
      </c>
      <c r="D485" s="9" t="s">
        <v>4</v>
      </c>
      <c r="E485" s="13" t="str">
        <f>IF(K485,VLOOKUP(K485,Vocabulary!$A:$J,2,),"")</f>
        <v>countryOfDeath</v>
      </c>
      <c r="F485" s="4" t="s">
        <v>1</v>
      </c>
      <c r="G485" s="19" t="str">
        <f>IF(L485&lt;&gt;"",VLOOKUP(L485,Vocabulary!$A:$J,2,),IF(M485&lt;&gt;"",M485,""))</f>
        <v>Location</v>
      </c>
      <c r="K485" s="9">
        <v>678</v>
      </c>
      <c r="L485" s="9">
        <v>645</v>
      </c>
    </row>
    <row r="486" spans="1:14" x14ac:dyDescent="0.3">
      <c r="A486" s="19" t="str">
        <f t="shared" si="16"/>
        <v>679range</v>
      </c>
      <c r="B486" s="19" t="str">
        <f t="shared" si="17"/>
        <v>range256</v>
      </c>
      <c r="C486" s="11" t="s">
        <v>736</v>
      </c>
      <c r="D486" s="9" t="s">
        <v>782</v>
      </c>
      <c r="E486" s="13" t="str">
        <f>IF(K486,VLOOKUP(K486,Vocabulary!$A:$J,2,),"")</f>
        <v>identifier</v>
      </c>
      <c r="F486" s="4" t="s">
        <v>1</v>
      </c>
      <c r="G486" s="19" t="str">
        <f>IF(L486&lt;&gt;"",VLOOKUP(L486,Vocabulary!$A:$J,2,),IF(M486&lt;&gt;"",M486,""))</f>
        <v>Identifier</v>
      </c>
      <c r="K486" s="9">
        <v>679</v>
      </c>
      <c r="L486" s="9">
        <v>256</v>
      </c>
    </row>
    <row r="487" spans="1:14" x14ac:dyDescent="0.3">
      <c r="A487" s="19" t="str">
        <f t="shared" si="16"/>
        <v>679domain</v>
      </c>
      <c r="B487" s="19" t="str">
        <f t="shared" si="17"/>
        <v>domain258</v>
      </c>
      <c r="C487" s="11" t="s">
        <v>736</v>
      </c>
      <c r="D487" s="9" t="s">
        <v>32</v>
      </c>
      <c r="E487" s="13" t="str">
        <f>IF(K487,VLOOKUP(K487,Vocabulary!$A:$J,2,),"")</f>
        <v>identifier</v>
      </c>
      <c r="F487" s="4" t="s">
        <v>0</v>
      </c>
      <c r="G487" s="19" t="str">
        <f>IF(L487&lt;&gt;"",VLOOKUP(L487,Vocabulary!$A:$J,2,),IF(M487&lt;&gt;"",M487,""))</f>
        <v>Municipality</v>
      </c>
      <c r="K487" s="9">
        <v>679</v>
      </c>
      <c r="L487" s="9">
        <v>258</v>
      </c>
    </row>
    <row r="488" spans="1:14" x14ac:dyDescent="0.3">
      <c r="A488" s="19" t="str">
        <f t="shared" si="16"/>
        <v>679domain</v>
      </c>
      <c r="B488" s="19" t="str">
        <f t="shared" si="17"/>
        <v>domain261</v>
      </c>
      <c r="C488" s="11" t="s">
        <v>736</v>
      </c>
      <c r="D488" s="9" t="s">
        <v>32</v>
      </c>
      <c r="E488" s="13" t="str">
        <f>IF(K488,VLOOKUP(K488,Vocabulary!$A:$J,2,),"")</f>
        <v>identifier</v>
      </c>
      <c r="F488" s="4" t="s">
        <v>0</v>
      </c>
      <c r="G488" s="19" t="str">
        <f>IF(L488&lt;&gt;"",VLOOKUP(L488,Vocabulary!$A:$J,2,),IF(M488&lt;&gt;"",M488,""))</f>
        <v>PartOfMunicipality</v>
      </c>
      <c r="K488" s="9">
        <v>679</v>
      </c>
      <c r="L488" s="9">
        <v>261</v>
      </c>
    </row>
    <row r="489" spans="1:14" x14ac:dyDescent="0.3">
      <c r="A489" s="19" t="str">
        <f t="shared" si="16"/>
        <v>679domain</v>
      </c>
      <c r="B489" s="19" t="str">
        <f t="shared" si="17"/>
        <v>domain262</v>
      </c>
      <c r="C489" s="11" t="s">
        <v>736</v>
      </c>
      <c r="D489" s="9" t="s">
        <v>32</v>
      </c>
      <c r="E489" s="13" t="str">
        <f>IF(K489,VLOOKUP(K489,Vocabulary!$A:$J,2,),"")</f>
        <v>identifier</v>
      </c>
      <c r="F489" s="4" t="s">
        <v>0</v>
      </c>
      <c r="G489" s="19" t="str">
        <f>IF(L489&lt;&gt;"",VLOOKUP(L489,Vocabulary!$A:$J,2,),IF(M489&lt;&gt;"",M489,""))</f>
        <v>PostalInfo</v>
      </c>
      <c r="K489" s="9">
        <v>679</v>
      </c>
      <c r="L489" s="9">
        <v>262</v>
      </c>
    </row>
    <row r="490" spans="1:14" x14ac:dyDescent="0.3">
      <c r="A490" s="19" t="str">
        <f t="shared" si="16"/>
        <v>679domain</v>
      </c>
      <c r="B490" s="19" t="str">
        <f t="shared" si="17"/>
        <v>domain249</v>
      </c>
      <c r="C490" s="11" t="s">
        <v>736</v>
      </c>
      <c r="D490" s="9" t="s">
        <v>32</v>
      </c>
      <c r="E490" s="13" t="str">
        <f>IF(K490,VLOOKUP(K490,Vocabulary!$A:$J,2,),"")</f>
        <v>identifier</v>
      </c>
      <c r="F490" s="4" t="s">
        <v>0</v>
      </c>
      <c r="G490" s="19" t="str">
        <f>IF(L490&lt;&gt;"",VLOOKUP(L490,Vocabulary!$A:$J,2,),IF(M490&lt;&gt;"",M490,""))</f>
        <v>BelgianAddress</v>
      </c>
      <c r="K490" s="9">
        <v>679</v>
      </c>
      <c r="L490" s="9">
        <v>249</v>
      </c>
    </row>
    <row r="491" spans="1:14" x14ac:dyDescent="0.3">
      <c r="A491" s="19" t="str">
        <f t="shared" si="16"/>
        <v>311range</v>
      </c>
      <c r="B491" s="19" t="str">
        <f t="shared" si="17"/>
        <v>range</v>
      </c>
      <c r="C491" s="11" t="s">
        <v>736</v>
      </c>
      <c r="D491" s="9" t="s">
        <v>782</v>
      </c>
      <c r="E491" s="13" t="str">
        <f>IF(K491,VLOOKUP(K491,Vocabulary!$A:$J,2,),"")</f>
        <v>versionId</v>
      </c>
      <c r="F491" s="4" t="s">
        <v>1</v>
      </c>
      <c r="G491" s="19" t="str">
        <f>IF(L491&lt;&gt;"",VLOOKUP(L491,Vocabulary!$A:$J,2,),IF(M491&lt;&gt;"",M491,""))</f>
        <v>_string</v>
      </c>
      <c r="K491" s="9">
        <v>311</v>
      </c>
      <c r="M491" s="21" t="s">
        <v>116</v>
      </c>
    </row>
    <row r="492" spans="1:14" x14ac:dyDescent="0.3">
      <c r="A492" s="46" t="str">
        <f t="shared" si="16"/>
        <v>680range</v>
      </c>
      <c r="B492" s="46" t="str">
        <f t="shared" si="17"/>
        <v>range</v>
      </c>
      <c r="C492" s="36" t="s">
        <v>736</v>
      </c>
      <c r="D492" s="34" t="s">
        <v>782</v>
      </c>
      <c r="E492" s="38" t="str">
        <f>IF(K492,VLOOKUP(K492,Vocabulary!$A:$J,2,),"")</f>
        <v>identifier</v>
      </c>
      <c r="F492" s="35" t="s">
        <v>1</v>
      </c>
      <c r="G492" s="46" t="str">
        <f>IF(L492&lt;&gt;"",VLOOKUP(L492,Vocabulary!$A:$J,2,),IF(M492&lt;&gt;"",M492,""))</f>
        <v>_string</v>
      </c>
      <c r="H492" s="35"/>
      <c r="I492" s="35"/>
      <c r="J492" s="35"/>
      <c r="K492" s="34">
        <v>680</v>
      </c>
      <c r="L492" s="34"/>
      <c r="M492" s="47" t="s">
        <v>116</v>
      </c>
    </row>
    <row r="493" spans="1:14" s="7" customFormat="1" ht="28.8" x14ac:dyDescent="0.3">
      <c r="A493" s="46" t="str">
        <f t="shared" ref="A493:A501" si="20">CONCATENATE(K493,F493)</f>
        <v>682valueInScheme</v>
      </c>
      <c r="B493" s="46" t="str">
        <f t="shared" ref="B493:B501" si="21">CONCATENATE(F493,L493)</f>
        <v>valueInScheme681</v>
      </c>
      <c r="C493" s="36" t="s">
        <v>736</v>
      </c>
      <c r="D493" s="34" t="s">
        <v>75</v>
      </c>
      <c r="E493" s="58" t="str">
        <f>IF(K493,VLOOKUP(K493,Vocabulary!$A:$J,2,),"")</f>
        <v>quality</v>
      </c>
      <c r="F493" s="35" t="s">
        <v>771</v>
      </c>
      <c r="G493" s="61" t="str">
        <f>IF(L493&lt;&gt;"",VLOOKUP(L493,Vocabulary!$A:$J,2,),IF(M493&lt;&gt;"",M493,""))</f>
        <v>Quality</v>
      </c>
      <c r="H493" s="35"/>
      <c r="I493" s="35"/>
      <c r="J493" s="35"/>
      <c r="K493" s="34">
        <v>682</v>
      </c>
      <c r="L493" s="34">
        <v>681</v>
      </c>
      <c r="M493" s="47"/>
      <c r="N493" s="2"/>
    </row>
    <row r="494" spans="1:14" s="7" customFormat="1" x14ac:dyDescent="0.3">
      <c r="A494" s="46" t="str">
        <f t="shared" si="20"/>
        <v>347domain</v>
      </c>
      <c r="B494" s="46" t="str">
        <f t="shared" si="21"/>
        <v>domain312</v>
      </c>
      <c r="C494" s="36" t="s">
        <v>736</v>
      </c>
      <c r="D494" s="34" t="s">
        <v>4</v>
      </c>
      <c r="E494" s="58" t="str">
        <f>IF(K494,VLOOKUP(K494,Vocabulary!$A:$J,2,),"")</f>
        <v>register</v>
      </c>
      <c r="F494" s="35" t="s">
        <v>0</v>
      </c>
      <c r="G494" s="61" t="str">
        <f>IF(L494&lt;&gt;"",VLOOKUP(L494,Vocabulary!$A:$J,2,),IF(M494&lt;&gt;"",M494,""))</f>
        <v>AsylumSeeker</v>
      </c>
      <c r="H494" s="35"/>
      <c r="I494" s="35"/>
      <c r="J494" s="35"/>
      <c r="K494" s="34">
        <v>347</v>
      </c>
      <c r="L494" s="34">
        <v>312</v>
      </c>
      <c r="M494" s="47"/>
      <c r="N494" s="2"/>
    </row>
    <row r="495" spans="1:14" s="7" customFormat="1" ht="28.8" x14ac:dyDescent="0.3">
      <c r="A495" s="46" t="str">
        <f t="shared" si="20"/>
        <v>347valueInScheme</v>
      </c>
      <c r="B495" s="46" t="str">
        <f t="shared" si="21"/>
        <v>valueInScheme383</v>
      </c>
      <c r="C495" s="36" t="s">
        <v>736</v>
      </c>
      <c r="D495" s="34" t="s">
        <v>4</v>
      </c>
      <c r="E495" s="58" t="str">
        <f>IF(K495,VLOOKUP(K495,Vocabulary!$A:$J,2,),"")</f>
        <v>register</v>
      </c>
      <c r="F495" s="35" t="s">
        <v>771</v>
      </c>
      <c r="G495" s="61" t="str">
        <f>IF(L495&lt;&gt;"",VLOOKUP(L495,Vocabulary!$A:$J,2,),IF(M495&lt;&gt;"",M495,""))</f>
        <v>Register</v>
      </c>
      <c r="H495" s="35"/>
      <c r="I495" s="35"/>
      <c r="J495" s="35"/>
      <c r="K495" s="34">
        <v>347</v>
      </c>
      <c r="L495" s="34">
        <v>383</v>
      </c>
      <c r="M495" s="47"/>
      <c r="N495" s="2"/>
    </row>
    <row r="496" spans="1:14" s="7" customFormat="1" x14ac:dyDescent="0.3">
      <c r="A496" s="46" t="str">
        <f t="shared" si="20"/>
        <v>683domain</v>
      </c>
      <c r="B496" s="46" t="str">
        <f t="shared" si="21"/>
        <v>domain312</v>
      </c>
      <c r="C496" s="36" t="s">
        <v>736</v>
      </c>
      <c r="D496" s="34" t="s">
        <v>4</v>
      </c>
      <c r="E496" s="58" t="str">
        <f>IF(K496,VLOOKUP(K496,Vocabulary!$A:$J,2,),"")</f>
        <v>administrativeStatus</v>
      </c>
      <c r="F496" s="35" t="s">
        <v>0</v>
      </c>
      <c r="G496" s="61" t="str">
        <f>IF(L496&lt;&gt;"",VLOOKUP(L496,Vocabulary!$A:$J,2,),IF(M496&lt;&gt;"",M496,""))</f>
        <v>AsylumSeeker</v>
      </c>
      <c r="H496" s="35"/>
      <c r="I496" s="35"/>
      <c r="J496" s="35"/>
      <c r="K496" s="34">
        <v>683</v>
      </c>
      <c r="L496" s="34">
        <v>312</v>
      </c>
      <c r="M496" s="47"/>
      <c r="N496" s="2"/>
    </row>
    <row r="497" spans="1:14" s="7" customFormat="1" ht="28.8" x14ac:dyDescent="0.3">
      <c r="A497" s="46" t="str">
        <f t="shared" si="20"/>
        <v>683valueInScheme</v>
      </c>
      <c r="B497" s="46" t="str">
        <f t="shared" si="21"/>
        <v>valueInScheme361</v>
      </c>
      <c r="C497" s="36" t="s">
        <v>736</v>
      </c>
      <c r="D497" s="34" t="s">
        <v>4</v>
      </c>
      <c r="E497" s="58" t="str">
        <f>IF(K497,VLOOKUP(K497,Vocabulary!$A:$J,2,),"")</f>
        <v>administrativeStatus</v>
      </c>
      <c r="F497" s="35" t="s">
        <v>771</v>
      </c>
      <c r="G497" s="61" t="str">
        <f>IF(L497&lt;&gt;"",VLOOKUP(L497,Vocabulary!$A:$J,2,),IF(M497&lt;&gt;"",M497,""))</f>
        <v>AdministrativeStatus</v>
      </c>
      <c r="H497" s="35"/>
      <c r="I497" s="35"/>
      <c r="J497" s="35"/>
      <c r="K497" s="34">
        <v>683</v>
      </c>
      <c r="L497" s="34">
        <v>361</v>
      </c>
      <c r="M497" s="47"/>
      <c r="N497" s="2"/>
    </row>
    <row r="498" spans="1:14" s="7" customFormat="1" x14ac:dyDescent="0.3">
      <c r="A498" s="46" t="str">
        <f t="shared" si="20"/>
        <v>644domain</v>
      </c>
      <c r="B498" s="46" t="str">
        <f t="shared" si="21"/>
        <v>domain324</v>
      </c>
      <c r="C498" s="36" t="s">
        <v>736</v>
      </c>
      <c r="D498" s="34" t="s">
        <v>4</v>
      </c>
      <c r="E498" s="58" t="str">
        <f>IF(K498,VLOOKUP(K498,Vocabulary!$A:$J,2,),"")</f>
        <v>person2</v>
      </c>
      <c r="F498" s="35" t="s">
        <v>0</v>
      </c>
      <c r="G498" s="61" t="str">
        <f>IF(L498&lt;&gt;"",VLOOKUP(L498,Vocabulary!$A:$J,2,),IF(M498&lt;&gt;"",M498,""))</f>
        <v>PersonRelation</v>
      </c>
      <c r="H498" s="35"/>
      <c r="I498" s="35"/>
      <c r="J498" s="35"/>
      <c r="K498" s="34">
        <v>644</v>
      </c>
      <c r="L498" s="34">
        <v>324</v>
      </c>
      <c r="M498" s="47"/>
      <c r="N498" s="2"/>
    </row>
    <row r="499" spans="1:14" s="7" customFormat="1" x14ac:dyDescent="0.3">
      <c r="A499" s="46" t="str">
        <f t="shared" si="20"/>
        <v>662subClassOf</v>
      </c>
      <c r="B499" s="46" t="str">
        <f t="shared" si="21"/>
        <v>subClassOf684</v>
      </c>
      <c r="C499" s="36" t="s">
        <v>736</v>
      </c>
      <c r="D499" s="9" t="s">
        <v>32</v>
      </c>
      <c r="E499" s="57" t="str">
        <f>IF(K499,VLOOKUP(K499,Vocabulary!$A:$J,2,),"")</f>
        <v>StreetName</v>
      </c>
      <c r="F499" s="4" t="s">
        <v>749</v>
      </c>
      <c r="G499" s="65" t="str">
        <f>IF(L499&lt;&gt;"",VLOOKUP(L499,Vocabulary!$A:$J,2,),IF(M499&lt;&gt;"",M499,""))</f>
        <v>AddressComponent</v>
      </c>
      <c r="H499" s="4"/>
      <c r="I499" s="4"/>
      <c r="J499" s="4"/>
      <c r="K499" s="9">
        <v>662</v>
      </c>
      <c r="L499" s="9">
        <v>684</v>
      </c>
      <c r="M499" s="21"/>
      <c r="N499" s="2"/>
    </row>
    <row r="500" spans="1:14" s="7" customFormat="1" ht="28.8" x14ac:dyDescent="0.3">
      <c r="A500" s="46" t="str">
        <f t="shared" si="20"/>
        <v>700valueInScheme</v>
      </c>
      <c r="B500" s="46" t="str">
        <f t="shared" si="21"/>
        <v>valueInScheme364</v>
      </c>
      <c r="C500" s="36" t="s">
        <v>736</v>
      </c>
      <c r="D500" s="34" t="s">
        <v>75</v>
      </c>
      <c r="E500" s="58" t="str">
        <f>IF(K500,VLOOKUP(K500,Vocabulary!$A:$J,2,),"")</f>
        <v>nace2008</v>
      </c>
      <c r="F500" s="35" t="s">
        <v>771</v>
      </c>
      <c r="G500" s="61" t="str">
        <f>IF(L500&lt;&gt;"",VLOOKUP(L500,Vocabulary!$A:$J,2,),IF(M500&lt;&gt;"",M500,""))</f>
        <v>Nace2008</v>
      </c>
      <c r="H500" s="35"/>
      <c r="I500" s="35"/>
      <c r="J500" s="35"/>
      <c r="K500" s="34">
        <v>700</v>
      </c>
      <c r="L500" s="34">
        <v>364</v>
      </c>
      <c r="M500" s="47"/>
      <c r="N500" s="2"/>
    </row>
    <row r="501" spans="1:14" s="7" customFormat="1" ht="28.8" x14ac:dyDescent="0.3">
      <c r="A501" s="46" t="str">
        <f t="shared" si="20"/>
        <v>698valueInScheme</v>
      </c>
      <c r="B501" s="46" t="str">
        <f t="shared" si="21"/>
        <v>valueInScheme699</v>
      </c>
      <c r="C501" s="36" t="s">
        <v>736</v>
      </c>
      <c r="D501" s="34" t="s">
        <v>32</v>
      </c>
      <c r="E501" s="58" t="str">
        <f>IF(K501,VLOOKUP(K501,Vocabulary!$A:$J,2,),"")</f>
        <v>regionCode</v>
      </c>
      <c r="F501" s="35" t="s">
        <v>771</v>
      </c>
      <c r="G501" s="61" t="str">
        <f>IF(L501&lt;&gt;"",VLOOKUP(L501,Vocabulary!$A:$J,2,),IF(M501&lt;&gt;"",M501,""))</f>
        <v>RegionCode</v>
      </c>
      <c r="H501" s="35"/>
      <c r="I501" s="35"/>
      <c r="J501" s="35"/>
      <c r="K501" s="34">
        <v>698</v>
      </c>
      <c r="L501" s="34">
        <v>699</v>
      </c>
      <c r="M501" s="47"/>
      <c r="N501" s="2"/>
    </row>
    <row r="502" spans="1:14" s="7" customFormat="1" x14ac:dyDescent="0.3">
      <c r="A502" s="48"/>
      <c r="B502" s="48"/>
      <c r="C502" s="44"/>
      <c r="D502" s="32"/>
      <c r="E502" s="31"/>
      <c r="F502" s="31"/>
      <c r="G502" s="48"/>
      <c r="H502" s="31"/>
      <c r="I502" s="31"/>
      <c r="J502" s="31"/>
      <c r="K502" s="32"/>
      <c r="L502" s="32"/>
      <c r="M502" s="49"/>
    </row>
    <row r="503" spans="1:14" s="7" customFormat="1" x14ac:dyDescent="0.3">
      <c r="A503" s="48"/>
      <c r="B503" s="48"/>
      <c r="C503" s="44"/>
      <c r="D503" s="32"/>
      <c r="E503" s="31"/>
      <c r="F503" s="31"/>
      <c r="G503" s="48"/>
      <c r="H503" s="31"/>
      <c r="I503" s="31"/>
      <c r="J503" s="31"/>
      <c r="K503" s="32"/>
      <c r="L503" s="32"/>
      <c r="M503" s="49"/>
    </row>
    <row r="504" spans="1:14" s="7" customFormat="1" x14ac:dyDescent="0.3">
      <c r="A504" s="48"/>
      <c r="B504" s="48"/>
      <c r="C504" s="44"/>
      <c r="D504" s="32"/>
      <c r="E504" s="31"/>
      <c r="F504" s="31"/>
      <c r="G504" s="48"/>
      <c r="H504" s="31"/>
      <c r="I504" s="31"/>
      <c r="J504" s="31"/>
      <c r="K504" s="32"/>
      <c r="L504" s="32"/>
      <c r="M504" s="49"/>
    </row>
    <row r="505" spans="1:14" s="7" customFormat="1" x14ac:dyDescent="0.3">
      <c r="A505" s="48"/>
      <c r="B505" s="48"/>
      <c r="C505" s="44"/>
      <c r="D505" s="32"/>
      <c r="E505" s="31"/>
      <c r="F505" s="31"/>
      <c r="G505" s="48"/>
      <c r="H505" s="31"/>
      <c r="I505" s="31"/>
      <c r="J505" s="31"/>
      <c r="K505" s="32"/>
      <c r="L505" s="32"/>
      <c r="M505" s="49"/>
    </row>
    <row r="506" spans="1:14" s="7" customFormat="1" x14ac:dyDescent="0.3">
      <c r="A506" s="48"/>
      <c r="B506" s="48"/>
      <c r="C506" s="44"/>
      <c r="D506" s="32"/>
      <c r="E506" s="31"/>
      <c r="F506" s="31"/>
      <c r="G506" s="48"/>
      <c r="H506" s="31"/>
      <c r="I506" s="31"/>
      <c r="J506" s="31"/>
      <c r="K506" s="32"/>
      <c r="L506" s="32"/>
      <c r="M506" s="49"/>
    </row>
    <row r="507" spans="1:14" s="7" customFormat="1" x14ac:dyDescent="0.3">
      <c r="A507" s="48"/>
      <c r="B507" s="48"/>
      <c r="C507" s="44"/>
      <c r="D507" s="32"/>
      <c r="E507" s="31"/>
      <c r="F507" s="31"/>
      <c r="G507" s="48"/>
      <c r="H507" s="31"/>
      <c r="I507" s="31"/>
      <c r="J507" s="31"/>
      <c r="K507" s="32"/>
      <c r="L507" s="32"/>
      <c r="M507" s="49"/>
    </row>
    <row r="508" spans="1:14" s="7" customFormat="1" x14ac:dyDescent="0.3">
      <c r="A508" s="48"/>
      <c r="B508" s="48"/>
      <c r="C508" s="44"/>
      <c r="D508" s="32"/>
      <c r="E508" s="31"/>
      <c r="F508" s="31"/>
      <c r="G508" s="48"/>
      <c r="H508" s="31"/>
      <c r="I508" s="31"/>
      <c r="J508" s="31"/>
      <c r="K508" s="32"/>
      <c r="L508" s="32"/>
      <c r="M508" s="49"/>
    </row>
    <row r="509" spans="1:14" s="7" customFormat="1" x14ac:dyDescent="0.3">
      <c r="A509" s="48"/>
      <c r="B509" s="48"/>
      <c r="C509" s="44"/>
      <c r="D509" s="32"/>
      <c r="E509" s="31"/>
      <c r="F509" s="31"/>
      <c r="G509" s="48"/>
      <c r="H509" s="31"/>
      <c r="I509" s="31"/>
      <c r="J509" s="31"/>
      <c r="K509" s="32"/>
      <c r="L509" s="32"/>
      <c r="M509" s="49"/>
    </row>
    <row r="510" spans="1:14" s="7" customFormat="1" x14ac:dyDescent="0.3">
      <c r="A510" s="48"/>
      <c r="B510" s="48"/>
      <c r="C510" s="44"/>
      <c r="D510" s="32"/>
      <c r="E510" s="31"/>
      <c r="F510" s="31"/>
      <c r="G510" s="48"/>
      <c r="H510" s="31"/>
      <c r="I510" s="31"/>
      <c r="J510" s="31"/>
      <c r="K510" s="32"/>
      <c r="L510" s="32"/>
      <c r="M510" s="49"/>
    </row>
    <row r="511" spans="1:14" s="7" customFormat="1" x14ac:dyDescent="0.3">
      <c r="A511" s="48"/>
      <c r="B511" s="48"/>
      <c r="C511" s="44"/>
      <c r="D511" s="32"/>
      <c r="E511" s="31"/>
      <c r="F511" s="31"/>
      <c r="G511" s="48"/>
      <c r="H511" s="31"/>
      <c r="I511" s="31"/>
      <c r="J511" s="31"/>
      <c r="K511" s="32"/>
      <c r="L511" s="32"/>
      <c r="M511" s="49"/>
    </row>
    <row r="512" spans="1:14" s="7" customFormat="1" x14ac:dyDescent="0.3">
      <c r="A512" s="48"/>
      <c r="B512" s="48"/>
      <c r="C512" s="44"/>
      <c r="D512" s="32"/>
      <c r="E512" s="31"/>
      <c r="F512" s="31"/>
      <c r="G512" s="48"/>
      <c r="H512" s="31"/>
      <c r="I512" s="31"/>
      <c r="J512" s="31"/>
      <c r="K512" s="32"/>
      <c r="L512" s="32"/>
      <c r="M512" s="49"/>
    </row>
    <row r="513" spans="1:13" s="7" customFormat="1" x14ac:dyDescent="0.3">
      <c r="A513" s="48"/>
      <c r="B513" s="48"/>
      <c r="C513" s="44"/>
      <c r="D513" s="32"/>
      <c r="E513" s="31"/>
      <c r="F513" s="31"/>
      <c r="G513" s="48"/>
      <c r="H513" s="31"/>
      <c r="I513" s="31"/>
      <c r="J513" s="31"/>
      <c r="K513" s="32"/>
      <c r="L513" s="32"/>
      <c r="M513" s="49"/>
    </row>
    <row r="514" spans="1:13" s="7" customFormat="1" x14ac:dyDescent="0.3">
      <c r="A514" s="48"/>
      <c r="B514" s="48"/>
      <c r="C514" s="44"/>
      <c r="D514" s="32"/>
      <c r="E514" s="31"/>
      <c r="F514" s="31"/>
      <c r="G514" s="48"/>
      <c r="H514" s="31"/>
      <c r="I514" s="31"/>
      <c r="J514" s="31"/>
      <c r="K514" s="32"/>
      <c r="L514" s="32"/>
      <c r="M514" s="49"/>
    </row>
    <row r="515" spans="1:13" s="7" customFormat="1" x14ac:dyDescent="0.3">
      <c r="A515" s="48"/>
      <c r="B515" s="48"/>
      <c r="C515" s="44"/>
      <c r="D515" s="32"/>
      <c r="E515" s="31"/>
      <c r="F515" s="31"/>
      <c r="G515" s="48"/>
      <c r="H515" s="31"/>
      <c r="I515" s="31"/>
      <c r="J515" s="31"/>
      <c r="K515" s="32"/>
      <c r="L515" s="32"/>
      <c r="M515" s="49"/>
    </row>
    <row r="516" spans="1:13" s="7" customFormat="1" x14ac:dyDescent="0.3">
      <c r="A516" s="48"/>
      <c r="B516" s="48"/>
      <c r="C516" s="44"/>
      <c r="D516" s="32"/>
      <c r="E516" s="31"/>
      <c r="F516" s="31"/>
      <c r="G516" s="48"/>
      <c r="H516" s="31"/>
      <c r="I516" s="31"/>
      <c r="J516" s="31"/>
      <c r="K516" s="32"/>
      <c r="L516" s="32"/>
      <c r="M516" s="49"/>
    </row>
    <row r="517" spans="1:13" s="7" customFormat="1" x14ac:dyDescent="0.3">
      <c r="A517" s="48"/>
      <c r="B517" s="48"/>
      <c r="C517" s="44"/>
      <c r="D517" s="32"/>
      <c r="E517" s="31"/>
      <c r="F517" s="31"/>
      <c r="G517" s="48"/>
      <c r="H517" s="31"/>
      <c r="I517" s="31"/>
      <c r="J517" s="31"/>
      <c r="K517" s="32"/>
      <c r="L517" s="32"/>
      <c r="M517" s="49"/>
    </row>
    <row r="518" spans="1:13" s="7" customFormat="1" x14ac:dyDescent="0.3">
      <c r="A518" s="48"/>
      <c r="B518" s="48"/>
      <c r="C518" s="44"/>
      <c r="D518" s="32"/>
      <c r="E518" s="31"/>
      <c r="F518" s="31"/>
      <c r="G518" s="48"/>
      <c r="H518" s="31"/>
      <c r="I518" s="31"/>
      <c r="J518" s="31"/>
      <c r="K518" s="32"/>
      <c r="L518" s="32"/>
      <c r="M518" s="49"/>
    </row>
    <row r="519" spans="1:13" s="7" customFormat="1" x14ac:dyDescent="0.3">
      <c r="A519" s="48"/>
      <c r="B519" s="48"/>
      <c r="C519" s="44"/>
      <c r="D519" s="32"/>
      <c r="E519" s="31"/>
      <c r="F519" s="31"/>
      <c r="G519" s="48"/>
      <c r="H519" s="31"/>
      <c r="I519" s="31"/>
      <c r="J519" s="31"/>
      <c r="K519" s="32"/>
      <c r="L519" s="32"/>
      <c r="M519" s="49"/>
    </row>
    <row r="520" spans="1:13" s="7" customFormat="1" x14ac:dyDescent="0.3">
      <c r="A520" s="48"/>
      <c r="B520" s="48"/>
      <c r="C520" s="44"/>
      <c r="D520" s="32"/>
      <c r="E520" s="31"/>
      <c r="F520" s="31"/>
      <c r="G520" s="48"/>
      <c r="H520" s="31"/>
      <c r="I520" s="31"/>
      <c r="J520" s="31"/>
      <c r="K520" s="32"/>
      <c r="L520" s="32"/>
      <c r="M520" s="49"/>
    </row>
    <row r="521" spans="1:13" s="7" customFormat="1" x14ac:dyDescent="0.3">
      <c r="A521" s="48"/>
      <c r="B521" s="48"/>
      <c r="C521" s="44"/>
      <c r="D521" s="32"/>
      <c r="E521" s="31"/>
      <c r="F521" s="31"/>
      <c r="G521" s="48"/>
      <c r="H521" s="31"/>
      <c r="I521" s="31"/>
      <c r="J521" s="31"/>
      <c r="K521" s="32"/>
      <c r="L521" s="32"/>
      <c r="M521" s="49"/>
    </row>
    <row r="522" spans="1:13" s="7" customFormat="1" x14ac:dyDescent="0.3">
      <c r="A522" s="48"/>
      <c r="B522" s="48"/>
      <c r="C522" s="44"/>
      <c r="D522" s="32"/>
      <c r="E522" s="31"/>
      <c r="F522" s="31"/>
      <c r="G522" s="48"/>
      <c r="H522" s="31"/>
      <c r="I522" s="31"/>
      <c r="J522" s="31"/>
      <c r="K522" s="32"/>
      <c r="L522" s="32"/>
      <c r="M522" s="49"/>
    </row>
    <row r="523" spans="1:13" s="7" customFormat="1" x14ac:dyDescent="0.3">
      <c r="A523" s="48"/>
      <c r="B523" s="48"/>
      <c r="C523" s="44"/>
      <c r="D523" s="32"/>
      <c r="E523" s="31"/>
      <c r="F523" s="31"/>
      <c r="G523" s="48"/>
      <c r="H523" s="31"/>
      <c r="I523" s="31"/>
      <c r="J523" s="31"/>
      <c r="K523" s="32"/>
      <c r="L523" s="32"/>
      <c r="M523" s="49"/>
    </row>
    <row r="524" spans="1:13" s="7" customFormat="1" x14ac:dyDescent="0.3">
      <c r="A524" s="48"/>
      <c r="B524" s="48"/>
      <c r="C524" s="44"/>
      <c r="D524" s="32"/>
      <c r="E524" s="31"/>
      <c r="F524" s="31"/>
      <c r="G524" s="48"/>
      <c r="H524" s="31"/>
      <c r="I524" s="31"/>
      <c r="J524" s="31"/>
      <c r="K524" s="32"/>
      <c r="L524" s="32"/>
      <c r="M524" s="49"/>
    </row>
    <row r="525" spans="1:13" s="7" customFormat="1" x14ac:dyDescent="0.3">
      <c r="A525" s="48"/>
      <c r="B525" s="48"/>
      <c r="C525" s="44"/>
      <c r="D525" s="32"/>
      <c r="E525" s="31"/>
      <c r="F525" s="31"/>
      <c r="G525" s="48"/>
      <c r="H525" s="31"/>
      <c r="I525" s="31"/>
      <c r="J525" s="31"/>
      <c r="K525" s="32"/>
      <c r="L525" s="32"/>
      <c r="M525" s="49"/>
    </row>
    <row r="526" spans="1:13" s="7" customFormat="1" x14ac:dyDescent="0.3">
      <c r="A526" s="48"/>
      <c r="B526" s="48"/>
      <c r="C526" s="44"/>
      <c r="D526" s="32"/>
      <c r="E526" s="31"/>
      <c r="F526" s="31"/>
      <c r="G526" s="48"/>
      <c r="H526" s="31"/>
      <c r="I526" s="31"/>
      <c r="J526" s="31"/>
      <c r="K526" s="32"/>
      <c r="L526" s="32"/>
      <c r="M526" s="49"/>
    </row>
    <row r="527" spans="1:13" s="7" customFormat="1" x14ac:dyDescent="0.3">
      <c r="A527" s="48"/>
      <c r="B527" s="48"/>
      <c r="C527" s="44"/>
      <c r="D527" s="32"/>
      <c r="E527" s="31"/>
      <c r="F527" s="31"/>
      <c r="G527" s="48"/>
      <c r="H527" s="31"/>
      <c r="I527" s="31"/>
      <c r="J527" s="31"/>
      <c r="K527" s="32"/>
      <c r="L527" s="32"/>
      <c r="M527" s="49"/>
    </row>
    <row r="528" spans="1:13" s="7" customFormat="1" x14ac:dyDescent="0.3">
      <c r="A528" s="48"/>
      <c r="B528" s="48"/>
      <c r="C528" s="44"/>
      <c r="D528" s="32"/>
      <c r="E528" s="31"/>
      <c r="F528" s="31"/>
      <c r="G528" s="48"/>
      <c r="H528" s="31"/>
      <c r="I528" s="31"/>
      <c r="J528" s="31"/>
      <c r="K528" s="32"/>
      <c r="L528" s="32"/>
      <c r="M528" s="49"/>
    </row>
    <row r="529" spans="1:13" s="7" customFormat="1" x14ac:dyDescent="0.3">
      <c r="A529" s="48"/>
      <c r="B529" s="48"/>
      <c r="C529" s="44"/>
      <c r="D529" s="32"/>
      <c r="E529" s="31"/>
      <c r="F529" s="31"/>
      <c r="G529" s="48"/>
      <c r="H529" s="31"/>
      <c r="I529" s="31"/>
      <c r="J529" s="31"/>
      <c r="K529" s="32"/>
      <c r="L529" s="32"/>
      <c r="M529" s="49"/>
    </row>
    <row r="530" spans="1:13" s="7" customFormat="1" x14ac:dyDescent="0.3">
      <c r="A530" s="48"/>
      <c r="B530" s="48"/>
      <c r="C530" s="44"/>
      <c r="D530" s="32"/>
      <c r="E530" s="31"/>
      <c r="F530" s="31"/>
      <c r="G530" s="48"/>
      <c r="H530" s="31"/>
      <c r="I530" s="31"/>
      <c r="J530" s="31"/>
      <c r="K530" s="32"/>
      <c r="L530" s="32"/>
      <c r="M530" s="49"/>
    </row>
    <row r="531" spans="1:13" s="7" customFormat="1" x14ac:dyDescent="0.3">
      <c r="A531" s="48"/>
      <c r="B531" s="48"/>
      <c r="C531" s="44"/>
      <c r="D531" s="32"/>
      <c r="E531" s="31"/>
      <c r="F531" s="31"/>
      <c r="G531" s="48"/>
      <c r="H531" s="31"/>
      <c r="I531" s="31"/>
      <c r="J531" s="31"/>
      <c r="K531" s="32"/>
      <c r="L531" s="32"/>
      <c r="M531" s="49"/>
    </row>
    <row r="532" spans="1:13" s="7" customFormat="1" x14ac:dyDescent="0.3">
      <c r="A532" s="48"/>
      <c r="B532" s="48"/>
      <c r="C532" s="44"/>
      <c r="D532" s="32"/>
      <c r="E532" s="31"/>
      <c r="F532" s="31"/>
      <c r="G532" s="48"/>
      <c r="H532" s="31"/>
      <c r="I532" s="31"/>
      <c r="J532" s="31"/>
      <c r="K532" s="32"/>
      <c r="L532" s="32"/>
      <c r="M532" s="49"/>
    </row>
    <row r="533" spans="1:13" s="7" customFormat="1" x14ac:dyDescent="0.3">
      <c r="A533" s="48"/>
      <c r="B533" s="48"/>
      <c r="C533" s="44"/>
      <c r="D533" s="32"/>
      <c r="E533" s="31"/>
      <c r="F533" s="31"/>
      <c r="G533" s="48"/>
      <c r="H533" s="31"/>
      <c r="I533" s="31"/>
      <c r="J533" s="31"/>
      <c r="K533" s="32"/>
      <c r="L533" s="32"/>
      <c r="M533" s="49"/>
    </row>
    <row r="534" spans="1:13" s="7" customFormat="1" x14ac:dyDescent="0.3">
      <c r="A534" s="48"/>
      <c r="B534" s="48"/>
      <c r="C534" s="44"/>
      <c r="D534" s="32"/>
      <c r="E534" s="31"/>
      <c r="F534" s="31"/>
      <c r="G534" s="48"/>
      <c r="H534" s="31"/>
      <c r="I534" s="31"/>
      <c r="J534" s="31"/>
      <c r="K534" s="32"/>
      <c r="L534" s="32"/>
      <c r="M534" s="49"/>
    </row>
    <row r="535" spans="1:13" s="7" customFormat="1" x14ac:dyDescent="0.3">
      <c r="A535" s="48"/>
      <c r="B535" s="48"/>
      <c r="C535" s="44"/>
      <c r="D535" s="32"/>
      <c r="E535" s="31"/>
      <c r="F535" s="31"/>
      <c r="G535" s="48"/>
      <c r="H535" s="31"/>
      <c r="I535" s="31"/>
      <c r="J535" s="31"/>
      <c r="K535" s="32"/>
      <c r="L535" s="32"/>
      <c r="M535" s="49"/>
    </row>
    <row r="536" spans="1:13" s="7" customFormat="1" x14ac:dyDescent="0.3">
      <c r="A536" s="48"/>
      <c r="B536" s="48"/>
      <c r="C536" s="44"/>
      <c r="D536" s="32"/>
      <c r="E536" s="31"/>
      <c r="F536" s="31"/>
      <c r="G536" s="48"/>
      <c r="H536" s="31"/>
      <c r="I536" s="31"/>
      <c r="J536" s="31"/>
      <c r="K536" s="32"/>
      <c r="L536" s="32"/>
      <c r="M536" s="49"/>
    </row>
    <row r="537" spans="1:13" s="7" customFormat="1" x14ac:dyDescent="0.3">
      <c r="A537" s="48"/>
      <c r="B537" s="48"/>
      <c r="C537" s="44"/>
      <c r="D537" s="32"/>
      <c r="E537" s="31"/>
      <c r="F537" s="31"/>
      <c r="G537" s="48"/>
      <c r="H537" s="31"/>
      <c r="I537" s="31"/>
      <c r="J537" s="31"/>
      <c r="K537" s="32"/>
      <c r="L537" s="32"/>
      <c r="M537" s="49"/>
    </row>
    <row r="538" spans="1:13" s="7" customFormat="1" x14ac:dyDescent="0.3">
      <c r="A538" s="48"/>
      <c r="B538" s="48"/>
      <c r="C538" s="44"/>
      <c r="D538" s="32"/>
      <c r="E538" s="31"/>
      <c r="F538" s="31"/>
      <c r="G538" s="48"/>
      <c r="H538" s="31"/>
      <c r="I538" s="31"/>
      <c r="J538" s="31"/>
      <c r="K538" s="32"/>
      <c r="L538" s="32"/>
      <c r="M538" s="49"/>
    </row>
    <row r="539" spans="1:13" s="7" customFormat="1" x14ac:dyDescent="0.3">
      <c r="A539" s="48"/>
      <c r="B539" s="48"/>
      <c r="C539" s="44"/>
      <c r="D539" s="32"/>
      <c r="E539" s="31"/>
      <c r="F539" s="31"/>
      <c r="G539" s="48"/>
      <c r="H539" s="31"/>
      <c r="I539" s="31"/>
      <c r="J539" s="31"/>
      <c r="K539" s="32"/>
      <c r="L539" s="32"/>
      <c r="M539" s="49"/>
    </row>
    <row r="540" spans="1:13" s="7" customFormat="1" x14ac:dyDescent="0.3">
      <c r="A540" s="48"/>
      <c r="B540" s="48"/>
      <c r="C540" s="44"/>
      <c r="D540" s="32"/>
      <c r="E540" s="31"/>
      <c r="F540" s="31"/>
      <c r="G540" s="48"/>
      <c r="H540" s="31"/>
      <c r="I540" s="31"/>
      <c r="J540" s="31"/>
      <c r="K540" s="32"/>
      <c r="L540" s="32"/>
      <c r="M540" s="49"/>
    </row>
    <row r="541" spans="1:13" s="7" customFormat="1" x14ac:dyDescent="0.3">
      <c r="A541" s="48"/>
      <c r="B541" s="48"/>
      <c r="C541" s="44"/>
      <c r="D541" s="32"/>
      <c r="E541" s="31"/>
      <c r="F541" s="31"/>
      <c r="G541" s="48"/>
      <c r="H541" s="31"/>
      <c r="I541" s="31"/>
      <c r="J541" s="31"/>
      <c r="K541" s="32"/>
      <c r="L541" s="32"/>
      <c r="M541" s="49"/>
    </row>
    <row r="542" spans="1:13" s="7" customFormat="1" x14ac:dyDescent="0.3">
      <c r="A542" s="48"/>
      <c r="B542" s="48"/>
      <c r="C542" s="44"/>
      <c r="D542" s="32"/>
      <c r="E542" s="31"/>
      <c r="F542" s="31"/>
      <c r="G542" s="48"/>
      <c r="H542" s="31"/>
      <c r="I542" s="31"/>
      <c r="J542" s="31"/>
      <c r="K542" s="32"/>
      <c r="L542" s="32"/>
      <c r="M542" s="49"/>
    </row>
    <row r="543" spans="1:13" s="7" customFormat="1" x14ac:dyDescent="0.3">
      <c r="A543" s="48"/>
      <c r="B543" s="48"/>
      <c r="C543" s="44"/>
      <c r="D543" s="32"/>
      <c r="E543" s="31"/>
      <c r="F543" s="31"/>
      <c r="G543" s="48"/>
      <c r="H543" s="31"/>
      <c r="I543" s="31"/>
      <c r="J543" s="31"/>
      <c r="K543" s="32"/>
      <c r="L543" s="32"/>
      <c r="M543" s="49"/>
    </row>
    <row r="544" spans="1:13" s="7" customFormat="1" x14ac:dyDescent="0.3">
      <c r="A544" s="48"/>
      <c r="B544" s="48"/>
      <c r="C544" s="44"/>
      <c r="D544" s="32"/>
      <c r="E544" s="31"/>
      <c r="F544" s="31"/>
      <c r="G544" s="48"/>
      <c r="H544" s="31"/>
      <c r="I544" s="31"/>
      <c r="J544" s="31"/>
      <c r="K544" s="32"/>
      <c r="L544" s="32"/>
      <c r="M544" s="49"/>
    </row>
    <row r="545" spans="1:13" s="7" customFormat="1" x14ac:dyDescent="0.3">
      <c r="A545" s="48"/>
      <c r="B545" s="48"/>
      <c r="C545" s="44"/>
      <c r="D545" s="32"/>
      <c r="E545" s="31"/>
      <c r="F545" s="31"/>
      <c r="G545" s="48"/>
      <c r="H545" s="31"/>
      <c r="I545" s="31"/>
      <c r="J545" s="31"/>
      <c r="K545" s="32"/>
      <c r="L545" s="32"/>
      <c r="M545" s="49"/>
    </row>
    <row r="546" spans="1:13" s="7" customFormat="1" x14ac:dyDescent="0.3">
      <c r="A546" s="48"/>
      <c r="B546" s="48"/>
      <c r="C546" s="44"/>
      <c r="D546" s="32"/>
      <c r="E546" s="31"/>
      <c r="F546" s="31"/>
      <c r="G546" s="48"/>
      <c r="H546" s="31"/>
      <c r="I546" s="31"/>
      <c r="J546" s="31"/>
      <c r="K546" s="32"/>
      <c r="L546" s="32"/>
      <c r="M546" s="49"/>
    </row>
    <row r="547" spans="1:13" s="7" customFormat="1" x14ac:dyDescent="0.3">
      <c r="A547" s="48"/>
      <c r="B547" s="48"/>
      <c r="C547" s="44"/>
      <c r="D547" s="32"/>
      <c r="E547" s="31"/>
      <c r="F547" s="31"/>
      <c r="G547" s="48"/>
      <c r="H547" s="31"/>
      <c r="I547" s="31"/>
      <c r="J547" s="31"/>
      <c r="K547" s="32"/>
      <c r="L547" s="32"/>
      <c r="M547" s="49"/>
    </row>
    <row r="548" spans="1:13" s="7" customFormat="1" x14ac:dyDescent="0.3">
      <c r="A548" s="48"/>
      <c r="B548" s="48"/>
      <c r="C548" s="44"/>
      <c r="D548" s="32"/>
      <c r="E548" s="31"/>
      <c r="F548" s="31"/>
      <c r="G548" s="48"/>
      <c r="H548" s="31"/>
      <c r="I548" s="31"/>
      <c r="J548" s="31"/>
      <c r="K548" s="32"/>
      <c r="L548" s="32"/>
      <c r="M548" s="49"/>
    </row>
    <row r="549" spans="1:13" s="7" customFormat="1" x14ac:dyDescent="0.3">
      <c r="A549" s="48"/>
      <c r="B549" s="48"/>
      <c r="C549" s="44"/>
      <c r="D549" s="32"/>
      <c r="E549" s="31"/>
      <c r="F549" s="31"/>
      <c r="G549" s="48"/>
      <c r="H549" s="31"/>
      <c r="I549" s="31"/>
      <c r="J549" s="31"/>
      <c r="K549" s="32"/>
      <c r="L549" s="32"/>
      <c r="M549" s="49"/>
    </row>
    <row r="550" spans="1:13" s="7" customFormat="1" x14ac:dyDescent="0.3">
      <c r="A550" s="48"/>
      <c r="B550" s="48"/>
      <c r="C550" s="44"/>
      <c r="D550" s="32"/>
      <c r="E550" s="31"/>
      <c r="F550" s="31"/>
      <c r="G550" s="48"/>
      <c r="H550" s="31"/>
      <c r="I550" s="31"/>
      <c r="J550" s="31"/>
      <c r="K550" s="32"/>
      <c r="L550" s="32"/>
      <c r="M550" s="49"/>
    </row>
    <row r="551" spans="1:13" s="7" customFormat="1" x14ac:dyDescent="0.3">
      <c r="A551" s="48"/>
      <c r="B551" s="48"/>
      <c r="C551" s="44"/>
      <c r="D551" s="32"/>
      <c r="E551" s="31"/>
      <c r="F551" s="31"/>
      <c r="G551" s="48"/>
      <c r="H551" s="31"/>
      <c r="I551" s="31"/>
      <c r="J551" s="31"/>
      <c r="K551" s="32"/>
      <c r="L551" s="32"/>
      <c r="M551" s="49"/>
    </row>
    <row r="552" spans="1:13" s="7" customFormat="1" x14ac:dyDescent="0.3">
      <c r="A552" s="48"/>
      <c r="B552" s="48"/>
      <c r="C552" s="44"/>
      <c r="D552" s="32"/>
      <c r="E552" s="31"/>
      <c r="F552" s="31"/>
      <c r="G552" s="48"/>
      <c r="H552" s="31"/>
      <c r="I552" s="31"/>
      <c r="J552" s="31"/>
      <c r="K552" s="32"/>
      <c r="L552" s="32"/>
      <c r="M552" s="49"/>
    </row>
    <row r="553" spans="1:13" s="7" customFormat="1" x14ac:dyDescent="0.3">
      <c r="A553" s="48"/>
      <c r="B553" s="48"/>
      <c r="C553" s="44"/>
      <c r="D553" s="32"/>
      <c r="E553" s="31"/>
      <c r="F553" s="31"/>
      <c r="G553" s="48"/>
      <c r="H553" s="31"/>
      <c r="I553" s="31"/>
      <c r="J553" s="31"/>
      <c r="K553" s="32"/>
      <c r="L553" s="32"/>
      <c r="M553" s="49"/>
    </row>
    <row r="554" spans="1:13" s="7" customFormat="1" x14ac:dyDescent="0.3">
      <c r="A554" s="48"/>
      <c r="B554" s="48"/>
      <c r="C554" s="44"/>
      <c r="D554" s="32"/>
      <c r="E554" s="31"/>
      <c r="F554" s="31"/>
      <c r="G554" s="48"/>
      <c r="H554" s="31"/>
      <c r="I554" s="31"/>
      <c r="J554" s="31"/>
      <c r="K554" s="32"/>
      <c r="L554" s="32"/>
      <c r="M554" s="49"/>
    </row>
    <row r="555" spans="1:13" s="7" customFormat="1" x14ac:dyDescent="0.3">
      <c r="A555" s="48"/>
      <c r="B555" s="48"/>
      <c r="C555" s="44"/>
      <c r="D555" s="32"/>
      <c r="E555" s="31"/>
      <c r="F555" s="31"/>
      <c r="G555" s="48"/>
      <c r="H555" s="31"/>
      <c r="I555" s="31"/>
      <c r="J555" s="31"/>
      <c r="K555" s="32"/>
      <c r="L555" s="32"/>
      <c r="M555" s="49"/>
    </row>
    <row r="556" spans="1:13" s="7" customFormat="1" x14ac:dyDescent="0.3">
      <c r="A556" s="48"/>
      <c r="B556" s="48"/>
      <c r="C556" s="44"/>
      <c r="D556" s="32"/>
      <c r="E556" s="31"/>
      <c r="F556" s="31"/>
      <c r="G556" s="48"/>
      <c r="H556" s="31"/>
      <c r="I556" s="31"/>
      <c r="J556" s="31"/>
      <c r="K556" s="32"/>
      <c r="L556" s="32"/>
      <c r="M556" s="49"/>
    </row>
    <row r="557" spans="1:13" s="7" customFormat="1" x14ac:dyDescent="0.3">
      <c r="A557" s="48"/>
      <c r="B557" s="48"/>
      <c r="C557" s="44"/>
      <c r="D557" s="32"/>
      <c r="E557" s="31"/>
      <c r="F557" s="31"/>
      <c r="G557" s="48"/>
      <c r="H557" s="31"/>
      <c r="I557" s="31"/>
      <c r="J557" s="31"/>
      <c r="K557" s="32"/>
      <c r="L557" s="32"/>
      <c r="M557" s="49"/>
    </row>
    <row r="558" spans="1:13" s="7" customFormat="1" x14ac:dyDescent="0.3">
      <c r="A558" s="48"/>
      <c r="B558" s="48"/>
      <c r="C558" s="44"/>
      <c r="D558" s="32"/>
      <c r="E558" s="31"/>
      <c r="F558" s="31"/>
      <c r="G558" s="48"/>
      <c r="H558" s="31"/>
      <c r="I558" s="31"/>
      <c r="J558" s="31"/>
      <c r="K558" s="32"/>
      <c r="L558" s="32"/>
      <c r="M558" s="49"/>
    </row>
    <row r="559" spans="1:13" s="7" customFormat="1" x14ac:dyDescent="0.3">
      <c r="A559" s="48"/>
      <c r="B559" s="48"/>
      <c r="C559" s="44"/>
      <c r="D559" s="32"/>
      <c r="E559" s="31"/>
      <c r="F559" s="31"/>
      <c r="G559" s="48"/>
      <c r="H559" s="31"/>
      <c r="I559" s="31"/>
      <c r="J559" s="31"/>
      <c r="K559" s="32"/>
      <c r="L559" s="32"/>
      <c r="M559" s="49"/>
    </row>
    <row r="560" spans="1:13" s="7" customFormat="1" x14ac:dyDescent="0.3">
      <c r="A560" s="48"/>
      <c r="B560" s="48"/>
      <c r="C560" s="44"/>
      <c r="D560" s="32"/>
      <c r="E560" s="31"/>
      <c r="F560" s="31"/>
      <c r="G560" s="48"/>
      <c r="H560" s="31"/>
      <c r="I560" s="31"/>
      <c r="J560" s="31"/>
      <c r="K560" s="32"/>
      <c r="L560" s="32"/>
      <c r="M560" s="49"/>
    </row>
    <row r="561" spans="1:13" s="7" customFormat="1" x14ac:dyDescent="0.3">
      <c r="A561" s="48"/>
      <c r="B561" s="48"/>
      <c r="C561" s="44"/>
      <c r="D561" s="32"/>
      <c r="E561" s="31"/>
      <c r="F561" s="31"/>
      <c r="G561" s="48"/>
      <c r="H561" s="31"/>
      <c r="I561" s="31"/>
      <c r="J561" s="31"/>
      <c r="K561" s="32"/>
      <c r="L561" s="32"/>
      <c r="M561" s="49"/>
    </row>
    <row r="562" spans="1:13" s="7" customFormat="1" x14ac:dyDescent="0.3">
      <c r="A562" s="48"/>
      <c r="B562" s="48"/>
      <c r="C562" s="44"/>
      <c r="D562" s="32"/>
      <c r="E562" s="31"/>
      <c r="F562" s="31"/>
      <c r="G562" s="48"/>
      <c r="H562" s="31"/>
      <c r="I562" s="31"/>
      <c r="J562" s="31"/>
      <c r="K562" s="32"/>
      <c r="L562" s="32"/>
      <c r="M562" s="49"/>
    </row>
    <row r="563" spans="1:13" s="7" customFormat="1" x14ac:dyDescent="0.3">
      <c r="A563" s="48"/>
      <c r="B563" s="48"/>
      <c r="C563" s="44"/>
      <c r="D563" s="32"/>
      <c r="E563" s="31"/>
      <c r="F563" s="31"/>
      <c r="G563" s="48"/>
      <c r="H563" s="31"/>
      <c r="I563" s="31"/>
      <c r="J563" s="31"/>
      <c r="K563" s="32"/>
      <c r="L563" s="32"/>
      <c r="M563" s="49"/>
    </row>
    <row r="564" spans="1:13" s="7" customFormat="1" x14ac:dyDescent="0.3">
      <c r="A564" s="48"/>
      <c r="B564" s="48"/>
      <c r="C564" s="44"/>
      <c r="D564" s="32"/>
      <c r="E564" s="31"/>
      <c r="F564" s="31"/>
      <c r="G564" s="48"/>
      <c r="H564" s="31"/>
      <c r="I564" s="31"/>
      <c r="J564" s="31"/>
      <c r="K564" s="32"/>
      <c r="L564" s="32"/>
      <c r="M564" s="49"/>
    </row>
    <row r="565" spans="1:13" s="7" customFormat="1" x14ac:dyDescent="0.3">
      <c r="A565" s="48"/>
      <c r="B565" s="48"/>
      <c r="C565" s="44"/>
      <c r="D565" s="32"/>
      <c r="E565" s="31"/>
      <c r="F565" s="31"/>
      <c r="G565" s="48"/>
      <c r="H565" s="31"/>
      <c r="I565" s="31"/>
      <c r="J565" s="31"/>
      <c r="K565" s="32"/>
      <c r="L565" s="32"/>
      <c r="M565" s="49"/>
    </row>
    <row r="566" spans="1:13" s="7" customFormat="1" x14ac:dyDescent="0.3">
      <c r="A566" s="48"/>
      <c r="B566" s="48"/>
      <c r="C566" s="44"/>
      <c r="D566" s="32"/>
      <c r="E566" s="31"/>
      <c r="F566" s="31"/>
      <c r="G566" s="48"/>
      <c r="H566" s="31"/>
      <c r="I566" s="31"/>
      <c r="J566" s="31"/>
      <c r="K566" s="32"/>
      <c r="L566" s="32"/>
      <c r="M566" s="49"/>
    </row>
    <row r="567" spans="1:13" s="7" customFormat="1" x14ac:dyDescent="0.3">
      <c r="A567" s="48"/>
      <c r="B567" s="48"/>
      <c r="C567" s="44"/>
      <c r="D567" s="32"/>
      <c r="E567" s="31"/>
      <c r="F567" s="31"/>
      <c r="G567" s="48"/>
      <c r="H567" s="31"/>
      <c r="I567" s="31"/>
      <c r="J567" s="31"/>
      <c r="K567" s="32"/>
      <c r="L567" s="32"/>
      <c r="M567" s="49"/>
    </row>
    <row r="568" spans="1:13" s="7" customFormat="1" x14ac:dyDescent="0.3">
      <c r="A568" s="48"/>
      <c r="B568" s="48"/>
      <c r="C568" s="44"/>
      <c r="D568" s="32"/>
      <c r="E568" s="31"/>
      <c r="F568" s="31"/>
      <c r="G568" s="48"/>
      <c r="H568" s="31"/>
      <c r="I568" s="31"/>
      <c r="J568" s="31"/>
      <c r="K568" s="32"/>
      <c r="L568" s="32"/>
      <c r="M568" s="49"/>
    </row>
    <row r="569" spans="1:13" s="7" customFormat="1" x14ac:dyDescent="0.3">
      <c r="A569" s="48"/>
      <c r="B569" s="48"/>
      <c r="C569" s="44"/>
      <c r="D569" s="32"/>
      <c r="E569" s="31"/>
      <c r="F569" s="31"/>
      <c r="G569" s="48"/>
      <c r="H569" s="31"/>
      <c r="I569" s="31"/>
      <c r="J569" s="31"/>
      <c r="K569" s="32"/>
      <c r="L569" s="32"/>
      <c r="M569" s="49"/>
    </row>
    <row r="570" spans="1:13" s="7" customFormat="1" x14ac:dyDescent="0.3">
      <c r="A570" s="48"/>
      <c r="B570" s="48"/>
      <c r="C570" s="44"/>
      <c r="D570" s="32"/>
      <c r="E570" s="31"/>
      <c r="F570" s="31"/>
      <c r="G570" s="48"/>
      <c r="H570" s="31"/>
      <c r="I570" s="31"/>
      <c r="J570" s="31"/>
      <c r="K570" s="32"/>
      <c r="L570" s="32"/>
      <c r="M570" s="49"/>
    </row>
    <row r="571" spans="1:13" s="7" customFormat="1" x14ac:dyDescent="0.3">
      <c r="A571" s="48"/>
      <c r="B571" s="48"/>
      <c r="C571" s="44"/>
      <c r="D571" s="32"/>
      <c r="E571" s="31"/>
      <c r="F571" s="31"/>
      <c r="G571" s="48"/>
      <c r="H571" s="31"/>
      <c r="I571" s="31"/>
      <c r="J571" s="31"/>
      <c r="K571" s="32"/>
      <c r="L571" s="32"/>
      <c r="M571" s="49"/>
    </row>
    <row r="572" spans="1:13" s="7" customFormat="1" x14ac:dyDescent="0.3">
      <c r="A572" s="48"/>
      <c r="B572" s="48"/>
      <c r="C572" s="44"/>
      <c r="D572" s="32"/>
      <c r="E572" s="31"/>
      <c r="F572" s="31"/>
      <c r="G572" s="48"/>
      <c r="H572" s="31"/>
      <c r="I572" s="31"/>
      <c r="J572" s="31"/>
      <c r="K572" s="32"/>
      <c r="L572" s="32"/>
      <c r="M572" s="49"/>
    </row>
    <row r="573" spans="1:13" s="7" customFormat="1" x14ac:dyDescent="0.3">
      <c r="A573" s="48"/>
      <c r="B573" s="48"/>
      <c r="C573" s="44"/>
      <c r="D573" s="32"/>
      <c r="E573" s="31"/>
      <c r="F573" s="31"/>
      <c r="G573" s="48"/>
      <c r="H573" s="31"/>
      <c r="I573" s="31"/>
      <c r="J573" s="31"/>
      <c r="K573" s="32"/>
      <c r="L573" s="32"/>
      <c r="M573" s="49"/>
    </row>
    <row r="574" spans="1:13" s="7" customFormat="1" x14ac:dyDescent="0.3">
      <c r="A574" s="48"/>
      <c r="B574" s="48"/>
      <c r="C574" s="44"/>
      <c r="D574" s="32"/>
      <c r="E574" s="31"/>
      <c r="F574" s="31"/>
      <c r="G574" s="48"/>
      <c r="H574" s="31"/>
      <c r="I574" s="31"/>
      <c r="J574" s="31"/>
      <c r="K574" s="32"/>
      <c r="L574" s="32"/>
      <c r="M574" s="49"/>
    </row>
    <row r="575" spans="1:13" s="7" customFormat="1" x14ac:dyDescent="0.3">
      <c r="A575" s="48"/>
      <c r="B575" s="48"/>
      <c r="C575" s="44"/>
      <c r="D575" s="32"/>
      <c r="E575" s="31"/>
      <c r="F575" s="31"/>
      <c r="G575" s="48"/>
      <c r="H575" s="31"/>
      <c r="I575" s="31"/>
      <c r="J575" s="31"/>
      <c r="K575" s="32"/>
      <c r="L575" s="32"/>
      <c r="M575" s="49"/>
    </row>
    <row r="576" spans="1:13" s="7" customFormat="1" x14ac:dyDescent="0.3">
      <c r="A576" s="48"/>
      <c r="B576" s="48"/>
      <c r="C576" s="44"/>
      <c r="D576" s="32"/>
      <c r="E576" s="31"/>
      <c r="F576" s="31"/>
      <c r="G576" s="48"/>
      <c r="H576" s="31"/>
      <c r="I576" s="31"/>
      <c r="J576" s="31"/>
      <c r="K576" s="32"/>
      <c r="L576" s="32"/>
      <c r="M576" s="49"/>
    </row>
    <row r="577" spans="1:13" s="7" customFormat="1" x14ac:dyDescent="0.3">
      <c r="A577" s="48"/>
      <c r="B577" s="48"/>
      <c r="C577" s="44"/>
      <c r="D577" s="32"/>
      <c r="E577" s="31"/>
      <c r="F577" s="31"/>
      <c r="G577" s="48"/>
      <c r="H577" s="31"/>
      <c r="I577" s="31"/>
      <c r="J577" s="31"/>
      <c r="K577" s="32"/>
      <c r="L577" s="32"/>
      <c r="M577" s="49"/>
    </row>
    <row r="578" spans="1:13" s="7" customFormat="1" x14ac:dyDescent="0.3">
      <c r="A578" s="48"/>
      <c r="B578" s="48"/>
      <c r="C578" s="44"/>
      <c r="D578" s="32"/>
      <c r="E578" s="31"/>
      <c r="F578" s="31"/>
      <c r="G578" s="48"/>
      <c r="H578" s="31"/>
      <c r="I578" s="31"/>
      <c r="J578" s="31"/>
      <c r="K578" s="32"/>
      <c r="L578" s="32"/>
      <c r="M578" s="49"/>
    </row>
    <row r="579" spans="1:13" s="7" customFormat="1" x14ac:dyDescent="0.3">
      <c r="A579" s="48"/>
      <c r="B579" s="48"/>
      <c r="C579" s="44"/>
      <c r="D579" s="32"/>
      <c r="E579" s="31"/>
      <c r="F579" s="31"/>
      <c r="G579" s="48"/>
      <c r="H579" s="31"/>
      <c r="I579" s="31"/>
      <c r="J579" s="31"/>
      <c r="K579" s="32"/>
      <c r="L579" s="32"/>
      <c r="M579" s="49"/>
    </row>
    <row r="580" spans="1:13" s="7" customFormat="1" x14ac:dyDescent="0.3">
      <c r="A580" s="48"/>
      <c r="B580" s="48"/>
      <c r="C580" s="44"/>
      <c r="D580" s="32"/>
      <c r="E580" s="31"/>
      <c r="F580" s="31"/>
      <c r="G580" s="48"/>
      <c r="H580" s="31"/>
      <c r="I580" s="31"/>
      <c r="J580" s="31"/>
      <c r="K580" s="32"/>
      <c r="L580" s="32"/>
      <c r="M580" s="49"/>
    </row>
    <row r="581" spans="1:13" s="7" customFormat="1" x14ac:dyDescent="0.3">
      <c r="A581" s="48"/>
      <c r="B581" s="48"/>
      <c r="C581" s="44"/>
      <c r="D581" s="32"/>
      <c r="E581" s="31"/>
      <c r="F581" s="31"/>
      <c r="G581" s="48"/>
      <c r="H581" s="31"/>
      <c r="I581" s="31"/>
      <c r="J581" s="31"/>
      <c r="K581" s="32"/>
      <c r="L581" s="32"/>
      <c r="M581" s="49"/>
    </row>
    <row r="582" spans="1:13" s="7" customFormat="1" x14ac:dyDescent="0.3">
      <c r="A582" s="48"/>
      <c r="B582" s="48"/>
      <c r="C582" s="44"/>
      <c r="D582" s="32"/>
      <c r="E582" s="31"/>
      <c r="F582" s="31"/>
      <c r="G582" s="48"/>
      <c r="H582" s="31"/>
      <c r="I582" s="31"/>
      <c r="J582" s="31"/>
      <c r="K582" s="32"/>
      <c r="L582" s="32"/>
      <c r="M582" s="49"/>
    </row>
    <row r="583" spans="1:13" s="7" customFormat="1" x14ac:dyDescent="0.3">
      <c r="A583" s="48"/>
      <c r="B583" s="48"/>
      <c r="C583" s="44"/>
      <c r="D583" s="32"/>
      <c r="E583" s="31"/>
      <c r="F583" s="31"/>
      <c r="G583" s="48"/>
      <c r="H583" s="31"/>
      <c r="I583" s="31"/>
      <c r="J583" s="31"/>
      <c r="K583" s="32"/>
      <c r="L583" s="32"/>
      <c r="M583" s="49"/>
    </row>
    <row r="584" spans="1:13" s="7" customFormat="1" x14ac:dyDescent="0.3">
      <c r="A584" s="48"/>
      <c r="B584" s="48"/>
      <c r="C584" s="44"/>
      <c r="D584" s="32"/>
      <c r="E584" s="31"/>
      <c r="F584" s="31"/>
      <c r="G584" s="48"/>
      <c r="H584" s="31"/>
      <c r="I584" s="31"/>
      <c r="J584" s="31"/>
      <c r="K584" s="32"/>
      <c r="L584" s="32"/>
      <c r="M584" s="49"/>
    </row>
    <row r="585" spans="1:13" s="7" customFormat="1" x14ac:dyDescent="0.3">
      <c r="A585" s="48"/>
      <c r="B585" s="48"/>
      <c r="C585" s="44"/>
      <c r="D585" s="32"/>
      <c r="E585" s="31"/>
      <c r="F585" s="31"/>
      <c r="G585" s="48"/>
      <c r="H585" s="31"/>
      <c r="I585" s="31"/>
      <c r="J585" s="31"/>
      <c r="K585" s="32"/>
      <c r="L585" s="32"/>
      <c r="M585" s="49"/>
    </row>
    <row r="586" spans="1:13" s="7" customFormat="1" x14ac:dyDescent="0.3">
      <c r="A586" s="48"/>
      <c r="B586" s="48"/>
      <c r="C586" s="44"/>
      <c r="D586" s="32"/>
      <c r="E586" s="31"/>
      <c r="F586" s="31"/>
      <c r="G586" s="48"/>
      <c r="H586" s="31"/>
      <c r="I586" s="31"/>
      <c r="J586" s="31"/>
      <c r="K586" s="32"/>
      <c r="L586" s="32"/>
      <c r="M586" s="49"/>
    </row>
    <row r="587" spans="1:13" s="7" customFormat="1" x14ac:dyDescent="0.3">
      <c r="A587" s="48"/>
      <c r="B587" s="48"/>
      <c r="C587" s="44"/>
      <c r="D587" s="32"/>
      <c r="E587" s="31"/>
      <c r="F587" s="31"/>
      <c r="G587" s="48"/>
      <c r="H587" s="31"/>
      <c r="I587" s="31"/>
      <c r="J587" s="31"/>
      <c r="K587" s="32"/>
      <c r="L587" s="32"/>
      <c r="M587" s="49"/>
    </row>
    <row r="588" spans="1:13" s="7" customFormat="1" x14ac:dyDescent="0.3">
      <c r="A588" s="48"/>
      <c r="B588" s="48"/>
      <c r="C588" s="44"/>
      <c r="D588" s="32"/>
      <c r="E588" s="31"/>
      <c r="F588" s="31"/>
      <c r="G588" s="48"/>
      <c r="H588" s="31"/>
      <c r="I588" s="31"/>
      <c r="J588" s="31"/>
      <c r="K588" s="32"/>
      <c r="L588" s="32"/>
      <c r="M588" s="49"/>
    </row>
    <row r="589" spans="1:13" s="7" customFormat="1" x14ac:dyDescent="0.3">
      <c r="A589" s="48"/>
      <c r="B589" s="48"/>
      <c r="C589" s="44"/>
      <c r="D589" s="32"/>
      <c r="E589" s="31"/>
      <c r="F589" s="31"/>
      <c r="G589" s="48"/>
      <c r="H589" s="31"/>
      <c r="I589" s="31"/>
      <c r="J589" s="31"/>
      <c r="K589" s="32"/>
      <c r="L589" s="32"/>
      <c r="M589" s="49"/>
    </row>
    <row r="590" spans="1:13" s="7" customFormat="1" x14ac:dyDescent="0.3">
      <c r="A590" s="48"/>
      <c r="B590" s="48"/>
      <c r="C590" s="44"/>
      <c r="D590" s="32"/>
      <c r="E590" s="31"/>
      <c r="F590" s="31"/>
      <c r="G590" s="48"/>
      <c r="H590" s="31"/>
      <c r="I590" s="31"/>
      <c r="J590" s="31"/>
      <c r="K590" s="32"/>
      <c r="L590" s="32"/>
      <c r="M590" s="49"/>
    </row>
    <row r="591" spans="1:13" s="7" customFormat="1" x14ac:dyDescent="0.3">
      <c r="A591" s="48"/>
      <c r="B591" s="48"/>
      <c r="C591" s="44"/>
      <c r="D591" s="32"/>
      <c r="E591" s="31"/>
      <c r="F591" s="31"/>
      <c r="G591" s="48"/>
      <c r="H591" s="31"/>
      <c r="I591" s="31"/>
      <c r="J591" s="31"/>
      <c r="K591" s="32"/>
      <c r="L591" s="32"/>
      <c r="M591" s="49"/>
    </row>
    <row r="592" spans="1:13" s="7" customFormat="1" x14ac:dyDescent="0.3">
      <c r="A592" s="48"/>
      <c r="B592" s="48"/>
      <c r="C592" s="44"/>
      <c r="D592" s="32"/>
      <c r="E592" s="31"/>
      <c r="F592" s="31"/>
      <c r="G592" s="48"/>
      <c r="H592" s="31"/>
      <c r="I592" s="31"/>
      <c r="J592" s="31"/>
      <c r="K592" s="32"/>
      <c r="L592" s="32"/>
      <c r="M592" s="49"/>
    </row>
    <row r="593" spans="1:13" s="7" customFormat="1" x14ac:dyDescent="0.3">
      <c r="A593" s="48"/>
      <c r="B593" s="48"/>
      <c r="C593" s="44"/>
      <c r="D593" s="32"/>
      <c r="E593" s="31"/>
      <c r="F593" s="31"/>
      <c r="G593" s="48"/>
      <c r="H593" s="31"/>
      <c r="I593" s="31"/>
      <c r="J593" s="31"/>
      <c r="K593" s="32"/>
      <c r="L593" s="32"/>
      <c r="M593" s="49"/>
    </row>
    <row r="594" spans="1:13" s="7" customFormat="1" x14ac:dyDescent="0.3">
      <c r="A594" s="48"/>
      <c r="B594" s="48"/>
      <c r="C594" s="44"/>
      <c r="D594" s="32"/>
      <c r="E594" s="31"/>
      <c r="F594" s="31"/>
      <c r="G594" s="48"/>
      <c r="H594" s="31"/>
      <c r="I594" s="31"/>
      <c r="J594" s="31"/>
      <c r="K594" s="32"/>
      <c r="L594" s="32"/>
      <c r="M594" s="49"/>
    </row>
    <row r="595" spans="1:13" s="7" customFormat="1" x14ac:dyDescent="0.3">
      <c r="A595" s="48"/>
      <c r="B595" s="48"/>
      <c r="C595" s="44"/>
      <c r="D595" s="32"/>
      <c r="E595" s="31"/>
      <c r="F595" s="31"/>
      <c r="G595" s="48"/>
      <c r="H595" s="31"/>
      <c r="I595" s="31"/>
      <c r="J595" s="31"/>
      <c r="K595" s="32"/>
      <c r="L595" s="32"/>
      <c r="M595" s="49"/>
    </row>
    <row r="596" spans="1:13" s="7" customFormat="1" x14ac:dyDescent="0.3">
      <c r="A596" s="48"/>
      <c r="B596" s="48"/>
      <c r="C596" s="44"/>
      <c r="D596" s="32"/>
      <c r="E596" s="31"/>
      <c r="F596" s="31"/>
      <c r="G596" s="48"/>
      <c r="H596" s="31"/>
      <c r="I596" s="31"/>
      <c r="J596" s="31"/>
      <c r="K596" s="32"/>
      <c r="L596" s="32"/>
      <c r="M596" s="49"/>
    </row>
    <row r="597" spans="1:13" s="7" customFormat="1" x14ac:dyDescent="0.3">
      <c r="A597" s="48"/>
      <c r="B597" s="48"/>
      <c r="C597" s="44"/>
      <c r="D597" s="32"/>
      <c r="E597" s="31"/>
      <c r="F597" s="31"/>
      <c r="G597" s="48"/>
      <c r="H597" s="31"/>
      <c r="I597" s="31"/>
      <c r="J597" s="31"/>
      <c r="K597" s="32"/>
      <c r="L597" s="32"/>
      <c r="M597" s="49"/>
    </row>
    <row r="598" spans="1:13" s="7" customFormat="1" x14ac:dyDescent="0.3">
      <c r="A598" s="48"/>
      <c r="B598" s="48"/>
      <c r="C598" s="44"/>
      <c r="D598" s="32"/>
      <c r="E598" s="31"/>
      <c r="F598" s="31"/>
      <c r="G598" s="48"/>
      <c r="H598" s="31"/>
      <c r="I598" s="31"/>
      <c r="J598" s="31"/>
      <c r="K598" s="32"/>
      <c r="L598" s="32"/>
      <c r="M598" s="49"/>
    </row>
    <row r="599" spans="1:13" s="7" customFormat="1" x14ac:dyDescent="0.3">
      <c r="A599" s="48"/>
      <c r="B599" s="48"/>
      <c r="C599" s="44"/>
      <c r="D599" s="32"/>
      <c r="E599" s="31"/>
      <c r="F599" s="31"/>
      <c r="G599" s="48"/>
      <c r="H599" s="31"/>
      <c r="I599" s="31"/>
      <c r="J599" s="31"/>
      <c r="K599" s="32"/>
      <c r="L599" s="32"/>
      <c r="M599" s="49"/>
    </row>
    <row r="600" spans="1:13" s="7" customFormat="1" x14ac:dyDescent="0.3">
      <c r="A600" s="48"/>
      <c r="B600" s="48"/>
      <c r="C600" s="44"/>
      <c r="D600" s="32"/>
      <c r="E600" s="31"/>
      <c r="F600" s="31"/>
      <c r="G600" s="48"/>
      <c r="H600" s="31"/>
      <c r="I600" s="31"/>
      <c r="J600" s="31"/>
      <c r="K600" s="32"/>
      <c r="L600" s="32"/>
      <c r="M600" s="49"/>
    </row>
    <row r="601" spans="1:13" s="7" customFormat="1" x14ac:dyDescent="0.3">
      <c r="A601" s="48"/>
      <c r="B601" s="48"/>
      <c r="C601" s="44"/>
      <c r="D601" s="32"/>
      <c r="E601" s="31"/>
      <c r="F601" s="31"/>
      <c r="G601" s="48"/>
      <c r="H601" s="31"/>
      <c r="I601" s="31"/>
      <c r="J601" s="31"/>
      <c r="K601" s="32"/>
      <c r="L601" s="32"/>
      <c r="M601" s="49"/>
    </row>
    <row r="602" spans="1:13" s="7" customFormat="1" x14ac:dyDescent="0.3">
      <c r="A602" s="48"/>
      <c r="B602" s="48"/>
      <c r="C602" s="44"/>
      <c r="D602" s="32"/>
      <c r="E602" s="31"/>
      <c r="F602" s="31"/>
      <c r="G602" s="48"/>
      <c r="H602" s="31"/>
      <c r="I602" s="31"/>
      <c r="J602" s="31"/>
      <c r="K602" s="32"/>
      <c r="L602" s="32"/>
      <c r="M602" s="49"/>
    </row>
    <row r="603" spans="1:13" s="7" customFormat="1" x14ac:dyDescent="0.3">
      <c r="A603" s="48"/>
      <c r="B603" s="48"/>
      <c r="C603" s="44"/>
      <c r="D603" s="32"/>
      <c r="E603" s="31"/>
      <c r="F603" s="31"/>
      <c r="G603" s="48"/>
      <c r="H603" s="31"/>
      <c r="I603" s="31"/>
      <c r="J603" s="31"/>
      <c r="K603" s="32"/>
      <c r="L603" s="32"/>
      <c r="M603" s="49"/>
    </row>
    <row r="604" spans="1:13" s="7" customFormat="1" x14ac:dyDescent="0.3">
      <c r="A604" s="48"/>
      <c r="B604" s="48"/>
      <c r="C604" s="44"/>
      <c r="D604" s="32"/>
      <c r="E604" s="31"/>
      <c r="F604" s="31"/>
      <c r="G604" s="48"/>
      <c r="H604" s="31"/>
      <c r="I604" s="31"/>
      <c r="J604" s="31"/>
      <c r="K604" s="32"/>
      <c r="L604" s="32"/>
      <c r="M604" s="49"/>
    </row>
    <row r="605" spans="1:13" s="7" customFormat="1" x14ac:dyDescent="0.3">
      <c r="A605" s="48"/>
      <c r="B605" s="48"/>
      <c r="C605" s="44"/>
      <c r="D605" s="32"/>
      <c r="E605" s="31"/>
      <c r="F605" s="31"/>
      <c r="G605" s="48"/>
      <c r="H605" s="31"/>
      <c r="I605" s="31"/>
      <c r="J605" s="31"/>
      <c r="K605" s="32"/>
      <c r="L605" s="32"/>
      <c r="M605" s="49"/>
    </row>
    <row r="606" spans="1:13" s="7" customFormat="1" x14ac:dyDescent="0.3">
      <c r="A606" s="48"/>
      <c r="B606" s="48"/>
      <c r="C606" s="44"/>
      <c r="D606" s="32"/>
      <c r="E606" s="31"/>
      <c r="F606" s="31"/>
      <c r="G606" s="48"/>
      <c r="H606" s="31"/>
      <c r="I606" s="31"/>
      <c r="J606" s="31"/>
      <c r="K606" s="32"/>
      <c r="L606" s="32"/>
      <c r="M606" s="49"/>
    </row>
    <row r="607" spans="1:13" s="7" customFormat="1" x14ac:dyDescent="0.3">
      <c r="A607" s="48"/>
      <c r="B607" s="48"/>
      <c r="C607" s="44"/>
      <c r="D607" s="32"/>
      <c r="E607" s="31"/>
      <c r="F607" s="31"/>
      <c r="G607" s="48"/>
      <c r="H607" s="31"/>
      <c r="I607" s="31"/>
      <c r="J607" s="31"/>
      <c r="K607" s="32"/>
      <c r="L607" s="32"/>
      <c r="M607" s="49"/>
    </row>
    <row r="608" spans="1:13" s="7" customFormat="1" x14ac:dyDescent="0.3">
      <c r="A608" s="48"/>
      <c r="B608" s="48"/>
      <c r="C608" s="44"/>
      <c r="D608" s="32"/>
      <c r="E608" s="31"/>
      <c r="F608" s="31"/>
      <c r="G608" s="48"/>
      <c r="H608" s="31"/>
      <c r="I608" s="31"/>
      <c r="J608" s="31"/>
      <c r="K608" s="32"/>
      <c r="L608" s="32"/>
      <c r="M608" s="49"/>
    </row>
    <row r="609" spans="1:13" s="7" customFormat="1" x14ac:dyDescent="0.3">
      <c r="A609" s="48"/>
      <c r="B609" s="48"/>
      <c r="C609" s="44"/>
      <c r="D609" s="32"/>
      <c r="E609" s="31"/>
      <c r="F609" s="31"/>
      <c r="G609" s="48"/>
      <c r="H609" s="31"/>
      <c r="I609" s="31"/>
      <c r="J609" s="31"/>
      <c r="K609" s="32"/>
      <c r="L609" s="32"/>
      <c r="M609" s="49"/>
    </row>
    <row r="610" spans="1:13" s="7" customFormat="1" x14ac:dyDescent="0.3">
      <c r="A610" s="48"/>
      <c r="B610" s="48"/>
      <c r="C610" s="44"/>
      <c r="D610" s="32"/>
      <c r="E610" s="31"/>
      <c r="F610" s="31"/>
      <c r="G610" s="48"/>
      <c r="H610" s="31"/>
      <c r="I610" s="31"/>
      <c r="J610" s="31"/>
      <c r="K610" s="32"/>
      <c r="L610" s="32"/>
      <c r="M610" s="49"/>
    </row>
    <row r="611" spans="1:13" s="7" customFormat="1" x14ac:dyDescent="0.3">
      <c r="A611" s="48"/>
      <c r="B611" s="48"/>
      <c r="C611" s="44"/>
      <c r="D611" s="32"/>
      <c r="E611" s="31"/>
      <c r="F611" s="31"/>
      <c r="G611" s="48"/>
      <c r="H611" s="31"/>
      <c r="I611" s="31"/>
      <c r="J611" s="31"/>
      <c r="K611" s="32"/>
      <c r="L611" s="32"/>
      <c r="M611" s="49"/>
    </row>
    <row r="612" spans="1:13" s="7" customFormat="1" x14ac:dyDescent="0.3">
      <c r="A612" s="48"/>
      <c r="B612" s="48"/>
      <c r="C612" s="44"/>
      <c r="D612" s="32"/>
      <c r="E612" s="31"/>
      <c r="F612" s="31"/>
      <c r="G612" s="48"/>
      <c r="H612" s="31"/>
      <c r="I612" s="31"/>
      <c r="J612" s="31"/>
      <c r="K612" s="32"/>
      <c r="L612" s="32"/>
      <c r="M612" s="49"/>
    </row>
    <row r="613" spans="1:13" s="7" customFormat="1" x14ac:dyDescent="0.3">
      <c r="A613" s="48"/>
      <c r="B613" s="48"/>
      <c r="C613" s="44"/>
      <c r="D613" s="32"/>
      <c r="E613" s="31"/>
      <c r="F613" s="31"/>
      <c r="G613" s="48"/>
      <c r="H613" s="31"/>
      <c r="I613" s="31"/>
      <c r="J613" s="31"/>
      <c r="K613" s="32"/>
      <c r="L613" s="32"/>
      <c r="M613" s="49"/>
    </row>
    <row r="614" spans="1:13" s="7" customFormat="1" x14ac:dyDescent="0.3">
      <c r="A614" s="48"/>
      <c r="B614" s="48"/>
      <c r="C614" s="44"/>
      <c r="D614" s="32"/>
      <c r="E614" s="31"/>
      <c r="F614" s="31"/>
      <c r="G614" s="48"/>
      <c r="H614" s="31"/>
      <c r="I614" s="31"/>
      <c r="J614" s="31"/>
      <c r="K614" s="32"/>
      <c r="L614" s="32"/>
      <c r="M614" s="49"/>
    </row>
    <row r="615" spans="1:13" s="7" customFormat="1" x14ac:dyDescent="0.3">
      <c r="A615" s="48"/>
      <c r="B615" s="48"/>
      <c r="C615" s="44"/>
      <c r="D615" s="32"/>
      <c r="E615" s="31"/>
      <c r="F615" s="31"/>
      <c r="G615" s="48"/>
      <c r="H615" s="31"/>
      <c r="I615" s="31"/>
      <c r="J615" s="31"/>
      <c r="K615" s="32"/>
      <c r="L615" s="32"/>
      <c r="M615" s="49"/>
    </row>
    <row r="616" spans="1:13" s="7" customFormat="1" x14ac:dyDescent="0.3">
      <c r="A616" s="48"/>
      <c r="B616" s="48"/>
      <c r="C616" s="44"/>
      <c r="D616" s="32"/>
      <c r="E616" s="31"/>
      <c r="F616" s="31"/>
      <c r="G616" s="48"/>
      <c r="H616" s="31"/>
      <c r="I616" s="31"/>
      <c r="J616" s="31"/>
      <c r="K616" s="32"/>
      <c r="L616" s="32"/>
      <c r="M616" s="49"/>
    </row>
    <row r="617" spans="1:13" s="7" customFormat="1" x14ac:dyDescent="0.3">
      <c r="A617" s="48"/>
      <c r="B617" s="48"/>
      <c r="C617" s="44"/>
      <c r="D617" s="32"/>
      <c r="E617" s="31"/>
      <c r="F617" s="31"/>
      <c r="G617" s="48"/>
      <c r="H617" s="31"/>
      <c r="I617" s="31"/>
      <c r="J617" s="31"/>
      <c r="K617" s="32"/>
      <c r="L617" s="32"/>
      <c r="M617" s="49"/>
    </row>
    <row r="618" spans="1:13" s="7" customFormat="1" x14ac:dyDescent="0.3">
      <c r="A618" s="48"/>
      <c r="B618" s="48"/>
      <c r="C618" s="44"/>
      <c r="D618" s="32"/>
      <c r="E618" s="31"/>
      <c r="F618" s="31"/>
      <c r="G618" s="48"/>
      <c r="H618" s="31"/>
      <c r="I618" s="31"/>
      <c r="J618" s="31"/>
      <c r="K618" s="32"/>
      <c r="L618" s="32"/>
      <c r="M618" s="49"/>
    </row>
    <row r="619" spans="1:13" s="7" customFormat="1" x14ac:dyDescent="0.3">
      <c r="A619" s="48"/>
      <c r="B619" s="48"/>
      <c r="C619" s="44"/>
      <c r="D619" s="32"/>
      <c r="E619" s="31"/>
      <c r="F619" s="31"/>
      <c r="G619" s="48"/>
      <c r="H619" s="31"/>
      <c r="I619" s="31"/>
      <c r="J619" s="31"/>
      <c r="K619" s="32"/>
      <c r="L619" s="32"/>
      <c r="M619" s="49"/>
    </row>
    <row r="620" spans="1:13" s="7" customFormat="1" x14ac:dyDescent="0.3">
      <c r="A620" s="48"/>
      <c r="B620" s="48"/>
      <c r="C620" s="44"/>
      <c r="D620" s="32"/>
      <c r="E620" s="31"/>
      <c r="F620" s="31"/>
      <c r="G620" s="48"/>
      <c r="H620" s="31"/>
      <c r="I620" s="31"/>
      <c r="J620" s="31"/>
      <c r="K620" s="32"/>
      <c r="L620" s="32"/>
      <c r="M620" s="49"/>
    </row>
    <row r="621" spans="1:13" s="7" customFormat="1" x14ac:dyDescent="0.3">
      <c r="A621" s="48"/>
      <c r="B621" s="48"/>
      <c r="C621" s="44"/>
      <c r="D621" s="32"/>
      <c r="E621" s="31"/>
      <c r="F621" s="31"/>
      <c r="G621" s="48"/>
      <c r="H621" s="31"/>
      <c r="I621" s="31"/>
      <c r="J621" s="31"/>
      <c r="K621" s="32"/>
      <c r="L621" s="32"/>
      <c r="M621" s="49"/>
    </row>
    <row r="622" spans="1:13" s="7" customFormat="1" x14ac:dyDescent="0.3">
      <c r="A622" s="48"/>
      <c r="B622" s="48"/>
      <c r="C622" s="44"/>
      <c r="D622" s="32"/>
      <c r="E622" s="31"/>
      <c r="F622" s="31"/>
      <c r="G622" s="48"/>
      <c r="H622" s="31"/>
      <c r="I622" s="31"/>
      <c r="J622" s="31"/>
      <c r="K622" s="32"/>
      <c r="L622" s="32"/>
      <c r="M622" s="49"/>
    </row>
    <row r="623" spans="1:13" s="7" customFormat="1" x14ac:dyDescent="0.3">
      <c r="A623" s="48"/>
      <c r="B623" s="48"/>
      <c r="C623" s="44"/>
      <c r="D623" s="32"/>
      <c r="E623" s="31"/>
      <c r="F623" s="31"/>
      <c r="G623" s="48"/>
      <c r="H623" s="31"/>
      <c r="I623" s="31"/>
      <c r="J623" s="31"/>
      <c r="K623" s="32"/>
      <c r="L623" s="32"/>
      <c r="M623" s="49"/>
    </row>
    <row r="624" spans="1:13" s="7" customFormat="1" x14ac:dyDescent="0.3">
      <c r="A624" s="48"/>
      <c r="B624" s="48"/>
      <c r="C624" s="44"/>
      <c r="D624" s="32"/>
      <c r="E624" s="31"/>
      <c r="F624" s="31"/>
      <c r="G624" s="48"/>
      <c r="H624" s="31"/>
      <c r="I624" s="31"/>
      <c r="J624" s="31"/>
      <c r="K624" s="32"/>
      <c r="L624" s="32"/>
      <c r="M624" s="49"/>
    </row>
    <row r="625" spans="1:13" s="7" customFormat="1" x14ac:dyDescent="0.3">
      <c r="A625" s="48"/>
      <c r="B625" s="48"/>
      <c r="C625" s="44"/>
      <c r="D625" s="32"/>
      <c r="E625" s="31"/>
      <c r="F625" s="31"/>
      <c r="G625" s="48"/>
      <c r="H625" s="31"/>
      <c r="I625" s="31"/>
      <c r="J625" s="31"/>
      <c r="K625" s="32"/>
      <c r="L625" s="32"/>
      <c r="M625" s="49"/>
    </row>
    <row r="626" spans="1:13" s="7" customFormat="1" x14ac:dyDescent="0.3">
      <c r="A626" s="48"/>
      <c r="B626" s="48"/>
      <c r="C626" s="44"/>
      <c r="D626" s="32"/>
      <c r="E626" s="31"/>
      <c r="F626" s="31"/>
      <c r="G626" s="48"/>
      <c r="H626" s="31"/>
      <c r="I626" s="31"/>
      <c r="J626" s="31"/>
      <c r="K626" s="32"/>
      <c r="L626" s="32"/>
      <c r="M626" s="49"/>
    </row>
    <row r="627" spans="1:13" s="7" customFormat="1" x14ac:dyDescent="0.3">
      <c r="A627" s="48"/>
      <c r="B627" s="48"/>
      <c r="C627" s="44"/>
      <c r="D627" s="32"/>
      <c r="E627" s="31"/>
      <c r="F627" s="31"/>
      <c r="G627" s="48"/>
      <c r="H627" s="31"/>
      <c r="I627" s="31"/>
      <c r="J627" s="31"/>
      <c r="K627" s="32"/>
      <c r="L627" s="32"/>
      <c r="M627" s="49"/>
    </row>
    <row r="628" spans="1:13" s="7" customFormat="1" x14ac:dyDescent="0.3">
      <c r="A628" s="48"/>
      <c r="B628" s="48"/>
      <c r="C628" s="44"/>
      <c r="D628" s="32"/>
      <c r="E628" s="31"/>
      <c r="F628" s="31"/>
      <c r="G628" s="48"/>
      <c r="H628" s="31"/>
      <c r="I628" s="31"/>
      <c r="J628" s="31"/>
      <c r="K628" s="32"/>
      <c r="L628" s="32"/>
      <c r="M628" s="49"/>
    </row>
    <row r="629" spans="1:13" s="7" customFormat="1" x14ac:dyDescent="0.3">
      <c r="A629" s="48"/>
      <c r="B629" s="48"/>
      <c r="C629" s="44"/>
      <c r="D629" s="32"/>
      <c r="E629" s="31"/>
      <c r="F629" s="31"/>
      <c r="G629" s="48"/>
      <c r="H629" s="31"/>
      <c r="I629" s="31"/>
      <c r="J629" s="31"/>
      <c r="K629" s="32"/>
      <c r="L629" s="32"/>
      <c r="M629" s="49"/>
    </row>
    <row r="630" spans="1:13" s="7" customFormat="1" x14ac:dyDescent="0.3">
      <c r="A630" s="48"/>
      <c r="B630" s="48"/>
      <c r="C630" s="44"/>
      <c r="D630" s="32"/>
      <c r="E630" s="31"/>
      <c r="F630" s="31"/>
      <c r="G630" s="48"/>
      <c r="H630" s="31"/>
      <c r="I630" s="31"/>
      <c r="J630" s="31"/>
      <c r="K630" s="32"/>
      <c r="L630" s="32"/>
      <c r="M630" s="49"/>
    </row>
    <row r="631" spans="1:13" s="7" customFormat="1" x14ac:dyDescent="0.3">
      <c r="A631" s="48"/>
      <c r="B631" s="48"/>
      <c r="C631" s="44"/>
      <c r="D631" s="32"/>
      <c r="E631" s="31"/>
      <c r="F631" s="31"/>
      <c r="G631" s="48"/>
      <c r="H631" s="31"/>
      <c r="I631" s="31"/>
      <c r="J631" s="31"/>
      <c r="K631" s="32"/>
      <c r="L631" s="32"/>
      <c r="M631" s="49"/>
    </row>
    <row r="632" spans="1:13" s="7" customFormat="1" x14ac:dyDescent="0.3">
      <c r="A632" s="48"/>
      <c r="B632" s="48"/>
      <c r="C632" s="44"/>
      <c r="D632" s="32"/>
      <c r="E632" s="31"/>
      <c r="F632" s="31"/>
      <c r="G632" s="48"/>
      <c r="H632" s="31"/>
      <c r="I632" s="31"/>
      <c r="J632" s="31"/>
      <c r="K632" s="32"/>
      <c r="L632" s="32"/>
      <c r="M632" s="49"/>
    </row>
    <row r="633" spans="1:13" s="7" customFormat="1" x14ac:dyDescent="0.3">
      <c r="A633" s="48"/>
      <c r="B633" s="48"/>
      <c r="C633" s="44"/>
      <c r="D633" s="32"/>
      <c r="E633" s="31"/>
      <c r="F633" s="31"/>
      <c r="G633" s="48"/>
      <c r="H633" s="31"/>
      <c r="I633" s="31"/>
      <c r="J633" s="31"/>
      <c r="K633" s="32"/>
      <c r="L633" s="32"/>
      <c r="M633" s="49"/>
    </row>
    <row r="634" spans="1:13" s="7" customFormat="1" x14ac:dyDescent="0.3">
      <c r="A634" s="48"/>
      <c r="B634" s="48"/>
      <c r="C634" s="44"/>
      <c r="D634" s="32"/>
      <c r="E634" s="31"/>
      <c r="F634" s="31"/>
      <c r="G634" s="48"/>
      <c r="H634" s="31"/>
      <c r="I634" s="31"/>
      <c r="J634" s="31"/>
      <c r="K634" s="32"/>
      <c r="L634" s="32"/>
      <c r="M634" s="49"/>
    </row>
    <row r="635" spans="1:13" s="7" customFormat="1" x14ac:dyDescent="0.3">
      <c r="A635" s="48"/>
      <c r="B635" s="48"/>
      <c r="C635" s="44"/>
      <c r="D635" s="32"/>
      <c r="E635" s="31"/>
      <c r="F635" s="31"/>
      <c r="G635" s="48"/>
      <c r="H635" s="31"/>
      <c r="I635" s="31"/>
      <c r="J635" s="31"/>
      <c r="K635" s="32"/>
      <c r="L635" s="32"/>
      <c r="M635" s="49"/>
    </row>
    <row r="636" spans="1:13" s="7" customFormat="1" x14ac:dyDescent="0.3">
      <c r="A636" s="48"/>
      <c r="B636" s="48"/>
      <c r="C636" s="44"/>
      <c r="D636" s="32"/>
      <c r="E636" s="31"/>
      <c r="F636" s="31"/>
      <c r="G636" s="48"/>
      <c r="H636" s="31"/>
      <c r="I636" s="31"/>
      <c r="J636" s="31"/>
      <c r="K636" s="32"/>
      <c r="L636" s="32"/>
      <c r="M636" s="49"/>
    </row>
    <row r="637" spans="1:13" s="7" customFormat="1" x14ac:dyDescent="0.3">
      <c r="A637" s="48"/>
      <c r="B637" s="48"/>
      <c r="C637" s="44"/>
      <c r="D637" s="32"/>
      <c r="E637" s="31"/>
      <c r="F637" s="31"/>
      <c r="G637" s="48"/>
      <c r="H637" s="31"/>
      <c r="I637" s="31"/>
      <c r="J637" s="31"/>
      <c r="K637" s="32"/>
      <c r="L637" s="32"/>
      <c r="M637" s="49"/>
    </row>
    <row r="638" spans="1:13" s="7" customFormat="1" x14ac:dyDescent="0.3">
      <c r="A638" s="48"/>
      <c r="B638" s="48"/>
      <c r="C638" s="44"/>
      <c r="D638" s="32"/>
      <c r="E638" s="31"/>
      <c r="F638" s="31"/>
      <c r="G638" s="48"/>
      <c r="H638" s="31"/>
      <c r="I638" s="31"/>
      <c r="J638" s="31"/>
      <c r="K638" s="32"/>
      <c r="L638" s="32"/>
      <c r="M638" s="49"/>
    </row>
    <row r="639" spans="1:13" s="7" customFormat="1" x14ac:dyDescent="0.3">
      <c r="A639" s="48"/>
      <c r="B639" s="48"/>
      <c r="C639" s="44"/>
      <c r="D639" s="32"/>
      <c r="E639" s="31"/>
      <c r="F639" s="31"/>
      <c r="G639" s="48"/>
      <c r="H639" s="31"/>
      <c r="I639" s="31"/>
      <c r="J639" s="31"/>
      <c r="K639" s="32"/>
      <c r="L639" s="32"/>
      <c r="M639" s="49"/>
    </row>
    <row r="640" spans="1:13" s="7" customFormat="1" x14ac:dyDescent="0.3">
      <c r="A640" s="48"/>
      <c r="B640" s="48"/>
      <c r="C640" s="44"/>
      <c r="D640" s="32"/>
      <c r="E640" s="31"/>
      <c r="F640" s="31"/>
      <c r="G640" s="48"/>
      <c r="H640" s="31"/>
      <c r="I640" s="31"/>
      <c r="J640" s="31"/>
      <c r="K640" s="32"/>
      <c r="L640" s="32"/>
      <c r="M640" s="49"/>
    </row>
    <row r="641" spans="1:13" s="7" customFormat="1" x14ac:dyDescent="0.3">
      <c r="A641" s="48"/>
      <c r="B641" s="48"/>
      <c r="C641" s="44"/>
      <c r="D641" s="32"/>
      <c r="E641" s="31"/>
      <c r="F641" s="31"/>
      <c r="G641" s="48"/>
      <c r="H641" s="31"/>
      <c r="I641" s="31"/>
      <c r="J641" s="31"/>
      <c r="K641" s="32"/>
      <c r="L641" s="32"/>
      <c r="M641" s="49"/>
    </row>
    <row r="642" spans="1:13" s="7" customFormat="1" x14ac:dyDescent="0.3">
      <c r="A642" s="48"/>
      <c r="B642" s="48"/>
      <c r="C642" s="44"/>
      <c r="D642" s="32"/>
      <c r="E642" s="31"/>
      <c r="F642" s="31"/>
      <c r="G642" s="48"/>
      <c r="H642" s="31"/>
      <c r="I642" s="31"/>
      <c r="J642" s="31"/>
      <c r="K642" s="32"/>
      <c r="L642" s="32"/>
      <c r="M642" s="49"/>
    </row>
    <row r="643" spans="1:13" s="7" customFormat="1" x14ac:dyDescent="0.3">
      <c r="A643" s="48"/>
      <c r="B643" s="48"/>
      <c r="C643" s="44"/>
      <c r="D643" s="32"/>
      <c r="E643" s="31"/>
      <c r="F643" s="31"/>
      <c r="G643" s="48"/>
      <c r="H643" s="31"/>
      <c r="I643" s="31"/>
      <c r="J643" s="31"/>
      <c r="K643" s="32"/>
      <c r="L643" s="32"/>
      <c r="M643" s="49"/>
    </row>
    <row r="644" spans="1:13" s="7" customFormat="1" x14ac:dyDescent="0.3">
      <c r="A644" s="48"/>
      <c r="B644" s="48"/>
      <c r="C644" s="44"/>
      <c r="D644" s="32"/>
      <c r="E644" s="31"/>
      <c r="F644" s="31"/>
      <c r="G644" s="48"/>
      <c r="H644" s="31"/>
      <c r="I644" s="31"/>
      <c r="J644" s="31"/>
      <c r="K644" s="32"/>
      <c r="L644" s="32"/>
      <c r="M644" s="49"/>
    </row>
    <row r="645" spans="1:13" s="7" customFormat="1" x14ac:dyDescent="0.3">
      <c r="A645" s="48"/>
      <c r="B645" s="48"/>
      <c r="C645" s="44"/>
      <c r="D645" s="32"/>
      <c r="E645" s="31"/>
      <c r="F645" s="31"/>
      <c r="G645" s="48"/>
      <c r="H645" s="31"/>
      <c r="I645" s="31"/>
      <c r="J645" s="31"/>
      <c r="K645" s="32"/>
      <c r="L645" s="32"/>
      <c r="M645" s="49"/>
    </row>
    <row r="646" spans="1:13" s="7" customFormat="1" x14ac:dyDescent="0.3">
      <c r="A646" s="48"/>
      <c r="B646" s="48"/>
      <c r="C646" s="44"/>
      <c r="D646" s="32"/>
      <c r="E646" s="31"/>
      <c r="F646" s="31"/>
      <c r="G646" s="48"/>
      <c r="H646" s="31"/>
      <c r="I646" s="31"/>
      <c r="J646" s="31"/>
      <c r="K646" s="32"/>
      <c r="L646" s="32"/>
      <c r="M646" s="49"/>
    </row>
    <row r="647" spans="1:13" s="7" customFormat="1" x14ac:dyDescent="0.3">
      <c r="A647" s="48"/>
      <c r="B647" s="48"/>
      <c r="C647" s="44"/>
      <c r="D647" s="32"/>
      <c r="E647" s="31"/>
      <c r="F647" s="31"/>
      <c r="G647" s="48"/>
      <c r="H647" s="31"/>
      <c r="I647" s="31"/>
      <c r="J647" s="31"/>
      <c r="K647" s="32"/>
      <c r="L647" s="32"/>
      <c r="M647" s="49"/>
    </row>
    <row r="648" spans="1:13" s="7" customFormat="1" x14ac:dyDescent="0.3">
      <c r="A648" s="48"/>
      <c r="B648" s="48"/>
      <c r="C648" s="44"/>
      <c r="D648" s="32"/>
      <c r="E648" s="31"/>
      <c r="F648" s="31"/>
      <c r="G648" s="48"/>
      <c r="H648" s="31"/>
      <c r="I648" s="31"/>
      <c r="J648" s="31"/>
      <c r="K648" s="32"/>
      <c r="L648" s="32"/>
      <c r="M648" s="49"/>
    </row>
    <row r="649" spans="1:13" s="7" customFormat="1" x14ac:dyDescent="0.3">
      <c r="A649" s="48"/>
      <c r="B649" s="48"/>
      <c r="C649" s="44"/>
      <c r="D649" s="32"/>
      <c r="E649" s="31"/>
      <c r="F649" s="31"/>
      <c r="G649" s="48"/>
      <c r="H649" s="31"/>
      <c r="I649" s="31"/>
      <c r="J649" s="31"/>
      <c r="K649" s="32"/>
      <c r="L649" s="32"/>
      <c r="M649" s="49"/>
    </row>
    <row r="650" spans="1:13" s="7" customFormat="1" x14ac:dyDescent="0.3">
      <c r="A650" s="48"/>
      <c r="B650" s="48"/>
      <c r="C650" s="44"/>
      <c r="D650" s="32"/>
      <c r="E650" s="31"/>
      <c r="F650" s="31"/>
      <c r="G650" s="48"/>
      <c r="H650" s="31"/>
      <c r="I650" s="31"/>
      <c r="J650" s="31"/>
      <c r="K650" s="32"/>
      <c r="L650" s="32"/>
      <c r="M650" s="49"/>
    </row>
    <row r="651" spans="1:13" s="7" customFormat="1" x14ac:dyDescent="0.3">
      <c r="A651" s="48"/>
      <c r="B651" s="48"/>
      <c r="C651" s="44"/>
      <c r="D651" s="32"/>
      <c r="E651" s="31"/>
      <c r="F651" s="31"/>
      <c r="G651" s="48"/>
      <c r="H651" s="31"/>
      <c r="I651" s="31"/>
      <c r="J651" s="31"/>
      <c r="K651" s="32"/>
      <c r="L651" s="32"/>
      <c r="M651" s="49"/>
    </row>
    <row r="652" spans="1:13" s="7" customFormat="1" x14ac:dyDescent="0.3">
      <c r="A652" s="48"/>
      <c r="B652" s="48"/>
      <c r="C652" s="44"/>
      <c r="D652" s="32"/>
      <c r="E652" s="31"/>
      <c r="F652" s="31"/>
      <c r="G652" s="48"/>
      <c r="H652" s="31"/>
      <c r="I652" s="31"/>
      <c r="J652" s="31"/>
      <c r="K652" s="32"/>
      <c r="L652" s="32"/>
      <c r="M652" s="49"/>
    </row>
    <row r="653" spans="1:13" s="7" customFormat="1" x14ac:dyDescent="0.3">
      <c r="A653" s="48"/>
      <c r="B653" s="48"/>
      <c r="C653" s="44"/>
      <c r="D653" s="32"/>
      <c r="E653" s="31"/>
      <c r="F653" s="31"/>
      <c r="G653" s="48"/>
      <c r="H653" s="31"/>
      <c r="I653" s="31"/>
      <c r="J653" s="31"/>
      <c r="K653" s="32"/>
      <c r="L653" s="32"/>
      <c r="M653" s="49"/>
    </row>
    <row r="654" spans="1:13" s="7" customFormat="1" x14ac:dyDescent="0.3">
      <c r="A654" s="48"/>
      <c r="B654" s="48"/>
      <c r="C654" s="44"/>
      <c r="D654" s="32"/>
      <c r="E654" s="31"/>
      <c r="F654" s="31"/>
      <c r="G654" s="48"/>
      <c r="H654" s="31"/>
      <c r="I654" s="31"/>
      <c r="J654" s="31"/>
      <c r="K654" s="32"/>
      <c r="L654" s="32"/>
      <c r="M654" s="49"/>
    </row>
    <row r="655" spans="1:13" s="7" customFormat="1" x14ac:dyDescent="0.3">
      <c r="A655" s="48"/>
      <c r="B655" s="48"/>
      <c r="C655" s="44"/>
      <c r="D655" s="32"/>
      <c r="E655" s="31"/>
      <c r="F655" s="31"/>
      <c r="G655" s="48"/>
      <c r="H655" s="31"/>
      <c r="I655" s="31"/>
      <c r="J655" s="31"/>
      <c r="K655" s="32"/>
      <c r="L655" s="32"/>
      <c r="M655" s="49"/>
    </row>
    <row r="656" spans="1:13" s="7" customFormat="1" x14ac:dyDescent="0.3">
      <c r="A656" s="48"/>
      <c r="B656" s="48"/>
      <c r="C656" s="44"/>
      <c r="D656" s="32"/>
      <c r="E656" s="31"/>
      <c r="F656" s="31"/>
      <c r="G656" s="48"/>
      <c r="H656" s="31"/>
      <c r="I656" s="31"/>
      <c r="J656" s="31"/>
      <c r="K656" s="32"/>
      <c r="L656" s="32"/>
      <c r="M656" s="49"/>
    </row>
    <row r="657" spans="1:13" s="7" customFormat="1" x14ac:dyDescent="0.3">
      <c r="A657" s="48"/>
      <c r="B657" s="48"/>
      <c r="C657" s="44"/>
      <c r="D657" s="32"/>
      <c r="E657" s="31"/>
      <c r="F657" s="31"/>
      <c r="G657" s="48"/>
      <c r="H657" s="31"/>
      <c r="I657" s="31"/>
      <c r="J657" s="31"/>
      <c r="K657" s="32"/>
      <c r="L657" s="32"/>
      <c r="M657" s="49"/>
    </row>
    <row r="658" spans="1:13" s="7" customFormat="1" x14ac:dyDescent="0.3">
      <c r="A658" s="48"/>
      <c r="B658" s="48"/>
      <c r="C658" s="44"/>
      <c r="D658" s="32"/>
      <c r="E658" s="31"/>
      <c r="F658" s="31"/>
      <c r="G658" s="48"/>
      <c r="H658" s="31"/>
      <c r="I658" s="31"/>
      <c r="J658" s="31"/>
      <c r="K658" s="32"/>
      <c r="L658" s="32"/>
      <c r="M658" s="49"/>
    </row>
    <row r="659" spans="1:13" s="7" customFormat="1" x14ac:dyDescent="0.3">
      <c r="A659" s="48"/>
      <c r="B659" s="48"/>
      <c r="C659" s="44"/>
      <c r="D659" s="32"/>
      <c r="E659" s="31"/>
      <c r="F659" s="31"/>
      <c r="G659" s="48"/>
      <c r="H659" s="31"/>
      <c r="I659" s="31"/>
      <c r="J659" s="31"/>
      <c r="K659" s="32"/>
      <c r="L659" s="32"/>
      <c r="M659" s="49"/>
    </row>
    <row r="660" spans="1:13" s="7" customFormat="1" x14ac:dyDescent="0.3">
      <c r="A660" s="48"/>
      <c r="B660" s="48"/>
      <c r="C660" s="44"/>
      <c r="D660" s="32"/>
      <c r="E660" s="31"/>
      <c r="F660" s="31"/>
      <c r="G660" s="48"/>
      <c r="H660" s="31"/>
      <c r="I660" s="31"/>
      <c r="J660" s="31"/>
      <c r="K660" s="32"/>
      <c r="L660" s="32"/>
      <c r="M660" s="49"/>
    </row>
    <row r="661" spans="1:13" s="7" customFormat="1" x14ac:dyDescent="0.3">
      <c r="A661" s="48"/>
      <c r="B661" s="48"/>
      <c r="C661" s="44"/>
      <c r="D661" s="32"/>
      <c r="E661" s="31"/>
      <c r="F661" s="31"/>
      <c r="G661" s="48"/>
      <c r="H661" s="31"/>
      <c r="I661" s="31"/>
      <c r="J661" s="31"/>
      <c r="K661" s="32"/>
      <c r="L661" s="32"/>
      <c r="M661" s="49"/>
    </row>
    <row r="662" spans="1:13" s="7" customFormat="1" x14ac:dyDescent="0.3">
      <c r="A662" s="48"/>
      <c r="B662" s="48"/>
      <c r="C662" s="44"/>
      <c r="D662" s="32"/>
      <c r="E662" s="31"/>
      <c r="F662" s="31"/>
      <c r="G662" s="48"/>
      <c r="H662" s="31"/>
      <c r="I662" s="31"/>
      <c r="J662" s="31"/>
      <c r="K662" s="32"/>
      <c r="L662" s="32"/>
      <c r="M662" s="49"/>
    </row>
    <row r="663" spans="1:13" s="7" customFormat="1" x14ac:dyDescent="0.3">
      <c r="A663" s="48"/>
      <c r="B663" s="48"/>
      <c r="C663" s="44"/>
      <c r="D663" s="32"/>
      <c r="E663" s="31"/>
      <c r="F663" s="31"/>
      <c r="G663" s="48"/>
      <c r="H663" s="31"/>
      <c r="I663" s="31"/>
      <c r="J663" s="31"/>
      <c r="K663" s="32"/>
      <c r="L663" s="32"/>
      <c r="M663" s="49"/>
    </row>
    <row r="664" spans="1:13" s="7" customFormat="1" x14ac:dyDescent="0.3">
      <c r="A664" s="48"/>
      <c r="B664" s="48"/>
      <c r="C664" s="44"/>
      <c r="D664" s="32"/>
      <c r="E664" s="31"/>
      <c r="F664" s="31"/>
      <c r="G664" s="48"/>
      <c r="H664" s="31"/>
      <c r="I664" s="31"/>
      <c r="J664" s="31"/>
      <c r="K664" s="32"/>
      <c r="L664" s="32"/>
      <c r="M664" s="49"/>
    </row>
    <row r="665" spans="1:13" s="7" customFormat="1" x14ac:dyDescent="0.3">
      <c r="A665" s="48"/>
      <c r="B665" s="48"/>
      <c r="C665" s="44"/>
      <c r="D665" s="32"/>
      <c r="E665" s="31"/>
      <c r="F665" s="31"/>
      <c r="G665" s="48"/>
      <c r="H665" s="31"/>
      <c r="I665" s="31"/>
      <c r="J665" s="31"/>
      <c r="K665" s="32"/>
      <c r="L665" s="32"/>
      <c r="M665" s="49"/>
    </row>
    <row r="666" spans="1:13" s="7" customFormat="1" x14ac:dyDescent="0.3">
      <c r="A666" s="48"/>
      <c r="B666" s="48"/>
      <c r="C666" s="44"/>
      <c r="D666" s="32"/>
      <c r="E666" s="31"/>
      <c r="F666" s="31"/>
      <c r="G666" s="48"/>
      <c r="H666" s="31"/>
      <c r="I666" s="31"/>
      <c r="J666" s="31"/>
      <c r="K666" s="32"/>
      <c r="L666" s="32"/>
      <c r="M666" s="49"/>
    </row>
    <row r="667" spans="1:13" s="7" customFormat="1" x14ac:dyDescent="0.3">
      <c r="A667" s="48"/>
      <c r="B667" s="48"/>
      <c r="C667" s="44"/>
      <c r="D667" s="32"/>
      <c r="E667" s="31"/>
      <c r="F667" s="31"/>
      <c r="G667" s="48"/>
      <c r="H667" s="31"/>
      <c r="I667" s="31"/>
      <c r="J667" s="31"/>
      <c r="K667" s="32"/>
      <c r="L667" s="32"/>
      <c r="M667" s="49"/>
    </row>
    <row r="668" spans="1:13" s="7" customFormat="1" x14ac:dyDescent="0.3">
      <c r="A668" s="48"/>
      <c r="B668" s="48"/>
      <c r="C668" s="44"/>
      <c r="D668" s="32"/>
      <c r="E668" s="31"/>
      <c r="F668" s="31"/>
      <c r="G668" s="48"/>
      <c r="H668" s="31"/>
      <c r="I668" s="31"/>
      <c r="J668" s="31"/>
      <c r="K668" s="32"/>
      <c r="L668" s="32"/>
      <c r="M668" s="49"/>
    </row>
    <row r="669" spans="1:13" s="7" customFormat="1" x14ac:dyDescent="0.3">
      <c r="A669" s="48"/>
      <c r="B669" s="48"/>
      <c r="C669" s="44"/>
      <c r="D669" s="32"/>
      <c r="E669" s="31"/>
      <c r="F669" s="31"/>
      <c r="G669" s="48"/>
      <c r="H669" s="31"/>
      <c r="I669" s="31"/>
      <c r="J669" s="31"/>
      <c r="K669" s="32"/>
      <c r="L669" s="32"/>
      <c r="M669" s="49"/>
    </row>
    <row r="670" spans="1:13" s="7" customFormat="1" x14ac:dyDescent="0.3">
      <c r="A670" s="48"/>
      <c r="B670" s="48"/>
      <c r="C670" s="44"/>
      <c r="D670" s="32"/>
      <c r="E670" s="31"/>
      <c r="F670" s="31"/>
      <c r="G670" s="48"/>
      <c r="H670" s="31"/>
      <c r="I670" s="31"/>
      <c r="J670" s="31"/>
      <c r="K670" s="32"/>
      <c r="L670" s="32"/>
      <c r="M670" s="49"/>
    </row>
    <row r="671" spans="1:13" s="7" customFormat="1" x14ac:dyDescent="0.3">
      <c r="A671" s="48"/>
      <c r="B671" s="48"/>
      <c r="C671" s="44"/>
      <c r="D671" s="32"/>
      <c r="E671" s="31"/>
      <c r="F671" s="31"/>
      <c r="G671" s="48"/>
      <c r="H671" s="31"/>
      <c r="I671" s="31"/>
      <c r="J671" s="31"/>
      <c r="K671" s="32"/>
      <c r="L671" s="32"/>
      <c r="M671" s="49"/>
    </row>
    <row r="672" spans="1:13" s="7" customFormat="1" x14ac:dyDescent="0.3">
      <c r="A672" s="48"/>
      <c r="B672" s="48"/>
      <c r="C672" s="44"/>
      <c r="D672" s="32"/>
      <c r="E672" s="31"/>
      <c r="F672" s="31"/>
      <c r="G672" s="48"/>
      <c r="H672" s="31"/>
      <c r="I672" s="31"/>
      <c r="J672" s="31"/>
      <c r="K672" s="32"/>
      <c r="L672" s="32"/>
      <c r="M672" s="49"/>
    </row>
    <row r="673" spans="1:13" s="7" customFormat="1" x14ac:dyDescent="0.3">
      <c r="A673" s="48"/>
      <c r="B673" s="48"/>
      <c r="C673" s="44"/>
      <c r="D673" s="32"/>
      <c r="E673" s="31"/>
      <c r="F673" s="31"/>
      <c r="G673" s="48"/>
      <c r="H673" s="31"/>
      <c r="I673" s="31"/>
      <c r="J673" s="31"/>
      <c r="K673" s="32"/>
      <c r="L673" s="32"/>
      <c r="M673" s="49"/>
    </row>
    <row r="674" spans="1:13" s="7" customFormat="1" x14ac:dyDescent="0.3">
      <c r="A674" s="48"/>
      <c r="B674" s="48"/>
      <c r="C674" s="44"/>
      <c r="D674" s="32"/>
      <c r="E674" s="31"/>
      <c r="F674" s="31"/>
      <c r="G674" s="48"/>
      <c r="H674" s="31"/>
      <c r="I674" s="31"/>
      <c r="J674" s="31"/>
      <c r="K674" s="32"/>
      <c r="L674" s="32"/>
      <c r="M674" s="49"/>
    </row>
    <row r="675" spans="1:13" s="7" customFormat="1" x14ac:dyDescent="0.3">
      <c r="A675" s="48"/>
      <c r="B675" s="48"/>
      <c r="C675" s="44"/>
      <c r="D675" s="32"/>
      <c r="E675" s="31"/>
      <c r="F675" s="31"/>
      <c r="G675" s="48"/>
      <c r="H675" s="31"/>
      <c r="I675" s="31"/>
      <c r="J675" s="31"/>
      <c r="K675" s="32"/>
      <c r="L675" s="32"/>
      <c r="M675" s="49"/>
    </row>
    <row r="676" spans="1:13" s="7" customFormat="1" x14ac:dyDescent="0.3">
      <c r="A676" s="48"/>
      <c r="B676" s="48"/>
      <c r="C676" s="44"/>
      <c r="D676" s="32"/>
      <c r="E676" s="31"/>
      <c r="F676" s="31"/>
      <c r="G676" s="48"/>
      <c r="H676" s="31"/>
      <c r="I676" s="31"/>
      <c r="J676" s="31"/>
      <c r="K676" s="32"/>
      <c r="L676" s="32"/>
      <c r="M676" s="49"/>
    </row>
    <row r="677" spans="1:13" s="7" customFormat="1" x14ac:dyDescent="0.3">
      <c r="A677" s="48"/>
      <c r="B677" s="48"/>
      <c r="C677" s="44"/>
      <c r="D677" s="32"/>
      <c r="E677" s="31"/>
      <c r="F677" s="31"/>
      <c r="G677" s="48"/>
      <c r="H677" s="31"/>
      <c r="I677" s="31"/>
      <c r="J677" s="31"/>
      <c r="K677" s="32"/>
      <c r="L677" s="32"/>
      <c r="M677" s="49"/>
    </row>
    <row r="678" spans="1:13" s="7" customFormat="1" x14ac:dyDescent="0.3">
      <c r="A678" s="48"/>
      <c r="B678" s="48"/>
      <c r="C678" s="44"/>
      <c r="D678" s="32"/>
      <c r="E678" s="31"/>
      <c r="F678" s="31"/>
      <c r="G678" s="48"/>
      <c r="H678" s="31"/>
      <c r="I678" s="31"/>
      <c r="J678" s="31"/>
      <c r="K678" s="32"/>
      <c r="L678" s="32"/>
      <c r="M678" s="49"/>
    </row>
    <row r="679" spans="1:13" s="7" customFormat="1" x14ac:dyDescent="0.3">
      <c r="A679" s="48"/>
      <c r="B679" s="48"/>
      <c r="C679" s="44"/>
      <c r="D679" s="32"/>
      <c r="E679" s="31"/>
      <c r="F679" s="31"/>
      <c r="G679" s="48"/>
      <c r="H679" s="31"/>
      <c r="I679" s="31"/>
      <c r="J679" s="31"/>
      <c r="K679" s="32"/>
      <c r="L679" s="32"/>
      <c r="M679" s="49"/>
    </row>
    <row r="680" spans="1:13" s="7" customFormat="1" x14ac:dyDescent="0.3">
      <c r="A680" s="48"/>
      <c r="B680" s="48"/>
      <c r="C680" s="44"/>
      <c r="D680" s="32"/>
      <c r="E680" s="31"/>
      <c r="F680" s="31"/>
      <c r="G680" s="48"/>
      <c r="H680" s="31"/>
      <c r="I680" s="31"/>
      <c r="J680" s="31"/>
      <c r="K680" s="32"/>
      <c r="L680" s="32"/>
      <c r="M680" s="49"/>
    </row>
    <row r="681" spans="1:13" s="7" customFormat="1" x14ac:dyDescent="0.3">
      <c r="A681" s="48"/>
      <c r="B681" s="48"/>
      <c r="C681" s="44"/>
      <c r="D681" s="32"/>
      <c r="E681" s="31"/>
      <c r="F681" s="31"/>
      <c r="G681" s="48"/>
      <c r="H681" s="31"/>
      <c r="I681" s="31"/>
      <c r="J681" s="31"/>
      <c r="K681" s="32"/>
      <c r="L681" s="32"/>
      <c r="M681" s="49"/>
    </row>
    <row r="682" spans="1:13" s="7" customFormat="1" x14ac:dyDescent="0.3">
      <c r="A682" s="48"/>
      <c r="B682" s="48"/>
      <c r="C682" s="44"/>
      <c r="D682" s="32"/>
      <c r="E682" s="31"/>
      <c r="F682" s="31"/>
      <c r="G682" s="48"/>
      <c r="H682" s="31"/>
      <c r="I682" s="31"/>
      <c r="J682" s="31"/>
      <c r="K682" s="32"/>
      <c r="L682" s="32"/>
      <c r="M682" s="49"/>
    </row>
    <row r="683" spans="1:13" s="7" customFormat="1" x14ac:dyDescent="0.3">
      <c r="A683" s="48"/>
      <c r="B683" s="48"/>
      <c r="C683" s="44"/>
      <c r="D683" s="32"/>
      <c r="E683" s="31"/>
      <c r="F683" s="31"/>
      <c r="G683" s="48"/>
      <c r="H683" s="31"/>
      <c r="I683" s="31"/>
      <c r="J683" s="31"/>
      <c r="K683" s="32"/>
      <c r="L683" s="32"/>
      <c r="M683" s="49"/>
    </row>
    <row r="684" spans="1:13" s="7" customFormat="1" x14ac:dyDescent="0.3">
      <c r="A684" s="48"/>
      <c r="B684" s="48"/>
      <c r="C684" s="44"/>
      <c r="D684" s="32"/>
      <c r="E684" s="31"/>
      <c r="F684" s="31"/>
      <c r="G684" s="48"/>
      <c r="H684" s="31"/>
      <c r="I684" s="31"/>
      <c r="J684" s="31"/>
      <c r="K684" s="32"/>
      <c r="L684" s="32"/>
      <c r="M684" s="49"/>
    </row>
    <row r="685" spans="1:13" s="7" customFormat="1" x14ac:dyDescent="0.3">
      <c r="A685" s="48"/>
      <c r="B685" s="48"/>
      <c r="C685" s="44"/>
      <c r="D685" s="32"/>
      <c r="E685" s="31"/>
      <c r="F685" s="31"/>
      <c r="G685" s="48"/>
      <c r="H685" s="31"/>
      <c r="I685" s="31"/>
      <c r="J685" s="31"/>
      <c r="K685" s="32"/>
      <c r="L685" s="32"/>
      <c r="M685" s="49"/>
    </row>
    <row r="686" spans="1:13" s="7" customFormat="1" x14ac:dyDescent="0.3">
      <c r="A686" s="48"/>
      <c r="B686" s="48"/>
      <c r="C686" s="44"/>
      <c r="D686" s="32"/>
      <c r="E686" s="31"/>
      <c r="F686" s="31"/>
      <c r="G686" s="48"/>
      <c r="H686" s="31"/>
      <c r="I686" s="31"/>
      <c r="J686" s="31"/>
      <c r="K686" s="32"/>
      <c r="L686" s="32"/>
      <c r="M686" s="49"/>
    </row>
    <row r="687" spans="1:13" s="7" customFormat="1" x14ac:dyDescent="0.3">
      <c r="A687" s="48"/>
      <c r="B687" s="48"/>
      <c r="C687" s="44"/>
      <c r="D687" s="32"/>
      <c r="E687" s="31"/>
      <c r="F687" s="31"/>
      <c r="G687" s="48"/>
      <c r="H687" s="31"/>
      <c r="I687" s="31"/>
      <c r="J687" s="31"/>
      <c r="K687" s="32"/>
      <c r="L687" s="32"/>
      <c r="M687" s="49"/>
    </row>
    <row r="688" spans="1:13" s="7" customFormat="1" x14ac:dyDescent="0.3">
      <c r="A688" s="48"/>
      <c r="B688" s="48"/>
      <c r="C688" s="44"/>
      <c r="D688" s="32"/>
      <c r="E688" s="31"/>
      <c r="F688" s="31"/>
      <c r="G688" s="48"/>
      <c r="H688" s="31"/>
      <c r="I688" s="31"/>
      <c r="J688" s="31"/>
      <c r="K688" s="32"/>
      <c r="L688" s="32"/>
      <c r="M688" s="49"/>
    </row>
    <row r="689" spans="1:13" s="7" customFormat="1" x14ac:dyDescent="0.3">
      <c r="A689" s="48"/>
      <c r="B689" s="48"/>
      <c r="C689" s="44"/>
      <c r="D689" s="32"/>
      <c r="E689" s="31"/>
      <c r="F689" s="31"/>
      <c r="G689" s="48"/>
      <c r="H689" s="31"/>
      <c r="I689" s="31"/>
      <c r="J689" s="31"/>
      <c r="K689" s="32"/>
      <c r="L689" s="32"/>
      <c r="M689" s="49"/>
    </row>
    <row r="690" spans="1:13" s="7" customFormat="1" x14ac:dyDescent="0.3">
      <c r="A690" s="48"/>
      <c r="B690" s="48"/>
      <c r="C690" s="44"/>
      <c r="D690" s="32"/>
      <c r="E690" s="31"/>
      <c r="F690" s="31"/>
      <c r="G690" s="48"/>
      <c r="H690" s="31"/>
      <c r="I690" s="31"/>
      <c r="J690" s="31"/>
      <c r="K690" s="32"/>
      <c r="L690" s="32"/>
      <c r="M690" s="49"/>
    </row>
    <row r="691" spans="1:13" s="7" customFormat="1" x14ac:dyDescent="0.3">
      <c r="A691" s="48"/>
      <c r="B691" s="48"/>
      <c r="C691" s="44"/>
      <c r="D691" s="32"/>
      <c r="E691" s="31"/>
      <c r="F691" s="31"/>
      <c r="G691" s="48"/>
      <c r="H691" s="31"/>
      <c r="I691" s="31"/>
      <c r="J691" s="31"/>
      <c r="K691" s="32"/>
      <c r="L691" s="32"/>
      <c r="M691" s="49"/>
    </row>
    <row r="692" spans="1:13" s="7" customFormat="1" x14ac:dyDescent="0.3">
      <c r="A692" s="48"/>
      <c r="B692" s="48"/>
      <c r="C692" s="44"/>
      <c r="D692" s="32"/>
      <c r="E692" s="31"/>
      <c r="F692" s="31"/>
      <c r="G692" s="48"/>
      <c r="H692" s="31"/>
      <c r="I692" s="31"/>
      <c r="J692" s="31"/>
      <c r="K692" s="32"/>
      <c r="L692" s="32"/>
      <c r="M692" s="49"/>
    </row>
    <row r="693" spans="1:13" s="7" customFormat="1" x14ac:dyDescent="0.3">
      <c r="A693" s="48"/>
      <c r="B693" s="48"/>
      <c r="C693" s="44"/>
      <c r="D693" s="32"/>
      <c r="E693" s="31"/>
      <c r="F693" s="31"/>
      <c r="G693" s="48"/>
      <c r="H693" s="31"/>
      <c r="I693" s="31"/>
      <c r="J693" s="31"/>
      <c r="K693" s="32"/>
      <c r="L693" s="32"/>
      <c r="M693" s="49"/>
    </row>
    <row r="694" spans="1:13" s="7" customFormat="1" x14ac:dyDescent="0.3">
      <c r="A694" s="48"/>
      <c r="B694" s="48"/>
      <c r="C694" s="44"/>
      <c r="D694" s="32"/>
      <c r="E694" s="31"/>
      <c r="F694" s="31"/>
      <c r="G694" s="48"/>
      <c r="H694" s="31"/>
      <c r="I694" s="31"/>
      <c r="J694" s="31"/>
      <c r="K694" s="32"/>
      <c r="L694" s="32"/>
      <c r="M694" s="49"/>
    </row>
    <row r="695" spans="1:13" s="7" customFormat="1" x14ac:dyDescent="0.3">
      <c r="A695" s="48"/>
      <c r="B695" s="48"/>
      <c r="C695" s="44"/>
      <c r="D695" s="32"/>
      <c r="E695" s="31"/>
      <c r="F695" s="31"/>
      <c r="G695" s="48"/>
      <c r="H695" s="31"/>
      <c r="I695" s="31"/>
      <c r="J695" s="31"/>
      <c r="K695" s="32"/>
      <c r="L695" s="32"/>
      <c r="M695" s="49"/>
    </row>
    <row r="696" spans="1:13" s="7" customFormat="1" x14ac:dyDescent="0.3">
      <c r="A696" s="48"/>
      <c r="B696" s="48"/>
      <c r="C696" s="44"/>
      <c r="D696" s="32"/>
      <c r="E696" s="31"/>
      <c r="F696" s="31"/>
      <c r="G696" s="48"/>
      <c r="H696" s="31"/>
      <c r="I696" s="31"/>
      <c r="J696" s="31"/>
      <c r="K696" s="32"/>
      <c r="L696" s="32"/>
      <c r="M696" s="49"/>
    </row>
    <row r="697" spans="1:13" s="7" customFormat="1" x14ac:dyDescent="0.3">
      <c r="A697" s="48"/>
      <c r="B697" s="48"/>
      <c r="C697" s="44"/>
      <c r="D697" s="32"/>
      <c r="E697" s="31"/>
      <c r="F697" s="31"/>
      <c r="G697" s="48"/>
      <c r="H697" s="31"/>
      <c r="I697" s="31"/>
      <c r="J697" s="31"/>
      <c r="K697" s="32"/>
      <c r="L697" s="32"/>
      <c r="M697" s="49"/>
    </row>
    <row r="698" spans="1:13" s="7" customFormat="1" x14ac:dyDescent="0.3">
      <c r="A698" s="48"/>
      <c r="B698" s="48"/>
      <c r="C698" s="44"/>
      <c r="D698" s="32"/>
      <c r="E698" s="31"/>
      <c r="F698" s="31"/>
      <c r="G698" s="48"/>
      <c r="H698" s="31"/>
      <c r="I698" s="31"/>
      <c r="J698" s="31"/>
      <c r="K698" s="32"/>
      <c r="L698" s="32"/>
      <c r="M698" s="49"/>
    </row>
    <row r="699" spans="1:13" s="7" customFormat="1" x14ac:dyDescent="0.3">
      <c r="A699" s="48"/>
      <c r="B699" s="48"/>
      <c r="C699" s="44"/>
      <c r="D699" s="32"/>
      <c r="E699" s="31"/>
      <c r="F699" s="31"/>
      <c r="G699" s="48"/>
      <c r="H699" s="31"/>
      <c r="I699" s="31"/>
      <c r="J699" s="31"/>
      <c r="K699" s="32"/>
      <c r="L699" s="32"/>
      <c r="M699" s="49"/>
    </row>
    <row r="700" spans="1:13" s="7" customFormat="1" x14ac:dyDescent="0.3">
      <c r="A700" s="48"/>
      <c r="B700" s="48"/>
      <c r="C700" s="44"/>
      <c r="D700" s="32"/>
      <c r="E700" s="31"/>
      <c r="F700" s="31"/>
      <c r="G700" s="48"/>
      <c r="H700" s="31"/>
      <c r="I700" s="31"/>
      <c r="J700" s="31"/>
      <c r="K700" s="32"/>
      <c r="L700" s="32"/>
      <c r="M700" s="49"/>
    </row>
    <row r="701" spans="1:13" s="7" customFormat="1" x14ac:dyDescent="0.3">
      <c r="A701" s="48"/>
      <c r="B701" s="48"/>
      <c r="C701" s="44"/>
      <c r="D701" s="32"/>
      <c r="E701" s="31"/>
      <c r="F701" s="31"/>
      <c r="G701" s="48"/>
      <c r="H701" s="31"/>
      <c r="I701" s="31"/>
      <c r="J701" s="31"/>
      <c r="K701" s="32"/>
      <c r="L701" s="32"/>
      <c r="M701" s="49"/>
    </row>
    <row r="702" spans="1:13" s="7" customFormat="1" x14ac:dyDescent="0.3">
      <c r="A702" s="48"/>
      <c r="B702" s="48"/>
      <c r="C702" s="44"/>
      <c r="D702" s="32"/>
      <c r="E702" s="31"/>
      <c r="F702" s="31"/>
      <c r="G702" s="48"/>
      <c r="H702" s="31"/>
      <c r="I702" s="31"/>
      <c r="J702" s="31"/>
      <c r="K702" s="32"/>
      <c r="L702" s="32"/>
      <c r="M702" s="49"/>
    </row>
    <row r="703" spans="1:13" s="7" customFormat="1" x14ac:dyDescent="0.3">
      <c r="A703" s="48"/>
      <c r="B703" s="48"/>
      <c r="C703" s="44"/>
      <c r="D703" s="32"/>
      <c r="E703" s="31"/>
      <c r="F703" s="31"/>
      <c r="G703" s="48"/>
      <c r="H703" s="31"/>
      <c r="I703" s="31"/>
      <c r="J703" s="31"/>
      <c r="K703" s="32"/>
      <c r="L703" s="32"/>
      <c r="M703" s="49"/>
    </row>
    <row r="704" spans="1:13" s="7" customFormat="1" x14ac:dyDescent="0.3">
      <c r="A704" s="48"/>
      <c r="B704" s="48"/>
      <c r="C704" s="44"/>
      <c r="D704" s="32"/>
      <c r="E704" s="31"/>
      <c r="F704" s="31"/>
      <c r="G704" s="48"/>
      <c r="H704" s="31"/>
      <c r="I704" s="31"/>
      <c r="J704" s="31"/>
      <c r="K704" s="32"/>
      <c r="L704" s="32"/>
      <c r="M704" s="49"/>
    </row>
    <row r="705" spans="1:13" s="7" customFormat="1" x14ac:dyDescent="0.3">
      <c r="A705" s="48"/>
      <c r="B705" s="48"/>
      <c r="C705" s="44"/>
      <c r="D705" s="32"/>
      <c r="E705" s="31"/>
      <c r="F705" s="31"/>
      <c r="G705" s="48"/>
      <c r="H705" s="31"/>
      <c r="I705" s="31"/>
      <c r="J705" s="31"/>
      <c r="K705" s="32"/>
      <c r="L705" s="32"/>
      <c r="M705" s="49"/>
    </row>
    <row r="706" spans="1:13" s="7" customFormat="1" x14ac:dyDescent="0.3">
      <c r="A706" s="48"/>
      <c r="B706" s="48"/>
      <c r="C706" s="44"/>
      <c r="D706" s="32"/>
      <c r="E706" s="31"/>
      <c r="F706" s="31"/>
      <c r="G706" s="48"/>
      <c r="H706" s="31"/>
      <c r="I706" s="31"/>
      <c r="J706" s="31"/>
      <c r="K706" s="32"/>
      <c r="L706" s="32"/>
      <c r="M706" s="49"/>
    </row>
    <row r="707" spans="1:13" s="7" customFormat="1" x14ac:dyDescent="0.3">
      <c r="A707" s="48"/>
      <c r="B707" s="48"/>
      <c r="C707" s="44"/>
      <c r="D707" s="32"/>
      <c r="E707" s="31"/>
      <c r="F707" s="31"/>
      <c r="G707" s="48"/>
      <c r="H707" s="31"/>
      <c r="I707" s="31"/>
      <c r="J707" s="31"/>
      <c r="K707" s="32"/>
      <c r="L707" s="32"/>
      <c r="M707" s="49"/>
    </row>
    <row r="708" spans="1:13" s="7" customFormat="1" x14ac:dyDescent="0.3">
      <c r="A708" s="48"/>
      <c r="B708" s="48"/>
      <c r="C708" s="44"/>
      <c r="D708" s="32"/>
      <c r="E708" s="31"/>
      <c r="F708" s="31"/>
      <c r="G708" s="48"/>
      <c r="H708" s="31"/>
      <c r="I708" s="31"/>
      <c r="J708" s="31"/>
      <c r="K708" s="32"/>
      <c r="L708" s="32"/>
      <c r="M708" s="49"/>
    </row>
    <row r="709" spans="1:13" s="7" customFormat="1" x14ac:dyDescent="0.3">
      <c r="A709" s="48"/>
      <c r="B709" s="48"/>
      <c r="C709" s="44"/>
      <c r="D709" s="32"/>
      <c r="E709" s="31"/>
      <c r="F709" s="31"/>
      <c r="G709" s="48"/>
      <c r="H709" s="31"/>
      <c r="I709" s="31"/>
      <c r="J709" s="31"/>
      <c r="K709" s="32"/>
      <c r="L709" s="32"/>
      <c r="M709" s="49"/>
    </row>
    <row r="710" spans="1:13" s="7" customFormat="1" x14ac:dyDescent="0.3">
      <c r="A710" s="48"/>
      <c r="B710" s="48"/>
      <c r="C710" s="44"/>
      <c r="D710" s="32"/>
      <c r="E710" s="31"/>
      <c r="F710" s="31"/>
      <c r="G710" s="48"/>
      <c r="H710" s="31"/>
      <c r="I710" s="31"/>
      <c r="J710" s="31"/>
      <c r="K710" s="32"/>
      <c r="L710" s="32"/>
      <c r="M710" s="49"/>
    </row>
    <row r="711" spans="1:13" s="7" customFormat="1" x14ac:dyDescent="0.3">
      <c r="A711" s="48"/>
      <c r="B711" s="48"/>
      <c r="C711" s="44"/>
      <c r="D711" s="32"/>
      <c r="E711" s="31"/>
      <c r="F711" s="31"/>
      <c r="G711" s="48"/>
      <c r="H711" s="31"/>
      <c r="I711" s="31"/>
      <c r="J711" s="31"/>
      <c r="K711" s="32"/>
      <c r="L711" s="32"/>
      <c r="M711" s="49"/>
    </row>
    <row r="712" spans="1:13" s="7" customFormat="1" x14ac:dyDescent="0.3">
      <c r="A712" s="48"/>
      <c r="B712" s="48"/>
      <c r="C712" s="44"/>
      <c r="D712" s="32"/>
      <c r="E712" s="31"/>
      <c r="F712" s="31"/>
      <c r="G712" s="48"/>
      <c r="H712" s="31"/>
      <c r="I712" s="31"/>
      <c r="J712" s="31"/>
      <c r="K712" s="32"/>
      <c r="L712" s="32"/>
      <c r="M712" s="49"/>
    </row>
    <row r="713" spans="1:13" s="7" customFormat="1" x14ac:dyDescent="0.3">
      <c r="A713" s="48"/>
      <c r="B713" s="48"/>
      <c r="C713" s="44"/>
      <c r="D713" s="32"/>
      <c r="E713" s="31"/>
      <c r="F713" s="31"/>
      <c r="G713" s="48"/>
      <c r="H713" s="31"/>
      <c r="I713" s="31"/>
      <c r="J713" s="31"/>
      <c r="K713" s="32"/>
      <c r="L713" s="32"/>
      <c r="M713" s="49"/>
    </row>
    <row r="714" spans="1:13" s="7" customFormat="1" x14ac:dyDescent="0.3">
      <c r="A714" s="48"/>
      <c r="B714" s="48"/>
      <c r="C714" s="44"/>
      <c r="D714" s="32"/>
      <c r="E714" s="31"/>
      <c r="F714" s="31"/>
      <c r="G714" s="48"/>
      <c r="H714" s="31"/>
      <c r="I714" s="31"/>
      <c r="J714" s="31"/>
      <c r="K714" s="32"/>
      <c r="L714" s="32"/>
      <c r="M714" s="49"/>
    </row>
    <row r="715" spans="1:13" s="7" customFormat="1" x14ac:dyDescent="0.3">
      <c r="A715" s="48"/>
      <c r="B715" s="48"/>
      <c r="C715" s="44"/>
      <c r="D715" s="32"/>
      <c r="E715" s="31"/>
      <c r="F715" s="31"/>
      <c r="G715" s="48"/>
      <c r="H715" s="31"/>
      <c r="I715" s="31"/>
      <c r="J715" s="31"/>
      <c r="K715" s="32"/>
      <c r="L715" s="32"/>
      <c r="M715" s="49"/>
    </row>
    <row r="716" spans="1:13" s="7" customFormat="1" x14ac:dyDescent="0.3">
      <c r="A716" s="48"/>
      <c r="B716" s="48"/>
      <c r="C716" s="44"/>
      <c r="D716" s="32"/>
      <c r="E716" s="31"/>
      <c r="F716" s="31"/>
      <c r="G716" s="48"/>
      <c r="H716" s="31"/>
      <c r="I716" s="31"/>
      <c r="J716" s="31"/>
      <c r="K716" s="32"/>
      <c r="L716" s="32"/>
      <c r="M716" s="49"/>
    </row>
    <row r="717" spans="1:13" s="7" customFormat="1" x14ac:dyDescent="0.3">
      <c r="A717" s="48"/>
      <c r="B717" s="48"/>
      <c r="C717" s="44"/>
      <c r="D717" s="32"/>
      <c r="E717" s="31"/>
      <c r="F717" s="31"/>
      <c r="G717" s="48"/>
      <c r="H717" s="31"/>
      <c r="I717" s="31"/>
      <c r="J717" s="31"/>
      <c r="K717" s="32"/>
      <c r="L717" s="32"/>
      <c r="M717" s="49"/>
    </row>
    <row r="718" spans="1:13" s="7" customFormat="1" x14ac:dyDescent="0.3">
      <c r="A718" s="48"/>
      <c r="B718" s="48"/>
      <c r="C718" s="44"/>
      <c r="D718" s="32"/>
      <c r="E718" s="31"/>
      <c r="F718" s="31"/>
      <c r="G718" s="48"/>
      <c r="H718" s="31"/>
      <c r="I718" s="31"/>
      <c r="J718" s="31"/>
      <c r="K718" s="32"/>
      <c r="L718" s="32"/>
      <c r="M718" s="49"/>
    </row>
    <row r="719" spans="1:13" s="7" customFormat="1" x14ac:dyDescent="0.3">
      <c r="A719" s="48"/>
      <c r="B719" s="48"/>
      <c r="C719" s="44"/>
      <c r="D719" s="32"/>
      <c r="E719" s="31"/>
      <c r="F719" s="31"/>
      <c r="G719" s="48"/>
      <c r="H719" s="31"/>
      <c r="I719" s="31"/>
      <c r="J719" s="31"/>
      <c r="K719" s="32"/>
      <c r="L719" s="32"/>
      <c r="M719" s="49"/>
    </row>
    <row r="720" spans="1:13" s="7" customFormat="1" x14ac:dyDescent="0.3">
      <c r="A720" s="48"/>
      <c r="B720" s="48"/>
      <c r="C720" s="44"/>
      <c r="D720" s="32"/>
      <c r="E720" s="31"/>
      <c r="F720" s="31"/>
      <c r="G720" s="48"/>
      <c r="H720" s="31"/>
      <c r="I720" s="31"/>
      <c r="J720" s="31"/>
      <c r="K720" s="32"/>
      <c r="L720" s="32"/>
      <c r="M720" s="49"/>
    </row>
    <row r="721" spans="1:13" s="7" customFormat="1" x14ac:dyDescent="0.3">
      <c r="A721" s="48"/>
      <c r="B721" s="48"/>
      <c r="C721" s="44"/>
      <c r="D721" s="32"/>
      <c r="E721" s="31"/>
      <c r="F721" s="31"/>
      <c r="G721" s="48"/>
      <c r="H721" s="31"/>
      <c r="I721" s="31"/>
      <c r="J721" s="31"/>
      <c r="K721" s="32"/>
      <c r="L721" s="32"/>
      <c r="M721" s="49"/>
    </row>
    <row r="722" spans="1:13" s="7" customFormat="1" x14ac:dyDescent="0.3">
      <c r="A722" s="48"/>
      <c r="B722" s="48"/>
      <c r="C722" s="44"/>
      <c r="D722" s="32"/>
      <c r="E722" s="31"/>
      <c r="F722" s="31"/>
      <c r="G722" s="48"/>
      <c r="H722" s="31"/>
      <c r="I722" s="31"/>
      <c r="J722" s="31"/>
      <c r="K722" s="32"/>
      <c r="L722" s="32"/>
      <c r="M722" s="49"/>
    </row>
    <row r="723" spans="1:13" s="7" customFormat="1" x14ac:dyDescent="0.3">
      <c r="A723" s="48"/>
      <c r="B723" s="48"/>
      <c r="C723" s="44"/>
      <c r="D723" s="32"/>
      <c r="E723" s="31"/>
      <c r="F723" s="31"/>
      <c r="G723" s="48"/>
      <c r="H723" s="31"/>
      <c r="I723" s="31"/>
      <c r="J723" s="31"/>
      <c r="K723" s="32"/>
      <c r="L723" s="32"/>
      <c r="M723" s="49"/>
    </row>
    <row r="724" spans="1:13" s="7" customFormat="1" x14ac:dyDescent="0.3">
      <c r="A724" s="48"/>
      <c r="B724" s="48"/>
      <c r="C724" s="44"/>
      <c r="D724" s="32"/>
      <c r="E724" s="31"/>
      <c r="F724" s="31"/>
      <c r="G724" s="48"/>
      <c r="H724" s="31"/>
      <c r="I724" s="31"/>
      <c r="J724" s="31"/>
      <c r="K724" s="32"/>
      <c r="L724" s="32"/>
      <c r="M724" s="49"/>
    </row>
    <row r="725" spans="1:13" s="7" customFormat="1" x14ac:dyDescent="0.3">
      <c r="A725" s="48"/>
      <c r="B725" s="48"/>
      <c r="C725" s="44"/>
      <c r="D725" s="32"/>
      <c r="E725" s="31"/>
      <c r="F725" s="31"/>
      <c r="G725" s="48"/>
      <c r="H725" s="31"/>
      <c r="I725" s="31"/>
      <c r="J725" s="31"/>
      <c r="K725" s="32"/>
      <c r="L725" s="32"/>
      <c r="M725" s="49"/>
    </row>
    <row r="726" spans="1:13" s="7" customFormat="1" x14ac:dyDescent="0.3">
      <c r="A726" s="48"/>
      <c r="B726" s="48"/>
      <c r="C726" s="44"/>
      <c r="D726" s="32"/>
      <c r="E726" s="31"/>
      <c r="F726" s="31"/>
      <c r="G726" s="48"/>
      <c r="H726" s="31"/>
      <c r="I726" s="31"/>
      <c r="J726" s="31"/>
      <c r="K726" s="32"/>
      <c r="L726" s="32"/>
      <c r="M726" s="49"/>
    </row>
    <row r="727" spans="1:13" s="7" customFormat="1" x14ac:dyDescent="0.3">
      <c r="A727" s="48"/>
      <c r="B727" s="48"/>
      <c r="C727" s="44"/>
      <c r="D727" s="32"/>
      <c r="E727" s="31"/>
      <c r="F727" s="31"/>
      <c r="G727" s="48"/>
      <c r="H727" s="31"/>
      <c r="I727" s="31"/>
      <c r="J727" s="31"/>
      <c r="K727" s="32"/>
      <c r="L727" s="32"/>
      <c r="M727" s="49"/>
    </row>
    <row r="728" spans="1:13" s="7" customFormat="1" x14ac:dyDescent="0.3">
      <c r="A728" s="48"/>
      <c r="B728" s="48"/>
      <c r="C728" s="44"/>
      <c r="D728" s="32"/>
      <c r="E728" s="31"/>
      <c r="F728" s="31"/>
      <c r="G728" s="48"/>
      <c r="H728" s="31"/>
      <c r="I728" s="31"/>
      <c r="J728" s="31"/>
      <c r="K728" s="32"/>
      <c r="L728" s="32"/>
      <c r="M728" s="49"/>
    </row>
    <row r="729" spans="1:13" s="7" customFormat="1" x14ac:dyDescent="0.3">
      <c r="A729" s="48"/>
      <c r="B729" s="48"/>
      <c r="C729" s="44"/>
      <c r="D729" s="32"/>
      <c r="E729" s="31"/>
      <c r="F729" s="31"/>
      <c r="G729" s="48"/>
      <c r="H729" s="31"/>
      <c r="I729" s="31"/>
      <c r="J729" s="31"/>
      <c r="K729" s="32"/>
      <c r="L729" s="32"/>
      <c r="M729" s="49"/>
    </row>
    <row r="730" spans="1:13" s="7" customFormat="1" x14ac:dyDescent="0.3">
      <c r="A730" s="48"/>
      <c r="B730" s="48"/>
      <c r="C730" s="44"/>
      <c r="D730" s="32"/>
      <c r="E730" s="31"/>
      <c r="F730" s="31"/>
      <c r="G730" s="48"/>
      <c r="H730" s="31"/>
      <c r="I730" s="31"/>
      <c r="J730" s="31"/>
      <c r="K730" s="32"/>
      <c r="L730" s="32"/>
      <c r="M730" s="49"/>
    </row>
    <row r="731" spans="1:13" s="7" customFormat="1" x14ac:dyDescent="0.3">
      <c r="A731" s="48"/>
      <c r="B731" s="48"/>
      <c r="C731" s="44"/>
      <c r="D731" s="32"/>
      <c r="E731" s="31"/>
      <c r="F731" s="31"/>
      <c r="G731" s="48"/>
      <c r="H731" s="31"/>
      <c r="I731" s="31"/>
      <c r="J731" s="31"/>
      <c r="K731" s="32"/>
      <c r="L731" s="32"/>
      <c r="M731" s="49"/>
    </row>
    <row r="732" spans="1:13" s="7" customFormat="1" x14ac:dyDescent="0.3">
      <c r="A732" s="48"/>
      <c r="B732" s="48"/>
      <c r="C732" s="44"/>
      <c r="D732" s="32"/>
      <c r="E732" s="31"/>
      <c r="F732" s="31"/>
      <c r="G732" s="48"/>
      <c r="H732" s="31"/>
      <c r="I732" s="31"/>
      <c r="J732" s="31"/>
      <c r="K732" s="32"/>
      <c r="L732" s="32"/>
      <c r="M732" s="49"/>
    </row>
    <row r="733" spans="1:13" s="7" customFormat="1" x14ac:dyDescent="0.3">
      <c r="A733" s="48"/>
      <c r="B733" s="48"/>
      <c r="C733" s="44"/>
      <c r="D733" s="32"/>
      <c r="E733" s="31"/>
      <c r="F733" s="31"/>
      <c r="G733" s="48"/>
      <c r="H733" s="31"/>
      <c r="I733" s="31"/>
      <c r="J733" s="31"/>
      <c r="K733" s="32"/>
      <c r="L733" s="32"/>
      <c r="M733" s="49"/>
    </row>
    <row r="734" spans="1:13" s="7" customFormat="1" x14ac:dyDescent="0.3">
      <c r="A734" s="48"/>
      <c r="B734" s="48"/>
      <c r="C734" s="44"/>
      <c r="D734" s="32"/>
      <c r="E734" s="31"/>
      <c r="F734" s="31"/>
      <c r="G734" s="48"/>
      <c r="H734" s="31"/>
      <c r="I734" s="31"/>
      <c r="J734" s="31"/>
      <c r="K734" s="32"/>
      <c r="L734" s="32"/>
      <c r="M734" s="49"/>
    </row>
    <row r="735" spans="1:13" s="7" customFormat="1" x14ac:dyDescent="0.3">
      <c r="A735" s="48"/>
      <c r="B735" s="48"/>
      <c r="C735" s="44"/>
      <c r="D735" s="32"/>
      <c r="E735" s="31"/>
      <c r="F735" s="31"/>
      <c r="G735" s="48"/>
      <c r="H735" s="31"/>
      <c r="I735" s="31"/>
      <c r="J735" s="31"/>
      <c r="K735" s="32"/>
      <c r="L735" s="32"/>
      <c r="M735" s="49"/>
    </row>
    <row r="736" spans="1:13" s="7" customFormat="1" x14ac:dyDescent="0.3">
      <c r="A736" s="48"/>
      <c r="B736" s="48"/>
      <c r="C736" s="44"/>
      <c r="D736" s="32"/>
      <c r="E736" s="31"/>
      <c r="F736" s="31"/>
      <c r="G736" s="48"/>
      <c r="H736" s="31"/>
      <c r="I736" s="31"/>
      <c r="J736" s="31"/>
      <c r="K736" s="32"/>
      <c r="L736" s="32"/>
      <c r="M736" s="49"/>
    </row>
    <row r="737" spans="1:13" s="7" customFormat="1" x14ac:dyDescent="0.3">
      <c r="A737" s="48"/>
      <c r="B737" s="48"/>
      <c r="C737" s="44"/>
      <c r="D737" s="32"/>
      <c r="E737" s="31"/>
      <c r="F737" s="31"/>
      <c r="G737" s="48"/>
      <c r="H737" s="31"/>
      <c r="I737" s="31"/>
      <c r="J737" s="31"/>
      <c r="K737" s="32"/>
      <c r="L737" s="32"/>
      <c r="M737" s="49"/>
    </row>
    <row r="738" spans="1:13" s="7" customFormat="1" x14ac:dyDescent="0.3">
      <c r="A738" s="48"/>
      <c r="B738" s="48"/>
      <c r="C738" s="44"/>
      <c r="D738" s="32"/>
      <c r="E738" s="31"/>
      <c r="F738" s="31"/>
      <c r="G738" s="48"/>
      <c r="H738" s="31"/>
      <c r="I738" s="31"/>
      <c r="J738" s="31"/>
      <c r="K738" s="32"/>
      <c r="L738" s="32"/>
      <c r="M738" s="49"/>
    </row>
    <row r="739" spans="1:13" s="7" customFormat="1" x14ac:dyDescent="0.3">
      <c r="A739" s="48"/>
      <c r="B739" s="48"/>
      <c r="C739" s="44"/>
      <c r="D739" s="32"/>
      <c r="E739" s="31"/>
      <c r="F739" s="31"/>
      <c r="G739" s="48"/>
      <c r="H739" s="31"/>
      <c r="I739" s="31"/>
      <c r="J739" s="31"/>
      <c r="K739" s="32"/>
      <c r="L739" s="32"/>
      <c r="M739" s="49"/>
    </row>
    <row r="740" spans="1:13" s="7" customFormat="1" x14ac:dyDescent="0.3">
      <c r="A740" s="48"/>
      <c r="B740" s="48"/>
      <c r="C740" s="44"/>
      <c r="D740" s="32"/>
      <c r="E740" s="31"/>
      <c r="F740" s="31"/>
      <c r="G740" s="48"/>
      <c r="H740" s="31"/>
      <c r="I740" s="31"/>
      <c r="J740" s="31"/>
      <c r="K740" s="32"/>
      <c r="L740" s="32"/>
      <c r="M740" s="49"/>
    </row>
    <row r="741" spans="1:13" s="7" customFormat="1" x14ac:dyDescent="0.3">
      <c r="A741" s="48"/>
      <c r="B741" s="48"/>
      <c r="C741" s="44"/>
      <c r="D741" s="32"/>
      <c r="E741" s="31"/>
      <c r="F741" s="31"/>
      <c r="G741" s="48"/>
      <c r="H741" s="31"/>
      <c r="I741" s="31"/>
      <c r="J741" s="31"/>
      <c r="K741" s="32"/>
      <c r="L741" s="32"/>
      <c r="M741" s="49"/>
    </row>
    <row r="742" spans="1:13" s="7" customFormat="1" x14ac:dyDescent="0.3">
      <c r="A742" s="48"/>
      <c r="B742" s="48"/>
      <c r="C742" s="44"/>
      <c r="D742" s="32"/>
      <c r="E742" s="31"/>
      <c r="F742" s="31"/>
      <c r="G742" s="48"/>
      <c r="H742" s="31"/>
      <c r="I742" s="31"/>
      <c r="J742" s="31"/>
      <c r="K742" s="32"/>
      <c r="L742" s="32"/>
      <c r="M742" s="49"/>
    </row>
    <row r="743" spans="1:13" s="7" customFormat="1" x14ac:dyDescent="0.3">
      <c r="A743" s="48"/>
      <c r="B743" s="48"/>
      <c r="C743" s="44"/>
      <c r="D743" s="32"/>
      <c r="E743" s="31"/>
      <c r="F743" s="31"/>
      <c r="G743" s="48"/>
      <c r="H743" s="31"/>
      <c r="I743" s="31"/>
      <c r="J743" s="31"/>
      <c r="K743" s="32"/>
      <c r="L743" s="32"/>
      <c r="M743" s="49"/>
    </row>
    <row r="744" spans="1:13" s="7" customFormat="1" x14ac:dyDescent="0.3">
      <c r="A744" s="48"/>
      <c r="B744" s="48"/>
      <c r="C744" s="44"/>
      <c r="D744" s="32"/>
      <c r="E744" s="31"/>
      <c r="F744" s="31"/>
      <c r="G744" s="48"/>
      <c r="H744" s="31"/>
      <c r="I744" s="31"/>
      <c r="J744" s="31"/>
      <c r="K744" s="32"/>
      <c r="L744" s="32"/>
      <c r="M744" s="49"/>
    </row>
    <row r="745" spans="1:13" s="7" customFormat="1" x14ac:dyDescent="0.3">
      <c r="A745" s="48"/>
      <c r="B745" s="48"/>
      <c r="C745" s="44"/>
      <c r="D745" s="32"/>
      <c r="E745" s="31"/>
      <c r="F745" s="31"/>
      <c r="G745" s="48"/>
      <c r="H745" s="31"/>
      <c r="I745" s="31"/>
      <c r="J745" s="31"/>
      <c r="K745" s="32"/>
      <c r="L745" s="32"/>
      <c r="M745" s="49"/>
    </row>
    <row r="746" spans="1:13" s="7" customFormat="1" x14ac:dyDescent="0.3">
      <c r="A746" s="48"/>
      <c r="B746" s="48"/>
      <c r="C746" s="44"/>
      <c r="D746" s="32"/>
      <c r="E746" s="31"/>
      <c r="F746" s="31"/>
      <c r="G746" s="48"/>
      <c r="H746" s="31"/>
      <c r="I746" s="31"/>
      <c r="J746" s="31"/>
      <c r="K746" s="32"/>
      <c r="L746" s="32"/>
      <c r="M746" s="49"/>
    </row>
    <row r="747" spans="1:13" s="7" customFormat="1" x14ac:dyDescent="0.3">
      <c r="A747" s="48"/>
      <c r="B747" s="48"/>
      <c r="C747" s="44"/>
      <c r="D747" s="32"/>
      <c r="E747" s="31"/>
      <c r="F747" s="31"/>
      <c r="G747" s="48"/>
      <c r="H747" s="31"/>
      <c r="I747" s="31"/>
      <c r="J747" s="31"/>
      <c r="K747" s="32"/>
      <c r="L747" s="32"/>
      <c r="M747" s="49"/>
    </row>
    <row r="748" spans="1:13" s="7" customFormat="1" x14ac:dyDescent="0.3">
      <c r="A748" s="48"/>
      <c r="B748" s="48"/>
      <c r="C748" s="44"/>
      <c r="D748" s="32"/>
      <c r="E748" s="31"/>
      <c r="F748" s="31"/>
      <c r="G748" s="48"/>
      <c r="H748" s="31"/>
      <c r="I748" s="31"/>
      <c r="J748" s="31"/>
      <c r="K748" s="32"/>
      <c r="L748" s="32"/>
      <c r="M748" s="49"/>
    </row>
    <row r="749" spans="1:13" s="7" customFormat="1" x14ac:dyDescent="0.3">
      <c r="A749" s="48"/>
      <c r="B749" s="48"/>
      <c r="C749" s="44"/>
      <c r="D749" s="32"/>
      <c r="E749" s="31"/>
      <c r="F749" s="31"/>
      <c r="G749" s="48"/>
      <c r="H749" s="31"/>
      <c r="I749" s="31"/>
      <c r="J749" s="31"/>
      <c r="K749" s="32"/>
      <c r="L749" s="32"/>
      <c r="M749" s="49"/>
    </row>
    <row r="750" spans="1:13" s="7" customFormat="1" x14ac:dyDescent="0.3">
      <c r="A750" s="48"/>
      <c r="B750" s="48"/>
      <c r="C750" s="44"/>
      <c r="D750" s="32"/>
      <c r="E750" s="31"/>
      <c r="F750" s="31"/>
      <c r="G750" s="48"/>
      <c r="H750" s="31"/>
      <c r="I750" s="31"/>
      <c r="J750" s="31"/>
      <c r="K750" s="32"/>
      <c r="L750" s="32"/>
      <c r="M750" s="49"/>
    </row>
    <row r="751" spans="1:13" s="7" customFormat="1" x14ac:dyDescent="0.3">
      <c r="A751" s="48"/>
      <c r="B751" s="48"/>
      <c r="C751" s="44"/>
      <c r="D751" s="32"/>
      <c r="E751" s="31"/>
      <c r="F751" s="31"/>
      <c r="G751" s="48"/>
      <c r="H751" s="31"/>
      <c r="I751" s="31"/>
      <c r="J751" s="31"/>
      <c r="K751" s="32"/>
      <c r="L751" s="32"/>
      <c r="M751" s="49"/>
    </row>
    <row r="752" spans="1:13" s="7" customFormat="1" x14ac:dyDescent="0.3">
      <c r="A752" s="48"/>
      <c r="B752" s="48"/>
      <c r="C752" s="44"/>
      <c r="D752" s="32"/>
      <c r="E752" s="31"/>
      <c r="F752" s="31"/>
      <c r="G752" s="48"/>
      <c r="H752" s="31"/>
      <c r="I752" s="31"/>
      <c r="J752" s="31"/>
      <c r="K752" s="32"/>
      <c r="L752" s="32"/>
      <c r="M752" s="49"/>
    </row>
    <row r="753" spans="1:13" s="7" customFormat="1" x14ac:dyDescent="0.3">
      <c r="A753" s="48"/>
      <c r="B753" s="48"/>
      <c r="C753" s="44"/>
      <c r="D753" s="32"/>
      <c r="E753" s="31"/>
      <c r="F753" s="31"/>
      <c r="G753" s="48"/>
      <c r="H753" s="31"/>
      <c r="I753" s="31"/>
      <c r="J753" s="31"/>
      <c r="K753" s="32"/>
      <c r="L753" s="32"/>
      <c r="M753" s="49"/>
    </row>
    <row r="754" spans="1:13" s="7" customFormat="1" x14ac:dyDescent="0.3">
      <c r="A754" s="48"/>
      <c r="B754" s="48"/>
      <c r="C754" s="44"/>
      <c r="D754" s="32"/>
      <c r="E754" s="31"/>
      <c r="F754" s="31"/>
      <c r="G754" s="48"/>
      <c r="H754" s="31"/>
      <c r="I754" s="31"/>
      <c r="J754" s="31"/>
      <c r="K754" s="32"/>
      <c r="L754" s="32"/>
      <c r="M754" s="49"/>
    </row>
    <row r="755" spans="1:13" s="7" customFormat="1" x14ac:dyDescent="0.3">
      <c r="A755" s="48"/>
      <c r="B755" s="48"/>
      <c r="C755" s="44"/>
      <c r="D755" s="32"/>
      <c r="E755" s="31"/>
      <c r="F755" s="31"/>
      <c r="G755" s="48"/>
      <c r="H755" s="31"/>
      <c r="I755" s="31"/>
      <c r="J755" s="31"/>
      <c r="K755" s="32"/>
      <c r="L755" s="32"/>
      <c r="M755" s="49"/>
    </row>
    <row r="756" spans="1:13" s="7" customFormat="1" x14ac:dyDescent="0.3">
      <c r="A756" s="48"/>
      <c r="B756" s="48"/>
      <c r="C756" s="44"/>
      <c r="D756" s="32"/>
      <c r="E756" s="31"/>
      <c r="F756" s="31"/>
      <c r="G756" s="48"/>
      <c r="H756" s="31"/>
      <c r="I756" s="31"/>
      <c r="J756" s="31"/>
      <c r="K756" s="32"/>
      <c r="L756" s="32"/>
      <c r="M756" s="49"/>
    </row>
    <row r="757" spans="1:13" s="7" customFormat="1" x14ac:dyDescent="0.3">
      <c r="A757" s="48"/>
      <c r="B757" s="48"/>
      <c r="C757" s="44"/>
      <c r="D757" s="32"/>
      <c r="E757" s="31"/>
      <c r="F757" s="31"/>
      <c r="G757" s="48"/>
      <c r="H757" s="31"/>
      <c r="I757" s="31"/>
      <c r="J757" s="31"/>
      <c r="K757" s="32"/>
      <c r="L757" s="32"/>
      <c r="M757" s="49"/>
    </row>
    <row r="758" spans="1:13" s="7" customFormat="1" x14ac:dyDescent="0.3">
      <c r="A758" s="48"/>
      <c r="B758" s="48"/>
      <c r="C758" s="44"/>
      <c r="D758" s="32"/>
      <c r="E758" s="31"/>
      <c r="F758" s="31"/>
      <c r="G758" s="48"/>
      <c r="H758" s="31"/>
      <c r="I758" s="31"/>
      <c r="J758" s="31"/>
      <c r="K758" s="32"/>
      <c r="L758" s="32"/>
      <c r="M758" s="49"/>
    </row>
    <row r="759" spans="1:13" s="7" customFormat="1" x14ac:dyDescent="0.3">
      <c r="A759" s="48"/>
      <c r="B759" s="48"/>
      <c r="C759" s="44"/>
      <c r="D759" s="32"/>
      <c r="E759" s="31"/>
      <c r="F759" s="31"/>
      <c r="G759" s="48"/>
      <c r="H759" s="31"/>
      <c r="I759" s="31"/>
      <c r="J759" s="31"/>
      <c r="K759" s="32"/>
      <c r="L759" s="32"/>
      <c r="M759" s="49"/>
    </row>
    <row r="760" spans="1:13" s="7" customFormat="1" x14ac:dyDescent="0.3">
      <c r="A760" s="48"/>
      <c r="B760" s="48"/>
      <c r="C760" s="44"/>
      <c r="D760" s="32"/>
      <c r="E760" s="31"/>
      <c r="F760" s="31"/>
      <c r="G760" s="48"/>
      <c r="H760" s="31"/>
      <c r="I760" s="31"/>
      <c r="J760" s="31"/>
      <c r="K760" s="32"/>
      <c r="L760" s="32"/>
      <c r="M760" s="49"/>
    </row>
    <row r="761" spans="1:13" s="7" customFormat="1" x14ac:dyDescent="0.3">
      <c r="A761" s="48"/>
      <c r="B761" s="48"/>
      <c r="C761" s="44"/>
      <c r="D761" s="32"/>
      <c r="E761" s="31"/>
      <c r="F761" s="31"/>
      <c r="G761" s="48"/>
      <c r="H761" s="31"/>
      <c r="I761" s="31"/>
      <c r="J761" s="31"/>
      <c r="K761" s="32"/>
      <c r="L761" s="32"/>
      <c r="M761" s="49"/>
    </row>
    <row r="762" spans="1:13" s="7" customFormat="1" x14ac:dyDescent="0.3">
      <c r="A762" s="48"/>
      <c r="B762" s="48"/>
      <c r="C762" s="44"/>
      <c r="D762" s="32"/>
      <c r="E762" s="31"/>
      <c r="F762" s="31"/>
      <c r="G762" s="48"/>
      <c r="H762" s="31"/>
      <c r="I762" s="31"/>
      <c r="J762" s="31"/>
      <c r="K762" s="32"/>
      <c r="L762" s="32"/>
      <c r="M762" s="49"/>
    </row>
    <row r="763" spans="1:13" s="7" customFormat="1" x14ac:dyDescent="0.3">
      <c r="A763" s="48"/>
      <c r="B763" s="48"/>
      <c r="C763" s="44"/>
      <c r="D763" s="32"/>
      <c r="E763" s="31"/>
      <c r="F763" s="31"/>
      <c r="G763" s="48"/>
      <c r="H763" s="31"/>
      <c r="I763" s="31"/>
      <c r="J763" s="31"/>
      <c r="K763" s="32"/>
      <c r="L763" s="32"/>
      <c r="M763" s="49"/>
    </row>
    <row r="764" spans="1:13" s="7" customFormat="1" x14ac:dyDescent="0.3">
      <c r="A764" s="48"/>
      <c r="B764" s="48"/>
      <c r="C764" s="44"/>
      <c r="D764" s="32"/>
      <c r="E764" s="31"/>
      <c r="F764" s="31"/>
      <c r="G764" s="48"/>
      <c r="H764" s="31"/>
      <c r="I764" s="31"/>
      <c r="J764" s="31"/>
      <c r="K764" s="32"/>
      <c r="L764" s="32"/>
      <c r="M764" s="49"/>
    </row>
    <row r="765" spans="1:13" s="7" customFormat="1" x14ac:dyDescent="0.3">
      <c r="A765" s="48"/>
      <c r="B765" s="48"/>
      <c r="C765" s="44"/>
      <c r="D765" s="32"/>
      <c r="E765" s="31"/>
      <c r="F765" s="31"/>
      <c r="G765" s="48"/>
      <c r="H765" s="31"/>
      <c r="I765" s="31"/>
      <c r="J765" s="31"/>
      <c r="K765" s="32"/>
      <c r="L765" s="32"/>
      <c r="M765" s="49"/>
    </row>
    <row r="766" spans="1:13" s="7" customFormat="1" x14ac:dyDescent="0.3">
      <c r="A766" s="48"/>
      <c r="B766" s="48"/>
      <c r="C766" s="44"/>
      <c r="D766" s="32"/>
      <c r="E766" s="31"/>
      <c r="F766" s="31"/>
      <c r="G766" s="48"/>
      <c r="H766" s="31"/>
      <c r="I766" s="31"/>
      <c r="J766" s="31"/>
      <c r="K766" s="32"/>
      <c r="L766" s="32"/>
      <c r="M766" s="49"/>
    </row>
    <row r="767" spans="1:13" s="7" customFormat="1" x14ac:dyDescent="0.3">
      <c r="A767" s="48"/>
      <c r="B767" s="48"/>
      <c r="C767" s="44"/>
      <c r="D767" s="32"/>
      <c r="E767" s="31"/>
      <c r="F767" s="31"/>
      <c r="G767" s="48"/>
      <c r="H767" s="31"/>
      <c r="I767" s="31"/>
      <c r="J767" s="31"/>
      <c r="K767" s="32"/>
      <c r="L767" s="32"/>
      <c r="M767" s="49"/>
    </row>
    <row r="768" spans="1:13" s="7" customFormat="1" x14ac:dyDescent="0.3">
      <c r="A768" s="48"/>
      <c r="B768" s="48"/>
      <c r="C768" s="44"/>
      <c r="D768" s="32"/>
      <c r="E768" s="31"/>
      <c r="F768" s="31"/>
      <c r="G768" s="48"/>
      <c r="H768" s="31"/>
      <c r="I768" s="31"/>
      <c r="J768" s="31"/>
      <c r="K768" s="32"/>
      <c r="L768" s="32"/>
      <c r="M768" s="49"/>
    </row>
    <row r="769" spans="1:13" s="7" customFormat="1" x14ac:dyDescent="0.3">
      <c r="A769" s="48"/>
      <c r="B769" s="48"/>
      <c r="C769" s="44"/>
      <c r="D769" s="32"/>
      <c r="E769" s="31"/>
      <c r="F769" s="31"/>
      <c r="G769" s="48"/>
      <c r="H769" s="31"/>
      <c r="I769" s="31"/>
      <c r="J769" s="31"/>
      <c r="K769" s="32"/>
      <c r="L769" s="32"/>
      <c r="M769" s="49"/>
    </row>
    <row r="770" spans="1:13" s="7" customFormat="1" x14ac:dyDescent="0.3">
      <c r="A770" s="48"/>
      <c r="B770" s="48"/>
      <c r="C770" s="44"/>
      <c r="D770" s="32"/>
      <c r="E770" s="31"/>
      <c r="F770" s="31"/>
      <c r="G770" s="48"/>
      <c r="H770" s="31"/>
      <c r="I770" s="31"/>
      <c r="J770" s="31"/>
      <c r="K770" s="32"/>
      <c r="L770" s="32"/>
      <c r="M770" s="49"/>
    </row>
    <row r="771" spans="1:13" s="7" customFormat="1" x14ac:dyDescent="0.3">
      <c r="A771" s="48"/>
      <c r="B771" s="48"/>
      <c r="C771" s="44"/>
      <c r="D771" s="32"/>
      <c r="E771" s="31"/>
      <c r="F771" s="31"/>
      <c r="G771" s="48"/>
      <c r="H771" s="31"/>
      <c r="I771" s="31"/>
      <c r="J771" s="31"/>
      <c r="K771" s="32"/>
      <c r="L771" s="32"/>
      <c r="M771" s="49"/>
    </row>
    <row r="772" spans="1:13" s="7" customFormat="1" x14ac:dyDescent="0.3">
      <c r="A772" s="48"/>
      <c r="B772" s="48"/>
      <c r="C772" s="44"/>
      <c r="D772" s="32"/>
      <c r="E772" s="31"/>
      <c r="F772" s="31"/>
      <c r="G772" s="48"/>
      <c r="H772" s="31"/>
      <c r="I772" s="31"/>
      <c r="J772" s="31"/>
      <c r="K772" s="32"/>
      <c r="L772" s="32"/>
      <c r="M772" s="49"/>
    </row>
    <row r="773" spans="1:13" s="7" customFormat="1" x14ac:dyDescent="0.3">
      <c r="A773" s="48"/>
      <c r="B773" s="48"/>
      <c r="C773" s="44"/>
      <c r="D773" s="32"/>
      <c r="E773" s="31"/>
      <c r="F773" s="31"/>
      <c r="G773" s="48"/>
      <c r="H773" s="31"/>
      <c r="I773" s="31"/>
      <c r="J773" s="31"/>
      <c r="K773" s="32"/>
      <c r="L773" s="32"/>
      <c r="M773" s="49"/>
    </row>
    <row r="774" spans="1:13" s="7" customFormat="1" x14ac:dyDescent="0.3">
      <c r="A774" s="48"/>
      <c r="B774" s="48"/>
      <c r="C774" s="44"/>
      <c r="D774" s="32"/>
      <c r="E774" s="31"/>
      <c r="F774" s="31"/>
      <c r="G774" s="48"/>
      <c r="H774" s="31"/>
      <c r="I774" s="31"/>
      <c r="J774" s="31"/>
      <c r="K774" s="32"/>
      <c r="L774" s="32"/>
      <c r="M774" s="49"/>
    </row>
    <row r="775" spans="1:13" s="7" customFormat="1" x14ac:dyDescent="0.3">
      <c r="A775" s="48"/>
      <c r="B775" s="48"/>
      <c r="C775" s="44"/>
      <c r="D775" s="32"/>
      <c r="E775" s="31"/>
      <c r="F775" s="31"/>
      <c r="G775" s="48"/>
      <c r="H775" s="31"/>
      <c r="I775" s="31"/>
      <c r="J775" s="31"/>
      <c r="K775" s="32"/>
      <c r="L775" s="32"/>
      <c r="M775" s="49"/>
    </row>
    <row r="776" spans="1:13" s="7" customFormat="1" x14ac:dyDescent="0.3">
      <c r="A776" s="48"/>
      <c r="B776" s="48"/>
      <c r="C776" s="44"/>
      <c r="D776" s="32"/>
      <c r="E776" s="31"/>
      <c r="F776" s="31"/>
      <c r="G776" s="48"/>
      <c r="H776" s="31"/>
      <c r="I776" s="31"/>
      <c r="J776" s="31"/>
      <c r="K776" s="32"/>
      <c r="L776" s="32"/>
      <c r="M776" s="49"/>
    </row>
    <row r="777" spans="1:13" s="7" customFormat="1" x14ac:dyDescent="0.3">
      <c r="A777" s="48"/>
      <c r="B777" s="48"/>
      <c r="C777" s="44"/>
      <c r="D777" s="32"/>
      <c r="E777" s="31"/>
      <c r="F777" s="31"/>
      <c r="G777" s="48"/>
      <c r="H777" s="31"/>
      <c r="I777" s="31"/>
      <c r="J777" s="31"/>
      <c r="K777" s="32"/>
      <c r="L777" s="32"/>
      <c r="M777" s="49"/>
    </row>
    <row r="778" spans="1:13" s="7" customFormat="1" x14ac:dyDescent="0.3">
      <c r="A778" s="48"/>
      <c r="B778" s="48"/>
      <c r="C778" s="44"/>
      <c r="D778" s="32"/>
      <c r="E778" s="31"/>
      <c r="F778" s="31"/>
      <c r="G778" s="48"/>
      <c r="H778" s="31"/>
      <c r="I778" s="31"/>
      <c r="J778" s="31"/>
      <c r="K778" s="32"/>
      <c r="L778" s="32"/>
      <c r="M778" s="49"/>
    </row>
    <row r="779" spans="1:13" s="7" customFormat="1" x14ac:dyDescent="0.3">
      <c r="A779" s="48"/>
      <c r="B779" s="48"/>
      <c r="C779" s="44"/>
      <c r="D779" s="32"/>
      <c r="E779" s="31"/>
      <c r="F779" s="31"/>
      <c r="G779" s="48"/>
      <c r="H779" s="31"/>
      <c r="I779" s="31"/>
      <c r="J779" s="31"/>
      <c r="K779" s="32"/>
      <c r="L779" s="32"/>
      <c r="M779" s="49"/>
    </row>
    <row r="780" spans="1:13" s="7" customFormat="1" x14ac:dyDescent="0.3">
      <c r="A780" s="48"/>
      <c r="B780" s="48"/>
      <c r="C780" s="44"/>
      <c r="D780" s="32"/>
      <c r="E780" s="31"/>
      <c r="F780" s="31"/>
      <c r="G780" s="48"/>
      <c r="H780" s="31"/>
      <c r="I780" s="31"/>
      <c r="J780" s="31"/>
      <c r="K780" s="32"/>
      <c r="L780" s="32"/>
      <c r="M780" s="49"/>
    </row>
    <row r="781" spans="1:13" s="7" customFormat="1" x14ac:dyDescent="0.3">
      <c r="A781" s="48"/>
      <c r="B781" s="48"/>
      <c r="C781" s="44"/>
      <c r="D781" s="32"/>
      <c r="E781" s="31"/>
      <c r="F781" s="31"/>
      <c r="G781" s="48"/>
      <c r="H781" s="31"/>
      <c r="I781" s="31"/>
      <c r="J781" s="31"/>
      <c r="K781" s="32"/>
      <c r="L781" s="32"/>
      <c r="M781" s="49"/>
    </row>
    <row r="782" spans="1:13" s="7" customFormat="1" x14ac:dyDescent="0.3">
      <c r="A782" s="48"/>
      <c r="B782" s="48"/>
      <c r="C782" s="44"/>
      <c r="D782" s="32"/>
      <c r="E782" s="31"/>
      <c r="F782" s="31"/>
      <c r="G782" s="48"/>
      <c r="H782" s="31"/>
      <c r="I782" s="31"/>
      <c r="J782" s="31"/>
      <c r="K782" s="32"/>
      <c r="L782" s="32"/>
      <c r="M782" s="49"/>
    </row>
    <row r="783" spans="1:13" s="7" customFormat="1" x14ac:dyDescent="0.3">
      <c r="A783" s="48"/>
      <c r="B783" s="48"/>
      <c r="C783" s="44"/>
      <c r="D783" s="32"/>
      <c r="E783" s="31"/>
      <c r="F783" s="31"/>
      <c r="G783" s="48"/>
      <c r="H783" s="31"/>
      <c r="I783" s="31"/>
      <c r="J783" s="31"/>
      <c r="K783" s="32"/>
      <c r="L783" s="32"/>
      <c r="M783" s="49"/>
    </row>
    <row r="784" spans="1:13" s="7" customFormat="1" x14ac:dyDescent="0.3">
      <c r="A784" s="48"/>
      <c r="B784" s="48"/>
      <c r="C784" s="44"/>
      <c r="D784" s="32"/>
      <c r="E784" s="31"/>
      <c r="F784" s="31"/>
      <c r="G784" s="48"/>
      <c r="H784" s="31"/>
      <c r="I784" s="31"/>
      <c r="J784" s="31"/>
      <c r="K784" s="32"/>
      <c r="L784" s="32"/>
      <c r="M784" s="49"/>
    </row>
    <row r="785" spans="1:13" s="7" customFormat="1" x14ac:dyDescent="0.3">
      <c r="A785" s="48"/>
      <c r="B785" s="48"/>
      <c r="C785" s="44"/>
      <c r="D785" s="32"/>
      <c r="E785" s="31"/>
      <c r="F785" s="31"/>
      <c r="G785" s="48"/>
      <c r="H785" s="31"/>
      <c r="I785" s="31"/>
      <c r="J785" s="31"/>
      <c r="K785" s="32"/>
      <c r="L785" s="32"/>
      <c r="M785" s="49"/>
    </row>
    <row r="786" spans="1:13" s="7" customFormat="1" x14ac:dyDescent="0.3">
      <c r="A786" s="48"/>
      <c r="B786" s="48"/>
      <c r="C786" s="44"/>
      <c r="D786" s="32"/>
      <c r="E786" s="31"/>
      <c r="F786" s="31"/>
      <c r="G786" s="48"/>
      <c r="H786" s="31"/>
      <c r="I786" s="31"/>
      <c r="J786" s="31"/>
      <c r="K786" s="32"/>
      <c r="L786" s="32"/>
      <c r="M786" s="49"/>
    </row>
    <row r="787" spans="1:13" s="7" customFormat="1" x14ac:dyDescent="0.3">
      <c r="A787" s="48"/>
      <c r="B787" s="48"/>
      <c r="C787" s="44"/>
      <c r="D787" s="32"/>
      <c r="E787" s="31"/>
      <c r="F787" s="31"/>
      <c r="G787" s="48"/>
      <c r="H787" s="31"/>
      <c r="I787" s="31"/>
      <c r="J787" s="31"/>
      <c r="K787" s="32"/>
      <c r="L787" s="32"/>
      <c r="M787" s="49"/>
    </row>
    <row r="788" spans="1:13" s="7" customFormat="1" x14ac:dyDescent="0.3">
      <c r="A788" s="48"/>
      <c r="B788" s="48"/>
      <c r="C788" s="44"/>
      <c r="D788" s="32"/>
      <c r="E788" s="31"/>
      <c r="F788" s="31"/>
      <c r="G788" s="48"/>
      <c r="H788" s="31"/>
      <c r="I788" s="31"/>
      <c r="J788" s="31"/>
      <c r="K788" s="32"/>
      <c r="L788" s="32"/>
      <c r="M788" s="49"/>
    </row>
    <row r="789" spans="1:13" s="7" customFormat="1" x14ac:dyDescent="0.3">
      <c r="A789" s="48"/>
      <c r="B789" s="48"/>
      <c r="C789" s="44"/>
      <c r="D789" s="32"/>
      <c r="E789" s="31"/>
      <c r="F789" s="31"/>
      <c r="G789" s="48"/>
      <c r="H789" s="31"/>
      <c r="I789" s="31"/>
      <c r="J789" s="31"/>
      <c r="K789" s="32"/>
      <c r="L789" s="32"/>
      <c r="M789" s="49"/>
    </row>
    <row r="790" spans="1:13" s="7" customFormat="1" x14ac:dyDescent="0.3">
      <c r="A790" s="48"/>
      <c r="B790" s="48"/>
      <c r="C790" s="44"/>
      <c r="D790" s="32"/>
      <c r="E790" s="31"/>
      <c r="F790" s="31"/>
      <c r="G790" s="48"/>
      <c r="H790" s="31"/>
      <c r="I790" s="31"/>
      <c r="J790" s="31"/>
      <c r="K790" s="32"/>
      <c r="L790" s="32"/>
      <c r="M790" s="49"/>
    </row>
    <row r="791" spans="1:13" s="7" customFormat="1" x14ac:dyDescent="0.3">
      <c r="A791" s="48"/>
      <c r="B791" s="48"/>
      <c r="C791" s="44"/>
      <c r="D791" s="32"/>
      <c r="E791" s="31"/>
      <c r="F791" s="31"/>
      <c r="G791" s="48"/>
      <c r="H791" s="31"/>
      <c r="I791" s="31"/>
      <c r="J791" s="31"/>
      <c r="K791" s="32"/>
      <c r="L791" s="32"/>
      <c r="M791" s="49"/>
    </row>
    <row r="792" spans="1:13" s="7" customFormat="1" x14ac:dyDescent="0.3">
      <c r="A792" s="48"/>
      <c r="B792" s="48"/>
      <c r="C792" s="44"/>
      <c r="D792" s="32"/>
      <c r="E792" s="31"/>
      <c r="F792" s="31"/>
      <c r="G792" s="48"/>
      <c r="H792" s="31"/>
      <c r="I792" s="31"/>
      <c r="J792" s="31"/>
      <c r="K792" s="32"/>
      <c r="L792" s="32"/>
      <c r="M792" s="49"/>
    </row>
    <row r="793" spans="1:13" s="7" customFormat="1" x14ac:dyDescent="0.3">
      <c r="A793" s="48"/>
      <c r="B793" s="48"/>
      <c r="C793" s="44"/>
      <c r="D793" s="32"/>
      <c r="E793" s="31"/>
      <c r="F793" s="31"/>
      <c r="G793" s="48"/>
      <c r="H793" s="31"/>
      <c r="I793" s="31"/>
      <c r="J793" s="31"/>
      <c r="K793" s="32"/>
      <c r="L793" s="32"/>
      <c r="M793" s="49"/>
    </row>
    <row r="794" spans="1:13" s="7" customFormat="1" x14ac:dyDescent="0.3">
      <c r="A794" s="48"/>
      <c r="B794" s="48"/>
      <c r="C794" s="44"/>
      <c r="D794" s="32"/>
      <c r="E794" s="31"/>
      <c r="F794" s="31"/>
      <c r="G794" s="48"/>
      <c r="H794" s="31"/>
      <c r="I794" s="31"/>
      <c r="J794" s="31"/>
      <c r="K794" s="32"/>
      <c r="L794" s="32"/>
      <c r="M794" s="49"/>
    </row>
    <row r="795" spans="1:13" s="7" customFormat="1" x14ac:dyDescent="0.3">
      <c r="A795" s="48"/>
      <c r="B795" s="48"/>
      <c r="C795" s="44"/>
      <c r="D795" s="32"/>
      <c r="E795" s="31"/>
      <c r="F795" s="31"/>
      <c r="G795" s="48"/>
      <c r="H795" s="31"/>
      <c r="I795" s="31"/>
      <c r="J795" s="31"/>
      <c r="K795" s="32"/>
      <c r="L795" s="32"/>
      <c r="M795" s="49"/>
    </row>
    <row r="796" spans="1:13" s="7" customFormat="1" x14ac:dyDescent="0.3">
      <c r="A796" s="48"/>
      <c r="B796" s="48"/>
      <c r="C796" s="44"/>
      <c r="D796" s="32"/>
      <c r="E796" s="31"/>
      <c r="F796" s="31"/>
      <c r="G796" s="48"/>
      <c r="H796" s="31"/>
      <c r="I796" s="31"/>
      <c r="J796" s="31"/>
      <c r="K796" s="32"/>
      <c r="L796" s="32"/>
      <c r="M796" s="49"/>
    </row>
    <row r="797" spans="1:13" s="7" customFormat="1" x14ac:dyDescent="0.3">
      <c r="A797" s="48"/>
      <c r="B797" s="48"/>
      <c r="C797" s="44"/>
      <c r="D797" s="32"/>
      <c r="E797" s="31"/>
      <c r="F797" s="31"/>
      <c r="G797" s="48"/>
      <c r="H797" s="31"/>
      <c r="I797" s="31"/>
      <c r="J797" s="31"/>
      <c r="K797" s="32"/>
      <c r="L797" s="32"/>
      <c r="M797" s="49"/>
    </row>
    <row r="798" spans="1:13" s="7" customFormat="1" x14ac:dyDescent="0.3">
      <c r="A798" s="48"/>
      <c r="B798" s="48"/>
      <c r="C798" s="44"/>
      <c r="D798" s="32"/>
      <c r="E798" s="31"/>
      <c r="F798" s="31"/>
      <c r="G798" s="48"/>
      <c r="H798" s="31"/>
      <c r="I798" s="31"/>
      <c r="J798" s="31"/>
      <c r="K798" s="32"/>
      <c r="L798" s="32"/>
      <c r="M798" s="49"/>
    </row>
    <row r="799" spans="1:13" s="7" customFormat="1" x14ac:dyDescent="0.3">
      <c r="A799" s="48"/>
      <c r="B799" s="48"/>
      <c r="C799" s="44"/>
      <c r="D799" s="32"/>
      <c r="E799" s="31"/>
      <c r="F799" s="31"/>
      <c r="G799" s="48"/>
      <c r="H799" s="31"/>
      <c r="I799" s="31"/>
      <c r="J799" s="31"/>
      <c r="K799" s="32"/>
      <c r="L799" s="32"/>
      <c r="M799" s="49"/>
    </row>
    <row r="800" spans="1:13" s="7" customFormat="1" x14ac:dyDescent="0.3">
      <c r="A800" s="48"/>
      <c r="B800" s="48"/>
      <c r="C800" s="44"/>
      <c r="D800" s="32"/>
      <c r="E800" s="31"/>
      <c r="F800" s="31"/>
      <c r="G800" s="48"/>
      <c r="H800" s="31"/>
      <c r="I800" s="31"/>
      <c r="J800" s="31"/>
      <c r="K800" s="32"/>
      <c r="L800" s="32"/>
      <c r="M800" s="49"/>
    </row>
    <row r="801" spans="1:13" s="7" customFormat="1" x14ac:dyDescent="0.3">
      <c r="A801" s="48"/>
      <c r="B801" s="48"/>
      <c r="C801" s="44"/>
      <c r="D801" s="32"/>
      <c r="E801" s="31"/>
      <c r="F801" s="31"/>
      <c r="G801" s="48"/>
      <c r="H801" s="31"/>
      <c r="I801" s="31"/>
      <c r="J801" s="31"/>
      <c r="K801" s="32"/>
      <c r="L801" s="32"/>
      <c r="M801" s="49"/>
    </row>
    <row r="802" spans="1:13" s="7" customFormat="1" x14ac:dyDescent="0.3">
      <c r="A802" s="48"/>
      <c r="B802" s="48"/>
      <c r="C802" s="44"/>
      <c r="D802" s="32"/>
      <c r="E802" s="31"/>
      <c r="F802" s="31"/>
      <c r="G802" s="48"/>
      <c r="H802" s="31"/>
      <c r="I802" s="31"/>
      <c r="J802" s="31"/>
      <c r="K802" s="32"/>
      <c r="L802" s="32"/>
      <c r="M802" s="49"/>
    </row>
    <row r="803" spans="1:13" s="7" customFormat="1" x14ac:dyDescent="0.3">
      <c r="A803" s="48"/>
      <c r="B803" s="48"/>
      <c r="C803" s="44"/>
      <c r="D803" s="32"/>
      <c r="E803" s="31"/>
      <c r="F803" s="31"/>
      <c r="G803" s="48"/>
      <c r="H803" s="31"/>
      <c r="I803" s="31"/>
      <c r="J803" s="31"/>
      <c r="K803" s="32"/>
      <c r="L803" s="32"/>
      <c r="M803" s="49"/>
    </row>
    <row r="804" spans="1:13" s="7" customFormat="1" x14ac:dyDescent="0.3">
      <c r="A804" s="48"/>
      <c r="B804" s="48"/>
      <c r="C804" s="44"/>
      <c r="D804" s="32"/>
      <c r="E804" s="31"/>
      <c r="F804" s="31"/>
      <c r="G804" s="48"/>
      <c r="H804" s="31"/>
      <c r="I804" s="31"/>
      <c r="J804" s="31"/>
      <c r="K804" s="32"/>
      <c r="L804" s="32"/>
      <c r="M804" s="49"/>
    </row>
    <row r="805" spans="1:13" s="7" customFormat="1" x14ac:dyDescent="0.3">
      <c r="A805" s="48"/>
      <c r="B805" s="48"/>
      <c r="C805" s="44"/>
      <c r="D805" s="32"/>
      <c r="E805" s="31"/>
      <c r="F805" s="31"/>
      <c r="G805" s="48"/>
      <c r="H805" s="31"/>
      <c r="I805" s="31"/>
      <c r="J805" s="31"/>
      <c r="K805" s="32"/>
      <c r="L805" s="32"/>
      <c r="M805" s="49"/>
    </row>
    <row r="806" spans="1:13" s="7" customFormat="1" x14ac:dyDescent="0.3">
      <c r="A806" s="48"/>
      <c r="B806" s="48"/>
      <c r="C806" s="44"/>
      <c r="D806" s="32"/>
      <c r="E806" s="31"/>
      <c r="F806" s="31"/>
      <c r="G806" s="48"/>
      <c r="H806" s="31"/>
      <c r="I806" s="31"/>
      <c r="J806" s="31"/>
      <c r="K806" s="32"/>
      <c r="L806" s="32"/>
      <c r="M806" s="49"/>
    </row>
    <row r="807" spans="1:13" s="7" customFormat="1" x14ac:dyDescent="0.3">
      <c r="A807" s="48"/>
      <c r="B807" s="48"/>
      <c r="C807" s="44"/>
      <c r="D807" s="32"/>
      <c r="E807" s="31"/>
      <c r="F807" s="31"/>
      <c r="G807" s="48"/>
      <c r="H807" s="31"/>
      <c r="I807" s="31"/>
      <c r="J807" s="31"/>
      <c r="K807" s="32"/>
      <c r="L807" s="32"/>
      <c r="M807" s="49"/>
    </row>
    <row r="808" spans="1:13" s="7" customFormat="1" x14ac:dyDescent="0.3">
      <c r="A808" s="48"/>
      <c r="B808" s="48"/>
      <c r="C808" s="44"/>
      <c r="D808" s="32"/>
      <c r="E808" s="31"/>
      <c r="F808" s="31"/>
      <c r="G808" s="48"/>
      <c r="H808" s="31"/>
      <c r="I808" s="31"/>
      <c r="J808" s="31"/>
      <c r="K808" s="32"/>
      <c r="L808" s="32"/>
      <c r="M808" s="49"/>
    </row>
    <row r="809" spans="1:13" s="7" customFormat="1" x14ac:dyDescent="0.3">
      <c r="A809" s="48"/>
      <c r="B809" s="48"/>
      <c r="C809" s="44"/>
      <c r="D809" s="32"/>
      <c r="E809" s="31"/>
      <c r="F809" s="31"/>
      <c r="G809" s="48"/>
      <c r="H809" s="31"/>
      <c r="I809" s="31"/>
      <c r="J809" s="31"/>
      <c r="K809" s="32"/>
      <c r="L809" s="32"/>
      <c r="M809" s="49"/>
    </row>
    <row r="810" spans="1:13" s="7" customFormat="1" x14ac:dyDescent="0.3">
      <c r="A810" s="48"/>
      <c r="B810" s="48"/>
      <c r="C810" s="44"/>
      <c r="D810" s="32"/>
      <c r="E810" s="31"/>
      <c r="F810" s="31"/>
      <c r="G810" s="48"/>
      <c r="H810" s="31"/>
      <c r="I810" s="31"/>
      <c r="J810" s="31"/>
      <c r="K810" s="32"/>
      <c r="L810" s="32"/>
      <c r="M810" s="49"/>
    </row>
    <row r="811" spans="1:13" s="7" customFormat="1" x14ac:dyDescent="0.3">
      <c r="A811" s="48"/>
      <c r="B811" s="48"/>
      <c r="C811" s="44"/>
      <c r="D811" s="32"/>
      <c r="E811" s="31"/>
      <c r="F811" s="31"/>
      <c r="G811" s="48"/>
      <c r="H811" s="31"/>
      <c r="I811" s="31"/>
      <c r="J811" s="31"/>
      <c r="K811" s="32"/>
      <c r="L811" s="32"/>
      <c r="M811" s="49"/>
    </row>
    <row r="812" spans="1:13" s="7" customFormat="1" x14ac:dyDescent="0.3">
      <c r="A812" s="48"/>
      <c r="B812" s="48"/>
      <c r="C812" s="44"/>
      <c r="D812" s="32"/>
      <c r="E812" s="31"/>
      <c r="F812" s="31"/>
      <c r="G812" s="48"/>
      <c r="H812" s="31"/>
      <c r="I812" s="31"/>
      <c r="J812" s="31"/>
      <c r="K812" s="32"/>
      <c r="L812" s="32"/>
      <c r="M812" s="49"/>
    </row>
    <row r="813" spans="1:13" s="7" customFormat="1" x14ac:dyDescent="0.3">
      <c r="A813" s="48"/>
      <c r="B813" s="48"/>
      <c r="C813" s="44"/>
      <c r="D813" s="32"/>
      <c r="E813" s="31"/>
      <c r="F813" s="31"/>
      <c r="G813" s="48"/>
      <c r="H813" s="31"/>
      <c r="I813" s="31"/>
      <c r="J813" s="31"/>
      <c r="K813" s="32"/>
      <c r="L813" s="32"/>
      <c r="M813" s="49"/>
    </row>
    <row r="814" spans="1:13" s="7" customFormat="1" x14ac:dyDescent="0.3">
      <c r="A814" s="48"/>
      <c r="B814" s="48"/>
      <c r="C814" s="44"/>
      <c r="D814" s="32"/>
      <c r="E814" s="31"/>
      <c r="F814" s="31"/>
      <c r="G814" s="48"/>
      <c r="H814" s="31"/>
      <c r="I814" s="31"/>
      <c r="J814" s="31"/>
      <c r="K814" s="32"/>
      <c r="L814" s="32"/>
      <c r="M814" s="49"/>
    </row>
    <row r="815" spans="1:13" s="7" customFormat="1" x14ac:dyDescent="0.3">
      <c r="A815" s="48"/>
      <c r="B815" s="48"/>
      <c r="C815" s="44"/>
      <c r="D815" s="32"/>
      <c r="E815" s="31"/>
      <c r="F815" s="31"/>
      <c r="G815" s="48"/>
      <c r="H815" s="31"/>
      <c r="I815" s="31"/>
      <c r="J815" s="31"/>
      <c r="K815" s="32"/>
      <c r="L815" s="32"/>
      <c r="M815" s="49"/>
    </row>
    <row r="816" spans="1:13" s="7" customFormat="1" x14ac:dyDescent="0.3">
      <c r="A816" s="48"/>
      <c r="B816" s="48"/>
      <c r="C816" s="44"/>
      <c r="D816" s="32"/>
      <c r="E816" s="31"/>
      <c r="F816" s="31"/>
      <c r="G816" s="48"/>
      <c r="H816" s="31"/>
      <c r="I816" s="31"/>
      <c r="J816" s="31"/>
      <c r="K816" s="32"/>
      <c r="L816" s="32"/>
      <c r="M816" s="49"/>
    </row>
    <row r="817" spans="1:13" s="7" customFormat="1" x14ac:dyDescent="0.3">
      <c r="A817" s="48"/>
      <c r="B817" s="48"/>
      <c r="C817" s="44"/>
      <c r="D817" s="32"/>
      <c r="E817" s="31"/>
      <c r="F817" s="31"/>
      <c r="G817" s="48"/>
      <c r="H817" s="31"/>
      <c r="I817" s="31"/>
      <c r="J817" s="31"/>
      <c r="K817" s="32"/>
      <c r="L817" s="32"/>
      <c r="M817" s="49"/>
    </row>
    <row r="818" spans="1:13" s="7" customFormat="1" x14ac:dyDescent="0.3">
      <c r="A818" s="48"/>
      <c r="B818" s="48"/>
      <c r="C818" s="44"/>
      <c r="D818" s="32"/>
      <c r="E818" s="31"/>
      <c r="F818" s="31"/>
      <c r="G818" s="48"/>
      <c r="H818" s="31"/>
      <c r="I818" s="31"/>
      <c r="J818" s="31"/>
      <c r="K818" s="32"/>
      <c r="L818" s="32"/>
      <c r="M818" s="49"/>
    </row>
    <row r="819" spans="1:13" s="7" customFormat="1" x14ac:dyDescent="0.3">
      <c r="A819" s="48"/>
      <c r="B819" s="48"/>
      <c r="C819" s="44"/>
      <c r="D819" s="32"/>
      <c r="E819" s="31"/>
      <c r="F819" s="31"/>
      <c r="G819" s="48"/>
      <c r="H819" s="31"/>
      <c r="I819" s="31"/>
      <c r="J819" s="31"/>
      <c r="K819" s="32"/>
      <c r="L819" s="32"/>
      <c r="M819" s="49"/>
    </row>
    <row r="820" spans="1:13" s="7" customFormat="1" x14ac:dyDescent="0.3">
      <c r="A820" s="48"/>
      <c r="B820" s="48"/>
      <c r="C820" s="44"/>
      <c r="D820" s="32"/>
      <c r="E820" s="31"/>
      <c r="F820" s="31"/>
      <c r="G820" s="48"/>
      <c r="H820" s="31"/>
      <c r="I820" s="31"/>
      <c r="J820" s="31"/>
      <c r="K820" s="32"/>
      <c r="L820" s="32"/>
      <c r="M820" s="49"/>
    </row>
    <row r="821" spans="1:13" s="7" customFormat="1" x14ac:dyDescent="0.3">
      <c r="A821" s="48"/>
      <c r="B821" s="48"/>
      <c r="C821" s="44"/>
      <c r="D821" s="32"/>
      <c r="E821" s="31"/>
      <c r="F821" s="31"/>
      <c r="G821" s="48"/>
      <c r="H821" s="31"/>
      <c r="I821" s="31"/>
      <c r="J821" s="31"/>
      <c r="K821" s="32"/>
      <c r="L821" s="32"/>
      <c r="M821" s="49"/>
    </row>
    <row r="822" spans="1:13" s="7" customFormat="1" x14ac:dyDescent="0.3">
      <c r="A822" s="48"/>
      <c r="B822" s="48"/>
      <c r="C822" s="44"/>
      <c r="D822" s="32"/>
      <c r="E822" s="31"/>
      <c r="F822" s="31"/>
      <c r="G822" s="48"/>
      <c r="H822" s="31"/>
      <c r="I822" s="31"/>
      <c r="J822" s="31"/>
      <c r="K822" s="32"/>
      <c r="L822" s="32"/>
      <c r="M822" s="49"/>
    </row>
    <row r="823" spans="1:13" s="7" customFormat="1" x14ac:dyDescent="0.3">
      <c r="A823" s="48"/>
      <c r="B823" s="48"/>
      <c r="C823" s="44"/>
      <c r="D823" s="32"/>
      <c r="E823" s="31"/>
      <c r="F823" s="31"/>
      <c r="G823" s="48"/>
      <c r="H823" s="31"/>
      <c r="I823" s="31"/>
      <c r="J823" s="31"/>
      <c r="K823" s="32"/>
      <c r="L823" s="32"/>
      <c r="M823" s="49"/>
    </row>
    <row r="824" spans="1:13" s="7" customFormat="1" x14ac:dyDescent="0.3">
      <c r="A824" s="48"/>
      <c r="B824" s="48"/>
      <c r="C824" s="44"/>
      <c r="D824" s="32"/>
      <c r="E824" s="31"/>
      <c r="F824" s="31"/>
      <c r="G824" s="48"/>
      <c r="H824" s="31"/>
      <c r="I824" s="31"/>
      <c r="J824" s="31"/>
      <c r="K824" s="32"/>
      <c r="L824" s="32"/>
      <c r="M824" s="49"/>
    </row>
    <row r="825" spans="1:13" s="7" customFormat="1" x14ac:dyDescent="0.3">
      <c r="A825" s="48"/>
      <c r="B825" s="48"/>
      <c r="C825" s="44"/>
      <c r="D825" s="32"/>
      <c r="E825" s="31"/>
      <c r="F825" s="31"/>
      <c r="G825" s="48"/>
      <c r="H825" s="31"/>
      <c r="I825" s="31"/>
      <c r="J825" s="31"/>
      <c r="K825" s="32"/>
      <c r="L825" s="32"/>
      <c r="M825" s="49"/>
    </row>
    <row r="826" spans="1:13" s="7" customFormat="1" x14ac:dyDescent="0.3">
      <c r="A826" s="48"/>
      <c r="B826" s="48"/>
      <c r="C826" s="44"/>
      <c r="D826" s="32"/>
      <c r="E826" s="31"/>
      <c r="F826" s="31"/>
      <c r="G826" s="48"/>
      <c r="H826" s="31"/>
      <c r="I826" s="31"/>
      <c r="J826" s="31"/>
      <c r="K826" s="32"/>
      <c r="L826" s="32"/>
      <c r="M826" s="49"/>
    </row>
    <row r="827" spans="1:13" s="7" customFormat="1" x14ac:dyDescent="0.3">
      <c r="A827" s="48"/>
      <c r="B827" s="48"/>
      <c r="C827" s="44"/>
      <c r="D827" s="32"/>
      <c r="E827" s="31"/>
      <c r="F827" s="31"/>
      <c r="G827" s="48"/>
      <c r="H827" s="31"/>
      <c r="I827" s="31"/>
      <c r="J827" s="31"/>
      <c r="K827" s="32"/>
      <c r="L827" s="32"/>
      <c r="M827" s="49"/>
    </row>
    <row r="828" spans="1:13" s="7" customFormat="1" x14ac:dyDescent="0.3">
      <c r="A828" s="48"/>
      <c r="B828" s="48"/>
      <c r="C828" s="44"/>
      <c r="D828" s="32"/>
      <c r="E828" s="31"/>
      <c r="F828" s="31"/>
      <c r="G828" s="48"/>
      <c r="H828" s="31"/>
      <c r="I828" s="31"/>
      <c r="J828" s="31"/>
      <c r="K828" s="32"/>
      <c r="L828" s="32"/>
      <c r="M828" s="49"/>
    </row>
    <row r="829" spans="1:13" s="7" customFormat="1" x14ac:dyDescent="0.3">
      <c r="A829" s="48"/>
      <c r="B829" s="48"/>
      <c r="C829" s="44"/>
      <c r="D829" s="32"/>
      <c r="E829" s="31"/>
      <c r="F829" s="31"/>
      <c r="G829" s="48"/>
      <c r="H829" s="31"/>
      <c r="I829" s="31"/>
      <c r="J829" s="31"/>
      <c r="K829" s="32"/>
      <c r="L829" s="32"/>
      <c r="M829" s="49"/>
    </row>
    <row r="830" spans="1:13" s="7" customFormat="1" x14ac:dyDescent="0.3">
      <c r="A830" s="48"/>
      <c r="B830" s="48"/>
      <c r="C830" s="44"/>
      <c r="D830" s="32"/>
      <c r="E830" s="31"/>
      <c r="F830" s="31"/>
      <c r="G830" s="48"/>
      <c r="H830" s="31"/>
      <c r="I830" s="31"/>
      <c r="J830" s="31"/>
      <c r="K830" s="32"/>
      <c r="L830" s="32"/>
      <c r="M830" s="49"/>
    </row>
    <row r="831" spans="1:13" s="7" customFormat="1" x14ac:dyDescent="0.3">
      <c r="A831" s="48"/>
      <c r="B831" s="48"/>
      <c r="C831" s="44"/>
      <c r="D831" s="32"/>
      <c r="E831" s="31"/>
      <c r="F831" s="31"/>
      <c r="G831" s="48"/>
      <c r="H831" s="31"/>
      <c r="I831" s="31"/>
      <c r="J831" s="31"/>
      <c r="K831" s="32"/>
      <c r="L831" s="32"/>
      <c r="M831" s="49"/>
    </row>
    <row r="832" spans="1:13" s="7" customFormat="1" x14ac:dyDescent="0.3">
      <c r="A832" s="48"/>
      <c r="B832" s="48"/>
      <c r="C832" s="44"/>
      <c r="D832" s="32"/>
      <c r="E832" s="31"/>
      <c r="F832" s="31"/>
      <c r="G832" s="48"/>
      <c r="H832" s="31"/>
      <c r="I832" s="31"/>
      <c r="J832" s="31"/>
      <c r="K832" s="32"/>
      <c r="L832" s="32"/>
      <c r="M832" s="49"/>
    </row>
    <row r="833" spans="1:13" s="7" customFormat="1" x14ac:dyDescent="0.3">
      <c r="A833" s="48"/>
      <c r="B833" s="48"/>
      <c r="C833" s="44"/>
      <c r="D833" s="32"/>
      <c r="E833" s="31"/>
      <c r="F833" s="31"/>
      <c r="G833" s="48"/>
      <c r="H833" s="31"/>
      <c r="I833" s="31"/>
      <c r="J833" s="31"/>
      <c r="K833" s="32"/>
      <c r="L833" s="32"/>
      <c r="M833" s="49"/>
    </row>
    <row r="834" spans="1:13" s="7" customFormat="1" x14ac:dyDescent="0.3">
      <c r="A834" s="48"/>
      <c r="B834" s="48"/>
      <c r="C834" s="44"/>
      <c r="D834" s="32"/>
      <c r="E834" s="31"/>
      <c r="F834" s="31"/>
      <c r="G834" s="48"/>
      <c r="H834" s="31"/>
      <c r="I834" s="31"/>
      <c r="J834" s="31"/>
      <c r="K834" s="32"/>
      <c r="L834" s="32"/>
      <c r="M834" s="49"/>
    </row>
    <row r="835" spans="1:13" s="7" customFormat="1" x14ac:dyDescent="0.3">
      <c r="A835" s="48"/>
      <c r="B835" s="48"/>
      <c r="C835" s="44"/>
      <c r="D835" s="32"/>
      <c r="E835" s="31"/>
      <c r="F835" s="31"/>
      <c r="G835" s="48"/>
      <c r="H835" s="31"/>
      <c r="I835" s="31"/>
      <c r="J835" s="31"/>
      <c r="K835" s="32"/>
      <c r="L835" s="32"/>
      <c r="M835" s="49"/>
    </row>
    <row r="836" spans="1:13" s="7" customFormat="1" x14ac:dyDescent="0.3">
      <c r="A836" s="48"/>
      <c r="B836" s="48"/>
      <c r="C836" s="44"/>
      <c r="D836" s="32"/>
      <c r="E836" s="31"/>
      <c r="F836" s="31"/>
      <c r="G836" s="48"/>
      <c r="H836" s="31"/>
      <c r="I836" s="31"/>
      <c r="J836" s="31"/>
      <c r="K836" s="32"/>
      <c r="L836" s="32"/>
      <c r="M836" s="49"/>
    </row>
    <row r="837" spans="1:13" s="7" customFormat="1" x14ac:dyDescent="0.3">
      <c r="A837" s="48"/>
      <c r="B837" s="48"/>
      <c r="C837" s="44"/>
      <c r="D837" s="32"/>
      <c r="E837" s="31"/>
      <c r="F837" s="31"/>
      <c r="G837" s="48"/>
      <c r="H837" s="31"/>
      <c r="I837" s="31"/>
      <c r="J837" s="31"/>
      <c r="K837" s="32"/>
      <c r="L837" s="32"/>
      <c r="M837" s="49"/>
    </row>
    <row r="838" spans="1:13" s="7" customFormat="1" x14ac:dyDescent="0.3">
      <c r="A838" s="48"/>
      <c r="B838" s="48"/>
      <c r="C838" s="44"/>
      <c r="D838" s="32"/>
      <c r="E838" s="31"/>
      <c r="F838" s="31"/>
      <c r="G838" s="48"/>
      <c r="H838" s="31"/>
      <c r="I838" s="31"/>
      <c r="J838" s="31"/>
      <c r="K838" s="32"/>
      <c r="L838" s="32"/>
      <c r="M838" s="49"/>
    </row>
    <row r="839" spans="1:13" s="7" customFormat="1" x14ac:dyDescent="0.3">
      <c r="A839" s="48"/>
      <c r="B839" s="48"/>
      <c r="C839" s="44"/>
      <c r="D839" s="32"/>
      <c r="E839" s="31"/>
      <c r="F839" s="31"/>
      <c r="G839" s="48"/>
      <c r="H839" s="31"/>
      <c r="I839" s="31"/>
      <c r="J839" s="31"/>
      <c r="K839" s="32"/>
      <c r="L839" s="32"/>
      <c r="M839" s="49"/>
    </row>
    <row r="840" spans="1:13" s="7" customFormat="1" x14ac:dyDescent="0.3">
      <c r="A840" s="48"/>
      <c r="B840" s="48"/>
      <c r="C840" s="44"/>
      <c r="D840" s="32"/>
      <c r="E840" s="31"/>
      <c r="F840" s="31"/>
      <c r="G840" s="48"/>
      <c r="H840" s="31"/>
      <c r="I840" s="31"/>
      <c r="J840" s="31"/>
      <c r="K840" s="32"/>
      <c r="L840" s="32"/>
      <c r="M840" s="49"/>
    </row>
    <row r="841" spans="1:13" s="7" customFormat="1" x14ac:dyDescent="0.3">
      <c r="A841" s="48"/>
      <c r="B841" s="48"/>
      <c r="C841" s="44"/>
      <c r="D841" s="32"/>
      <c r="E841" s="31"/>
      <c r="F841" s="31"/>
      <c r="G841" s="48"/>
      <c r="H841" s="31"/>
      <c r="I841" s="31"/>
      <c r="J841" s="31"/>
      <c r="K841" s="32"/>
      <c r="L841" s="32"/>
      <c r="M841" s="49"/>
    </row>
    <row r="842" spans="1:13" s="7" customFormat="1" x14ac:dyDescent="0.3">
      <c r="A842" s="48"/>
      <c r="B842" s="48"/>
      <c r="C842" s="44"/>
      <c r="D842" s="32"/>
      <c r="E842" s="31"/>
      <c r="F842" s="31"/>
      <c r="G842" s="48"/>
      <c r="H842" s="31"/>
      <c r="I842" s="31"/>
      <c r="J842" s="31"/>
      <c r="K842" s="32"/>
      <c r="L842" s="32"/>
      <c r="M842" s="49"/>
    </row>
    <row r="843" spans="1:13" s="7" customFormat="1" x14ac:dyDescent="0.3">
      <c r="A843" s="48"/>
      <c r="B843" s="48"/>
      <c r="C843" s="44"/>
      <c r="D843" s="32"/>
      <c r="E843" s="31"/>
      <c r="F843" s="31"/>
      <c r="G843" s="48"/>
      <c r="H843" s="31"/>
      <c r="I843" s="31"/>
      <c r="J843" s="31"/>
      <c r="K843" s="32"/>
      <c r="L843" s="32"/>
      <c r="M843" s="49"/>
    </row>
    <row r="844" spans="1:13" s="7" customFormat="1" x14ac:dyDescent="0.3">
      <c r="A844" s="48"/>
      <c r="B844" s="48"/>
      <c r="C844" s="44"/>
      <c r="D844" s="32"/>
      <c r="E844" s="31"/>
      <c r="F844" s="31"/>
      <c r="G844" s="48"/>
      <c r="H844" s="31"/>
      <c r="I844" s="31"/>
      <c r="J844" s="31"/>
      <c r="K844" s="32"/>
      <c r="L844" s="32"/>
      <c r="M844" s="49"/>
    </row>
    <row r="845" spans="1:13" s="7" customFormat="1" x14ac:dyDescent="0.3">
      <c r="A845" s="48"/>
      <c r="B845" s="48"/>
      <c r="C845" s="44"/>
      <c r="D845" s="32"/>
      <c r="E845" s="31"/>
      <c r="F845" s="31"/>
      <c r="G845" s="48"/>
      <c r="H845" s="31"/>
      <c r="I845" s="31"/>
      <c r="J845" s="31"/>
      <c r="K845" s="32"/>
      <c r="L845" s="32"/>
      <c r="M845" s="49"/>
    </row>
    <row r="846" spans="1:13" s="7" customFormat="1" x14ac:dyDescent="0.3">
      <c r="A846" s="48"/>
      <c r="B846" s="48"/>
      <c r="C846" s="44"/>
      <c r="D846" s="32"/>
      <c r="E846" s="31"/>
      <c r="F846" s="31"/>
      <c r="G846" s="48"/>
      <c r="H846" s="31"/>
      <c r="I846" s="31"/>
      <c r="J846" s="31"/>
      <c r="K846" s="32"/>
      <c r="L846" s="32"/>
      <c r="M846" s="49"/>
    </row>
    <row r="847" spans="1:13" s="7" customFormat="1" x14ac:dyDescent="0.3">
      <c r="A847" s="48"/>
      <c r="B847" s="48"/>
      <c r="C847" s="44"/>
      <c r="D847" s="32"/>
      <c r="E847" s="31"/>
      <c r="F847" s="31"/>
      <c r="G847" s="48"/>
      <c r="H847" s="31"/>
      <c r="I847" s="31"/>
      <c r="J847" s="31"/>
      <c r="K847" s="32"/>
      <c r="L847" s="32"/>
      <c r="M847" s="49"/>
    </row>
    <row r="848" spans="1:13" s="7" customFormat="1" x14ac:dyDescent="0.3">
      <c r="A848" s="48"/>
      <c r="B848" s="48"/>
      <c r="C848" s="44"/>
      <c r="D848" s="32"/>
      <c r="E848" s="31"/>
      <c r="F848" s="31"/>
      <c r="G848" s="48"/>
      <c r="H848" s="31"/>
      <c r="I848" s="31"/>
      <c r="J848" s="31"/>
      <c r="K848" s="32"/>
      <c r="L848" s="32"/>
      <c r="M848" s="49"/>
    </row>
    <row r="849" spans="1:13" s="7" customFormat="1" x14ac:dyDescent="0.3">
      <c r="A849" s="48"/>
      <c r="B849" s="48"/>
      <c r="C849" s="44"/>
      <c r="D849" s="32"/>
      <c r="E849" s="31"/>
      <c r="F849" s="31"/>
      <c r="G849" s="48"/>
      <c r="H849" s="31"/>
      <c r="I849" s="31"/>
      <c r="J849" s="31"/>
      <c r="K849" s="32"/>
      <c r="L849" s="32"/>
      <c r="M849" s="49"/>
    </row>
    <row r="850" spans="1:13" s="7" customFormat="1" x14ac:dyDescent="0.3">
      <c r="A850" s="48"/>
      <c r="B850" s="48"/>
      <c r="C850" s="44"/>
      <c r="D850" s="32"/>
      <c r="E850" s="31"/>
      <c r="F850" s="31"/>
      <c r="G850" s="48"/>
      <c r="H850" s="31"/>
      <c r="I850" s="31"/>
      <c r="J850" s="31"/>
      <c r="K850" s="32"/>
      <c r="L850" s="32"/>
      <c r="M850" s="49"/>
    </row>
    <row r="851" spans="1:13" s="7" customFormat="1" x14ac:dyDescent="0.3">
      <c r="A851" s="48"/>
      <c r="B851" s="48"/>
      <c r="C851" s="44"/>
      <c r="D851" s="32"/>
      <c r="E851" s="31"/>
      <c r="F851" s="31"/>
      <c r="G851" s="48"/>
      <c r="H851" s="31"/>
      <c r="I851" s="31"/>
      <c r="J851" s="31"/>
      <c r="K851" s="32"/>
      <c r="L851" s="32"/>
      <c r="M851" s="49"/>
    </row>
    <row r="852" spans="1:13" s="7" customFormat="1" x14ac:dyDescent="0.3">
      <c r="A852" s="48"/>
      <c r="B852" s="48"/>
      <c r="C852" s="44"/>
      <c r="D852" s="32"/>
      <c r="E852" s="31"/>
      <c r="F852" s="31"/>
      <c r="G852" s="48"/>
      <c r="H852" s="31"/>
      <c r="I852" s="31"/>
      <c r="J852" s="31"/>
      <c r="K852" s="32"/>
      <c r="L852" s="32"/>
      <c r="M852" s="49"/>
    </row>
    <row r="853" spans="1:13" s="7" customFormat="1" x14ac:dyDescent="0.3">
      <c r="A853" s="48"/>
      <c r="B853" s="48"/>
      <c r="C853" s="44"/>
      <c r="D853" s="32"/>
      <c r="E853" s="31"/>
      <c r="F853" s="31"/>
      <c r="G853" s="48"/>
      <c r="H853" s="31"/>
      <c r="I853" s="31"/>
      <c r="J853" s="31"/>
      <c r="K853" s="32"/>
      <c r="L853" s="32"/>
      <c r="M853" s="49"/>
    </row>
    <row r="854" spans="1:13" s="7" customFormat="1" x14ac:dyDescent="0.3">
      <c r="A854" s="48"/>
      <c r="B854" s="48"/>
      <c r="C854" s="44"/>
      <c r="D854" s="32"/>
      <c r="E854" s="31"/>
      <c r="F854" s="31"/>
      <c r="G854" s="48"/>
      <c r="H854" s="31"/>
      <c r="I854" s="31"/>
      <c r="J854" s="31"/>
      <c r="K854" s="32"/>
      <c r="L854" s="32"/>
      <c r="M854" s="49"/>
    </row>
    <row r="855" spans="1:13" s="7" customFormat="1" x14ac:dyDescent="0.3">
      <c r="A855" s="48"/>
      <c r="B855" s="48"/>
      <c r="C855" s="44"/>
      <c r="D855" s="32"/>
      <c r="E855" s="31"/>
      <c r="F855" s="31"/>
      <c r="G855" s="48"/>
      <c r="H855" s="31"/>
      <c r="I855" s="31"/>
      <c r="J855" s="31"/>
      <c r="K855" s="32"/>
      <c r="L855" s="32"/>
      <c r="M855" s="49"/>
    </row>
    <row r="856" spans="1:13" s="7" customFormat="1" x14ac:dyDescent="0.3">
      <c r="A856" s="48"/>
      <c r="B856" s="48"/>
      <c r="C856" s="44"/>
      <c r="D856" s="32"/>
      <c r="E856" s="31"/>
      <c r="F856" s="31"/>
      <c r="G856" s="48"/>
      <c r="H856" s="31"/>
      <c r="I856" s="31"/>
      <c r="J856" s="31"/>
      <c r="K856" s="32"/>
      <c r="L856" s="32"/>
      <c r="M856" s="49"/>
    </row>
    <row r="857" spans="1:13" s="7" customFormat="1" x14ac:dyDescent="0.3">
      <c r="A857" s="48"/>
      <c r="B857" s="48"/>
      <c r="C857" s="44"/>
      <c r="D857" s="32"/>
      <c r="E857" s="31"/>
      <c r="F857" s="31"/>
      <c r="G857" s="48"/>
      <c r="H857" s="31"/>
      <c r="I857" s="31"/>
      <c r="J857" s="31"/>
      <c r="K857" s="32"/>
      <c r="L857" s="32"/>
      <c r="M857" s="49"/>
    </row>
    <row r="858" spans="1:13" s="7" customFormat="1" x14ac:dyDescent="0.3">
      <c r="A858" s="48"/>
      <c r="B858" s="48"/>
      <c r="C858" s="44"/>
      <c r="D858" s="32"/>
      <c r="E858" s="31"/>
      <c r="F858" s="31"/>
      <c r="G858" s="48"/>
      <c r="H858" s="31"/>
      <c r="I858" s="31"/>
      <c r="J858" s="31"/>
      <c r="K858" s="32"/>
      <c r="L858" s="32"/>
      <c r="M858" s="49"/>
    </row>
    <row r="859" spans="1:13" s="7" customFormat="1" x14ac:dyDescent="0.3">
      <c r="A859" s="48"/>
      <c r="B859" s="48"/>
      <c r="C859" s="44"/>
      <c r="D859" s="32"/>
      <c r="E859" s="31"/>
      <c r="F859" s="31"/>
      <c r="G859" s="48"/>
      <c r="H859" s="31"/>
      <c r="I859" s="31"/>
      <c r="J859" s="31"/>
      <c r="K859" s="32"/>
      <c r="L859" s="32"/>
      <c r="M859" s="49"/>
    </row>
    <row r="860" spans="1:13" s="7" customFormat="1" x14ac:dyDescent="0.3">
      <c r="A860" s="48"/>
      <c r="B860" s="48"/>
      <c r="C860" s="44"/>
      <c r="D860" s="32"/>
      <c r="E860" s="31"/>
      <c r="F860" s="31"/>
      <c r="G860" s="48"/>
      <c r="H860" s="31"/>
      <c r="I860" s="31"/>
      <c r="J860" s="31"/>
      <c r="K860" s="32"/>
      <c r="L860" s="32"/>
      <c r="M860" s="49"/>
    </row>
    <row r="861" spans="1:13" s="7" customFormat="1" x14ac:dyDescent="0.3">
      <c r="A861" s="48"/>
      <c r="B861" s="48"/>
      <c r="C861" s="44"/>
      <c r="D861" s="32"/>
      <c r="E861" s="31"/>
      <c r="F861" s="31"/>
      <c r="G861" s="48"/>
      <c r="H861" s="31"/>
      <c r="I861" s="31"/>
      <c r="J861" s="31"/>
      <c r="K861" s="32"/>
      <c r="L861" s="32"/>
      <c r="M861" s="49"/>
    </row>
    <row r="862" spans="1:13" s="7" customFormat="1" x14ac:dyDescent="0.3">
      <c r="A862" s="48"/>
      <c r="B862" s="48"/>
      <c r="C862" s="44"/>
      <c r="D862" s="32"/>
      <c r="E862" s="31"/>
      <c r="F862" s="31"/>
      <c r="G862" s="48"/>
      <c r="H862" s="31"/>
      <c r="I862" s="31"/>
      <c r="J862" s="31"/>
      <c r="K862" s="32"/>
      <c r="L862" s="32"/>
      <c r="M862" s="49"/>
    </row>
    <row r="863" spans="1:13" s="7" customFormat="1" x14ac:dyDescent="0.3">
      <c r="A863" s="48"/>
      <c r="B863" s="48"/>
      <c r="C863" s="44"/>
      <c r="D863" s="32"/>
      <c r="E863" s="31"/>
      <c r="F863" s="31"/>
      <c r="G863" s="48"/>
      <c r="H863" s="31"/>
      <c r="I863" s="31"/>
      <c r="J863" s="31"/>
      <c r="K863" s="32"/>
      <c r="L863" s="32"/>
      <c r="M863" s="49"/>
    </row>
    <row r="864" spans="1:13" s="7" customFormat="1" x14ac:dyDescent="0.3">
      <c r="A864" s="48"/>
      <c r="B864" s="48"/>
      <c r="C864" s="44"/>
      <c r="D864" s="32"/>
      <c r="E864" s="31"/>
      <c r="F864" s="31"/>
      <c r="G864" s="48"/>
      <c r="H864" s="31"/>
      <c r="I864" s="31"/>
      <c r="J864" s="31"/>
      <c r="K864" s="32"/>
      <c r="L864" s="32"/>
      <c r="M864" s="49"/>
    </row>
    <row r="865" spans="1:13" s="7" customFormat="1" x14ac:dyDescent="0.3">
      <c r="A865" s="48"/>
      <c r="B865" s="48"/>
      <c r="C865" s="44"/>
      <c r="D865" s="32"/>
      <c r="E865" s="31"/>
      <c r="F865" s="31"/>
      <c r="G865" s="48"/>
      <c r="H865" s="31"/>
      <c r="I865" s="31"/>
      <c r="J865" s="31"/>
      <c r="K865" s="32"/>
      <c r="L865" s="32"/>
      <c r="M865" s="49"/>
    </row>
    <row r="866" spans="1:13" s="7" customFormat="1" x14ac:dyDescent="0.3">
      <c r="A866" s="48"/>
      <c r="B866" s="48"/>
      <c r="C866" s="44"/>
      <c r="D866" s="32"/>
      <c r="E866" s="31"/>
      <c r="F866" s="31"/>
      <c r="G866" s="48"/>
      <c r="H866" s="31"/>
      <c r="I866" s="31"/>
      <c r="J866" s="31"/>
      <c r="K866" s="32"/>
      <c r="L866" s="32"/>
      <c r="M866" s="49"/>
    </row>
    <row r="867" spans="1:13" s="7" customFormat="1" x14ac:dyDescent="0.3">
      <c r="A867" s="48"/>
      <c r="B867" s="48"/>
      <c r="C867" s="44"/>
      <c r="D867" s="32"/>
      <c r="E867" s="31"/>
      <c r="F867" s="31"/>
      <c r="G867" s="48"/>
      <c r="H867" s="31"/>
      <c r="I867" s="31"/>
      <c r="J867" s="31"/>
      <c r="K867" s="32"/>
      <c r="L867" s="32"/>
      <c r="M867" s="49"/>
    </row>
    <row r="868" spans="1:13" s="7" customFormat="1" x14ac:dyDescent="0.3">
      <c r="A868" s="48"/>
      <c r="B868" s="48"/>
      <c r="C868" s="44"/>
      <c r="D868" s="32"/>
      <c r="E868" s="31"/>
      <c r="F868" s="31"/>
      <c r="G868" s="48"/>
      <c r="H868" s="31"/>
      <c r="I868" s="31"/>
      <c r="J868" s="31"/>
      <c r="K868" s="32"/>
      <c r="L868" s="32"/>
      <c r="M868" s="49"/>
    </row>
    <row r="869" spans="1:13" s="7" customFormat="1" x14ac:dyDescent="0.3">
      <c r="A869" s="48"/>
      <c r="B869" s="48"/>
      <c r="C869" s="44"/>
      <c r="D869" s="32"/>
      <c r="E869" s="31"/>
      <c r="F869" s="31"/>
      <c r="G869" s="48"/>
      <c r="H869" s="31"/>
      <c r="I869" s="31"/>
      <c r="J869" s="31"/>
      <c r="K869" s="32"/>
      <c r="L869" s="32"/>
      <c r="M869" s="49"/>
    </row>
    <row r="870" spans="1:13" s="7" customFormat="1" x14ac:dyDescent="0.3">
      <c r="A870" s="48"/>
      <c r="B870" s="48"/>
      <c r="C870" s="44"/>
      <c r="D870" s="32"/>
      <c r="E870" s="31"/>
      <c r="F870" s="31"/>
      <c r="G870" s="48"/>
      <c r="H870" s="31"/>
      <c r="I870" s="31"/>
      <c r="J870" s="31"/>
      <c r="K870" s="32"/>
      <c r="L870" s="32"/>
      <c r="M870" s="49"/>
    </row>
    <row r="871" spans="1:13" s="7" customFormat="1" x14ac:dyDescent="0.3">
      <c r="A871" s="48"/>
      <c r="B871" s="48"/>
      <c r="C871" s="44"/>
      <c r="D871" s="32"/>
      <c r="E871" s="31"/>
      <c r="F871" s="31"/>
      <c r="G871" s="48"/>
      <c r="H871" s="31"/>
      <c r="I871" s="31"/>
      <c r="J871" s="31"/>
      <c r="K871" s="32"/>
      <c r="L871" s="32"/>
      <c r="M871" s="49"/>
    </row>
    <row r="872" spans="1:13" s="7" customFormat="1" x14ac:dyDescent="0.3">
      <c r="A872" s="48"/>
      <c r="B872" s="48"/>
      <c r="C872" s="44"/>
      <c r="D872" s="32"/>
      <c r="E872" s="31"/>
      <c r="F872" s="31"/>
      <c r="G872" s="48"/>
      <c r="H872" s="31"/>
      <c r="I872" s="31"/>
      <c r="J872" s="31"/>
      <c r="K872" s="32"/>
      <c r="L872" s="32"/>
      <c r="M872" s="49"/>
    </row>
    <row r="873" spans="1:13" s="7" customFormat="1" x14ac:dyDescent="0.3">
      <c r="A873" s="48"/>
      <c r="B873" s="48"/>
      <c r="C873" s="44"/>
      <c r="D873" s="32"/>
      <c r="E873" s="31"/>
      <c r="F873" s="31"/>
      <c r="G873" s="48"/>
      <c r="H873" s="31"/>
      <c r="I873" s="31"/>
      <c r="J873" s="31"/>
      <c r="K873" s="32"/>
      <c r="L873" s="32"/>
      <c r="M873" s="49"/>
    </row>
    <row r="874" spans="1:13" s="7" customFormat="1" x14ac:dyDescent="0.3">
      <c r="A874" s="48"/>
      <c r="B874" s="48"/>
      <c r="C874" s="44"/>
      <c r="D874" s="32"/>
      <c r="E874" s="31"/>
      <c r="F874" s="31"/>
      <c r="G874" s="48"/>
      <c r="H874" s="31"/>
      <c r="I874" s="31"/>
      <c r="J874" s="31"/>
      <c r="K874" s="32"/>
      <c r="L874" s="32"/>
      <c r="M874" s="49"/>
    </row>
    <row r="875" spans="1:13" s="7" customFormat="1" x14ac:dyDescent="0.3">
      <c r="A875" s="48"/>
      <c r="B875" s="48"/>
      <c r="C875" s="44"/>
      <c r="D875" s="32"/>
      <c r="E875" s="31"/>
      <c r="F875" s="31"/>
      <c r="G875" s="48"/>
      <c r="H875" s="31"/>
      <c r="I875" s="31"/>
      <c r="J875" s="31"/>
      <c r="K875" s="32"/>
      <c r="L875" s="32"/>
      <c r="M875" s="49"/>
    </row>
    <row r="876" spans="1:13" s="7" customFormat="1" x14ac:dyDescent="0.3">
      <c r="A876" s="48"/>
      <c r="B876" s="48"/>
      <c r="C876" s="44"/>
      <c r="D876" s="32"/>
      <c r="E876" s="31"/>
      <c r="F876" s="31"/>
      <c r="G876" s="48"/>
      <c r="H876" s="31"/>
      <c r="I876" s="31"/>
      <c r="J876" s="31"/>
      <c r="K876" s="32"/>
      <c r="L876" s="32"/>
      <c r="M876" s="49"/>
    </row>
    <row r="877" spans="1:13" s="7" customFormat="1" x14ac:dyDescent="0.3">
      <c r="A877" s="48"/>
      <c r="B877" s="48"/>
      <c r="C877" s="44"/>
      <c r="D877" s="32"/>
      <c r="E877" s="31"/>
      <c r="F877" s="31"/>
      <c r="G877" s="48"/>
      <c r="H877" s="31"/>
      <c r="I877" s="31"/>
      <c r="J877" s="31"/>
      <c r="K877" s="32"/>
      <c r="L877" s="32"/>
      <c r="M877" s="49"/>
    </row>
    <row r="878" spans="1:13" s="7" customFormat="1" x14ac:dyDescent="0.3">
      <c r="A878" s="48"/>
      <c r="B878" s="48"/>
      <c r="C878" s="44"/>
      <c r="D878" s="32"/>
      <c r="E878" s="31"/>
      <c r="F878" s="31"/>
      <c r="G878" s="48"/>
      <c r="H878" s="31"/>
      <c r="I878" s="31"/>
      <c r="J878" s="31"/>
      <c r="K878" s="32"/>
      <c r="L878" s="32"/>
      <c r="M878" s="49"/>
    </row>
    <row r="879" spans="1:13" s="7" customFormat="1" x14ac:dyDescent="0.3">
      <c r="A879" s="48"/>
      <c r="B879" s="48"/>
      <c r="C879" s="44"/>
      <c r="D879" s="32"/>
      <c r="E879" s="31"/>
      <c r="F879" s="31"/>
      <c r="G879" s="48"/>
      <c r="H879" s="31"/>
      <c r="I879" s="31"/>
      <c r="J879" s="31"/>
      <c r="K879" s="32"/>
      <c r="L879" s="32"/>
      <c r="M879" s="49"/>
    </row>
    <row r="880" spans="1:13" s="7" customFormat="1" x14ac:dyDescent="0.3">
      <c r="A880" s="48"/>
      <c r="B880" s="48"/>
      <c r="C880" s="44"/>
      <c r="D880" s="32"/>
      <c r="E880" s="31"/>
      <c r="F880" s="31"/>
      <c r="G880" s="48"/>
      <c r="H880" s="31"/>
      <c r="I880" s="31"/>
      <c r="J880" s="31"/>
      <c r="K880" s="32"/>
      <c r="L880" s="32"/>
      <c r="M880" s="49"/>
    </row>
    <row r="881" spans="1:13" s="7" customFormat="1" x14ac:dyDescent="0.3">
      <c r="A881" s="48"/>
      <c r="B881" s="48"/>
      <c r="C881" s="44"/>
      <c r="D881" s="32"/>
      <c r="E881" s="31"/>
      <c r="F881" s="31"/>
      <c r="G881" s="48"/>
      <c r="H881" s="31"/>
      <c r="I881" s="31"/>
      <c r="J881" s="31"/>
      <c r="K881" s="32"/>
      <c r="L881" s="32"/>
      <c r="M881" s="49"/>
    </row>
    <row r="882" spans="1:13" s="7" customFormat="1" x14ac:dyDescent="0.3">
      <c r="A882" s="48"/>
      <c r="B882" s="48"/>
      <c r="C882" s="44"/>
      <c r="D882" s="32"/>
      <c r="E882" s="31"/>
      <c r="F882" s="31"/>
      <c r="G882" s="48"/>
      <c r="H882" s="31"/>
      <c r="I882" s="31"/>
      <c r="J882" s="31"/>
      <c r="K882" s="32"/>
      <c r="L882" s="32"/>
      <c r="M882" s="49"/>
    </row>
    <row r="883" spans="1:13" s="7" customFormat="1" x14ac:dyDescent="0.3">
      <c r="A883" s="48"/>
      <c r="B883" s="48"/>
      <c r="C883" s="44"/>
      <c r="D883" s="32"/>
      <c r="E883" s="31"/>
      <c r="F883" s="31"/>
      <c r="G883" s="48"/>
      <c r="H883" s="31"/>
      <c r="I883" s="31"/>
      <c r="J883" s="31"/>
      <c r="K883" s="32"/>
      <c r="L883" s="32"/>
      <c r="M883" s="49"/>
    </row>
    <row r="884" spans="1:13" s="7" customFormat="1" x14ac:dyDescent="0.3">
      <c r="A884" s="48"/>
      <c r="B884" s="48"/>
      <c r="C884" s="44"/>
      <c r="D884" s="32"/>
      <c r="E884" s="31"/>
      <c r="F884" s="31"/>
      <c r="G884" s="48"/>
      <c r="H884" s="31"/>
      <c r="I884" s="31"/>
      <c r="J884" s="31"/>
      <c r="K884" s="32"/>
      <c r="L884" s="32"/>
      <c r="M884" s="49"/>
    </row>
    <row r="885" spans="1:13" s="7" customFormat="1" x14ac:dyDescent="0.3">
      <c r="A885" s="48"/>
      <c r="B885" s="48"/>
      <c r="C885" s="44"/>
      <c r="D885" s="32"/>
      <c r="E885" s="31"/>
      <c r="F885" s="31"/>
      <c r="G885" s="48"/>
      <c r="H885" s="31"/>
      <c r="I885" s="31"/>
      <c r="J885" s="31"/>
      <c r="K885" s="32"/>
      <c r="L885" s="32"/>
      <c r="M885" s="49"/>
    </row>
    <row r="886" spans="1:13" s="7" customFormat="1" x14ac:dyDescent="0.3">
      <c r="A886" s="48"/>
      <c r="B886" s="48"/>
      <c r="C886" s="44"/>
      <c r="D886" s="32"/>
      <c r="E886" s="31"/>
      <c r="F886" s="31"/>
      <c r="G886" s="48"/>
      <c r="H886" s="31"/>
      <c r="I886" s="31"/>
      <c r="J886" s="31"/>
      <c r="K886" s="32"/>
      <c r="L886" s="32"/>
      <c r="M886" s="49"/>
    </row>
    <row r="887" spans="1:13" s="7" customFormat="1" x14ac:dyDescent="0.3">
      <c r="A887" s="48"/>
      <c r="B887" s="48"/>
      <c r="C887" s="44"/>
      <c r="D887" s="32"/>
      <c r="E887" s="31"/>
      <c r="F887" s="31"/>
      <c r="G887" s="48"/>
      <c r="H887" s="31"/>
      <c r="I887" s="31"/>
      <c r="J887" s="31"/>
      <c r="K887" s="32"/>
      <c r="L887" s="32"/>
      <c r="M887" s="49"/>
    </row>
    <row r="888" spans="1:13" s="7" customFormat="1" x14ac:dyDescent="0.3">
      <c r="A888" s="48"/>
      <c r="B888" s="48"/>
      <c r="C888" s="44"/>
      <c r="D888" s="32"/>
      <c r="E888" s="31"/>
      <c r="F888" s="31"/>
      <c r="G888" s="48"/>
      <c r="H888" s="31"/>
      <c r="I888" s="31"/>
      <c r="J888" s="31"/>
      <c r="K888" s="32"/>
      <c r="L888" s="32"/>
      <c r="M888" s="49"/>
    </row>
    <row r="889" spans="1:13" s="7" customFormat="1" x14ac:dyDescent="0.3">
      <c r="A889" s="48"/>
      <c r="B889" s="48"/>
      <c r="C889" s="44"/>
      <c r="D889" s="32"/>
      <c r="E889" s="31"/>
      <c r="F889" s="31"/>
      <c r="G889" s="48"/>
      <c r="H889" s="31"/>
      <c r="I889" s="31"/>
      <c r="J889" s="31"/>
      <c r="K889" s="32"/>
      <c r="L889" s="32"/>
      <c r="M889" s="49"/>
    </row>
    <row r="890" spans="1:13" s="7" customFormat="1" x14ac:dyDescent="0.3">
      <c r="A890" s="48"/>
      <c r="B890" s="48"/>
      <c r="C890" s="44"/>
      <c r="D890" s="32"/>
      <c r="E890" s="31"/>
      <c r="F890" s="31"/>
      <c r="G890" s="48"/>
      <c r="H890" s="31"/>
      <c r="I890" s="31"/>
      <c r="J890" s="31"/>
      <c r="K890" s="32"/>
      <c r="L890" s="32"/>
      <c r="M890" s="49"/>
    </row>
    <row r="891" spans="1:13" s="7" customFormat="1" x14ac:dyDescent="0.3">
      <c r="A891" s="48"/>
      <c r="B891" s="48"/>
      <c r="C891" s="44"/>
      <c r="D891" s="32"/>
      <c r="E891" s="31"/>
      <c r="F891" s="31"/>
      <c r="G891" s="48"/>
      <c r="H891" s="31"/>
      <c r="I891" s="31"/>
      <c r="J891" s="31"/>
      <c r="K891" s="32"/>
      <c r="L891" s="32"/>
      <c r="M891" s="49"/>
    </row>
    <row r="892" spans="1:13" s="7" customFormat="1" x14ac:dyDescent="0.3">
      <c r="A892" s="48"/>
      <c r="B892" s="48"/>
      <c r="C892" s="44"/>
      <c r="D892" s="32"/>
      <c r="E892" s="31"/>
      <c r="F892" s="31"/>
      <c r="G892" s="48"/>
      <c r="H892" s="31"/>
      <c r="I892" s="31"/>
      <c r="J892" s="31"/>
      <c r="K892" s="32"/>
      <c r="L892" s="32"/>
      <c r="M892" s="49"/>
    </row>
    <row r="893" spans="1:13" s="7" customFormat="1" x14ac:dyDescent="0.3">
      <c r="A893" s="48"/>
      <c r="B893" s="48"/>
      <c r="C893" s="44"/>
      <c r="D893" s="32"/>
      <c r="E893" s="31"/>
      <c r="F893" s="31"/>
      <c r="G893" s="48"/>
      <c r="H893" s="31"/>
      <c r="I893" s="31"/>
      <c r="J893" s="31"/>
      <c r="K893" s="32"/>
      <c r="L893" s="32"/>
      <c r="M893" s="49"/>
    </row>
    <row r="894" spans="1:13" s="7" customFormat="1" x14ac:dyDescent="0.3">
      <c r="A894" s="48"/>
      <c r="B894" s="48"/>
      <c r="C894" s="44"/>
      <c r="D894" s="32"/>
      <c r="E894" s="31"/>
      <c r="F894" s="31"/>
      <c r="G894" s="48"/>
      <c r="H894" s="31"/>
      <c r="I894" s="31"/>
      <c r="J894" s="31"/>
      <c r="K894" s="32"/>
      <c r="L894" s="32"/>
      <c r="M894" s="49"/>
    </row>
    <row r="895" spans="1:13" s="7" customFormat="1" x14ac:dyDescent="0.3">
      <c r="A895" s="48"/>
      <c r="B895" s="48"/>
      <c r="C895" s="44"/>
      <c r="D895" s="32"/>
      <c r="E895" s="31"/>
      <c r="F895" s="31"/>
      <c r="G895" s="48"/>
      <c r="H895" s="31"/>
      <c r="I895" s="31"/>
      <c r="J895" s="31"/>
      <c r="K895" s="32"/>
      <c r="L895" s="32"/>
      <c r="M895" s="49"/>
    </row>
    <row r="896" spans="1:13" s="7" customFormat="1" x14ac:dyDescent="0.3">
      <c r="A896" s="48"/>
      <c r="B896" s="48"/>
      <c r="C896" s="44"/>
      <c r="D896" s="32"/>
      <c r="E896" s="31"/>
      <c r="F896" s="31"/>
      <c r="G896" s="48"/>
      <c r="H896" s="31"/>
      <c r="I896" s="31"/>
      <c r="J896" s="31"/>
      <c r="K896" s="32"/>
      <c r="L896" s="32"/>
      <c r="M896" s="49"/>
    </row>
    <row r="897" spans="1:13" s="7" customFormat="1" x14ac:dyDescent="0.3">
      <c r="A897" s="48"/>
      <c r="B897" s="48"/>
      <c r="C897" s="44"/>
      <c r="D897" s="32"/>
      <c r="E897" s="31"/>
      <c r="F897" s="31"/>
      <c r="G897" s="48"/>
      <c r="H897" s="31"/>
      <c r="I897" s="31"/>
      <c r="J897" s="31"/>
      <c r="K897" s="32"/>
      <c r="L897" s="32"/>
      <c r="M897" s="49"/>
    </row>
    <row r="898" spans="1:13" s="7" customFormat="1" x14ac:dyDescent="0.3">
      <c r="A898" s="48"/>
      <c r="B898" s="48"/>
      <c r="C898" s="44"/>
      <c r="D898" s="32"/>
      <c r="E898" s="31"/>
      <c r="F898" s="31"/>
      <c r="G898" s="48"/>
      <c r="H898" s="31"/>
      <c r="I898" s="31"/>
      <c r="J898" s="31"/>
      <c r="K898" s="32"/>
      <c r="L898" s="32"/>
      <c r="M898" s="49"/>
    </row>
    <row r="899" spans="1:13" s="7" customFormat="1" x14ac:dyDescent="0.3">
      <c r="A899" s="48"/>
      <c r="B899" s="48"/>
      <c r="C899" s="44"/>
      <c r="D899" s="32"/>
      <c r="E899" s="31"/>
      <c r="F899" s="31"/>
      <c r="G899" s="48"/>
      <c r="H899" s="31"/>
      <c r="I899" s="31"/>
      <c r="J899" s="31"/>
      <c r="K899" s="32"/>
      <c r="L899" s="32"/>
      <c r="M899" s="49"/>
    </row>
    <row r="900" spans="1:13" s="7" customFormat="1" x14ac:dyDescent="0.3">
      <c r="A900" s="48"/>
      <c r="B900" s="48"/>
      <c r="C900" s="44"/>
      <c r="D900" s="32"/>
      <c r="E900" s="31"/>
      <c r="F900" s="31"/>
      <c r="G900" s="48"/>
      <c r="H900" s="31"/>
      <c r="I900" s="31"/>
      <c r="J900" s="31"/>
      <c r="K900" s="32"/>
      <c r="L900" s="32"/>
      <c r="M900" s="49"/>
    </row>
    <row r="901" spans="1:13" s="7" customFormat="1" x14ac:dyDescent="0.3">
      <c r="A901" s="48"/>
      <c r="B901" s="48"/>
      <c r="C901" s="44"/>
      <c r="D901" s="32"/>
      <c r="E901" s="31"/>
      <c r="F901" s="31"/>
      <c r="G901" s="48"/>
      <c r="H901" s="31"/>
      <c r="I901" s="31"/>
      <c r="J901" s="31"/>
      <c r="K901" s="32"/>
      <c r="L901" s="32"/>
      <c r="M901" s="49"/>
    </row>
  </sheetData>
  <sortState xmlns:xlrd2="http://schemas.microsoft.com/office/spreadsheetml/2017/richdata2" ref="A2:M474">
    <sortCondition ref="C2:C474"/>
    <sortCondition ref="D2:D474"/>
    <sortCondition ref="F2:F474"/>
    <sortCondition ref="E2:E474"/>
    <sortCondition ref="G2:G474"/>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C1006"/>
  <sheetViews>
    <sheetView workbookViewId="0">
      <pane ySplit="1" topLeftCell="A2" activePane="bottomLeft" state="frozen"/>
      <selection activeCell="E13" sqref="E13:E14"/>
      <selection pane="bottomLeft" activeCell="A20" sqref="A20:B24"/>
    </sheetView>
  </sheetViews>
  <sheetFormatPr defaultRowHeight="16.5" customHeight="1" x14ac:dyDescent="0.3"/>
  <cols>
    <col min="1" max="1" width="26.33203125" style="9" customWidth="1"/>
    <col min="2" max="2" width="59.44140625" style="9" customWidth="1"/>
    <col min="3" max="3" width="3.5546875" style="2" customWidth="1"/>
    <col min="5" max="5" width="19.88671875" bestFit="1" customWidth="1"/>
    <col min="6" max="6" width="51.44140625" bestFit="1" customWidth="1"/>
  </cols>
  <sheetData>
    <row r="1" spans="1:3" s="1" customFormat="1" ht="16.5" customHeight="1" x14ac:dyDescent="0.3">
      <c r="A1" s="1" t="s">
        <v>906</v>
      </c>
      <c r="B1" s="1" t="s">
        <v>905</v>
      </c>
    </row>
    <row r="2" spans="1:3" ht="16.5" customHeight="1" x14ac:dyDescent="0.3">
      <c r="A2" s="9" t="s">
        <v>762</v>
      </c>
      <c r="B2" s="22" t="s">
        <v>1769</v>
      </c>
    </row>
    <row r="3" spans="1:3" ht="16.5" customHeight="1" x14ac:dyDescent="0.3">
      <c r="A3" s="9" t="s">
        <v>2010</v>
      </c>
      <c r="B3" s="22" t="s">
        <v>2011</v>
      </c>
    </row>
    <row r="4" spans="1:3" ht="16.5" customHeight="1" x14ac:dyDescent="0.3">
      <c r="A4" s="9" t="s">
        <v>1400</v>
      </c>
      <c r="B4" s="22" t="s">
        <v>1630</v>
      </c>
    </row>
    <row r="5" spans="1:3" ht="16.5" customHeight="1" x14ac:dyDescent="0.3">
      <c r="A5" s="9" t="s">
        <v>1900</v>
      </c>
      <c r="B5" s="22" t="s">
        <v>1901</v>
      </c>
    </row>
    <row r="6" spans="1:3" ht="16.5" customHeight="1" x14ac:dyDescent="0.3">
      <c r="A6" s="9" t="s">
        <v>1401</v>
      </c>
      <c r="B6" s="22" t="s">
        <v>1631</v>
      </c>
    </row>
    <row r="7" spans="1:3" ht="16.5" customHeight="1" x14ac:dyDescent="0.3">
      <c r="A7" s="9" t="s">
        <v>1028</v>
      </c>
      <c r="B7" s="22" t="s">
        <v>1765</v>
      </c>
    </row>
    <row r="8" spans="1:3" ht="16.5" customHeight="1" x14ac:dyDescent="0.3">
      <c r="A8" s="9" t="s">
        <v>1402</v>
      </c>
      <c r="B8" s="22" t="s">
        <v>1632</v>
      </c>
    </row>
    <row r="9" spans="1:3" ht="16.5" customHeight="1" x14ac:dyDescent="0.3">
      <c r="A9" s="9" t="s">
        <v>1403</v>
      </c>
      <c r="B9" s="22" t="s">
        <v>1633</v>
      </c>
    </row>
    <row r="10" spans="1:3" ht="16.5" customHeight="1" x14ac:dyDescent="0.3">
      <c r="A10" s="9" t="s">
        <v>1559</v>
      </c>
      <c r="B10" s="22" t="s">
        <v>1634</v>
      </c>
    </row>
    <row r="11" spans="1:3" s="51" customFormat="1" ht="16.5" customHeight="1" x14ac:dyDescent="0.3">
      <c r="A11" s="34" t="s">
        <v>2224</v>
      </c>
      <c r="B11" s="63" t="s">
        <v>2227</v>
      </c>
      <c r="C11" s="2"/>
    </row>
    <row r="12" spans="1:3" s="51" customFormat="1" ht="16.5" customHeight="1" x14ac:dyDescent="0.3">
      <c r="A12" s="34" t="s">
        <v>2219</v>
      </c>
      <c r="B12" s="63" t="s">
        <v>2220</v>
      </c>
      <c r="C12" s="2"/>
    </row>
    <row r="13" spans="1:3" s="51" customFormat="1" ht="16.5" customHeight="1" x14ac:dyDescent="0.3">
      <c r="A13" s="34" t="s">
        <v>2225</v>
      </c>
      <c r="B13" s="63" t="s">
        <v>2226</v>
      </c>
      <c r="C13" s="2"/>
    </row>
    <row r="14" spans="1:3" ht="16.5" customHeight="1" x14ac:dyDescent="0.3">
      <c r="A14" s="9" t="s">
        <v>833</v>
      </c>
      <c r="B14" s="22" t="s">
        <v>1039</v>
      </c>
    </row>
    <row r="15" spans="1:3" ht="16.5" customHeight="1" x14ac:dyDescent="0.3">
      <c r="A15" s="9" t="s">
        <v>1038</v>
      </c>
      <c r="B15" s="22" t="s">
        <v>1037</v>
      </c>
    </row>
    <row r="16" spans="1:3" ht="16.5" customHeight="1" x14ac:dyDescent="0.3">
      <c r="A16" s="9" t="s">
        <v>835</v>
      </c>
      <c r="B16" s="22" t="s">
        <v>1040</v>
      </c>
    </row>
    <row r="17" spans="1:2" ht="16.5" customHeight="1" x14ac:dyDescent="0.3">
      <c r="A17" s="9" t="s">
        <v>834</v>
      </c>
      <c r="B17" s="22" t="s">
        <v>1041</v>
      </c>
    </row>
    <row r="18" spans="1:2" ht="16.5" customHeight="1" x14ac:dyDescent="0.3">
      <c r="A18" s="9" t="s">
        <v>1136</v>
      </c>
      <c r="B18" s="22" t="s">
        <v>1137</v>
      </c>
    </row>
    <row r="19" spans="1:2" ht="16.5" customHeight="1" x14ac:dyDescent="0.3">
      <c r="A19" s="9" t="s">
        <v>1035</v>
      </c>
      <c r="B19" s="22" t="s">
        <v>1766</v>
      </c>
    </row>
    <row r="20" spans="1:2" ht="16.5" customHeight="1" x14ac:dyDescent="0.3">
      <c r="A20" s="9" t="s">
        <v>1031</v>
      </c>
      <c r="B20" s="22" t="s">
        <v>1625</v>
      </c>
    </row>
    <row r="21" spans="1:2" ht="16.5" customHeight="1" x14ac:dyDescent="0.3">
      <c r="A21" s="9" t="s">
        <v>1023</v>
      </c>
      <c r="B21" s="22" t="s">
        <v>2032</v>
      </c>
    </row>
    <row r="22" spans="1:2" ht="16.5" customHeight="1" x14ac:dyDescent="0.3">
      <c r="A22" s="9" t="s">
        <v>82</v>
      </c>
      <c r="B22" s="22" t="s">
        <v>1767</v>
      </c>
    </row>
    <row r="23" spans="1:2" ht="16.5" customHeight="1" x14ac:dyDescent="0.3">
      <c r="A23" s="9" t="s">
        <v>1018</v>
      </c>
      <c r="B23" s="22" t="s">
        <v>2113</v>
      </c>
    </row>
    <row r="24" spans="1:2" ht="16.5" customHeight="1" x14ac:dyDescent="0.3">
      <c r="A24" s="9" t="s">
        <v>1033</v>
      </c>
      <c r="B24" s="22" t="s">
        <v>1768</v>
      </c>
    </row>
    <row r="25" spans="1:2" ht="16.5" customHeight="1" x14ac:dyDescent="0.3">
      <c r="A25" s="9" t="s">
        <v>995</v>
      </c>
      <c r="B25" s="22" t="s">
        <v>1664</v>
      </c>
    </row>
    <row r="26" spans="1:2" ht="16.5" customHeight="1" x14ac:dyDescent="0.3">
      <c r="A26" s="9" t="s">
        <v>1024</v>
      </c>
      <c r="B26" s="22" t="s">
        <v>1939</v>
      </c>
    </row>
    <row r="27" spans="1:2" ht="16.5" customHeight="1" x14ac:dyDescent="0.3">
      <c r="A27" s="9" t="s">
        <v>1946</v>
      </c>
      <c r="B27" s="22" t="s">
        <v>1947</v>
      </c>
    </row>
    <row r="28" spans="1:2" ht="16.5" customHeight="1" x14ac:dyDescent="0.3">
      <c r="A28" s="9" t="s">
        <v>984</v>
      </c>
      <c r="B28" s="9" t="s">
        <v>923</v>
      </c>
    </row>
    <row r="29" spans="1:2" ht="16.5" customHeight="1" x14ac:dyDescent="0.3">
      <c r="A29" s="9" t="s">
        <v>985</v>
      </c>
      <c r="B29" s="9" t="s">
        <v>924</v>
      </c>
    </row>
    <row r="30" spans="1:2" ht="16.5" customHeight="1" x14ac:dyDescent="0.3">
      <c r="A30" s="9" t="s">
        <v>986</v>
      </c>
      <c r="B30" s="9" t="s">
        <v>925</v>
      </c>
    </row>
    <row r="31" spans="1:2" ht="16.5" customHeight="1" x14ac:dyDescent="0.3">
      <c r="A31" s="9" t="s">
        <v>1008</v>
      </c>
      <c r="B31" s="9" t="s">
        <v>946</v>
      </c>
    </row>
    <row r="32" spans="1:2" ht="16.5" customHeight="1" x14ac:dyDescent="0.3">
      <c r="A32" s="9" t="s">
        <v>1000</v>
      </c>
      <c r="B32" s="9" t="s">
        <v>938</v>
      </c>
    </row>
    <row r="33" spans="1:2" ht="16.5" customHeight="1" x14ac:dyDescent="0.3">
      <c r="A33" s="9" t="s">
        <v>1009</v>
      </c>
      <c r="B33" s="9" t="s">
        <v>947</v>
      </c>
    </row>
    <row r="34" spans="1:2" ht="16.5" customHeight="1" x14ac:dyDescent="0.3">
      <c r="A34" s="9" t="s">
        <v>1010</v>
      </c>
      <c r="B34" s="9" t="s">
        <v>948</v>
      </c>
    </row>
    <row r="35" spans="1:2" ht="16.5" customHeight="1" x14ac:dyDescent="0.3">
      <c r="A35" s="9" t="s">
        <v>1001</v>
      </c>
      <c r="B35" s="9" t="s">
        <v>939</v>
      </c>
    </row>
    <row r="36" spans="1:2" ht="16.5" customHeight="1" x14ac:dyDescent="0.3">
      <c r="A36" s="9" t="s">
        <v>1002</v>
      </c>
      <c r="B36" s="9" t="s">
        <v>940</v>
      </c>
    </row>
    <row r="37" spans="1:2" ht="16.5" customHeight="1" x14ac:dyDescent="0.3">
      <c r="A37" s="9" t="s">
        <v>1003</v>
      </c>
      <c r="B37" s="9" t="s">
        <v>941</v>
      </c>
    </row>
    <row r="38" spans="1:2" ht="16.5" customHeight="1" x14ac:dyDescent="0.3">
      <c r="A38" s="9" t="s">
        <v>1004</v>
      </c>
      <c r="B38" s="9" t="s">
        <v>942</v>
      </c>
    </row>
    <row r="39" spans="1:2" ht="16.5" customHeight="1" x14ac:dyDescent="0.3">
      <c r="A39" s="9" t="s">
        <v>1011</v>
      </c>
      <c r="B39" s="9" t="s">
        <v>949</v>
      </c>
    </row>
    <row r="40" spans="1:2" ht="16.5" customHeight="1" x14ac:dyDescent="0.3">
      <c r="A40" s="9" t="s">
        <v>1012</v>
      </c>
      <c r="B40" s="9" t="s">
        <v>950</v>
      </c>
    </row>
    <row r="41" spans="1:2" ht="16.5" customHeight="1" x14ac:dyDescent="0.3">
      <c r="A41" s="9" t="s">
        <v>998</v>
      </c>
      <c r="B41" s="9" t="s">
        <v>936</v>
      </c>
    </row>
    <row r="42" spans="1:2" ht="16.5" customHeight="1" x14ac:dyDescent="0.3">
      <c r="A42" s="9" t="s">
        <v>999</v>
      </c>
      <c r="B42" s="9" t="s">
        <v>937</v>
      </c>
    </row>
    <row r="43" spans="1:2" ht="16.5" customHeight="1" x14ac:dyDescent="0.3">
      <c r="A43" s="9" t="s">
        <v>982</v>
      </c>
      <c r="B43" s="9" t="s">
        <v>921</v>
      </c>
    </row>
    <row r="44" spans="1:2" ht="16.5" customHeight="1" x14ac:dyDescent="0.3">
      <c r="A44" s="9" t="s">
        <v>1013</v>
      </c>
      <c r="B44" s="9" t="s">
        <v>951</v>
      </c>
    </row>
    <row r="45" spans="1:2" ht="16.5" customHeight="1" x14ac:dyDescent="0.3">
      <c r="A45" s="9" t="s">
        <v>1014</v>
      </c>
      <c r="B45" s="9" t="s">
        <v>952</v>
      </c>
    </row>
    <row r="46" spans="1:2" ht="16.5" customHeight="1" x14ac:dyDescent="0.3">
      <c r="A46" s="9" t="s">
        <v>1036</v>
      </c>
      <c r="B46" s="9" t="s">
        <v>967</v>
      </c>
    </row>
    <row r="47" spans="1:2" ht="16.5" customHeight="1" x14ac:dyDescent="0.3">
      <c r="A47" s="9" t="s">
        <v>1015</v>
      </c>
      <c r="B47" s="9" t="s">
        <v>953</v>
      </c>
    </row>
    <row r="48" spans="1:2" ht="16.5" customHeight="1" x14ac:dyDescent="0.3">
      <c r="A48" s="9" t="s">
        <v>1007</v>
      </c>
      <c r="B48" s="9" t="s">
        <v>945</v>
      </c>
    </row>
    <row r="49" spans="1:2" ht="16.5" customHeight="1" x14ac:dyDescent="0.3">
      <c r="A49" s="9" t="s">
        <v>1005</v>
      </c>
      <c r="B49" s="9" t="s">
        <v>943</v>
      </c>
    </row>
    <row r="50" spans="1:2" ht="16.5" customHeight="1" x14ac:dyDescent="0.3">
      <c r="A50" s="9" t="s">
        <v>1006</v>
      </c>
      <c r="B50" s="9" t="s">
        <v>944</v>
      </c>
    </row>
    <row r="51" spans="1:2" ht="16.5" customHeight="1" x14ac:dyDescent="0.3">
      <c r="A51" s="9" t="s">
        <v>980</v>
      </c>
      <c r="B51" s="9" t="s">
        <v>919</v>
      </c>
    </row>
    <row r="52" spans="1:2" ht="16.5" customHeight="1" x14ac:dyDescent="0.3">
      <c r="A52" s="9" t="s">
        <v>991</v>
      </c>
      <c r="B52" s="9" t="s">
        <v>930</v>
      </c>
    </row>
    <row r="53" spans="1:2" ht="16.5" customHeight="1" x14ac:dyDescent="0.3">
      <c r="A53" s="9" t="s">
        <v>1027</v>
      </c>
      <c r="B53" s="9" t="s">
        <v>962</v>
      </c>
    </row>
    <row r="54" spans="1:2" ht="16.5" customHeight="1" x14ac:dyDescent="0.3">
      <c r="A54" s="9" t="s">
        <v>987</v>
      </c>
      <c r="B54" s="9" t="s">
        <v>926</v>
      </c>
    </row>
    <row r="55" spans="1:2" ht="16.5" customHeight="1" x14ac:dyDescent="0.3">
      <c r="A55" s="9" t="s">
        <v>992</v>
      </c>
      <c r="B55" s="9" t="s">
        <v>931</v>
      </c>
    </row>
    <row r="56" spans="1:2" ht="16.5" customHeight="1" x14ac:dyDescent="0.3">
      <c r="A56" s="9" t="s">
        <v>970</v>
      </c>
      <c r="B56" s="9" t="s">
        <v>909</v>
      </c>
    </row>
    <row r="57" spans="1:2" ht="16.5" customHeight="1" x14ac:dyDescent="0.3">
      <c r="A57" s="9" t="s">
        <v>968</v>
      </c>
      <c r="B57" s="9" t="s">
        <v>907</v>
      </c>
    </row>
    <row r="58" spans="1:2" ht="16.5" customHeight="1" x14ac:dyDescent="0.3">
      <c r="A58" s="9" t="s">
        <v>972</v>
      </c>
      <c r="B58" s="9" t="s">
        <v>911</v>
      </c>
    </row>
    <row r="59" spans="1:2" ht="16.5" customHeight="1" x14ac:dyDescent="0.3">
      <c r="A59" s="9" t="s">
        <v>989</v>
      </c>
      <c r="B59" s="9" t="s">
        <v>928</v>
      </c>
    </row>
    <row r="60" spans="1:2" ht="16.5" customHeight="1" x14ac:dyDescent="0.3">
      <c r="A60" s="9" t="s">
        <v>1029</v>
      </c>
      <c r="B60" s="9" t="s">
        <v>963</v>
      </c>
    </row>
    <row r="61" spans="1:2" ht="16.5" customHeight="1" x14ac:dyDescent="0.3">
      <c r="A61" s="9" t="s">
        <v>990</v>
      </c>
      <c r="B61" s="9" t="s">
        <v>929</v>
      </c>
    </row>
    <row r="62" spans="1:2" ht="16.5" customHeight="1" x14ac:dyDescent="0.3">
      <c r="A62" s="9" t="s">
        <v>988</v>
      </c>
      <c r="B62" s="9" t="s">
        <v>927</v>
      </c>
    </row>
    <row r="63" spans="1:2" ht="16.5" customHeight="1" x14ac:dyDescent="0.3">
      <c r="A63" s="9" t="s">
        <v>997</v>
      </c>
      <c r="B63" s="9" t="s">
        <v>935</v>
      </c>
    </row>
    <row r="64" spans="1:2" ht="16.5" customHeight="1" x14ac:dyDescent="0.3">
      <c r="A64" s="9" t="s">
        <v>969</v>
      </c>
      <c r="B64" s="9" t="s">
        <v>908</v>
      </c>
    </row>
    <row r="65" spans="1:2" ht="16.5" customHeight="1" x14ac:dyDescent="0.3">
      <c r="A65" s="9" t="s">
        <v>983</v>
      </c>
      <c r="B65" s="9" t="s">
        <v>922</v>
      </c>
    </row>
    <row r="66" spans="1:2" ht="16.5" customHeight="1" x14ac:dyDescent="0.3">
      <c r="A66" s="9" t="s">
        <v>975</v>
      </c>
      <c r="B66" s="9" t="s">
        <v>914</v>
      </c>
    </row>
    <row r="67" spans="1:2" ht="16.5" customHeight="1" x14ac:dyDescent="0.3">
      <c r="A67" s="9" t="s">
        <v>974</v>
      </c>
      <c r="B67" s="9" t="s">
        <v>913</v>
      </c>
    </row>
    <row r="68" spans="1:2" ht="16.5" customHeight="1" x14ac:dyDescent="0.3">
      <c r="A68" s="9" t="s">
        <v>977</v>
      </c>
      <c r="B68" s="9" t="s">
        <v>916</v>
      </c>
    </row>
    <row r="69" spans="1:2" ht="16.5" customHeight="1" x14ac:dyDescent="0.3">
      <c r="A69" s="9" t="s">
        <v>976</v>
      </c>
      <c r="B69" s="9" t="s">
        <v>915</v>
      </c>
    </row>
    <row r="70" spans="1:2" ht="16.5" customHeight="1" x14ac:dyDescent="0.3">
      <c r="A70" s="9" t="s">
        <v>979</v>
      </c>
      <c r="B70" s="9" t="s">
        <v>918</v>
      </c>
    </row>
    <row r="71" spans="1:2" ht="16.5" customHeight="1" x14ac:dyDescent="0.3">
      <c r="A71" s="9" t="s">
        <v>2137</v>
      </c>
      <c r="B71" s="22" t="s">
        <v>2138</v>
      </c>
    </row>
    <row r="72" spans="1:2" ht="16.5" customHeight="1" x14ac:dyDescent="0.3">
      <c r="A72" s="9" t="s">
        <v>973</v>
      </c>
      <c r="B72" s="9" t="s">
        <v>912</v>
      </c>
    </row>
    <row r="73" spans="1:2" ht="16.5" customHeight="1" x14ac:dyDescent="0.3">
      <c r="A73" s="9" t="s">
        <v>981</v>
      </c>
      <c r="B73" s="9" t="s">
        <v>920</v>
      </c>
    </row>
    <row r="74" spans="1:2" ht="16.5" customHeight="1" x14ac:dyDescent="0.3">
      <c r="A74" s="9" t="s">
        <v>1017</v>
      </c>
      <c r="B74" s="9" t="s">
        <v>955</v>
      </c>
    </row>
    <row r="75" spans="1:2" ht="16.5" customHeight="1" x14ac:dyDescent="0.3">
      <c r="A75" s="9" t="s">
        <v>1030</v>
      </c>
      <c r="B75" s="9" t="s">
        <v>964</v>
      </c>
    </row>
    <row r="76" spans="1:2" ht="16.5" customHeight="1" x14ac:dyDescent="0.3">
      <c r="A76" s="9" t="s">
        <v>971</v>
      </c>
      <c r="B76" s="9" t="s">
        <v>910</v>
      </c>
    </row>
    <row r="77" spans="1:2" ht="16.5" customHeight="1" x14ac:dyDescent="0.3">
      <c r="A77" s="9" t="s">
        <v>1016</v>
      </c>
      <c r="B77" s="9" t="s">
        <v>954</v>
      </c>
    </row>
    <row r="78" spans="1:2" ht="16.5" customHeight="1" x14ac:dyDescent="0.3">
      <c r="A78" s="9" t="s">
        <v>1032</v>
      </c>
      <c r="B78" s="9" t="s">
        <v>965</v>
      </c>
    </row>
    <row r="79" spans="1:2" ht="16.5" customHeight="1" x14ac:dyDescent="0.3">
      <c r="A79" s="9" t="s">
        <v>1019</v>
      </c>
      <c r="B79" s="9" t="s">
        <v>956</v>
      </c>
    </row>
    <row r="80" spans="1:2" ht="16.5" customHeight="1" x14ac:dyDescent="0.3">
      <c r="A80" s="9" t="s">
        <v>1020</v>
      </c>
      <c r="B80" s="9" t="s">
        <v>957</v>
      </c>
    </row>
    <row r="81" spans="1:2" ht="16.5" customHeight="1" x14ac:dyDescent="0.3">
      <c r="A81" s="9" t="s">
        <v>1034</v>
      </c>
      <c r="B81" s="9" t="s">
        <v>966</v>
      </c>
    </row>
    <row r="82" spans="1:2" ht="16.5" customHeight="1" x14ac:dyDescent="0.3">
      <c r="A82" s="9" t="s">
        <v>996</v>
      </c>
      <c r="B82" s="9" t="s">
        <v>934</v>
      </c>
    </row>
    <row r="83" spans="1:2" ht="16.5" customHeight="1" x14ac:dyDescent="0.3">
      <c r="A83" s="9" t="s">
        <v>1025</v>
      </c>
      <c r="B83" s="9" t="s">
        <v>960</v>
      </c>
    </row>
    <row r="84" spans="1:2" ht="16.5" customHeight="1" x14ac:dyDescent="0.3">
      <c r="A84" s="9" t="s">
        <v>993</v>
      </c>
      <c r="B84" s="9" t="s">
        <v>932</v>
      </c>
    </row>
    <row r="85" spans="1:2" ht="16.5" customHeight="1" x14ac:dyDescent="0.3">
      <c r="A85" s="9" t="s">
        <v>1026</v>
      </c>
      <c r="B85" s="9" t="s">
        <v>961</v>
      </c>
    </row>
    <row r="86" spans="1:2" ht="16.5" customHeight="1" x14ac:dyDescent="0.3">
      <c r="A86" s="9" t="s">
        <v>994</v>
      </c>
      <c r="B86" s="9" t="s">
        <v>933</v>
      </c>
    </row>
    <row r="87" spans="1:2" ht="16.5" customHeight="1" x14ac:dyDescent="0.3">
      <c r="A87" s="9" t="s">
        <v>978</v>
      </c>
      <c r="B87" s="9" t="s">
        <v>917</v>
      </c>
    </row>
    <row r="88" spans="1:2" ht="16.5" customHeight="1" x14ac:dyDescent="0.3">
      <c r="A88" s="9" t="s">
        <v>1022</v>
      </c>
      <c r="B88" s="9" t="s">
        <v>959</v>
      </c>
    </row>
    <row r="89" spans="1:2" ht="16.5" customHeight="1" x14ac:dyDescent="0.3">
      <c r="A89" s="34" t="s">
        <v>1021</v>
      </c>
      <c r="B89" s="34" t="s">
        <v>958</v>
      </c>
    </row>
    <row r="90" spans="1:2" s="51" customFormat="1" ht="16.5" customHeight="1" x14ac:dyDescent="0.3"/>
    <row r="91" spans="1:2" s="51" customFormat="1" ht="16.5" customHeight="1" x14ac:dyDescent="0.3"/>
    <row r="92" spans="1:2" s="51" customFormat="1" ht="16.5" customHeight="1" x14ac:dyDescent="0.3"/>
    <row r="93" spans="1:2" s="51" customFormat="1" ht="16.5" customHeight="1" x14ac:dyDescent="0.3"/>
    <row r="94" spans="1:2" s="51" customFormat="1" ht="16.5" customHeight="1" x14ac:dyDescent="0.3"/>
    <row r="95" spans="1:2" s="51" customFormat="1" ht="16.5" customHeight="1" x14ac:dyDescent="0.3"/>
    <row r="96" spans="1:2" s="51" customFormat="1" ht="16.5" customHeight="1" x14ac:dyDescent="0.3"/>
    <row r="97" s="51" customFormat="1" ht="16.5" customHeight="1" x14ac:dyDescent="0.3"/>
    <row r="98" s="51" customFormat="1" ht="16.5" customHeight="1" x14ac:dyDescent="0.3"/>
    <row r="99" s="51" customFormat="1" ht="16.5" customHeight="1" x14ac:dyDescent="0.3"/>
    <row r="100" s="51" customFormat="1" ht="16.5" customHeight="1" x14ac:dyDescent="0.3"/>
    <row r="101" s="51" customFormat="1" ht="16.5" customHeight="1" x14ac:dyDescent="0.3"/>
    <row r="102" s="51" customFormat="1" ht="16.5" customHeight="1" x14ac:dyDescent="0.3"/>
    <row r="103" s="51" customFormat="1" ht="16.5" customHeight="1" x14ac:dyDescent="0.3"/>
    <row r="104" s="51" customFormat="1" ht="16.5" customHeight="1" x14ac:dyDescent="0.3"/>
    <row r="105" s="51" customFormat="1" ht="16.5" customHeight="1" x14ac:dyDescent="0.3"/>
    <row r="106" s="51" customFormat="1" ht="16.5" customHeight="1" x14ac:dyDescent="0.3"/>
    <row r="107" s="51" customFormat="1" ht="16.5" customHeight="1" x14ac:dyDescent="0.3"/>
    <row r="108" s="51" customFormat="1" ht="16.5" customHeight="1" x14ac:dyDescent="0.3"/>
    <row r="109" s="51" customFormat="1" ht="16.5" customHeight="1" x14ac:dyDescent="0.3"/>
    <row r="110" s="51" customFormat="1" ht="16.5" customHeight="1" x14ac:dyDescent="0.3"/>
    <row r="111" s="51" customFormat="1" ht="16.5" customHeight="1" x14ac:dyDescent="0.3"/>
    <row r="112" s="51" customFormat="1" ht="16.5" customHeight="1" x14ac:dyDescent="0.3"/>
    <row r="113" s="51" customFormat="1" ht="16.5" customHeight="1" x14ac:dyDescent="0.3"/>
    <row r="114" s="51" customFormat="1" ht="16.5" customHeight="1" x14ac:dyDescent="0.3"/>
    <row r="115" s="51" customFormat="1" ht="16.5" customHeight="1" x14ac:dyDescent="0.3"/>
    <row r="116" s="51" customFormat="1" ht="16.5" customHeight="1" x14ac:dyDescent="0.3"/>
    <row r="117" s="51" customFormat="1" ht="16.5" customHeight="1" x14ac:dyDescent="0.3"/>
    <row r="118" s="51" customFormat="1" ht="16.5" customHeight="1" x14ac:dyDescent="0.3"/>
    <row r="119" s="51" customFormat="1" ht="16.5" customHeight="1" x14ac:dyDescent="0.3"/>
    <row r="120" s="51" customFormat="1" ht="16.5" customHeight="1" x14ac:dyDescent="0.3"/>
    <row r="121" s="51" customFormat="1" ht="16.5" customHeight="1" x14ac:dyDescent="0.3"/>
    <row r="122" s="51" customFormat="1" ht="16.5" customHeight="1" x14ac:dyDescent="0.3"/>
    <row r="123" s="51" customFormat="1" ht="16.5" customHeight="1" x14ac:dyDescent="0.3"/>
    <row r="124" s="51" customFormat="1" ht="16.5" customHeight="1" x14ac:dyDescent="0.3"/>
    <row r="125" s="51" customFormat="1" ht="16.5" customHeight="1" x14ac:dyDescent="0.3"/>
    <row r="126" s="51" customFormat="1" ht="16.5" customHeight="1" x14ac:dyDescent="0.3"/>
    <row r="127" s="51" customFormat="1" ht="16.5" customHeight="1" x14ac:dyDescent="0.3"/>
    <row r="128" s="51" customFormat="1" ht="16.5" customHeight="1" x14ac:dyDescent="0.3"/>
    <row r="129" s="51" customFormat="1" ht="16.5" customHeight="1" x14ac:dyDescent="0.3"/>
    <row r="130" s="51" customFormat="1" ht="16.5" customHeight="1" x14ac:dyDescent="0.3"/>
    <row r="131" s="51" customFormat="1" ht="16.5" customHeight="1" x14ac:dyDescent="0.3"/>
    <row r="132" s="51" customFormat="1" ht="16.5" customHeight="1" x14ac:dyDescent="0.3"/>
    <row r="133" s="51" customFormat="1" ht="16.5" customHeight="1" x14ac:dyDescent="0.3"/>
    <row r="134" s="51" customFormat="1" ht="16.5" customHeight="1" x14ac:dyDescent="0.3"/>
    <row r="135" s="51" customFormat="1" ht="16.5" customHeight="1" x14ac:dyDescent="0.3"/>
    <row r="136" s="51" customFormat="1" ht="16.5" customHeight="1" x14ac:dyDescent="0.3"/>
    <row r="137" s="51" customFormat="1" ht="16.5" customHeight="1" x14ac:dyDescent="0.3"/>
    <row r="138" s="51" customFormat="1" ht="16.5" customHeight="1" x14ac:dyDescent="0.3"/>
    <row r="139" s="51" customFormat="1" ht="16.5" customHeight="1" x14ac:dyDescent="0.3"/>
    <row r="140" s="51" customFormat="1" ht="16.5" customHeight="1" x14ac:dyDescent="0.3"/>
    <row r="141" s="51" customFormat="1" ht="16.5" customHeight="1" x14ac:dyDescent="0.3"/>
    <row r="142" s="51" customFormat="1" ht="16.5" customHeight="1" x14ac:dyDescent="0.3"/>
    <row r="143" s="51" customFormat="1" ht="16.5" customHeight="1" x14ac:dyDescent="0.3"/>
    <row r="144" s="51" customFormat="1" ht="16.5" customHeight="1" x14ac:dyDescent="0.3"/>
    <row r="145" s="51" customFormat="1" ht="16.5" customHeight="1" x14ac:dyDescent="0.3"/>
    <row r="146" s="51" customFormat="1" ht="16.5" customHeight="1" x14ac:dyDescent="0.3"/>
    <row r="147" s="51" customFormat="1" ht="16.5" customHeight="1" x14ac:dyDescent="0.3"/>
    <row r="148" s="51" customFormat="1" ht="16.5" customHeight="1" x14ac:dyDescent="0.3"/>
    <row r="149" s="51" customFormat="1" ht="16.5" customHeight="1" x14ac:dyDescent="0.3"/>
    <row r="150" s="51" customFormat="1" ht="16.5" customHeight="1" x14ac:dyDescent="0.3"/>
    <row r="151" s="51" customFormat="1" ht="16.5" customHeight="1" x14ac:dyDescent="0.3"/>
    <row r="152" s="51" customFormat="1" ht="16.5" customHeight="1" x14ac:dyDescent="0.3"/>
    <row r="153" s="51" customFormat="1" ht="16.5" customHeight="1" x14ac:dyDescent="0.3"/>
    <row r="154" s="51" customFormat="1" ht="16.5" customHeight="1" x14ac:dyDescent="0.3"/>
    <row r="155" s="51" customFormat="1" ht="16.5" customHeight="1" x14ac:dyDescent="0.3"/>
    <row r="156" s="51" customFormat="1" ht="16.5" customHeight="1" x14ac:dyDescent="0.3"/>
    <row r="157" s="51" customFormat="1" ht="16.5" customHeight="1" x14ac:dyDescent="0.3"/>
    <row r="158" s="51" customFormat="1" ht="16.5" customHeight="1" x14ac:dyDescent="0.3"/>
    <row r="159" s="51" customFormat="1" ht="16.5" customHeight="1" x14ac:dyDescent="0.3"/>
    <row r="160" s="51" customFormat="1" ht="16.5" customHeight="1" x14ac:dyDescent="0.3"/>
    <row r="161" s="51" customFormat="1" ht="16.5" customHeight="1" x14ac:dyDescent="0.3"/>
    <row r="162" s="51" customFormat="1" ht="16.5" customHeight="1" x14ac:dyDescent="0.3"/>
    <row r="163" s="51" customFormat="1" ht="16.5" customHeight="1" x14ac:dyDescent="0.3"/>
    <row r="164" s="51" customFormat="1" ht="16.5" customHeight="1" x14ac:dyDescent="0.3"/>
    <row r="165" s="51" customFormat="1" ht="16.5" customHeight="1" x14ac:dyDescent="0.3"/>
    <row r="166" s="51" customFormat="1" ht="16.5" customHeight="1" x14ac:dyDescent="0.3"/>
    <row r="167" s="51" customFormat="1" ht="16.5" customHeight="1" x14ac:dyDescent="0.3"/>
    <row r="168" s="51" customFormat="1" ht="16.5" customHeight="1" x14ac:dyDescent="0.3"/>
    <row r="169" s="51" customFormat="1" ht="16.5" customHeight="1" x14ac:dyDescent="0.3"/>
    <row r="170" s="51" customFormat="1" ht="16.5" customHeight="1" x14ac:dyDescent="0.3"/>
    <row r="171" s="51" customFormat="1" ht="16.5" customHeight="1" x14ac:dyDescent="0.3"/>
    <row r="172" s="51" customFormat="1" ht="16.5" customHeight="1" x14ac:dyDescent="0.3"/>
    <row r="173" s="51" customFormat="1" ht="16.5" customHeight="1" x14ac:dyDescent="0.3"/>
    <row r="174" s="51" customFormat="1" ht="16.5" customHeight="1" x14ac:dyDescent="0.3"/>
    <row r="175" s="51" customFormat="1" ht="16.5" customHeight="1" x14ac:dyDescent="0.3"/>
    <row r="176" s="51" customFormat="1" ht="16.5" customHeight="1" x14ac:dyDescent="0.3"/>
    <row r="177" s="51" customFormat="1" ht="16.5" customHeight="1" x14ac:dyDescent="0.3"/>
    <row r="178" s="51" customFormat="1" ht="16.5" customHeight="1" x14ac:dyDescent="0.3"/>
    <row r="179" s="51" customFormat="1" ht="16.5" customHeight="1" x14ac:dyDescent="0.3"/>
    <row r="180" s="51" customFormat="1" ht="16.5" customHeight="1" x14ac:dyDescent="0.3"/>
    <row r="181" s="51" customFormat="1" ht="16.5" customHeight="1" x14ac:dyDescent="0.3"/>
    <row r="182" s="51" customFormat="1" ht="16.5" customHeight="1" x14ac:dyDescent="0.3"/>
    <row r="183" s="51" customFormat="1" ht="16.5" customHeight="1" x14ac:dyDescent="0.3"/>
    <row r="184" s="51" customFormat="1" ht="16.5" customHeight="1" x14ac:dyDescent="0.3"/>
    <row r="185" s="51" customFormat="1" ht="16.5" customHeight="1" x14ac:dyDescent="0.3"/>
    <row r="186" s="51" customFormat="1" ht="16.5" customHeight="1" x14ac:dyDescent="0.3"/>
    <row r="187" s="51" customFormat="1" ht="16.5" customHeight="1" x14ac:dyDescent="0.3"/>
    <row r="188" s="51" customFormat="1" ht="16.5" customHeight="1" x14ac:dyDescent="0.3"/>
    <row r="189" s="51" customFormat="1" ht="16.5" customHeight="1" x14ac:dyDescent="0.3"/>
    <row r="190" s="51" customFormat="1" ht="16.5" customHeight="1" x14ac:dyDescent="0.3"/>
    <row r="191" s="51" customFormat="1" ht="16.5" customHeight="1" x14ac:dyDescent="0.3"/>
    <row r="192" s="51" customFormat="1" ht="16.5" customHeight="1" x14ac:dyDescent="0.3"/>
    <row r="193" s="51" customFormat="1" ht="16.5" customHeight="1" x14ac:dyDescent="0.3"/>
    <row r="194" s="51" customFormat="1" ht="16.5" customHeight="1" x14ac:dyDescent="0.3"/>
    <row r="195" s="51" customFormat="1" ht="16.5" customHeight="1" x14ac:dyDescent="0.3"/>
    <row r="196" s="51" customFormat="1" ht="16.5" customHeight="1" x14ac:dyDescent="0.3"/>
    <row r="197" s="51" customFormat="1" ht="16.5" customHeight="1" x14ac:dyDescent="0.3"/>
    <row r="198" s="51" customFormat="1" ht="16.5" customHeight="1" x14ac:dyDescent="0.3"/>
    <row r="199" s="51" customFormat="1" ht="16.5" customHeight="1" x14ac:dyDescent="0.3"/>
    <row r="200" s="51" customFormat="1" ht="16.5" customHeight="1" x14ac:dyDescent="0.3"/>
    <row r="201" s="51" customFormat="1" ht="16.5" customHeight="1" x14ac:dyDescent="0.3"/>
    <row r="202" s="51" customFormat="1" ht="16.5" customHeight="1" x14ac:dyDescent="0.3"/>
    <row r="203" s="51" customFormat="1" ht="16.5" customHeight="1" x14ac:dyDescent="0.3"/>
    <row r="204" s="51" customFormat="1" ht="16.5" customHeight="1" x14ac:dyDescent="0.3"/>
    <row r="205" s="51" customFormat="1" ht="16.5" customHeight="1" x14ac:dyDescent="0.3"/>
    <row r="206" s="51" customFormat="1" ht="16.5" customHeight="1" x14ac:dyDescent="0.3"/>
    <row r="207" s="51" customFormat="1" ht="16.5" customHeight="1" x14ac:dyDescent="0.3"/>
    <row r="208" s="51" customFormat="1" ht="16.5" customHeight="1" x14ac:dyDescent="0.3"/>
    <row r="209" s="51" customFormat="1" ht="16.5" customHeight="1" x14ac:dyDescent="0.3"/>
    <row r="210" s="51" customFormat="1" ht="16.5" customHeight="1" x14ac:dyDescent="0.3"/>
    <row r="211" s="51" customFormat="1" ht="16.5" customHeight="1" x14ac:dyDescent="0.3"/>
    <row r="212" s="51" customFormat="1" ht="16.5" customHeight="1" x14ac:dyDescent="0.3"/>
    <row r="213" s="51" customFormat="1" ht="16.5" customHeight="1" x14ac:dyDescent="0.3"/>
    <row r="214" s="51" customFormat="1" ht="16.5" customHeight="1" x14ac:dyDescent="0.3"/>
    <row r="215" s="51" customFormat="1" ht="16.5" customHeight="1" x14ac:dyDescent="0.3"/>
    <row r="216" s="51" customFormat="1" ht="16.5" customHeight="1" x14ac:dyDescent="0.3"/>
    <row r="217" s="51" customFormat="1" ht="16.5" customHeight="1" x14ac:dyDescent="0.3"/>
    <row r="218" s="51" customFormat="1" ht="16.5" customHeight="1" x14ac:dyDescent="0.3"/>
    <row r="219" s="51" customFormat="1" ht="16.5" customHeight="1" x14ac:dyDescent="0.3"/>
    <row r="220" s="51" customFormat="1" ht="16.5" customHeight="1" x14ac:dyDescent="0.3"/>
    <row r="221" s="51" customFormat="1" ht="16.5" customHeight="1" x14ac:dyDescent="0.3"/>
    <row r="222" s="51" customFormat="1" ht="16.5" customHeight="1" x14ac:dyDescent="0.3"/>
    <row r="223" s="51" customFormat="1" ht="16.5" customHeight="1" x14ac:dyDescent="0.3"/>
    <row r="224" s="51" customFormat="1" ht="16.5" customHeight="1" x14ac:dyDescent="0.3"/>
    <row r="225" s="51" customFormat="1" ht="16.5" customHeight="1" x14ac:dyDescent="0.3"/>
    <row r="226" s="51" customFormat="1" ht="16.5" customHeight="1" x14ac:dyDescent="0.3"/>
    <row r="227" s="51" customFormat="1" ht="16.5" customHeight="1" x14ac:dyDescent="0.3"/>
    <row r="228" s="51" customFormat="1" ht="16.5" customHeight="1" x14ac:dyDescent="0.3"/>
    <row r="229" s="51" customFormat="1" ht="16.5" customHeight="1" x14ac:dyDescent="0.3"/>
    <row r="230" s="51" customFormat="1" ht="16.5" customHeight="1" x14ac:dyDescent="0.3"/>
    <row r="231" s="51" customFormat="1" ht="16.5" customHeight="1" x14ac:dyDescent="0.3"/>
    <row r="232" s="51" customFormat="1" ht="16.5" customHeight="1" x14ac:dyDescent="0.3"/>
    <row r="233" s="51" customFormat="1" ht="16.5" customHeight="1" x14ac:dyDescent="0.3"/>
    <row r="234" s="51" customFormat="1" ht="16.5" customHeight="1" x14ac:dyDescent="0.3"/>
    <row r="235" s="51" customFormat="1" ht="16.5" customHeight="1" x14ac:dyDescent="0.3"/>
    <row r="236" s="51" customFormat="1" ht="16.5" customHeight="1" x14ac:dyDescent="0.3"/>
    <row r="237" s="51" customFormat="1" ht="16.5" customHeight="1" x14ac:dyDescent="0.3"/>
    <row r="238" s="51" customFormat="1" ht="16.5" customHeight="1" x14ac:dyDescent="0.3"/>
    <row r="239" s="51" customFormat="1" ht="16.5" customHeight="1" x14ac:dyDescent="0.3"/>
    <row r="240" s="51" customFormat="1" ht="16.5" customHeight="1" x14ac:dyDescent="0.3"/>
    <row r="241" s="51" customFormat="1" ht="16.5" customHeight="1" x14ac:dyDescent="0.3"/>
    <row r="242" s="51" customFormat="1" ht="16.5" customHeight="1" x14ac:dyDescent="0.3"/>
    <row r="243" s="51" customFormat="1" ht="16.5" customHeight="1" x14ac:dyDescent="0.3"/>
    <row r="244" s="51" customFormat="1" ht="16.5" customHeight="1" x14ac:dyDescent="0.3"/>
    <row r="245" s="51" customFormat="1" ht="16.5" customHeight="1" x14ac:dyDescent="0.3"/>
    <row r="246" s="51" customFormat="1" ht="16.5" customHeight="1" x14ac:dyDescent="0.3"/>
    <row r="247" s="51" customFormat="1" ht="16.5" customHeight="1" x14ac:dyDescent="0.3"/>
    <row r="248" s="51" customFormat="1" ht="16.5" customHeight="1" x14ac:dyDescent="0.3"/>
    <row r="249" s="51" customFormat="1" ht="16.5" customHeight="1" x14ac:dyDescent="0.3"/>
    <row r="250" s="51" customFormat="1" ht="16.5" customHeight="1" x14ac:dyDescent="0.3"/>
    <row r="251" s="51" customFormat="1" ht="16.5" customHeight="1" x14ac:dyDescent="0.3"/>
    <row r="252" s="51" customFormat="1" ht="16.5" customHeight="1" x14ac:dyDescent="0.3"/>
    <row r="253" s="51" customFormat="1" ht="16.5" customHeight="1" x14ac:dyDescent="0.3"/>
    <row r="254" s="51" customFormat="1" ht="16.5" customHeight="1" x14ac:dyDescent="0.3"/>
    <row r="255" s="51" customFormat="1" ht="16.5" customHeight="1" x14ac:dyDescent="0.3"/>
    <row r="256" s="51" customFormat="1" ht="16.5" customHeight="1" x14ac:dyDescent="0.3"/>
    <row r="257" s="51" customFormat="1" ht="16.5" customHeight="1" x14ac:dyDescent="0.3"/>
    <row r="258" s="51" customFormat="1" ht="16.5" customHeight="1" x14ac:dyDescent="0.3"/>
    <row r="259" s="51" customFormat="1" ht="16.5" customHeight="1" x14ac:dyDescent="0.3"/>
    <row r="260" s="51" customFormat="1" ht="16.5" customHeight="1" x14ac:dyDescent="0.3"/>
    <row r="261" s="51" customFormat="1" ht="16.5" customHeight="1" x14ac:dyDescent="0.3"/>
    <row r="262" s="51" customFormat="1" ht="16.5" customHeight="1" x14ac:dyDescent="0.3"/>
    <row r="263" s="51" customFormat="1" ht="16.5" customHeight="1" x14ac:dyDescent="0.3"/>
    <row r="264" s="51" customFormat="1" ht="16.5" customHeight="1" x14ac:dyDescent="0.3"/>
    <row r="265" s="51" customFormat="1" ht="16.5" customHeight="1" x14ac:dyDescent="0.3"/>
    <row r="266" s="51" customFormat="1" ht="16.5" customHeight="1" x14ac:dyDescent="0.3"/>
    <row r="267" s="51" customFormat="1" ht="16.5" customHeight="1" x14ac:dyDescent="0.3"/>
    <row r="268" s="51" customFormat="1" ht="16.5" customHeight="1" x14ac:dyDescent="0.3"/>
    <row r="269" s="51" customFormat="1" ht="16.5" customHeight="1" x14ac:dyDescent="0.3"/>
    <row r="270" s="51" customFormat="1" ht="16.5" customHeight="1" x14ac:dyDescent="0.3"/>
    <row r="271" s="51" customFormat="1" ht="16.5" customHeight="1" x14ac:dyDescent="0.3"/>
    <row r="272" s="51" customFormat="1" ht="16.5" customHeight="1" x14ac:dyDescent="0.3"/>
    <row r="273" s="51" customFormat="1" ht="16.5" customHeight="1" x14ac:dyDescent="0.3"/>
    <row r="274" s="51" customFormat="1" ht="16.5" customHeight="1" x14ac:dyDescent="0.3"/>
    <row r="275" s="51" customFormat="1" ht="16.5" customHeight="1" x14ac:dyDescent="0.3"/>
    <row r="276" s="51" customFormat="1" ht="16.5" customHeight="1" x14ac:dyDescent="0.3"/>
    <row r="277" s="51" customFormat="1" ht="16.5" customHeight="1" x14ac:dyDescent="0.3"/>
    <row r="278" s="51" customFormat="1" ht="16.5" customHeight="1" x14ac:dyDescent="0.3"/>
    <row r="279" s="51" customFormat="1" ht="16.5" customHeight="1" x14ac:dyDescent="0.3"/>
    <row r="280" s="51" customFormat="1" ht="16.5" customHeight="1" x14ac:dyDescent="0.3"/>
    <row r="281" s="51" customFormat="1" ht="16.5" customHeight="1" x14ac:dyDescent="0.3"/>
    <row r="282" s="51" customFormat="1" ht="16.5" customHeight="1" x14ac:dyDescent="0.3"/>
    <row r="283" s="51" customFormat="1" ht="16.5" customHeight="1" x14ac:dyDescent="0.3"/>
    <row r="284" s="51" customFormat="1" ht="16.5" customHeight="1" x14ac:dyDescent="0.3"/>
    <row r="285" s="51" customFormat="1" ht="16.5" customHeight="1" x14ac:dyDescent="0.3"/>
    <row r="286" s="51" customFormat="1" ht="16.5" customHeight="1" x14ac:dyDescent="0.3"/>
    <row r="287" s="51" customFormat="1" ht="16.5" customHeight="1" x14ac:dyDescent="0.3"/>
    <row r="288" s="51" customFormat="1" ht="16.5" customHeight="1" x14ac:dyDescent="0.3"/>
    <row r="289" s="51" customFormat="1" ht="16.5" customHeight="1" x14ac:dyDescent="0.3"/>
    <row r="290" s="51" customFormat="1" ht="16.5" customHeight="1" x14ac:dyDescent="0.3"/>
    <row r="291" s="51" customFormat="1" ht="16.5" customHeight="1" x14ac:dyDescent="0.3"/>
    <row r="292" s="51" customFormat="1" ht="16.5" customHeight="1" x14ac:dyDescent="0.3"/>
    <row r="293" s="51" customFormat="1" ht="16.5" customHeight="1" x14ac:dyDescent="0.3"/>
    <row r="294" s="51" customFormat="1" ht="16.5" customHeight="1" x14ac:dyDescent="0.3"/>
    <row r="295" s="51" customFormat="1" ht="16.5" customHeight="1" x14ac:dyDescent="0.3"/>
    <row r="296" s="51" customFormat="1" ht="16.5" customHeight="1" x14ac:dyDescent="0.3"/>
    <row r="297" s="51" customFormat="1" ht="16.5" customHeight="1" x14ac:dyDescent="0.3"/>
    <row r="298" s="51" customFormat="1" ht="16.5" customHeight="1" x14ac:dyDescent="0.3"/>
    <row r="299" s="51" customFormat="1" ht="16.5" customHeight="1" x14ac:dyDescent="0.3"/>
    <row r="300" s="51" customFormat="1" ht="16.5" customHeight="1" x14ac:dyDescent="0.3"/>
    <row r="301" s="51" customFormat="1" ht="16.5" customHeight="1" x14ac:dyDescent="0.3"/>
    <row r="302" s="51" customFormat="1" ht="16.5" customHeight="1" x14ac:dyDescent="0.3"/>
    <row r="303" s="51" customFormat="1" ht="16.5" customHeight="1" x14ac:dyDescent="0.3"/>
    <row r="304" s="51" customFormat="1" ht="16.5" customHeight="1" x14ac:dyDescent="0.3"/>
    <row r="305" s="51" customFormat="1" ht="16.5" customHeight="1" x14ac:dyDescent="0.3"/>
    <row r="306" s="51" customFormat="1" ht="16.5" customHeight="1" x14ac:dyDescent="0.3"/>
    <row r="307" s="51" customFormat="1" ht="16.5" customHeight="1" x14ac:dyDescent="0.3"/>
    <row r="308" s="51" customFormat="1" ht="16.5" customHeight="1" x14ac:dyDescent="0.3"/>
    <row r="309" s="51" customFormat="1" ht="16.5" customHeight="1" x14ac:dyDescent="0.3"/>
    <row r="310" s="51" customFormat="1" ht="16.5" customHeight="1" x14ac:dyDescent="0.3"/>
    <row r="311" s="51" customFormat="1" ht="16.5" customHeight="1" x14ac:dyDescent="0.3"/>
    <row r="312" s="51" customFormat="1" ht="16.5" customHeight="1" x14ac:dyDescent="0.3"/>
    <row r="313" s="51" customFormat="1" ht="16.5" customHeight="1" x14ac:dyDescent="0.3"/>
    <row r="314" s="51" customFormat="1" ht="16.5" customHeight="1" x14ac:dyDescent="0.3"/>
    <row r="315" s="51" customFormat="1" ht="16.5" customHeight="1" x14ac:dyDescent="0.3"/>
    <row r="316" s="51" customFormat="1" ht="16.5" customHeight="1" x14ac:dyDescent="0.3"/>
    <row r="317" s="51" customFormat="1" ht="16.5" customHeight="1" x14ac:dyDescent="0.3"/>
    <row r="318" s="51" customFormat="1" ht="16.5" customHeight="1" x14ac:dyDescent="0.3"/>
    <row r="319" s="51" customFormat="1" ht="16.5" customHeight="1" x14ac:dyDescent="0.3"/>
    <row r="320" s="51" customFormat="1" ht="16.5" customHeight="1" x14ac:dyDescent="0.3"/>
    <row r="321" s="51" customFormat="1" ht="16.5" customHeight="1" x14ac:dyDescent="0.3"/>
    <row r="322" s="51" customFormat="1" ht="16.5" customHeight="1" x14ac:dyDescent="0.3"/>
    <row r="323" s="51" customFormat="1" ht="16.5" customHeight="1" x14ac:dyDescent="0.3"/>
    <row r="324" s="51" customFormat="1" ht="16.5" customHeight="1" x14ac:dyDescent="0.3"/>
    <row r="325" s="51" customFormat="1" ht="16.5" customHeight="1" x14ac:dyDescent="0.3"/>
    <row r="326" s="51" customFormat="1" ht="16.5" customHeight="1" x14ac:dyDescent="0.3"/>
    <row r="327" s="51" customFormat="1" ht="16.5" customHeight="1" x14ac:dyDescent="0.3"/>
    <row r="328" s="51" customFormat="1" ht="16.5" customHeight="1" x14ac:dyDescent="0.3"/>
    <row r="329" s="51" customFormat="1" ht="16.5" customHeight="1" x14ac:dyDescent="0.3"/>
    <row r="330" s="51" customFormat="1" ht="16.5" customHeight="1" x14ac:dyDescent="0.3"/>
    <row r="331" s="51" customFormat="1" ht="16.5" customHeight="1" x14ac:dyDescent="0.3"/>
    <row r="332" s="51" customFormat="1" ht="16.5" customHeight="1" x14ac:dyDescent="0.3"/>
    <row r="333" s="51" customFormat="1" ht="16.5" customHeight="1" x14ac:dyDescent="0.3"/>
    <row r="334" s="51" customFormat="1" ht="16.5" customHeight="1" x14ac:dyDescent="0.3"/>
    <row r="335" s="51" customFormat="1" ht="16.5" customHeight="1" x14ac:dyDescent="0.3"/>
    <row r="336" s="51" customFormat="1" ht="16.5" customHeight="1" x14ac:dyDescent="0.3"/>
    <row r="337" s="51" customFormat="1" ht="16.5" customHeight="1" x14ac:dyDescent="0.3"/>
    <row r="338" s="51" customFormat="1" ht="16.5" customHeight="1" x14ac:dyDescent="0.3"/>
    <row r="339" s="51" customFormat="1" ht="16.5" customHeight="1" x14ac:dyDescent="0.3"/>
    <row r="340" s="51" customFormat="1" ht="16.5" customHeight="1" x14ac:dyDescent="0.3"/>
    <row r="341" s="51" customFormat="1" ht="16.5" customHeight="1" x14ac:dyDescent="0.3"/>
    <row r="342" s="51" customFormat="1" ht="16.5" customHeight="1" x14ac:dyDescent="0.3"/>
    <row r="343" s="51" customFormat="1" ht="16.5" customHeight="1" x14ac:dyDescent="0.3"/>
    <row r="344" s="51" customFormat="1" ht="16.5" customHeight="1" x14ac:dyDescent="0.3"/>
    <row r="345" s="51" customFormat="1" ht="16.5" customHeight="1" x14ac:dyDescent="0.3"/>
    <row r="346" s="51" customFormat="1" ht="16.5" customHeight="1" x14ac:dyDescent="0.3"/>
    <row r="347" s="51" customFormat="1" ht="16.5" customHeight="1" x14ac:dyDescent="0.3"/>
    <row r="348" s="51" customFormat="1" ht="16.5" customHeight="1" x14ac:dyDescent="0.3"/>
    <row r="349" s="51" customFormat="1" ht="16.5" customHeight="1" x14ac:dyDescent="0.3"/>
    <row r="350" s="51" customFormat="1" ht="16.5" customHeight="1" x14ac:dyDescent="0.3"/>
    <row r="351" s="51" customFormat="1" ht="16.5" customHeight="1" x14ac:dyDescent="0.3"/>
    <row r="352" s="51" customFormat="1" ht="16.5" customHeight="1" x14ac:dyDescent="0.3"/>
    <row r="353" s="51" customFormat="1" ht="16.5" customHeight="1" x14ac:dyDescent="0.3"/>
    <row r="354" s="51" customFormat="1" ht="16.5" customHeight="1" x14ac:dyDescent="0.3"/>
    <row r="355" s="51" customFormat="1" ht="16.5" customHeight="1" x14ac:dyDescent="0.3"/>
    <row r="356" s="51" customFormat="1" ht="16.5" customHeight="1" x14ac:dyDescent="0.3"/>
    <row r="357" s="51" customFormat="1" ht="16.5" customHeight="1" x14ac:dyDescent="0.3"/>
    <row r="358" s="51" customFormat="1" ht="16.5" customHeight="1" x14ac:dyDescent="0.3"/>
    <row r="359" s="51" customFormat="1" ht="16.5" customHeight="1" x14ac:dyDescent="0.3"/>
    <row r="360" s="51" customFormat="1" ht="16.5" customHeight="1" x14ac:dyDescent="0.3"/>
    <row r="361" s="51" customFormat="1" ht="16.5" customHeight="1" x14ac:dyDescent="0.3"/>
    <row r="362" s="51" customFormat="1" ht="16.5" customHeight="1" x14ac:dyDescent="0.3"/>
    <row r="363" s="51" customFormat="1" ht="16.5" customHeight="1" x14ac:dyDescent="0.3"/>
    <row r="364" s="51" customFormat="1" ht="16.5" customHeight="1" x14ac:dyDescent="0.3"/>
    <row r="365" s="51" customFormat="1" ht="16.5" customHeight="1" x14ac:dyDescent="0.3"/>
    <row r="366" s="51" customFormat="1" ht="16.5" customHeight="1" x14ac:dyDescent="0.3"/>
    <row r="367" s="51" customFormat="1" ht="16.5" customHeight="1" x14ac:dyDescent="0.3"/>
    <row r="368" s="51" customFormat="1" ht="16.5" customHeight="1" x14ac:dyDescent="0.3"/>
    <row r="369" spans="1:3" s="51" customFormat="1" ht="16.5" customHeight="1" x14ac:dyDescent="0.3"/>
    <row r="370" spans="1:3" s="51" customFormat="1" ht="16.5" customHeight="1" x14ac:dyDescent="0.3"/>
    <row r="371" spans="1:3" s="51" customFormat="1" ht="16.5" customHeight="1" x14ac:dyDescent="0.3"/>
    <row r="372" spans="1:3" s="51" customFormat="1" ht="16.5" customHeight="1" x14ac:dyDescent="0.3"/>
    <row r="373" spans="1:3" s="51" customFormat="1" ht="16.5" customHeight="1" x14ac:dyDescent="0.3"/>
    <row r="374" spans="1:3" s="51" customFormat="1" ht="16.5" customHeight="1" x14ac:dyDescent="0.3"/>
    <row r="375" spans="1:3" s="51" customFormat="1" ht="16.5" customHeight="1" x14ac:dyDescent="0.3"/>
    <row r="376" spans="1:3" s="51" customFormat="1" ht="16.5" customHeight="1" x14ac:dyDescent="0.3"/>
    <row r="377" spans="1:3" s="51" customFormat="1" ht="16.5" customHeight="1" x14ac:dyDescent="0.3"/>
    <row r="378" spans="1:3" s="51" customFormat="1" ht="16.5" customHeight="1" x14ac:dyDescent="0.3"/>
    <row r="379" spans="1:3" s="51" customFormat="1" ht="16.5" customHeight="1" x14ac:dyDescent="0.3"/>
    <row r="380" spans="1:3" s="51" customFormat="1" ht="16.5" customHeight="1" x14ac:dyDescent="0.3"/>
    <row r="381" spans="1:3" s="51" customFormat="1" ht="16.5" customHeight="1" x14ac:dyDescent="0.3"/>
    <row r="382" spans="1:3" s="51" customFormat="1" ht="16.5" customHeight="1" x14ac:dyDescent="0.3"/>
    <row r="383" spans="1:3" s="51" customFormat="1" ht="16.5" customHeight="1" x14ac:dyDescent="0.3"/>
    <row r="384" spans="1:3" s="52" customFormat="1" ht="16.5" customHeight="1" x14ac:dyDescent="0.3">
      <c r="A384" s="39"/>
      <c r="B384" s="39"/>
      <c r="C384" s="41"/>
    </row>
    <row r="385" spans="1:3" s="52" customFormat="1" ht="16.5" customHeight="1" x14ac:dyDescent="0.3">
      <c r="A385" s="39"/>
      <c r="B385" s="39"/>
      <c r="C385" s="41"/>
    </row>
    <row r="386" spans="1:3" s="52" customFormat="1" ht="16.5" customHeight="1" x14ac:dyDescent="0.3">
      <c r="A386" s="39"/>
      <c r="B386" s="39"/>
      <c r="C386" s="41"/>
    </row>
    <row r="387" spans="1:3" s="52" customFormat="1" ht="16.5" customHeight="1" x14ac:dyDescent="0.3">
      <c r="A387" s="39"/>
      <c r="B387" s="39"/>
      <c r="C387" s="41"/>
    </row>
    <row r="388" spans="1:3" s="52" customFormat="1" ht="16.5" customHeight="1" x14ac:dyDescent="0.3">
      <c r="A388" s="39"/>
      <c r="B388" s="39"/>
      <c r="C388" s="41"/>
    </row>
    <row r="389" spans="1:3" s="52" customFormat="1" ht="16.5" customHeight="1" x14ac:dyDescent="0.3">
      <c r="A389" s="39"/>
      <c r="B389" s="39"/>
      <c r="C389" s="41"/>
    </row>
    <row r="390" spans="1:3" s="52" customFormat="1" ht="16.5" customHeight="1" x14ac:dyDescent="0.3">
      <c r="A390" s="39"/>
      <c r="B390" s="39"/>
      <c r="C390" s="41"/>
    </row>
    <row r="391" spans="1:3" s="52" customFormat="1" ht="16.5" customHeight="1" x14ac:dyDescent="0.3">
      <c r="A391" s="39"/>
      <c r="B391" s="39"/>
      <c r="C391" s="41"/>
    </row>
    <row r="392" spans="1:3" s="52" customFormat="1" ht="16.5" customHeight="1" x14ac:dyDescent="0.3">
      <c r="A392" s="39"/>
      <c r="B392" s="39"/>
      <c r="C392" s="41"/>
    </row>
    <row r="393" spans="1:3" s="52" customFormat="1" ht="16.5" customHeight="1" x14ac:dyDescent="0.3">
      <c r="A393" s="39"/>
      <c r="B393" s="39"/>
      <c r="C393" s="41"/>
    </row>
    <row r="394" spans="1:3" s="52" customFormat="1" ht="16.5" customHeight="1" x14ac:dyDescent="0.3">
      <c r="A394" s="39"/>
      <c r="B394" s="39"/>
      <c r="C394" s="41"/>
    </row>
    <row r="395" spans="1:3" s="52" customFormat="1" ht="16.5" customHeight="1" x14ac:dyDescent="0.3">
      <c r="A395" s="39"/>
      <c r="B395" s="39"/>
      <c r="C395" s="41"/>
    </row>
    <row r="396" spans="1:3" s="52" customFormat="1" ht="16.5" customHeight="1" x14ac:dyDescent="0.3">
      <c r="A396" s="39"/>
      <c r="B396" s="39"/>
      <c r="C396" s="41"/>
    </row>
    <row r="397" spans="1:3" s="52" customFormat="1" ht="16.5" customHeight="1" x14ac:dyDescent="0.3">
      <c r="A397" s="39"/>
      <c r="B397" s="39"/>
      <c r="C397" s="41"/>
    </row>
    <row r="398" spans="1:3" s="52" customFormat="1" ht="16.5" customHeight="1" x14ac:dyDescent="0.3">
      <c r="A398" s="39"/>
      <c r="B398" s="39"/>
      <c r="C398" s="41"/>
    </row>
    <row r="399" spans="1:3" s="52" customFormat="1" ht="16.5" customHeight="1" x14ac:dyDescent="0.3">
      <c r="A399" s="39"/>
      <c r="B399" s="39"/>
      <c r="C399" s="41"/>
    </row>
    <row r="400" spans="1:3" s="52" customFormat="1" ht="16.5" customHeight="1" x14ac:dyDescent="0.3">
      <c r="A400" s="39"/>
      <c r="B400" s="39"/>
      <c r="C400" s="41"/>
    </row>
    <row r="401" spans="1:3" s="52" customFormat="1" ht="16.5" customHeight="1" x14ac:dyDescent="0.3">
      <c r="A401" s="39"/>
      <c r="B401" s="39"/>
      <c r="C401" s="41"/>
    </row>
    <row r="402" spans="1:3" s="52" customFormat="1" ht="16.5" customHeight="1" x14ac:dyDescent="0.3">
      <c r="A402" s="39"/>
      <c r="B402" s="39"/>
      <c r="C402" s="41"/>
    </row>
    <row r="403" spans="1:3" ht="16.5" customHeight="1" x14ac:dyDescent="0.3">
      <c r="A403" s="50"/>
      <c r="B403" s="50"/>
    </row>
    <row r="1006" spans="1:2" ht="16.5" customHeight="1" x14ac:dyDescent="0.3">
      <c r="A1006" s="14"/>
      <c r="B1006" s="14"/>
    </row>
  </sheetData>
  <sortState xmlns:xlrd2="http://schemas.microsoft.com/office/spreadsheetml/2017/richdata2" ref="E2:F1006">
    <sortCondition ref="E2:E1006"/>
  </sortState>
  <hyperlinks>
    <hyperlink ref="B15" r:id="rId1" xr:uid="{00000000-0004-0000-0800-000000000000}"/>
    <hyperlink ref="B14" r:id="rId2" xr:uid="{00000000-0004-0000-0800-000001000000}"/>
    <hyperlink ref="B17" r:id="rId3" xr:uid="{00000000-0004-0000-0800-000002000000}"/>
    <hyperlink ref="B16" r:id="rId4" xr:uid="{00000000-0004-0000-0800-000003000000}"/>
    <hyperlink ref="B18" r:id="rId5" xr:uid="{00000000-0004-0000-0800-000004000000}"/>
    <hyperlink ref="B20" r:id="rId6" xr:uid="{00000000-0004-0000-0800-000005000000}"/>
    <hyperlink ref="B2" r:id="rId7" display="http://eu-test/" xr:uid="{00000000-0004-0000-0800-000006000000}"/>
    <hyperlink ref="B4" r:id="rId8" xr:uid="{00000000-0004-0000-0800-000007000000}"/>
    <hyperlink ref="B6" r:id="rId9" xr:uid="{00000000-0004-0000-0800-000008000000}"/>
    <hyperlink ref="B8" r:id="rId10" xr:uid="{00000000-0004-0000-0800-000009000000}"/>
    <hyperlink ref="B9" r:id="rId11" xr:uid="{00000000-0004-0000-0800-00000A000000}"/>
    <hyperlink ref="B10" r:id="rId12" xr:uid="{00000000-0004-0000-0800-00000B000000}"/>
    <hyperlink ref="B25" r:id="rId13" xr:uid="{00000000-0004-0000-0800-00000C000000}"/>
    <hyperlink ref="B23" r:id="rId14" xr:uid="{00000000-0004-0000-0800-00000D000000}"/>
    <hyperlink ref="B5" r:id="rId15" xr:uid="{00000000-0004-0000-0800-00000E000000}"/>
    <hyperlink ref="B26" r:id="rId16" xr:uid="{00000000-0004-0000-0800-00000F000000}"/>
    <hyperlink ref="B3" r:id="rId17" xr:uid="{00000000-0004-0000-0800-000010000000}"/>
    <hyperlink ref="B21" r:id="rId18" xr:uid="{00000000-0004-0000-0800-000011000000}"/>
    <hyperlink ref="B71" r:id="rId19" xr:uid="{F7C65BD5-7C7C-4F02-B58A-9E58595657B3}"/>
    <hyperlink ref="B12" r:id="rId20" xr:uid="{35D37212-5008-452D-A4D2-751F3DD6646E}"/>
    <hyperlink ref="B13" r:id="rId21" xr:uid="{A61F6C91-F476-4081-9EF7-0098E565E85D}"/>
    <hyperlink ref="B11" r:id="rId22" xr:uid="{36DCBBF5-78A5-43E3-A41D-8077E1B9B756}"/>
  </hyperlinks>
  <pageMargins left="0.23622047244094491" right="0.23622047244094491" top="0.74803149606299213" bottom="0.74803149606299213" header="0.31496062992125984" footer="0.31496062992125984"/>
  <pageSetup scale="51" fitToHeight="99" orientation="portrait" r:id="rId23"/>
  <headerFooter>
    <oddHeader>&amp;L&amp;"-,Bold"&amp;14VOCABULARY - NL</oddHeader>
    <oddFooter>&amp;L&amp;F - &amp;A&amp;C&amp;P/&amp;N&amp;R&amp;D</oddFooter>
  </headerFooter>
  <tableParts count="1">
    <tablePart r:id="rId2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E13" sqref="E13:E14"/>
      <selection pane="bottomLeft" activeCell="P27" sqref="P27"/>
    </sheetView>
  </sheetViews>
  <sheetFormatPr defaultRowHeight="14.4" x14ac:dyDescent="0.3"/>
  <cols>
    <col min="1" max="1" width="21.109375" bestFit="1" customWidth="1"/>
    <col min="2" max="6" width="18" customWidth="1"/>
    <col min="7" max="7" width="2.5546875" style="2" customWidth="1"/>
  </cols>
  <sheetData>
    <row r="1" spans="1:6" x14ac:dyDescent="0.3">
      <c r="A1" s="1" t="s">
        <v>756</v>
      </c>
      <c r="B1" s="1" t="s">
        <v>9</v>
      </c>
      <c r="C1" s="1" t="s">
        <v>526</v>
      </c>
      <c r="D1" s="1" t="s">
        <v>746</v>
      </c>
      <c r="E1" s="1" t="s">
        <v>758</v>
      </c>
      <c r="F1" s="1" t="s">
        <v>747</v>
      </c>
    </row>
    <row r="2" spans="1:6" x14ac:dyDescent="0.3">
      <c r="A2" t="s">
        <v>763</v>
      </c>
      <c r="B2" t="s">
        <v>782</v>
      </c>
      <c r="C2" t="s">
        <v>544</v>
      </c>
      <c r="D2" t="s">
        <v>739</v>
      </c>
      <c r="E2" t="s">
        <v>27</v>
      </c>
      <c r="F2" t="s">
        <v>1889</v>
      </c>
    </row>
    <row r="3" spans="1:6" x14ac:dyDescent="0.3">
      <c r="A3" t="s">
        <v>1582</v>
      </c>
      <c r="B3" t="s">
        <v>32</v>
      </c>
      <c r="C3" t="s">
        <v>2</v>
      </c>
      <c r="D3" t="s">
        <v>735</v>
      </c>
      <c r="E3" t="s">
        <v>782</v>
      </c>
      <c r="F3" t="s">
        <v>0</v>
      </c>
    </row>
    <row r="4" spans="1:6" x14ac:dyDescent="0.3">
      <c r="A4" t="s">
        <v>764</v>
      </c>
      <c r="B4" t="s">
        <v>75</v>
      </c>
      <c r="C4" t="s">
        <v>6</v>
      </c>
      <c r="D4" t="s">
        <v>736</v>
      </c>
      <c r="E4" t="s">
        <v>1138</v>
      </c>
      <c r="F4" t="s">
        <v>1890</v>
      </c>
    </row>
    <row r="5" spans="1:6" x14ac:dyDescent="0.3">
      <c r="A5" t="s">
        <v>765</v>
      </c>
      <c r="B5" t="s">
        <v>766</v>
      </c>
      <c r="C5" t="s">
        <v>8</v>
      </c>
      <c r="D5" t="s">
        <v>737</v>
      </c>
      <c r="E5" t="s">
        <v>32</v>
      </c>
      <c r="F5" t="s">
        <v>777</v>
      </c>
    </row>
    <row r="6" spans="1:6" x14ac:dyDescent="0.3">
      <c r="B6" t="s">
        <v>4</v>
      </c>
      <c r="C6" t="s">
        <v>757</v>
      </c>
      <c r="D6" t="s">
        <v>738</v>
      </c>
      <c r="E6" t="s">
        <v>78</v>
      </c>
      <c r="F6" t="s">
        <v>750</v>
      </c>
    </row>
    <row r="7" spans="1:6" x14ac:dyDescent="0.3">
      <c r="B7" t="s">
        <v>115</v>
      </c>
      <c r="C7" t="s">
        <v>3</v>
      </c>
      <c r="E7" t="s">
        <v>75</v>
      </c>
      <c r="F7" t="s">
        <v>114</v>
      </c>
    </row>
    <row r="8" spans="1:6" x14ac:dyDescent="0.3">
      <c r="E8" t="s">
        <v>4</v>
      </c>
      <c r="F8" t="s">
        <v>1</v>
      </c>
    </row>
    <row r="9" spans="1:6" x14ac:dyDescent="0.3">
      <c r="E9" t="s">
        <v>759</v>
      </c>
      <c r="F9" t="s">
        <v>749</v>
      </c>
    </row>
    <row r="10" spans="1:6" x14ac:dyDescent="0.3">
      <c r="E10" t="s">
        <v>115</v>
      </c>
      <c r="F10" t="s">
        <v>771</v>
      </c>
    </row>
    <row r="12" spans="1:6" x14ac:dyDescent="0.3">
      <c r="A12" s="2"/>
      <c r="B12" s="2"/>
      <c r="C12" s="2"/>
      <c r="D12" s="2"/>
      <c r="E12" s="2"/>
      <c r="F12" s="2"/>
    </row>
    <row r="53" spans="7:7" s="7" customFormat="1" x14ac:dyDescent="0.3">
      <c r="G53" s="2"/>
    </row>
    <row r="221" s="2" customFormat="1" x14ac:dyDescent="0.3"/>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W2458"/>
  <sheetViews>
    <sheetView workbookViewId="0">
      <pane ySplit="1" topLeftCell="A2" activePane="bottomLeft" state="frozen"/>
      <selection activeCell="E13" sqref="E13:E14"/>
      <selection pane="bottomLeft" activeCell="A642" sqref="A642"/>
    </sheetView>
  </sheetViews>
  <sheetFormatPr defaultRowHeight="14.4" x14ac:dyDescent="0.3"/>
  <cols>
    <col min="1" max="1" width="9.109375" style="4" customWidth="1"/>
    <col min="2" max="2" width="20.109375" style="13" customWidth="1"/>
    <col min="3" max="3" width="9.109375" style="27" customWidth="1"/>
    <col min="4" max="4" width="8.5546875" style="27" bestFit="1" customWidth="1"/>
    <col min="5" max="6" width="26.88671875" style="27" customWidth="1"/>
    <col min="7" max="7" width="20.109375" style="13" customWidth="1"/>
    <col min="8" max="8" width="15.44140625" style="27" bestFit="1" customWidth="1"/>
    <col min="9" max="9" width="40" style="13" customWidth="1"/>
    <col min="10" max="10" width="39.109375" style="13" customWidth="1"/>
    <col min="11" max="12" width="30.33203125" style="4" customWidth="1"/>
    <col min="13" max="13" width="45.88671875" style="13" customWidth="1"/>
    <col min="14" max="15" width="57.6640625" style="27" customWidth="1"/>
    <col min="16" max="18" width="39.109375" style="13" customWidth="1"/>
    <col min="19" max="19" width="11.21875" style="13" customWidth="1"/>
    <col min="20" max="20" width="3.5546875" style="2" customWidth="1"/>
  </cols>
  <sheetData>
    <row r="1" spans="1:23" s="1" customFormat="1" x14ac:dyDescent="0.3">
      <c r="A1" s="6" t="s">
        <v>740</v>
      </c>
      <c r="B1" s="6" t="s">
        <v>1628</v>
      </c>
      <c r="C1" s="26" t="s">
        <v>746</v>
      </c>
      <c r="D1" s="26" t="s">
        <v>741</v>
      </c>
      <c r="E1" s="26" t="s">
        <v>1635</v>
      </c>
      <c r="F1" s="26" t="s">
        <v>2042</v>
      </c>
      <c r="G1" s="6" t="s">
        <v>9</v>
      </c>
      <c r="H1" s="26" t="s">
        <v>526</v>
      </c>
      <c r="I1" s="6" t="s">
        <v>622</v>
      </c>
      <c r="J1" s="6" t="s">
        <v>542</v>
      </c>
      <c r="K1" s="6" t="s">
        <v>742</v>
      </c>
      <c r="L1" s="6" t="s">
        <v>745</v>
      </c>
      <c r="M1" s="6" t="s">
        <v>527</v>
      </c>
      <c r="N1" s="26" t="s">
        <v>1578</v>
      </c>
      <c r="O1" s="26" t="s">
        <v>1579</v>
      </c>
      <c r="P1" s="6" t="s">
        <v>748</v>
      </c>
      <c r="Q1" s="6" t="s">
        <v>2045</v>
      </c>
      <c r="R1" s="6" t="s">
        <v>2046</v>
      </c>
      <c r="S1" s="6" t="s">
        <v>2364</v>
      </c>
    </row>
    <row r="2" spans="1:23" x14ac:dyDescent="0.3">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9" t="str">
        <f>VLOOKUP(Table9[[#This Row],[Id]],Vocabulary!A:K,11)</f>
        <v>no</v>
      </c>
      <c r="U2" t="s">
        <v>755</v>
      </c>
      <c r="V2" s="8">
        <f>MAX(A:A)+1</f>
        <v>702</v>
      </c>
    </row>
    <row r="3" spans="1:23" x14ac:dyDescent="0.3">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7" t="str">
        <f>VLOOKUP(Table9[[#This Row],[Id]],Vocabulary!A:K,11)</f>
        <v>no</v>
      </c>
      <c r="U3" t="s">
        <v>760</v>
      </c>
      <c r="V3" s="8">
        <f>SUM(A2:A642)</f>
        <v>224198</v>
      </c>
      <c r="W3" t="str">
        <f>IF(V3&lt;&gt;Vocabulary!N3,"nok","ok")</f>
        <v>ok</v>
      </c>
    </row>
    <row r="4" spans="1:23" x14ac:dyDescent="0.3">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7" t="str">
        <f>VLOOKUP(Table9[[#This Row],[Id]],Vocabulary!A:K,11)</f>
        <v>no</v>
      </c>
    </row>
    <row r="5" spans="1:23" ht="28.8" x14ac:dyDescent="0.3">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7" t="str">
        <f>VLOOKUP(Table9[[#This Row],[Id]],Vocabulary!A:K,11)</f>
        <v>no</v>
      </c>
    </row>
    <row r="6" spans="1:23" ht="28.8" x14ac:dyDescent="0.3">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7" t="str">
        <f>VLOOKUP(Table9[[#This Row],[Id]],Vocabulary!A:K,11)</f>
        <v>no</v>
      </c>
    </row>
    <row r="7" spans="1:23" ht="28.8" x14ac:dyDescent="0.3">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7" t="str">
        <f>VLOOKUP(Table9[[#This Row],[Id]],Vocabulary!A:K,11)</f>
        <v>no</v>
      </c>
    </row>
    <row r="8" spans="1:23" ht="43.2" x14ac:dyDescent="0.3">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7" t="str">
        <f>VLOOKUP(Table9[[#This Row],[Id]],Vocabulary!A:K,11)</f>
        <v>no</v>
      </c>
    </row>
    <row r="9" spans="1:23" x14ac:dyDescent="0.3">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7" t="str">
        <f>VLOOKUP(Table9[[#This Row],[Id]],Vocabulary!A:K,11)</f>
        <v>no</v>
      </c>
    </row>
    <row r="10" spans="1:23" ht="43.2" x14ac:dyDescent="0.3">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7" t="str">
        <f>VLOOKUP(Table9[[#This Row],[Id]],Vocabulary!A:K,11)</f>
        <v>no</v>
      </c>
    </row>
    <row r="11" spans="1:23" ht="28.8" x14ac:dyDescent="0.3">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7" t="str">
        <f>VLOOKUP(Table9[[#This Row],[Id]],Vocabulary!A:K,11)</f>
        <v>no</v>
      </c>
    </row>
    <row r="12" spans="1:23" x14ac:dyDescent="0.3">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7" t="str">
        <f>VLOOKUP(Table9[[#This Row],[Id]],Vocabulary!A:K,11)</f>
        <v>no</v>
      </c>
    </row>
    <row r="13" spans="1:23" ht="28.8" x14ac:dyDescent="0.3">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7" t="str">
        <f>VLOOKUP(Table9[[#This Row],[Id]],Vocabulary!A:K,11)</f>
        <v>no</v>
      </c>
    </row>
    <row r="14" spans="1:23" x14ac:dyDescent="0.3">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7" t="str">
        <f>VLOOKUP(Table9[[#This Row],[Id]],Vocabulary!A:K,11)</f>
        <v>no</v>
      </c>
    </row>
    <row r="15" spans="1:23" ht="28.8" x14ac:dyDescent="0.3">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7" t="str">
        <f>VLOOKUP(Table9[[#This Row],[Id]],Vocabulary!A:K,11)</f>
        <v>no</v>
      </c>
    </row>
    <row r="16" spans="1:23" x14ac:dyDescent="0.3">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7" t="str">
        <f>VLOOKUP(Table9[[#This Row],[Id]],Vocabulary!A:K,11)</f>
        <v>no</v>
      </c>
    </row>
    <row r="17" spans="1:19" ht="57.6" x14ac:dyDescent="0.3">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7" t="str">
        <f>VLOOKUP(Table9[[#This Row],[Id]],Vocabulary!A:K,11)</f>
        <v>no</v>
      </c>
    </row>
    <row r="18" spans="1:19" x14ac:dyDescent="0.3">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7" t="str">
        <f>VLOOKUP(Table9[[#This Row],[Id]],Vocabulary!A:K,11)</f>
        <v>no</v>
      </c>
    </row>
    <row r="19" spans="1:19" x14ac:dyDescent="0.3">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7" t="str">
        <f>VLOOKUP(Table9[[#This Row],[Id]],Vocabulary!A:K,11)</f>
        <v>no</v>
      </c>
    </row>
    <row r="20" spans="1:19" ht="43.2" x14ac:dyDescent="0.3">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7" t="str">
        <f>VLOOKUP(Table9[[#This Row],[Id]],Vocabulary!A:K,11)</f>
        <v>no</v>
      </c>
    </row>
    <row r="21" spans="1:19" x14ac:dyDescent="0.3">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7" t="str">
        <f>VLOOKUP(Table9[[#This Row],[Id]],Vocabulary!A:K,11)</f>
        <v>no</v>
      </c>
    </row>
    <row r="22" spans="1:19" x14ac:dyDescent="0.3">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7" t="str">
        <f>VLOOKUP(Table9[[#This Row],[Id]],Vocabulary!A:K,11)</f>
        <v>no</v>
      </c>
    </row>
    <row r="23" spans="1:19" ht="187.2" x14ac:dyDescent="0.3">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7" t="str">
        <f>VLOOKUP(Table9[[#This Row],[Id]],Vocabulary!A:K,11)</f>
        <v>no</v>
      </c>
    </row>
    <row r="24" spans="1:19" ht="187.2" x14ac:dyDescent="0.3">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7" t="str">
        <f>VLOOKUP(Table9[[#This Row],[Id]],Vocabulary!A:K,11)</f>
        <v>no</v>
      </c>
    </row>
    <row r="25" spans="1:19" ht="100.8" x14ac:dyDescent="0.3">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7" t="str">
        <f>VLOOKUP(Table9[[#This Row],[Id]],Vocabulary!A:K,11)</f>
        <v>no</v>
      </c>
    </row>
    <row r="26" spans="1:19" ht="144" x14ac:dyDescent="0.3">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7" t="str">
        <f>VLOOKUP(Table9[[#This Row],[Id]],Vocabulary!A:K,11)</f>
        <v>no</v>
      </c>
    </row>
    <row r="27" spans="1:19" ht="100.8" x14ac:dyDescent="0.3">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7" t="str">
        <f>VLOOKUP(Table9[[#This Row],[Id]],Vocabulary!A:K,11)</f>
        <v>no</v>
      </c>
    </row>
    <row r="28" spans="1:19" ht="28.8" x14ac:dyDescent="0.3">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7" t="str">
        <f>VLOOKUP(Table9[[#This Row],[Id]],Vocabulary!A:K,11)</f>
        <v>no</v>
      </c>
    </row>
    <row r="29" spans="1:19" ht="28.8" x14ac:dyDescent="0.3">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7" t="str">
        <f>VLOOKUP(Table9[[#This Row],[Id]],Vocabulary!A:K,11)</f>
        <v>no</v>
      </c>
    </row>
    <row r="30" spans="1:19" ht="86.4" x14ac:dyDescent="0.3">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7" t="str">
        <f>VLOOKUP(Table9[[#This Row],[Id]],Vocabulary!A:K,11)</f>
        <v>no</v>
      </c>
    </row>
    <row r="31" spans="1:19" ht="72" x14ac:dyDescent="0.3">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7" t="str">
        <f>VLOOKUP(Table9[[#This Row],[Id]],Vocabulary!A:K,11)</f>
        <v>no</v>
      </c>
    </row>
    <row r="32" spans="1:19" ht="57.6" x14ac:dyDescent="0.3">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7" t="str">
        <f>VLOOKUP(Table9[[#This Row],[Id]],Vocabulary!A:K,11)</f>
        <v>no</v>
      </c>
    </row>
    <row r="33" spans="1:19" ht="57.6" x14ac:dyDescent="0.3">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7" t="str">
        <f>VLOOKUP(Table9[[#This Row],[Id]],Vocabulary!A:K,11)</f>
        <v>no</v>
      </c>
    </row>
    <row r="34" spans="1:19" ht="72" x14ac:dyDescent="0.3">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7" t="str">
        <f>VLOOKUP(Table9[[#This Row],[Id]],Vocabulary!A:K,11)</f>
        <v>no</v>
      </c>
    </row>
    <row r="35" spans="1:19" ht="72" x14ac:dyDescent="0.3">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7" t="str">
        <f>VLOOKUP(Table9[[#This Row],[Id]],Vocabulary!A:K,11)</f>
        <v>no</v>
      </c>
    </row>
    <row r="36" spans="1:19" ht="43.2" x14ac:dyDescent="0.3">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7" t="str">
        <f>VLOOKUP(Table9[[#This Row],[Id]],Vocabulary!A:K,11)</f>
        <v>no</v>
      </c>
    </row>
    <row r="37" spans="1:19" ht="28.8" x14ac:dyDescent="0.3">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7" t="str">
        <f>VLOOKUP(Table9[[#This Row],[Id]],Vocabulary!A:K,11)</f>
        <v>no</v>
      </c>
    </row>
    <row r="38" spans="1:19" ht="28.8" x14ac:dyDescent="0.3">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7" t="str">
        <f>VLOOKUP(Table9[[#This Row],[Id]],Vocabulary!A:K,11)</f>
        <v>no</v>
      </c>
    </row>
    <row r="39" spans="1:19" ht="57.6" x14ac:dyDescent="0.3">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7" t="str">
        <f>VLOOKUP(Table9[[#This Row],[Id]],Vocabulary!A:K,11)</f>
        <v>no</v>
      </c>
    </row>
    <row r="40" spans="1:19" ht="28.8" x14ac:dyDescent="0.3">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7" t="str">
        <f>VLOOKUP(Table9[[#This Row],[Id]],Vocabulary!A:K,11)</f>
        <v>no</v>
      </c>
    </row>
    <row r="41" spans="1:19" ht="100.8" x14ac:dyDescent="0.3">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7" t="str">
        <f>VLOOKUP(Table9[[#This Row],[Id]],Vocabulary!A:K,11)</f>
        <v>no</v>
      </c>
    </row>
    <row r="42" spans="1:19" ht="43.2" x14ac:dyDescent="0.3">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7" t="str">
        <f>VLOOKUP(Table9[[#This Row],[Id]],Vocabulary!A:K,11)</f>
        <v>no</v>
      </c>
    </row>
    <row r="43" spans="1:19" ht="43.2" x14ac:dyDescent="0.3">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7" t="str">
        <f>VLOOKUP(Table9[[#This Row],[Id]],Vocabulary!A:K,11)</f>
        <v>no</v>
      </c>
    </row>
    <row r="44" spans="1:19" ht="72" x14ac:dyDescent="0.3">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7" t="str">
        <f>VLOOKUP(Table9[[#This Row],[Id]],Vocabulary!A:K,11)</f>
        <v>no</v>
      </c>
    </row>
    <row r="45" spans="1:19" ht="28.8" x14ac:dyDescent="0.3">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7" t="str">
        <f>VLOOKUP(Table9[[#This Row],[Id]],Vocabulary!A:K,11)</f>
        <v>no</v>
      </c>
    </row>
    <row r="46" spans="1:19" ht="57.6" x14ac:dyDescent="0.3">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7" t="str">
        <f>VLOOKUP(Table9[[#This Row],[Id]],Vocabulary!A:K,11)</f>
        <v>no</v>
      </c>
    </row>
    <row r="47" spans="1:19" ht="57.6" x14ac:dyDescent="0.3">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7" t="str">
        <f>VLOOKUP(Table9[[#This Row],[Id]],Vocabulary!A:K,11)</f>
        <v>no</v>
      </c>
    </row>
    <row r="48" spans="1:19" ht="86.4" x14ac:dyDescent="0.3">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7" t="str">
        <f>VLOOKUP(Table9[[#This Row],[Id]],Vocabulary!A:K,11)</f>
        <v>no</v>
      </c>
    </row>
    <row r="49" spans="1:19" ht="43.2" x14ac:dyDescent="0.3">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7" t="str">
        <f>VLOOKUP(Table9[[#This Row],[Id]],Vocabulary!A:K,11)</f>
        <v>no</v>
      </c>
    </row>
    <row r="50" spans="1:19" ht="28.8" x14ac:dyDescent="0.3">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7" t="str">
        <f>VLOOKUP(Table9[[#This Row],[Id]],Vocabulary!A:K,11)</f>
        <v>no</v>
      </c>
    </row>
    <row r="51" spans="1:19" ht="316.8" x14ac:dyDescent="0.3">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7" t="str">
        <f>VLOOKUP(Table9[[#This Row],[Id]],Vocabulary!A:K,11)</f>
        <v>no</v>
      </c>
    </row>
    <row r="52" spans="1:19" ht="28.8" x14ac:dyDescent="0.3">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7" t="str">
        <f>VLOOKUP(Table9[[#This Row],[Id]],Vocabulary!A:K,11)</f>
        <v>no</v>
      </c>
    </row>
    <row r="53" spans="1:19" ht="28.8" x14ac:dyDescent="0.3">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7" t="str">
        <f>VLOOKUP(Table9[[#This Row],[Id]],Vocabulary!A:K,11)</f>
        <v>no</v>
      </c>
    </row>
    <row r="54" spans="1:19" ht="28.8" x14ac:dyDescent="0.3">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7" t="str">
        <f>VLOOKUP(Table9[[#This Row],[Id]],Vocabulary!A:K,11)</f>
        <v>no</v>
      </c>
    </row>
    <row r="55" spans="1:19" ht="43.2" x14ac:dyDescent="0.3">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7" t="str">
        <f>VLOOKUP(Table9[[#This Row],[Id]],Vocabulary!A:K,11)</f>
        <v>no</v>
      </c>
    </row>
    <row r="56" spans="1:19" ht="43.2" x14ac:dyDescent="0.3">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7" t="str">
        <f>VLOOKUP(Table9[[#This Row],[Id]],Vocabulary!A:K,11)</f>
        <v>no</v>
      </c>
    </row>
    <row r="57" spans="1:19" ht="57.6" x14ac:dyDescent="0.3">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7" t="str">
        <f>VLOOKUP(Table9[[#This Row],[Id]],Vocabulary!A:K,11)</f>
        <v>no</v>
      </c>
    </row>
    <row r="58" spans="1:19" ht="72" x14ac:dyDescent="0.3">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7" t="str">
        <f>VLOOKUP(Table9[[#This Row],[Id]],Vocabulary!A:K,11)</f>
        <v>no</v>
      </c>
    </row>
    <row r="59" spans="1:19" ht="72" x14ac:dyDescent="0.3">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7" t="str">
        <f>VLOOKUP(Table9[[#This Row],[Id]],Vocabulary!A:K,11)</f>
        <v>no</v>
      </c>
    </row>
    <row r="60" spans="1:19" ht="57.6" x14ac:dyDescent="0.3">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7" t="str">
        <f>VLOOKUP(Table9[[#This Row],[Id]],Vocabulary!A:K,11)</f>
        <v>no</v>
      </c>
    </row>
    <row r="61" spans="1:19" ht="57.6" x14ac:dyDescent="0.3">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7" t="str">
        <f>VLOOKUP(Table9[[#This Row],[Id]],Vocabulary!A:K,11)</f>
        <v>no</v>
      </c>
    </row>
    <row r="62" spans="1:19" ht="43.2" x14ac:dyDescent="0.3">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7" t="str">
        <f>VLOOKUP(Table9[[#This Row],[Id]],Vocabulary!A:K,11)</f>
        <v>no</v>
      </c>
    </row>
    <row r="63" spans="1:19" ht="57.6" x14ac:dyDescent="0.3">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7" t="str">
        <f>VLOOKUP(Table9[[#This Row],[Id]],Vocabulary!A:K,11)</f>
        <v>no</v>
      </c>
    </row>
    <row r="64" spans="1:19" ht="57.6" x14ac:dyDescent="0.3">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7" t="str">
        <f>VLOOKUP(Table9[[#This Row],[Id]],Vocabulary!A:K,11)</f>
        <v>no</v>
      </c>
    </row>
    <row r="65" spans="1:19" x14ac:dyDescent="0.3">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7" t="str">
        <f>VLOOKUP(Table9[[#This Row],[Id]],Vocabulary!A:K,11)</f>
        <v>no</v>
      </c>
    </row>
    <row r="66" spans="1:19" ht="28.8" x14ac:dyDescent="0.3">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7" t="str">
        <f>VLOOKUP(Table9[[#This Row],[Id]],Vocabulary!A:K,11)</f>
        <v>no</v>
      </c>
    </row>
    <row r="67" spans="1:19" ht="43.2" x14ac:dyDescent="0.3">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7" t="str">
        <f>VLOOKUP(Table9[[#This Row],[Id]],Vocabulary!A:K,11)</f>
        <v>no</v>
      </c>
    </row>
    <row r="68" spans="1:19" ht="43.2" x14ac:dyDescent="0.3">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7" t="str">
        <f>VLOOKUP(Table9[[#This Row],[Id]],Vocabulary!A:K,11)</f>
        <v>no</v>
      </c>
    </row>
    <row r="69" spans="1:19" ht="259.2" x14ac:dyDescent="0.3">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7" t="str">
        <f>VLOOKUP(Table9[[#This Row],[Id]],Vocabulary!A:K,11)</f>
        <v>no</v>
      </c>
    </row>
    <row r="70" spans="1:19" ht="28.8" x14ac:dyDescent="0.3">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7" t="str">
        <f>VLOOKUP(Table9[[#This Row],[Id]],Vocabulary!A:K,11)</f>
        <v>no</v>
      </c>
    </row>
    <row r="71" spans="1:19" x14ac:dyDescent="0.3">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7" t="str">
        <f>VLOOKUP(Table9[[#This Row],[Id]],Vocabulary!A:K,11)</f>
        <v>no</v>
      </c>
    </row>
    <row r="72" spans="1:19" ht="86.4" x14ac:dyDescent="0.3">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7" t="str">
        <f>VLOOKUP(Table9[[#This Row],[Id]],Vocabulary!A:K,11)</f>
        <v>no</v>
      </c>
    </row>
    <row r="73" spans="1:19" ht="86.4" x14ac:dyDescent="0.3">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7" t="str">
        <f>VLOOKUP(Table9[[#This Row],[Id]],Vocabulary!A:K,11)</f>
        <v>no</v>
      </c>
    </row>
    <row r="74" spans="1:19" ht="28.8" x14ac:dyDescent="0.3">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7" t="str">
        <f>VLOOKUP(Table9[[#This Row],[Id]],Vocabulary!A:K,11)</f>
        <v>no</v>
      </c>
    </row>
    <row r="75" spans="1:19" ht="100.8" x14ac:dyDescent="0.3">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7" t="str">
        <f>VLOOKUP(Table9[[#This Row],[Id]],Vocabulary!A:K,11)</f>
        <v>no</v>
      </c>
    </row>
    <row r="76" spans="1:19" x14ac:dyDescent="0.3">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7" t="str">
        <f>VLOOKUP(Table9[[#This Row],[Id]],Vocabulary!A:K,11)</f>
        <v>no</v>
      </c>
    </row>
    <row r="77" spans="1:19" ht="57.6" x14ac:dyDescent="0.3">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7" t="str">
        <f>VLOOKUP(Table9[[#This Row],[Id]],Vocabulary!A:K,11)</f>
        <v>no</v>
      </c>
    </row>
    <row r="78" spans="1:19" ht="28.8" x14ac:dyDescent="0.3">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7" t="str">
        <f>VLOOKUP(Table9[[#This Row],[Id]],Vocabulary!A:K,11)</f>
        <v>no</v>
      </c>
    </row>
    <row r="79" spans="1:19" x14ac:dyDescent="0.3">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7" t="str">
        <f>VLOOKUP(Table9[[#This Row],[Id]],Vocabulary!A:K,11)</f>
        <v>no</v>
      </c>
    </row>
    <row r="80" spans="1:19" ht="43.2" x14ac:dyDescent="0.3">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7" t="str">
        <f>VLOOKUP(Table9[[#This Row],[Id]],Vocabulary!A:K,11)</f>
        <v>no</v>
      </c>
    </row>
    <row r="81" spans="1:19" x14ac:dyDescent="0.3">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7" t="str">
        <f>VLOOKUP(Table9[[#This Row],[Id]],Vocabulary!A:K,11)</f>
        <v>no</v>
      </c>
    </row>
    <row r="82" spans="1:19" ht="43.2" x14ac:dyDescent="0.3">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7" t="str">
        <f>VLOOKUP(Table9[[#This Row],[Id]],Vocabulary!A:K,11)</f>
        <v>no</v>
      </c>
    </row>
    <row r="83" spans="1:19" ht="43.2" x14ac:dyDescent="0.3">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7" t="str">
        <f>VLOOKUP(Table9[[#This Row],[Id]],Vocabulary!A:K,11)</f>
        <v>no</v>
      </c>
    </row>
    <row r="84" spans="1:19" ht="144" x14ac:dyDescent="0.3">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7" t="str">
        <f>VLOOKUP(Table9[[#This Row],[Id]],Vocabulary!A:K,11)</f>
        <v>no</v>
      </c>
    </row>
    <row r="85" spans="1:19" ht="72" x14ac:dyDescent="0.3">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7" t="str">
        <f>VLOOKUP(Table9[[#This Row],[Id]],Vocabulary!A:K,11)</f>
        <v>no</v>
      </c>
    </row>
    <row r="86" spans="1:19" ht="28.8" x14ac:dyDescent="0.3">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7" t="str">
        <f>VLOOKUP(Table9[[#This Row],[Id]],Vocabulary!A:K,11)</f>
        <v>no</v>
      </c>
    </row>
    <row r="87" spans="1:19" ht="28.8" x14ac:dyDescent="0.3">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7" t="str">
        <f>VLOOKUP(Table9[[#This Row],[Id]],Vocabulary!A:K,11)</f>
        <v>no</v>
      </c>
    </row>
    <row r="88" spans="1:19" ht="57.6" x14ac:dyDescent="0.3">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7" t="str">
        <f>VLOOKUP(Table9[[#This Row],[Id]],Vocabulary!A:K,11)</f>
        <v>no</v>
      </c>
    </row>
    <row r="89" spans="1:19" ht="86.4" x14ac:dyDescent="0.3">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7" t="str">
        <f>VLOOKUP(Table9[[#This Row],[Id]],Vocabulary!A:K,11)</f>
        <v>no</v>
      </c>
    </row>
    <row r="90" spans="1:19" ht="43.2" x14ac:dyDescent="0.3">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7" t="str">
        <f>VLOOKUP(Table9[[#This Row],[Id]],Vocabulary!A:K,11)</f>
        <v>no</v>
      </c>
    </row>
    <row r="91" spans="1:19" ht="72" x14ac:dyDescent="0.3">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7" t="str">
        <f>VLOOKUP(Table9[[#This Row],[Id]],Vocabulary!A:K,11)</f>
        <v>no</v>
      </c>
    </row>
    <row r="92" spans="1:19" ht="72" x14ac:dyDescent="0.3">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7" t="str">
        <f>VLOOKUP(Table9[[#This Row],[Id]],Vocabulary!A:K,11)</f>
        <v>no</v>
      </c>
    </row>
    <row r="93" spans="1:19" x14ac:dyDescent="0.3">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7" t="str">
        <f>VLOOKUP(Table9[[#This Row],[Id]],Vocabulary!A:K,11)</f>
        <v>no</v>
      </c>
    </row>
    <row r="94" spans="1:19" ht="187.2" x14ac:dyDescent="0.3">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7" t="str">
        <f>VLOOKUP(Table9[[#This Row],[Id]],Vocabulary!A:K,11)</f>
        <v>no</v>
      </c>
    </row>
    <row r="95" spans="1:19" x14ac:dyDescent="0.3">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7" t="str">
        <f>VLOOKUP(Table9[[#This Row],[Id]],Vocabulary!A:K,11)</f>
        <v>no</v>
      </c>
    </row>
    <row r="96" spans="1:19" x14ac:dyDescent="0.3">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7" t="str">
        <f>VLOOKUP(Table9[[#This Row],[Id]],Vocabulary!A:K,11)</f>
        <v>no</v>
      </c>
    </row>
    <row r="97" spans="1:19" ht="28.8" x14ac:dyDescent="0.3">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7" t="str">
        <f>VLOOKUP(Table9[[#This Row],[Id]],Vocabulary!A:K,11)</f>
        <v>no</v>
      </c>
    </row>
    <row r="98" spans="1:19" x14ac:dyDescent="0.3">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7" t="str">
        <f>VLOOKUP(Table9[[#This Row],[Id]],Vocabulary!A:K,11)</f>
        <v>no</v>
      </c>
    </row>
    <row r="99" spans="1:19" ht="28.8" x14ac:dyDescent="0.3">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7" t="str">
        <f>VLOOKUP(Table9[[#This Row],[Id]],Vocabulary!A:K,11)</f>
        <v>no</v>
      </c>
    </row>
    <row r="100" spans="1:19" x14ac:dyDescent="0.3">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7" t="str">
        <f>VLOOKUP(Table9[[#This Row],[Id]],Vocabulary!A:K,11)</f>
        <v>no</v>
      </c>
    </row>
    <row r="101" spans="1:19" x14ac:dyDescent="0.3">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7" t="str">
        <f>VLOOKUP(Table9[[#This Row],[Id]],Vocabulary!A:K,11)</f>
        <v>no</v>
      </c>
    </row>
    <row r="102" spans="1:19" x14ac:dyDescent="0.3">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7" t="str">
        <f>VLOOKUP(Table9[[#This Row],[Id]],Vocabulary!A:K,11)</f>
        <v>no</v>
      </c>
    </row>
    <row r="103" spans="1:19" ht="28.8" x14ac:dyDescent="0.3">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7" t="str">
        <f>VLOOKUP(Table9[[#This Row],[Id]],Vocabulary!A:K,11)</f>
        <v>no</v>
      </c>
    </row>
    <row r="104" spans="1:19" ht="28.8" x14ac:dyDescent="0.3">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7" t="str">
        <f>VLOOKUP(Table9[[#This Row],[Id]],Vocabulary!A:K,11)</f>
        <v>no</v>
      </c>
    </row>
    <row r="105" spans="1:19" x14ac:dyDescent="0.3">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7" t="str">
        <f>VLOOKUP(Table9[[#This Row],[Id]],Vocabulary!A:K,11)</f>
        <v>no</v>
      </c>
    </row>
    <row r="106" spans="1:19" x14ac:dyDescent="0.3">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7" t="str">
        <f>VLOOKUP(Table9[[#This Row],[Id]],Vocabulary!A:K,11)</f>
        <v>no</v>
      </c>
    </row>
    <row r="107" spans="1:19" x14ac:dyDescent="0.3">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7" t="str">
        <f>VLOOKUP(Table9[[#This Row],[Id]],Vocabulary!A:K,11)</f>
        <v>no</v>
      </c>
    </row>
    <row r="108" spans="1:19" x14ac:dyDescent="0.3">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7" t="str">
        <f>VLOOKUP(Table9[[#This Row],[Id]],Vocabulary!A:K,11)</f>
        <v>no</v>
      </c>
    </row>
    <row r="109" spans="1:19" x14ac:dyDescent="0.3">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7" t="str">
        <f>VLOOKUP(Table9[[#This Row],[Id]],Vocabulary!A:K,11)</f>
        <v>no</v>
      </c>
    </row>
    <row r="110" spans="1:19" x14ac:dyDescent="0.3">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7" t="str">
        <f>VLOOKUP(Table9[[#This Row],[Id]],Vocabulary!A:K,11)</f>
        <v>no</v>
      </c>
    </row>
    <row r="111" spans="1:19" ht="28.8" x14ac:dyDescent="0.3">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7" t="str">
        <f>VLOOKUP(Table9[[#This Row],[Id]],Vocabulary!A:K,11)</f>
        <v>no</v>
      </c>
    </row>
    <row r="112" spans="1:19" x14ac:dyDescent="0.3">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7" t="str">
        <f>VLOOKUP(Table9[[#This Row],[Id]],Vocabulary!A:K,11)</f>
        <v>no</v>
      </c>
    </row>
    <row r="113" spans="1:19" ht="144" x14ac:dyDescent="0.3">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7" t="str">
        <f>VLOOKUP(Table9[[#This Row],[Id]],Vocabulary!A:K,11)</f>
        <v>no</v>
      </c>
    </row>
    <row r="114" spans="1:19" x14ac:dyDescent="0.3">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7" t="str">
        <f>VLOOKUP(Table9[[#This Row],[Id]],Vocabulary!A:K,11)</f>
        <v>no</v>
      </c>
    </row>
    <row r="115" spans="1:19" x14ac:dyDescent="0.3">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7" t="str">
        <f>VLOOKUP(Table9[[#This Row],[Id]],Vocabulary!A:K,11)</f>
        <v>no</v>
      </c>
    </row>
    <row r="116" spans="1:19" x14ac:dyDescent="0.3">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7" t="str">
        <f>VLOOKUP(Table9[[#This Row],[Id]],Vocabulary!A:K,11)</f>
        <v>no</v>
      </c>
    </row>
    <row r="117" spans="1:19" x14ac:dyDescent="0.3">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7" t="str">
        <f>VLOOKUP(Table9[[#This Row],[Id]],Vocabulary!A:K,11)</f>
        <v>no</v>
      </c>
    </row>
    <row r="118" spans="1:19" x14ac:dyDescent="0.3">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7" t="str">
        <f>VLOOKUP(Table9[[#This Row],[Id]],Vocabulary!A:K,11)</f>
        <v>no</v>
      </c>
    </row>
    <row r="119" spans="1:19" ht="43.2" x14ac:dyDescent="0.3">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7" t="str">
        <f>VLOOKUP(Table9[[#This Row],[Id]],Vocabulary!A:K,11)</f>
        <v>no</v>
      </c>
    </row>
    <row r="120" spans="1:19" ht="28.8" x14ac:dyDescent="0.3">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7" t="str">
        <f>VLOOKUP(Table9[[#This Row],[Id]],Vocabulary!A:K,11)</f>
        <v>no</v>
      </c>
    </row>
    <row r="121" spans="1:19" x14ac:dyDescent="0.3">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7" t="str">
        <f>VLOOKUP(Table9[[#This Row],[Id]],Vocabulary!A:K,11)</f>
        <v>no</v>
      </c>
    </row>
    <row r="122" spans="1:19" x14ac:dyDescent="0.3">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7" t="str">
        <f>VLOOKUP(Table9[[#This Row],[Id]],Vocabulary!A:K,11)</f>
        <v>no</v>
      </c>
    </row>
    <row r="123" spans="1:19" x14ac:dyDescent="0.3">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7" t="str">
        <f>VLOOKUP(Table9[[#This Row],[Id]],Vocabulary!A:K,11)</f>
        <v>no</v>
      </c>
    </row>
    <row r="124" spans="1:19" x14ac:dyDescent="0.3">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7" t="str">
        <f>VLOOKUP(Table9[[#This Row],[Id]],Vocabulary!A:K,11)</f>
        <v>no</v>
      </c>
    </row>
    <row r="125" spans="1:19" ht="28.8" x14ac:dyDescent="0.3">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7" t="str">
        <f>VLOOKUP(Table9[[#This Row],[Id]],Vocabulary!A:K,11)</f>
        <v>no</v>
      </c>
    </row>
    <row r="126" spans="1:19" x14ac:dyDescent="0.3">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7" t="str">
        <f>VLOOKUP(Table9[[#This Row],[Id]],Vocabulary!A:K,11)</f>
        <v>no</v>
      </c>
    </row>
    <row r="127" spans="1:19" ht="72" x14ac:dyDescent="0.3">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7" t="str">
        <f>VLOOKUP(Table9[[#This Row],[Id]],Vocabulary!A:K,11)</f>
        <v>no</v>
      </c>
    </row>
    <row r="128" spans="1:19" ht="28.8" x14ac:dyDescent="0.3">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7" t="str">
        <f>VLOOKUP(Table9[[#This Row],[Id]],Vocabulary!A:K,11)</f>
        <v>no</v>
      </c>
    </row>
    <row r="129" spans="1:19" ht="28.8" x14ac:dyDescent="0.3">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7" t="str">
        <f>VLOOKUP(Table9[[#This Row],[Id]],Vocabulary!A:K,11)</f>
        <v>no</v>
      </c>
    </row>
    <row r="130" spans="1:19" ht="28.8" x14ac:dyDescent="0.3">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7" t="str">
        <f>VLOOKUP(Table9[[#This Row],[Id]],Vocabulary!A:K,11)</f>
        <v>no</v>
      </c>
    </row>
    <row r="131" spans="1:19" ht="28.8" x14ac:dyDescent="0.3">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7" t="str">
        <f>VLOOKUP(Table9[[#This Row],[Id]],Vocabulary!A:K,11)</f>
        <v>no</v>
      </c>
    </row>
    <row r="132" spans="1:19" x14ac:dyDescent="0.3">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7" t="str">
        <f>VLOOKUP(Table9[[#This Row],[Id]],Vocabulary!A:K,11)</f>
        <v>no</v>
      </c>
    </row>
    <row r="133" spans="1:19" x14ac:dyDescent="0.3">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7" t="str">
        <f>VLOOKUP(Table9[[#This Row],[Id]],Vocabulary!A:K,11)</f>
        <v>no</v>
      </c>
    </row>
    <row r="134" spans="1:19" x14ac:dyDescent="0.3">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7" t="str">
        <f>VLOOKUP(Table9[[#This Row],[Id]],Vocabulary!A:K,11)</f>
        <v>no</v>
      </c>
    </row>
    <row r="135" spans="1:19" ht="28.8" x14ac:dyDescent="0.3">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7" t="str">
        <f>VLOOKUP(Table9[[#This Row],[Id]],Vocabulary!A:K,11)</f>
        <v>no</v>
      </c>
    </row>
    <row r="136" spans="1:19" x14ac:dyDescent="0.3">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7" t="str">
        <f>VLOOKUP(Table9[[#This Row],[Id]],Vocabulary!A:K,11)</f>
        <v>no</v>
      </c>
    </row>
    <row r="137" spans="1:19" x14ac:dyDescent="0.3">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7" t="str">
        <f>VLOOKUP(Table9[[#This Row],[Id]],Vocabulary!A:K,11)</f>
        <v>no</v>
      </c>
    </row>
    <row r="138" spans="1:19" ht="28.8" x14ac:dyDescent="0.3">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7" t="str">
        <f>VLOOKUP(Table9[[#This Row],[Id]],Vocabulary!A:K,11)</f>
        <v>no</v>
      </c>
    </row>
    <row r="139" spans="1:19" x14ac:dyDescent="0.3">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7" t="str">
        <f>VLOOKUP(Table9[[#This Row],[Id]],Vocabulary!A:K,11)</f>
        <v>no</v>
      </c>
    </row>
    <row r="140" spans="1:19" ht="28.8" x14ac:dyDescent="0.3">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7" t="str">
        <f>VLOOKUP(Table9[[#This Row],[Id]],Vocabulary!A:K,11)</f>
        <v>no</v>
      </c>
    </row>
    <row r="141" spans="1:19" x14ac:dyDescent="0.3">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7" t="str">
        <f>VLOOKUP(Table9[[#This Row],[Id]],Vocabulary!A:K,11)</f>
        <v>no</v>
      </c>
    </row>
    <row r="142" spans="1:19" x14ac:dyDescent="0.3">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7" t="str">
        <f>VLOOKUP(Table9[[#This Row],[Id]],Vocabulary!A:K,11)</f>
        <v>no</v>
      </c>
    </row>
    <row r="143" spans="1:19" x14ac:dyDescent="0.3">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7" t="str">
        <f>VLOOKUP(Table9[[#This Row],[Id]],Vocabulary!A:K,11)</f>
        <v>no</v>
      </c>
    </row>
    <row r="144" spans="1:19" x14ac:dyDescent="0.3">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7" t="str">
        <f>VLOOKUP(Table9[[#This Row],[Id]],Vocabulary!A:K,11)</f>
        <v>no</v>
      </c>
    </row>
    <row r="145" spans="1:19" x14ac:dyDescent="0.3">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7" t="str">
        <f>VLOOKUP(Table9[[#This Row],[Id]],Vocabulary!A:K,11)</f>
        <v>no</v>
      </c>
    </row>
    <row r="146" spans="1:19" x14ac:dyDescent="0.3">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7" t="str">
        <f>VLOOKUP(Table9[[#This Row],[Id]],Vocabulary!A:K,11)</f>
        <v>no</v>
      </c>
    </row>
    <row r="147" spans="1:19" ht="28.8" x14ac:dyDescent="0.3">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7" t="str">
        <f>VLOOKUP(Table9[[#This Row],[Id]],Vocabulary!A:K,11)</f>
        <v>no</v>
      </c>
    </row>
    <row r="148" spans="1:19" ht="43.2" x14ac:dyDescent="0.3">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7" t="str">
        <f>VLOOKUP(Table9[[#This Row],[Id]],Vocabulary!A:K,11)</f>
        <v>no</v>
      </c>
    </row>
    <row r="149" spans="1:19" x14ac:dyDescent="0.3">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7" t="str">
        <f>VLOOKUP(Table9[[#This Row],[Id]],Vocabulary!A:K,11)</f>
        <v>no</v>
      </c>
    </row>
    <row r="150" spans="1:19" ht="230.4" x14ac:dyDescent="0.3">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7" t="str">
        <f>VLOOKUP(Table9[[#This Row],[Id]],Vocabulary!A:K,11)</f>
        <v>no</v>
      </c>
    </row>
    <row r="151" spans="1:19" ht="28.8" x14ac:dyDescent="0.3">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7" t="str">
        <f>VLOOKUP(Table9[[#This Row],[Id]],Vocabulary!A:K,11)</f>
        <v>no</v>
      </c>
    </row>
    <row r="152" spans="1:19" ht="43.2" x14ac:dyDescent="0.3">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7" t="str">
        <f>VLOOKUP(Table9[[#This Row],[Id]],Vocabulary!A:K,11)</f>
        <v>no</v>
      </c>
    </row>
    <row r="153" spans="1:19" x14ac:dyDescent="0.3">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7" t="str">
        <f>VLOOKUP(Table9[[#This Row],[Id]],Vocabulary!A:K,11)</f>
        <v>no</v>
      </c>
    </row>
    <row r="154" spans="1:19" ht="57.6" x14ac:dyDescent="0.3">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7" t="str">
        <f>VLOOKUP(Table9[[#This Row],[Id]],Vocabulary!A:K,11)</f>
        <v>no</v>
      </c>
    </row>
    <row r="155" spans="1:19" ht="316.8" x14ac:dyDescent="0.3">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7" t="str">
        <f>VLOOKUP(Table9[[#This Row],[Id]],Vocabulary!A:K,11)</f>
        <v>no</v>
      </c>
    </row>
    <row r="156" spans="1:19" ht="187.2" x14ac:dyDescent="0.3">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7" t="str">
        <f>VLOOKUP(Table9[[#This Row],[Id]],Vocabulary!A:K,11)</f>
        <v>no</v>
      </c>
    </row>
    <row r="157" spans="1:19" ht="144" x14ac:dyDescent="0.3">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7" t="str">
        <f>VLOOKUP(Table9[[#This Row],[Id]],Vocabulary!A:K,11)</f>
        <v>no</v>
      </c>
    </row>
    <row r="158" spans="1:19" ht="72" x14ac:dyDescent="0.3">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7" t="str">
        <f>VLOOKUP(Table9[[#This Row],[Id]],Vocabulary!A:K,11)</f>
        <v>no</v>
      </c>
    </row>
    <row r="159" spans="1:19" ht="57.6" x14ac:dyDescent="0.3">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7" t="str">
        <f>VLOOKUP(Table9[[#This Row],[Id]],Vocabulary!A:K,11)</f>
        <v>no</v>
      </c>
    </row>
    <row r="160" spans="1:19" ht="57.6" x14ac:dyDescent="0.3">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7" t="str">
        <f>VLOOKUP(Table9[[#This Row],[Id]],Vocabulary!A:K,11)</f>
        <v>no</v>
      </c>
    </row>
    <row r="161" spans="1:19" ht="144" x14ac:dyDescent="0.3">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7" t="str">
        <f>VLOOKUP(Table9[[#This Row],[Id]],Vocabulary!A:K,11)</f>
        <v>no</v>
      </c>
    </row>
    <row r="162" spans="1:19" ht="158.4" x14ac:dyDescent="0.3">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7" t="str">
        <f>VLOOKUP(Table9[[#This Row],[Id]],Vocabulary!A:K,11)</f>
        <v>no</v>
      </c>
    </row>
    <row r="163" spans="1:19" ht="72" x14ac:dyDescent="0.3">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7" t="str">
        <f>VLOOKUP(Table9[[#This Row],[Id]],Vocabulary!A:K,11)</f>
        <v>no</v>
      </c>
    </row>
    <row r="164" spans="1:19" ht="158.4" x14ac:dyDescent="0.3">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7" t="str">
        <f>VLOOKUP(Table9[[#This Row],[Id]],Vocabulary!A:K,11)</f>
        <v>no</v>
      </c>
    </row>
    <row r="165" spans="1:19" ht="230.4" x14ac:dyDescent="0.3">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7" t="str">
        <f>VLOOKUP(Table9[[#This Row],[Id]],Vocabulary!A:K,11)</f>
        <v>no</v>
      </c>
    </row>
    <row r="166" spans="1:19" ht="230.4" x14ac:dyDescent="0.3">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7" t="str">
        <f>VLOOKUP(Table9[[#This Row],[Id]],Vocabulary!A:K,11)</f>
        <v>no</v>
      </c>
    </row>
    <row r="167" spans="1:19" ht="216" x14ac:dyDescent="0.3">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7" t="str">
        <f>VLOOKUP(Table9[[#This Row],[Id]],Vocabulary!A:K,11)</f>
        <v>no</v>
      </c>
    </row>
    <row r="168" spans="1:19" ht="216" x14ac:dyDescent="0.3">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7" t="str">
        <f>VLOOKUP(Table9[[#This Row],[Id]],Vocabulary!A:K,11)</f>
        <v>no</v>
      </c>
    </row>
    <row r="169" spans="1:19" ht="302.39999999999998" x14ac:dyDescent="0.3">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7" t="str">
        <f>VLOOKUP(Table9[[#This Row],[Id]],Vocabulary!A:K,11)</f>
        <v>no</v>
      </c>
    </row>
    <row r="170" spans="1:19" ht="302.39999999999998" x14ac:dyDescent="0.3">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7" t="str">
        <f>VLOOKUP(Table9[[#This Row],[Id]],Vocabulary!A:K,11)</f>
        <v>no</v>
      </c>
    </row>
    <row r="171" spans="1:19" ht="302.39999999999998" x14ac:dyDescent="0.3">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7" t="str">
        <f>VLOOKUP(Table9[[#This Row],[Id]],Vocabulary!A:K,11)</f>
        <v>no</v>
      </c>
    </row>
    <row r="172" spans="1:19" ht="115.2" x14ac:dyDescent="0.3">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7" t="str">
        <f>VLOOKUP(Table9[[#This Row],[Id]],Vocabulary!A:K,11)</f>
        <v>no</v>
      </c>
    </row>
    <row r="173" spans="1:19" ht="158.4" x14ac:dyDescent="0.3">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7" t="str">
        <f>VLOOKUP(Table9[[#This Row],[Id]],Vocabulary!A:K,11)</f>
        <v>no</v>
      </c>
    </row>
    <row r="174" spans="1:19" ht="158.4" x14ac:dyDescent="0.3">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7" t="str">
        <f>VLOOKUP(Table9[[#This Row],[Id]],Vocabulary!A:K,11)</f>
        <v>no</v>
      </c>
    </row>
    <row r="175" spans="1:19" x14ac:dyDescent="0.3">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7" t="str">
        <f>VLOOKUP(Table9[[#This Row],[Id]],Vocabulary!A:K,11)</f>
        <v>no</v>
      </c>
    </row>
    <row r="176" spans="1:19" x14ac:dyDescent="0.3">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7" t="str">
        <f>VLOOKUP(Table9[[#This Row],[Id]],Vocabulary!A:K,11)</f>
        <v>no</v>
      </c>
    </row>
    <row r="177" spans="1:19" ht="43.2" x14ac:dyDescent="0.3">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7" t="str">
        <f>VLOOKUP(Table9[[#This Row],[Id]],Vocabulary!A:K,11)</f>
        <v>no</v>
      </c>
    </row>
    <row r="178" spans="1:19" ht="28.8" x14ac:dyDescent="0.3">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7" t="str">
        <f>VLOOKUP(Table9[[#This Row],[Id]],Vocabulary!A:K,11)</f>
        <v>no</v>
      </c>
    </row>
    <row r="179" spans="1:19" x14ac:dyDescent="0.3">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7" t="str">
        <f>VLOOKUP(Table9[[#This Row],[Id]],Vocabulary!A:K,11)</f>
        <v>no</v>
      </c>
    </row>
    <row r="180" spans="1:19" x14ac:dyDescent="0.3">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7" t="str">
        <f>VLOOKUP(Table9[[#This Row],[Id]],Vocabulary!A:K,11)</f>
        <v>no</v>
      </c>
    </row>
    <row r="181" spans="1:19" ht="28.8" x14ac:dyDescent="0.3">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7" t="str">
        <f>VLOOKUP(Table9[[#This Row],[Id]],Vocabulary!A:K,11)</f>
        <v>no</v>
      </c>
    </row>
    <row r="182" spans="1:19" ht="144" x14ac:dyDescent="0.3">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7" t="str">
        <f>VLOOKUP(Table9[[#This Row],[Id]],Vocabulary!A:K,11)</f>
        <v>no</v>
      </c>
    </row>
    <row r="183" spans="1:19" x14ac:dyDescent="0.3">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7" t="str">
        <f>VLOOKUP(Table9[[#This Row],[Id]],Vocabulary!A:K,11)</f>
        <v>no</v>
      </c>
    </row>
    <row r="184" spans="1:19" x14ac:dyDescent="0.3">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7" t="str">
        <f>VLOOKUP(Table9[[#This Row],[Id]],Vocabulary!A:K,11)</f>
        <v>no</v>
      </c>
    </row>
    <row r="185" spans="1:19" ht="100.8" x14ac:dyDescent="0.3">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7" t="str">
        <f>VLOOKUP(Table9[[#This Row],[Id]],Vocabulary!A:K,11)</f>
        <v>no</v>
      </c>
    </row>
    <row r="186" spans="1:19" ht="187.2" x14ac:dyDescent="0.3">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7" t="str">
        <f>VLOOKUP(Table9[[#This Row],[Id]],Vocabulary!A:K,11)</f>
        <v>no</v>
      </c>
    </row>
    <row r="187" spans="1:19" ht="43.2" x14ac:dyDescent="0.3">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7" t="str">
        <f>VLOOKUP(Table9[[#This Row],[Id]],Vocabulary!A:K,11)</f>
        <v>no</v>
      </c>
    </row>
    <row r="188" spans="1:19" ht="28.8" x14ac:dyDescent="0.3">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7" t="str">
        <f>VLOOKUP(Table9[[#This Row],[Id]],Vocabulary!A:K,11)</f>
        <v>no</v>
      </c>
    </row>
    <row r="189" spans="1:19" ht="129.6" x14ac:dyDescent="0.3">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7" t="str">
        <f>VLOOKUP(Table9[[#This Row],[Id]],Vocabulary!A:K,11)</f>
        <v>no</v>
      </c>
    </row>
    <row r="190" spans="1:19" x14ac:dyDescent="0.3">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7" t="str">
        <f>VLOOKUP(Table9[[#This Row],[Id]],Vocabulary!A:K,11)</f>
        <v>no</v>
      </c>
    </row>
    <row r="191" spans="1:19" ht="28.8" x14ac:dyDescent="0.3">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7" t="str">
        <f>VLOOKUP(Table9[[#This Row],[Id]],Vocabulary!A:K,11)</f>
        <v>no</v>
      </c>
    </row>
    <row r="192" spans="1:19" ht="28.8" x14ac:dyDescent="0.3">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7" t="str">
        <f>VLOOKUP(Table9[[#This Row],[Id]],Vocabulary!A:K,11)</f>
        <v>no</v>
      </c>
    </row>
    <row r="193" spans="1:19" ht="331.2" x14ac:dyDescent="0.3">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7" t="str">
        <f>VLOOKUP(Table9[[#This Row],[Id]],Vocabulary!A:K,11)</f>
        <v>no</v>
      </c>
    </row>
    <row r="194" spans="1:19" ht="28.8" x14ac:dyDescent="0.3">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7" si="3">IF(AND(H194="ConceptScheme",LEFT(D194,7) &lt;&gt; "inspire"),CONCATENATE("&lt;",E194,LOWER(IF(F194="",J194,F194)),"#id&gt;"),CONCATENATE("&lt;",E194,IF(F194="",J194,F194),"&gt;"))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7" t="str">
        <f>VLOOKUP(Table9[[#This Row],[Id]],Vocabulary!A:K,11)</f>
        <v>no</v>
      </c>
    </row>
    <row r="195" spans="1:19" ht="57.6" x14ac:dyDescent="0.3">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7" t="str">
        <f>VLOOKUP(Table9[[#This Row],[Id]],Vocabulary!A:K,11)</f>
        <v>no</v>
      </c>
    </row>
    <row r="196" spans="1:19" x14ac:dyDescent="0.3">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7" t="str">
        <f>VLOOKUP(Table9[[#This Row],[Id]],Vocabulary!A:K,11)</f>
        <v>no</v>
      </c>
    </row>
    <row r="197" spans="1:19" x14ac:dyDescent="0.3">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7" t="str">
        <f>VLOOKUP(Table9[[#This Row],[Id]],Vocabulary!A:K,11)</f>
        <v>no</v>
      </c>
    </row>
    <row r="198" spans="1:19" x14ac:dyDescent="0.3">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7" t="str">
        <f>VLOOKUP(Table9[[#This Row],[Id]],Vocabulary!A:K,11)</f>
        <v>no</v>
      </c>
    </row>
    <row r="199" spans="1:19" x14ac:dyDescent="0.3">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7" t="str">
        <f>VLOOKUP(Table9[[#This Row],[Id]],Vocabulary!A:K,11)</f>
        <v>no</v>
      </c>
    </row>
    <row r="200" spans="1:19" ht="57.6" x14ac:dyDescent="0.3">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7" t="str">
        <f>VLOOKUP(Table9[[#This Row],[Id]],Vocabulary!A:K,11)</f>
        <v>no</v>
      </c>
    </row>
    <row r="201" spans="1:19" ht="100.8" x14ac:dyDescent="0.3">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7" t="str">
        <f>VLOOKUP(Table9[[#This Row],[Id]],Vocabulary!A:K,11)</f>
        <v>no</v>
      </c>
    </row>
    <row r="202" spans="1:19" ht="115.2" x14ac:dyDescent="0.3">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7" t="str">
        <f>VLOOKUP(Table9[[#This Row],[Id]],Vocabulary!A:K,11)</f>
        <v>no</v>
      </c>
    </row>
    <row r="203" spans="1:19" ht="201.6" x14ac:dyDescent="0.3">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7" t="str">
        <f>VLOOKUP(Table9[[#This Row],[Id]],Vocabulary!A:K,11)</f>
        <v>no</v>
      </c>
    </row>
    <row r="204" spans="1:19" x14ac:dyDescent="0.3">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7" t="str">
        <f>VLOOKUP(Table9[[#This Row],[Id]],Vocabulary!A:K,11)</f>
        <v>no</v>
      </c>
    </row>
    <row r="205" spans="1:19" ht="72" x14ac:dyDescent="0.3">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7" t="str">
        <f>VLOOKUP(Table9[[#This Row],[Id]],Vocabulary!A:K,11)</f>
        <v>no</v>
      </c>
    </row>
    <row r="206" spans="1:19" ht="57.6" x14ac:dyDescent="0.3">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7" t="str">
        <f>VLOOKUP(Table9[[#This Row],[Id]],Vocabulary!A:K,11)</f>
        <v>no</v>
      </c>
    </row>
    <row r="207" spans="1:19" ht="129.6" x14ac:dyDescent="0.3">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7" t="str">
        <f>VLOOKUP(Table9[[#This Row],[Id]],Vocabulary!A:K,11)</f>
        <v>no</v>
      </c>
    </row>
    <row r="208" spans="1:19" x14ac:dyDescent="0.3">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7" t="str">
        <f>VLOOKUP(Table9[[#This Row],[Id]],Vocabulary!A:K,11)</f>
        <v>no</v>
      </c>
    </row>
    <row r="209" spans="1:19" ht="28.8" x14ac:dyDescent="0.3">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7" t="str">
        <f>VLOOKUP(Table9[[#This Row],[Id]],Vocabulary!A:K,11)</f>
        <v>no</v>
      </c>
    </row>
    <row r="210" spans="1:19" ht="28.8" x14ac:dyDescent="0.3">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7" t="str">
        <f>VLOOKUP(Table9[[#This Row],[Id]],Vocabulary!A:K,11)</f>
        <v>no</v>
      </c>
    </row>
    <row r="211" spans="1:19" ht="100.8" x14ac:dyDescent="0.3">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7" t="str">
        <f>VLOOKUP(Table9[[#This Row],[Id]],Vocabulary!A:K,11)</f>
        <v>no</v>
      </c>
    </row>
    <row r="212" spans="1:19" ht="43.2" x14ac:dyDescent="0.3">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7" t="str">
        <f>VLOOKUP(Table9[[#This Row],[Id]],Vocabulary!A:K,11)</f>
        <v>no</v>
      </c>
    </row>
    <row r="213" spans="1:19" ht="28.8" x14ac:dyDescent="0.3">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7" t="str">
        <f>VLOOKUP(Table9[[#This Row],[Id]],Vocabulary!A:K,11)</f>
        <v>no</v>
      </c>
    </row>
    <row r="214" spans="1:19" ht="43.2" x14ac:dyDescent="0.3">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7" t="str">
        <f>VLOOKUP(Table9[[#This Row],[Id]],Vocabulary!A:K,11)</f>
        <v>no</v>
      </c>
    </row>
    <row r="215" spans="1:19" ht="28.8" x14ac:dyDescent="0.3">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7" t="str">
        <f>VLOOKUP(Table9[[#This Row],[Id]],Vocabulary!A:K,11)</f>
        <v>no</v>
      </c>
    </row>
    <row r="216" spans="1:19" ht="28.8" x14ac:dyDescent="0.3">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7" t="str">
        <f>VLOOKUP(Table9[[#This Row],[Id]],Vocabulary!A:K,11)</f>
        <v>no</v>
      </c>
    </row>
    <row r="217" spans="1:19" ht="28.8" x14ac:dyDescent="0.3">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7" t="str">
        <f>VLOOKUP(Table9[[#This Row],[Id]],Vocabulary!A:K,11)</f>
        <v>no</v>
      </c>
    </row>
    <row r="218" spans="1:19" ht="72" x14ac:dyDescent="0.3">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7" t="str">
        <f>VLOOKUP(Table9[[#This Row],[Id]],Vocabulary!A:K,11)</f>
        <v>no</v>
      </c>
    </row>
    <row r="219" spans="1:19" x14ac:dyDescent="0.3">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7" t="str">
        <f>VLOOKUP(Table9[[#This Row],[Id]],Vocabulary!A:K,11)</f>
        <v>no</v>
      </c>
    </row>
    <row r="220" spans="1:19" ht="28.8" x14ac:dyDescent="0.3">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7" t="str">
        <f>VLOOKUP(Table9[[#This Row],[Id]],Vocabulary!A:K,11)</f>
        <v>no</v>
      </c>
    </row>
    <row r="221" spans="1:19" ht="72" x14ac:dyDescent="0.3">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7" t="str">
        <f>VLOOKUP(Table9[[#This Row],[Id]],Vocabulary!A:K,11)</f>
        <v>no</v>
      </c>
    </row>
    <row r="222" spans="1:19" ht="100.8" x14ac:dyDescent="0.3">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7" t="str">
        <f>VLOOKUP(Table9[[#This Row],[Id]],Vocabulary!A:K,11)</f>
        <v>no</v>
      </c>
    </row>
    <row r="223" spans="1:19" ht="100.8" x14ac:dyDescent="0.3">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7" t="str">
        <f>VLOOKUP(Table9[[#This Row],[Id]],Vocabulary!A:K,11)</f>
        <v>no</v>
      </c>
    </row>
    <row r="224" spans="1:19" ht="28.8" x14ac:dyDescent="0.3">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7" t="str">
        <f>VLOOKUP(Table9[[#This Row],[Id]],Vocabulary!A:K,11)</f>
        <v>no</v>
      </c>
    </row>
    <row r="225" spans="1:19" x14ac:dyDescent="0.3">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7" t="str">
        <f>VLOOKUP(Table9[[#This Row],[Id]],Vocabulary!A:K,11)</f>
        <v>no</v>
      </c>
    </row>
    <row r="226" spans="1:19" ht="57.6" x14ac:dyDescent="0.3">
      <c r="A226" s="4">
        <v>225</v>
      </c>
      <c r="B226" s="13" t="str">
        <f>IF($A226&lt;&gt;"",IF(VLOOKUP($A226,VocabularyAdoption!$A:$K,8,)=0,"",VLOOKUP($A226,VocabularyAdoption!$A:$K,8,)),"")</f>
        <v>Draft</v>
      </c>
      <c r="C226" s="13" t="str">
        <f>IF($A226&lt;&gt;"",VLOOKUP($A226,Vocabulary!$A:$J,6,),"")</f>
        <v>FED</v>
      </c>
      <c r="D226" s="13" t="str">
        <f>IF($A226&lt;&gt;"",VLOOKUP($A226,Vocabulary!$A:$J,8,),"")</f>
        <v>fed-bus</v>
      </c>
      <c r="E226" s="13" t="str">
        <f>IFERROR(VLOOKUP(D226,Prefix!$A:$B,2,),"")</f>
        <v>http://vocab.belgif.be/ns/business#</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&lt;http://vocab.belgif.be/ns/business#addressRegisteredOffice&gt;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7" t="str">
        <f>VLOOKUP(Table9[[#This Row],[Id]],Vocabulary!A:K,11)</f>
        <v>no</v>
      </c>
    </row>
    <row r="227" spans="1:19" ht="28.8" x14ac:dyDescent="0.3">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7" t="str">
        <f>VLOOKUP(Table9[[#This Row],[Id]],Vocabulary!A:K,11)</f>
        <v>no</v>
      </c>
    </row>
    <row r="228" spans="1:19" ht="28.8" x14ac:dyDescent="0.3">
      <c r="A228" s="4">
        <v>227</v>
      </c>
      <c r="B228" s="13" t="str">
        <f>IF($A228&lt;&gt;"",IF(VLOOKUP($A228,VocabularyAdoption!$A:$K,8,)=0,"",VLOOKUP($A228,VocabularyAdoption!$A:$K,8,)),"")</f>
        <v>Draft</v>
      </c>
      <c r="C228" s="13" t="str">
        <f>IF($A228&lt;&gt;"",VLOOKUP($A228,Vocabulary!$A:$J,6,),"")</f>
        <v>FED</v>
      </c>
      <c r="D228" s="13" t="str">
        <f>IF($A228&lt;&gt;"",VLOOKUP($A228,Vocabulary!$A:$J,8,),"")</f>
        <v>fed-bus</v>
      </c>
      <c r="E228" s="13" t="str">
        <f>IFERROR(VLOOKUP(D228,Prefix!$A:$B,2,),"")</f>
        <v>http://vocab.belgif.be/ns/business#</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&lt;http://vocab.belgif.be/ns/business#economicActivity&gt;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7" t="str">
        <f>VLOOKUP(Table9[[#This Row],[Id]],Vocabulary!A:K,11)</f>
        <v>no</v>
      </c>
    </row>
    <row r="229" spans="1:19" x14ac:dyDescent="0.3">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7" t="str">
        <f>VLOOKUP(Table9[[#This Row],[Id]],Vocabulary!A:K,11)</f>
        <v>no</v>
      </c>
    </row>
    <row r="230" spans="1:19" ht="28.8" x14ac:dyDescent="0.3">
      <c r="A230" s="4">
        <v>230</v>
      </c>
      <c r="B230" s="13" t="str">
        <f>IF($A230&lt;&gt;"",IF(VLOOKUP($A230,VocabularyAdoption!$A:$K,8,)=0,"",VLOOKUP($A230,VocabularyAdoption!$A:$K,8,)),"")</f>
        <v>Proposed standard</v>
      </c>
      <c r="C230" s="13" t="str">
        <f>IF($A230&lt;&gt;"",VLOOKUP($A230,Vocabulary!$A:$J,6,),"")</f>
        <v>FED</v>
      </c>
      <c r="D230" s="13" t="str">
        <f>IF($A230&lt;&gt;"",VLOOKUP($A230,Vocabulary!$A:$J,8,),"")</f>
        <v>fed-bus</v>
      </c>
      <c r="E230" s="13" t="str">
        <f>IFERROR(VLOOKUP(D230,Prefix!$A:$B,2,),"")</f>
        <v>http://vocab.belgif.be/ns/business#</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&lt;http://vocab.belgif.be/ns/business#endReason&gt;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7" t="str">
        <f>VLOOKUP(Table9[[#This Row],[Id]],Vocabulary!A:K,11)</f>
        <v>no</v>
      </c>
    </row>
    <row r="231" spans="1:19" ht="28.8" x14ac:dyDescent="0.3">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Identifier toegekend door KBO aan een geregistreerde organisatie</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KBO = KruispuntBank Ondernemingen</v>
      </c>
      <c r="R231" s="13" t="str">
        <f>IFERROR(IF(VLOOKUP(A231,VocabularyFR!$A:$H,8)=0,"",VLOOKUP(A231,VocabularyFR!$A:$H,8)),"")</f>
        <v xml:space="preserve">
BCE = Banque Carrefour des Entreprises</v>
      </c>
      <c r="S231" s="57" t="str">
        <f>VLOOKUP(Table9[[#This Row],[Id]],Vocabulary!A:K,11)</f>
        <v>yes</v>
      </c>
    </row>
    <row r="232" spans="1:19" ht="28.8" x14ac:dyDescent="0.3">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Identifier toegekend door KBO voor een vestigingseenheid van een organisatie.</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KBO = KruispuntBank Ondernemingen</v>
      </c>
      <c r="R232" s="13" t="str">
        <f>IFERROR(IF(VLOOKUP(A232,VocabularyFR!$A:$H,8)=0,"",VLOOKUP(A232,VocabularyFR!$A:$H,8)),"")</f>
        <v xml:space="preserve">
BCE = Banque Carrefour des Entreprises</v>
      </c>
      <c r="S232" s="57" t="str">
        <f>VLOOKUP(Table9[[#This Row],[Id]],Vocabulary!A:K,11)</f>
        <v>yes</v>
      </c>
    </row>
    <row r="233" spans="1:19" x14ac:dyDescent="0.3">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7" t="str">
        <f>VLOOKUP(Table9[[#This Row],[Id]],Vocabulary!A:K,11)</f>
        <v>no</v>
      </c>
    </row>
    <row r="234" spans="1:19" ht="57.6" x14ac:dyDescent="0.3">
      <c r="A234" s="4">
        <v>235</v>
      </c>
      <c r="B234" s="13" t="str">
        <f>IF($A234&lt;&gt;"",IF(VLOOKUP($A234,VocabularyAdoption!$A:$K,8,)=0,"",VLOOKUP($A234,VocabularyAdoption!$A:$K,8,)),"")</f>
        <v>Proposed standard</v>
      </c>
      <c r="C234" s="13" t="str">
        <f>IF($A234&lt;&gt;"",VLOOKUP($A234,Vocabulary!$A:$J,6,),"")</f>
        <v>FED</v>
      </c>
      <c r="D234" s="13" t="str">
        <f>IF($A234&lt;&gt;"",VLOOKUP($A234,Vocabulary!$A:$J,8,),"")</f>
        <v>fed-bus</v>
      </c>
      <c r="E234" s="13" t="str">
        <f>IFERROR(VLOOKUP(D234,Prefix!$A:$B,2,),"")</f>
        <v>http://vocab.belgif.be/ns/business#</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&lt;http://vocab.belgif.be/ns/business#function&gt;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7" t="str">
        <f>VLOOKUP(Table9[[#This Row],[Id]],Vocabulary!A:K,11)</f>
        <v>no</v>
      </c>
    </row>
    <row r="235" spans="1:19" ht="57.6" x14ac:dyDescent="0.3">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7" t="str">
        <f>VLOOKUP(Table9[[#This Row],[Id]],Vocabulary!A:K,11)</f>
        <v>no</v>
      </c>
    </row>
    <row r="236" spans="1:19" ht="158.4" x14ac:dyDescent="0.3">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7" t="str">
        <f>VLOOKUP(Table9[[#This Row],[Id]],Vocabulary!A:K,11)</f>
        <v>no</v>
      </c>
    </row>
    <row r="237" spans="1:19" ht="57.6" x14ac:dyDescent="0.3">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7" t="str">
        <f>VLOOKUP(Table9[[#This Row],[Id]],Vocabulary!A:K,11)</f>
        <v>no</v>
      </c>
    </row>
    <row r="238" spans="1:19" ht="43.2" x14ac:dyDescent="0.3">
      <c r="A238" s="4">
        <v>239</v>
      </c>
      <c r="B238" s="13" t="str">
        <f>IF($A238&lt;&gt;"",IF(VLOOKUP($A238,VocabularyAdoption!$A:$K,8,)=0,"",VLOOKUP($A238,VocabularyAdoption!$A:$K,8,)),"")</f>
        <v>Proposed standard</v>
      </c>
      <c r="C238" s="13" t="str">
        <f>IF($A238&lt;&gt;"",VLOOKUP($A238,Vocabulary!$A:$J,6,),"")</f>
        <v>FED</v>
      </c>
      <c r="D238" s="13" t="str">
        <f>IF($A238&lt;&gt;"",VLOOKUP($A238,Vocabulary!$A:$J,8,),"")</f>
        <v>fed-bus</v>
      </c>
      <c r="E238" s="13" t="str">
        <f>IFERROR(VLOOKUP(D238,Prefix!$A:$B,2,),"")</f>
        <v>http://vocab.belgif.be/ns/business#</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&lt;http://vocab.belgif.be/ns/business#legalStatus&gt;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7" t="str">
        <f>VLOOKUP(Table9[[#This Row],[Id]],Vocabulary!A:K,11)</f>
        <v>no</v>
      </c>
    </row>
    <row r="239" spans="1:19" ht="28.8" x14ac:dyDescent="0.3">
      <c r="A239" s="4">
        <v>241</v>
      </c>
      <c r="B239" s="13" t="str">
        <f>IF($A239&lt;&gt;"",IF(VLOOKUP($A239,VocabularyAdoption!$A:$K,8,)=0,"",VLOOKUP($A239,VocabularyAdoption!$A:$K,8,)),"")</f>
        <v>Proposed standard</v>
      </c>
      <c r="C239" s="13" t="str">
        <f>IF($A239&lt;&gt;"",VLOOKUP($A239,Vocabulary!$A:$J,6,),"")</f>
        <v>FED</v>
      </c>
      <c r="D239" s="13" t="str">
        <f>IF($A239&lt;&gt;"",VLOOKUP($A239,Vocabulary!$A:$J,8,),"")</f>
        <v>dcterms</v>
      </c>
      <c r="E239" s="13" t="str">
        <f>IFERROR(VLOOKUP(D239,Prefix!$A:$B,2,),"")</f>
        <v>http://purl.org/dc/terms/</v>
      </c>
      <c r="F239" s="13" t="str">
        <f>IF($A239&lt;&gt;"",IF(VLOOKUP($A239,Vocabulary!$A:$J,9,)=0,"",VLOOKUP($A239,Vocabulary!$A:$J,9,)),"")</f>
        <v>identifier</v>
      </c>
      <c r="G239" s="13" t="str">
        <f>IF($A239&lt;&gt;"",VLOOKUP($A239,Vocabulary!$A:$J,4,),"")</f>
        <v>Organization</v>
      </c>
      <c r="H239" s="13" t="str">
        <f>IF($A239&lt;&gt;"",VLOOKUP($A239,Vocabulary!$A:$J,5,),"")</f>
        <v>Property</v>
      </c>
      <c r="I239" s="13" t="str">
        <f t="shared" si="3"/>
        <v>&lt;http://purl.org/dc/terms/identifier&gt;</v>
      </c>
      <c r="J239" s="13" t="str">
        <f>IF($A239&lt;&gt;"",VLOOKUP($A239,Vocabulary!$A:$J,2,),"")</f>
        <v>cbeNumber</v>
      </c>
      <c r="K239" s="13" t="str">
        <f>IFERROR(IF(VLOOKUP(A239,VocabularyNL!$A:$G,6)=0,"",VLOOKUP(A239,VocabularyNL!$A:$G,6)),"")</f>
        <v>KBO-nummer</v>
      </c>
      <c r="L239" s="13" t="str">
        <f>IFERROR(IF(VLOOKUP(A239,VocabularyFR!$A:$G,6)=0,"",VLOOKUP(A239,VocabularyFR!$A:$G,6)),"")</f>
        <v>Numéro BCE</v>
      </c>
      <c r="M239" s="13" t="str">
        <f>IFERROR(IF(VLOOKUP(A239,Vocabulary!$A:$F,3)=0,"",VLOOKUP(A239,Vocabulary!$A:$F,3)),"")</f>
        <v>Identifier issued by CBE for either an organization or a site (establishment) of an organization</v>
      </c>
      <c r="N239" s="13" t="str">
        <f>IFERROR(IF(VLOOKUP(A239,VocabularyNL!$A:$H,7)=0,"",VLOOKUP(A239,VocabularyNL!$A:$H,7)),"")</f>
        <v>Identificatienummer uitgegeven door KBO voor ofwel een organisatie of een vestigingseenheid van een organisatie</v>
      </c>
      <c r="O239" s="13" t="str">
        <f>IFERROR(IF(VLOOKUP(A239,VocabularyFR!$A:$H,7)=0,"",VLOOKUP(A239,VocabularyFR!$A:$H,7)),"")</f>
        <v>Numéro d'identification attribué par la BCE pour une organisation ou une unité d'établissement d'une organisation</v>
      </c>
      <c r="P239" s="13" t="str">
        <f>IF($A239&lt;&gt;"",IF(VLOOKUP($A239,Vocabulary!$A:$J,7,)&lt;&gt;"",VLOOKUP($A239,Vocabulary!$A:$J,7,),""),"")</f>
        <v>CBE = Crossroads Bank for Enterprises</v>
      </c>
      <c r="Q239" s="13" t="str">
        <f>IFERROR(IF(VLOOKUP(A239,VocabularyNL!$A:$H,8)=0,"",VLOOKUP(A239,VocabularyNL!$A:$H,8)),"")</f>
        <v>KBO = KruispuntBank Ondernemingen</v>
      </c>
      <c r="R239" s="13" t="str">
        <f>IFERROR(IF(VLOOKUP(A239,VocabularyFR!$A:$H,8)=0,"",VLOOKUP(A239,VocabularyFR!$A:$H,8)),"")</f>
        <v xml:space="preserve">
BCE = Banque Carrefour des Entreprises</v>
      </c>
      <c r="S239" s="57" t="str">
        <f>VLOOKUP(Table9[[#This Row],[Id]],Vocabulary!A:K,11)</f>
        <v>yes</v>
      </c>
    </row>
    <row r="240" spans="1:19" ht="43.2" x14ac:dyDescent="0.3">
      <c r="A240" s="4">
        <v>242</v>
      </c>
      <c r="B240" s="13" t="str">
        <f>IF($A240&lt;&gt;"",IF(VLOOKUP($A240,VocabularyAdoption!$A:$K,8,)=0,"",VLOOKUP($A240,VocabularyAdoption!$A:$K,8,)),"")</f>
        <v>Proposed standard</v>
      </c>
      <c r="C240" s="13" t="str">
        <f>IF($A240&lt;&gt;"",VLOOKUP($A240,Vocabulary!$A:$J,6,),"")</f>
        <v>FED</v>
      </c>
      <c r="D240" s="13" t="str">
        <f>IF($A240&lt;&gt;"",VLOOKUP($A240,Vocabulary!$A:$J,8,),"")</f>
        <v>fed-bus</v>
      </c>
      <c r="E240" s="13" t="str">
        <f>IFERROR(VLOOKUP(D240,Prefix!$A:$B,2,),"")</f>
        <v>http://vocab.belgif.be/ns/business#</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&lt;http://vocab.belgif.be/ns/business#organizationType&gt;</v>
      </c>
      <c r="J240" s="13" t="str">
        <f>IF($A240&lt;&gt;"",VLOOKUP($A240,Vocabulary!$A:$J,2,),"")</f>
        <v>organizationType</v>
      </c>
      <c r="K240" s="13" t="str">
        <f>IFERROR(IF(VLOOKUP(A240,VocabularyNL!$A:$G,6)=0,"",VLOOKUP(A240,VocabularyNL!$A:$G,6)),"")</f>
        <v>Rechtspersoonlijkheid</v>
      </c>
      <c r="L240" s="13" t="str">
        <f>IFERROR(IF(VLOOKUP(A240,VocabularyFR!$A:$G,6)=0,"",VLOOKUP(A240,VocabularyFR!$A:$G,6)),"")</f>
        <v>Personnalité juridique</v>
      </c>
      <c r="M240" s="13" t="str">
        <f>IFERROR(IF(VLOOKUP(A240,Vocabulary!$A:$F,3)=0,"",VLOOKUP(A240,Vocabulary!$A:$F,3)),"")</f>
        <v>Type of organization: 
-natural person or 
-legal entity/undertaking without legal personality.</v>
      </c>
      <c r="N240" s="13" t="str">
        <f>IFERROR(IF(VLOOKUP(A240,VocabularyNL!$A:$H,7)=0,"",VLOOKUP(A240,VocabularyNL!$A:$H,7)),"")</f>
        <v>Rechtspersoonlijkheid van de organisatie: fysieke persoon of rechtspersoon.</v>
      </c>
      <c r="O240" s="13" t="str">
        <f>IFERROR(IF(VLOOKUP(A240,VocabularyFR!$A:$H,7)=0,"",VLOOKUP(A240,VocabularyFR!$A:$H,7)),"")</f>
        <v>Personnalité juridique de l'organisation: personne physique ou morale.</v>
      </c>
      <c r="P240" s="13" t="str">
        <f>IF($A240&lt;&gt;"",IF(VLOOKUP($A240,Vocabulary!$A:$J,7,)&lt;&gt;"",VLOOKUP($A240,Vocabulary!$A:$J,7,),""),"")</f>
        <v/>
      </c>
      <c r="Q240" s="13" t="str">
        <f>IFERROR(IF(VLOOKUP(A240,VocabularyNL!$A:$H,8)=0,"",VLOOKUP(A240,VocabularyNL!$A:$H,8)),"")</f>
        <v/>
      </c>
      <c r="R240" s="13" t="str">
        <f>IFERROR(IF(VLOOKUP(A240,VocabularyFR!$A:$H,8)=0,"",VLOOKUP(A240,VocabularyFR!$A:$H,8)),"")</f>
        <v/>
      </c>
      <c r="S240" s="57" t="str">
        <f>VLOOKUP(Table9[[#This Row],[Id]],Vocabulary!A:K,11)</f>
        <v>no</v>
      </c>
    </row>
    <row r="241" spans="1:19" ht="72" x14ac:dyDescent="0.3">
      <c r="A241" s="4">
        <v>243</v>
      </c>
      <c r="B241" s="13" t="str">
        <f>IF($A241&lt;&gt;"",IF(VLOOKUP($A241,VocabularyAdoption!$A:$K,8,)=0,"",VLOOKUP($A241,VocabularyAdoption!$A:$K,8,)),"")</f>
        <v>Draft</v>
      </c>
      <c r="C241" s="13" t="str">
        <f>IF($A241&lt;&gt;"",VLOOKUP($A241,Vocabulary!$A:$J,6,),"")</f>
        <v>FED</v>
      </c>
      <c r="D241" s="13" t="str">
        <f>IF($A241&lt;&gt;"",VLOOKUP($A241,Vocabulary!$A:$J,8,),"")</f>
        <v>fed-bus</v>
      </c>
      <c r="E241" s="13" t="str">
        <f>IFERROR(VLOOKUP(D241,Prefix!$A:$B,2,),"")</f>
        <v>http://vocab.belgif.be/ns/business#</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&lt;http://vocab.belgif.be/ns/business#authorization&gt;</v>
      </c>
      <c r="J241" s="13" t="str">
        <f>IF($A241&lt;&gt;"",VLOOKUP($A241,Vocabulary!$A:$J,2,),"")</f>
        <v>authorization</v>
      </c>
      <c r="K241" s="13" t="str">
        <f>IFERROR(IF(VLOOKUP(A241,VocabularyNL!$A:$G,6)=0,"",VLOOKUP(A241,VocabularyNL!$A:$G,6)),"")</f>
        <v>Toelating</v>
      </c>
      <c r="L241" s="13" t="str">
        <f>IFERROR(IF(VLOOKUP(A241,VocabularyFR!$A:$G,6)=0,"",VLOOKUP(A241,VocabularyFR!$A:$G,6)),"")</f>
        <v>Autorisation</v>
      </c>
      <c r="M241" s="13" t="str">
        <f>IFERROR(IF(VLOOKUP(A241,Vocabulary!$A:$F,3)=0,"",VLOOKUP(A241,Vocabulary!$A:$F,3)),"")</f>
        <v>Authorization allowed by an administration to the company.
By authorizations we mean approvals, permits, licenses, ... that can be issued with the intention of carrying out certain activities.</v>
      </c>
      <c r="N241" s="13" t="str">
        <f>IFERROR(IF(VLOOKUP(A241,VocabularyNL!$A:$H,7)=0,"",VLOOKUP(A241,VocabularyNL!$A:$H,7)),"")</f>
        <v xml:space="preserve">Toelating toegestaan zijn door een administratie aan de onderneming.
Onder toelatingen verstaan we erkenningen, vergunningen, licenties,  ... die uitgereikt kunnen worden met de bedoeling bepaalde activiteiten te mogen uitvoeren. </v>
      </c>
      <c r="O241" s="13" t="str">
        <f>IFERROR(IF(VLOOKUP(A241,VocabularyFR!$A:$H,7)=0,"",VLOOKUP(A241,VocabularyFR!$A:$H,7)),"")</f>
        <v>Autorisation autorisée par une administration à la société.
Par autorisations, nous entendons les approbations, permis, licences, ... pouvant être délivrés dans l’intention de réaliser certaines activités.</v>
      </c>
      <c r="P241" s="13" t="str">
        <f>IF($A241&lt;&gt;"",IF(VLOOKUP($A241,Vocabulary!$A:$J,7,)&lt;&gt;"",VLOOKUP($A241,Vocabulary!$A:$J,7,),""),"")</f>
        <v/>
      </c>
      <c r="Q241" s="13" t="str">
        <f>IFERROR(IF(VLOOKUP(A241,VocabularyNL!$A:$H,8)=0,"",VLOOKUP(A241,VocabularyNL!$A:$H,8)),"")</f>
        <v/>
      </c>
      <c r="R241" s="13" t="str">
        <f>IFERROR(IF(VLOOKUP(A241,VocabularyFR!$A:$H,8)=0,"",VLOOKUP(A241,VocabularyFR!$A:$H,8)),"")</f>
        <v/>
      </c>
      <c r="S241" s="57" t="str">
        <f>VLOOKUP(Table9[[#This Row],[Id]],Vocabulary!A:K,11)</f>
        <v>no</v>
      </c>
    </row>
    <row r="242" spans="1:19" ht="28.8" x14ac:dyDescent="0.3">
      <c r="A242" s="4">
        <v>244</v>
      </c>
      <c r="B242" s="13" t="str">
        <f>IF($A242&lt;&gt;"",IF(VLOOKUP($A242,VocabularyAdoption!$A:$K,8,)=0,"",VLOOKUP($A242,VocabularyAdoption!$A:$K,8,)),"")</f>
        <v>Proposed standard</v>
      </c>
      <c r="C242" s="13" t="str">
        <f>IF($A242&lt;&gt;"",VLOOKUP($A242,Vocabulary!$A:$J,6,),"")</f>
        <v>FED</v>
      </c>
      <c r="D242" s="13" t="str">
        <f>IF($A242&lt;&gt;"",VLOOKUP($A242,Vocabulary!$A:$J,8,),"")</f>
        <v>fed-bus</v>
      </c>
      <c r="E242" s="13" t="str">
        <f>IFERROR(VLOOKUP(D242,Prefix!$A:$B,2,),"")</f>
        <v>http://vocab.belgif.be/ns/business#</v>
      </c>
      <c r="F242" s="13" t="str">
        <f>IF($A242&lt;&gt;"",IF(VLOOKUP($A242,Vocabulary!$A:$J,9,)=0,"",VLOOKUP($A242,Vocabulary!$A:$J,9,)),"")</f>
        <v/>
      </c>
      <c r="G242" s="13" t="str">
        <f>IF($A242&lt;&gt;"",VLOOKUP($A242,Vocabulary!$A:$J,4,),"")</f>
        <v>Organization</v>
      </c>
      <c r="H242" s="13" t="str">
        <f>IF($A242&lt;&gt;"",VLOOKUP($A242,Vocabulary!$A:$J,5,),"")</f>
        <v>Property</v>
      </c>
      <c r="I242" s="13" t="str">
        <f t="shared" si="3"/>
        <v>&lt;http://vocab.belgif.be/ns/business#person&gt;</v>
      </c>
      <c r="J242" s="13" t="str">
        <f>IF($A242&lt;&gt;"",VLOOKUP($A242,Vocabulary!$A:$J,2,),"")</f>
        <v>person</v>
      </c>
      <c r="K242" s="13" t="str">
        <f>IFERROR(IF(VLOOKUP(A242,VocabularyNL!$A:$G,6)=0,"",VLOOKUP(A242,VocabularyNL!$A:$G,6)),"")</f>
        <v>Persoon</v>
      </c>
      <c r="L242" s="13" t="str">
        <f>IFERROR(IF(VLOOKUP(A242,VocabularyFR!$A:$G,6)=0,"",VLOOKUP(A242,VocabularyFR!$A:$G,6)),"")</f>
        <v>Personne</v>
      </c>
      <c r="M242" s="13" t="str">
        <f>IFERROR(IF(VLOOKUP(A242,Vocabulary!$A:$F,3)=0,"",VLOOKUP(A242,Vocabulary!$A:$F,3)),"")</f>
        <v>Person.</v>
      </c>
      <c r="N242" s="13" t="str">
        <f>IFERROR(IF(VLOOKUP(A242,VocabularyNL!$A:$H,7)=0,"",VLOOKUP(A242,VocabularyNL!$A:$H,7)),"")</f>
        <v>Persoon.</v>
      </c>
      <c r="O242" s="13" t="str">
        <f>IFERROR(IF(VLOOKUP(A242,VocabularyFR!$A:$H,7)=0,"",VLOOKUP(A242,VocabularyFR!$A:$H,7)),"")</f>
        <v>Personne</v>
      </c>
      <c r="P242" s="13" t="str">
        <f>IF($A242&lt;&gt;"",IF(VLOOKUP($A242,Vocabulary!$A:$J,7,)&lt;&gt;"",VLOOKUP($A242,Vocabulary!$A:$J,7,),""),"")</f>
        <v/>
      </c>
      <c r="Q242" s="13" t="str">
        <f>IFERROR(IF(VLOOKUP(A242,VocabularyNL!$A:$H,8)=0,"",VLOOKUP(A242,VocabularyNL!$A:$H,8)),"")</f>
        <v/>
      </c>
      <c r="R242" s="13" t="str">
        <f>IFERROR(IF(VLOOKUP(A242,VocabularyFR!$A:$H,8)=0,"",VLOOKUP(A242,VocabularyFR!$A:$H,8)),"")</f>
        <v/>
      </c>
      <c r="S242" s="57" t="str">
        <f>VLOOKUP(Table9[[#This Row],[Id]],Vocabulary!A:K,11)</f>
        <v>no</v>
      </c>
    </row>
    <row r="243" spans="1:19" x14ac:dyDescent="0.3">
      <c r="A243" s="4">
        <v>245</v>
      </c>
      <c r="B243" s="13" t="str">
        <f>IF($A243&lt;&gt;"",IF(VLOOKUP($A243,VocabularyAdoption!$A:$K,8,)=0,"",VLOOKUP($A243,VocabularyAdoption!$A:$K,8,)),"")</f>
        <v>Proposed standard</v>
      </c>
      <c r="C243" s="13" t="str">
        <f>IF($A243&lt;&gt;"",VLOOKUP($A243,Vocabulary!$A:$J,6,),"")</f>
        <v>FED</v>
      </c>
      <c r="D243" s="13" t="str">
        <f>IF($A243&lt;&gt;"",VLOOKUP($A243,Vocabulary!$A:$J,8,),"")</f>
        <v>schema</v>
      </c>
      <c r="E243" s="13" t="str">
        <f>IFERROR(VLOOKUP(D243,Prefix!$A:$B,2,),"")</f>
        <v>http://schema.org/</v>
      </c>
      <c r="F243" s="13" t="str">
        <f>IF($A243&lt;&gt;"",IF(VLOOKUP($A243,Vocabulary!$A:$J,9,)=0,"",VLOOKUP($A243,Vocabulary!$A:$J,9,)),"")</f>
        <v/>
      </c>
      <c r="G243" s="13" t="str">
        <f>IF($A243&lt;&gt;"",VLOOKUP($A243,Vocabulary!$A:$J,4,),"")</f>
        <v>Organization</v>
      </c>
      <c r="H243" s="13" t="str">
        <f>IF($A243&lt;&gt;"",VLOOKUP($A243,Vocabulary!$A:$J,5,),"")</f>
        <v>Property</v>
      </c>
      <c r="I243" s="13" t="str">
        <f t="shared" si="3"/>
        <v>&lt;http://schema.org/telephone&gt;</v>
      </c>
      <c r="J243" s="13" t="str">
        <f>IF($A243&lt;&gt;"",VLOOKUP($A243,Vocabulary!$A:$J,2,),"")</f>
        <v>telephone</v>
      </c>
      <c r="K243" s="13" t="str">
        <f>IFERROR(IF(VLOOKUP(A243,VocabularyNL!$A:$G,6)=0,"",VLOOKUP(A243,VocabularyNL!$A:$G,6)),"")</f>
        <v>Telefoonnummer</v>
      </c>
      <c r="L243" s="13" t="str">
        <f>IFERROR(IF(VLOOKUP(A243,VocabularyFR!$A:$G,6)=0,"",VLOOKUP(A243,VocabularyFR!$A:$G,6)),"")</f>
        <v>Numéro de téléphone</v>
      </c>
      <c r="M243" s="13" t="str">
        <f>IFERROR(IF(VLOOKUP(A243,Vocabulary!$A:$F,3)=0,"",VLOOKUP(A243,Vocabulary!$A:$F,3)),"")</f>
        <v>Telephone number.</v>
      </c>
      <c r="N243" s="13" t="str">
        <f>IFERROR(IF(VLOOKUP(A243,VocabularyNL!$A:$H,7)=0,"",VLOOKUP(A243,VocabularyNL!$A:$H,7)),"")</f>
        <v>Telefoonnummer</v>
      </c>
      <c r="O243" s="13" t="str">
        <f>IFERROR(IF(VLOOKUP(A243,VocabularyFR!$A:$H,7)=0,"",VLOOKUP(A243,VocabularyFR!$A:$H,7)),"")</f>
        <v>Numéro de téléphone</v>
      </c>
      <c r="P243" s="13" t="str">
        <f>IF($A243&lt;&gt;"",IF(VLOOKUP($A243,Vocabulary!$A:$J,7,)&lt;&gt;"",VLOOKUP($A243,Vocabulary!$A:$J,7,),""),"")</f>
        <v/>
      </c>
      <c r="Q243" s="13" t="str">
        <f>IFERROR(IF(VLOOKUP(A243,VocabularyNL!$A:$H,8)=0,"",VLOOKUP(A243,VocabularyNL!$A:$H,8)),"")</f>
        <v/>
      </c>
      <c r="R243" s="13" t="str">
        <f>IFERROR(IF(VLOOKUP(A243,VocabularyFR!$A:$H,8)=0,"",VLOOKUP(A243,VocabularyFR!$A:$H,8)),"")</f>
        <v/>
      </c>
      <c r="S243" s="57" t="str">
        <f>VLOOKUP(Table9[[#This Row],[Id]],Vocabulary!A:K,11)</f>
        <v>no</v>
      </c>
    </row>
    <row r="244" spans="1:19" ht="57.6" x14ac:dyDescent="0.3">
      <c r="A244" s="4">
        <v>246</v>
      </c>
      <c r="B244" s="13" t="str">
        <f>IF($A244&lt;&gt;"",IF(VLOOKUP($A244,VocabularyAdoption!$A:$K,8,)=0,"",VLOOKUP($A244,VocabularyAdoption!$A:$K,8,)),"")</f>
        <v>Draft</v>
      </c>
      <c r="C244" s="13" t="str">
        <f>IF($A244&lt;&gt;"",VLOOKUP($A244,Vocabulary!$A:$J,6,),"")</f>
        <v>FED</v>
      </c>
      <c r="D244" s="13" t="str">
        <f>IF($A244&lt;&gt;"",VLOOKUP($A244,Vocabulary!$A:$J,8,),"")</f>
        <v>fed-bus</v>
      </c>
      <c r="E244" s="13" t="str">
        <f>IFERROR(VLOOKUP(D244,Prefix!$A:$B,2,),"")</f>
        <v>http://vocab.belgif.be/ns/business#</v>
      </c>
      <c r="F244" s="13" t="str">
        <f>IF($A244&lt;&gt;"",IF(VLOOKUP($A244,Vocabulary!$A:$J,9,)=0,"",VLOOKUP($A244,Vocabulary!$A:$J,9,)),"")</f>
        <v/>
      </c>
      <c r="G244" s="13" t="str">
        <f>IF($A244&lt;&gt;"",VLOOKUP($A244,Vocabulary!$A:$J,4,),"")</f>
        <v>Organization</v>
      </c>
      <c r="H244" s="13" t="str">
        <f>IF($A244&lt;&gt;"",VLOOKUP($A244,Vocabulary!$A:$J,5,),"")</f>
        <v>Property</v>
      </c>
      <c r="I244" s="13" t="str">
        <f t="shared" si="3"/>
        <v>&lt;http://vocab.belgif.be/ns/business#rightsHolder&gt;</v>
      </c>
      <c r="J244" s="13" t="str">
        <f>IF($A244&lt;&gt;"",VLOOKUP($A244,Vocabulary!$A:$J,2,),"")</f>
        <v>rightsHolder</v>
      </c>
      <c r="K244" s="13" t="str">
        <f>IFERROR(IF(VLOOKUP(A244,VocabularyNL!$A:$G,6)=0,"",VLOOKUP(A244,VocabularyNL!$A:$G,6)),"")</f>
        <v>Mandataris</v>
      </c>
      <c r="L244" s="13" t="str">
        <f>IFERROR(IF(VLOOKUP(A244,VocabularyFR!$A:$G,6)=0,"",VLOOKUP(A244,VocabularyFR!$A:$G,6)),"")</f>
        <v>Mandataire</v>
      </c>
      <c r="M244" s="13" t="str">
        <f>IFERROR(IF(VLOOKUP(A244,Vocabulary!$A:$F,3)=0,"",VLOOKUP(A244,Vocabulary!$A:$F,3)),"")</f>
        <v/>
      </c>
      <c r="N244" s="13" t="str">
        <f>IFERROR(IF(VLOOKUP(A244,VocabularyNL!$A:$H,7)=0,"",VLOOKUP(A244,VocabularyNL!$A:$H,7)),"")</f>
        <v/>
      </c>
      <c r="O244" s="13" t="str">
        <f>IFERROR(IF(VLOOKUP(A244,VocabularyFR!$A:$H,7)=0,"",VLOOKUP(A244,VocabularyFR!$A:$H,7)),"")</f>
        <v/>
      </c>
      <c r="P244" s="13" t="str">
        <f>IF($A244&lt;&gt;"",IF(VLOOKUP($A244,Vocabulary!$A:$J,7,)&lt;&gt;"",VLOOKUP($A244,Vocabulary!$A:$J,7,),""),"")</f>
        <v>Proposal to delete: not included in  KBO 'function'  (e.g. collect postal documents)
First check with MinFin.</v>
      </c>
      <c r="Q244" s="13" t="str">
        <f>IFERROR(IF(VLOOKUP(A244,VocabularyNL!$A:$H,8)=0,"",VLOOKUP(A244,VocabularyNL!$A:$H,8)),"")</f>
        <v xml:space="preserve">Voorstel om te schrappen: niet opgenomen in de 'functie' van KBO (bijvoorbeeld het verzamelen van poststukken)
Controleer eerst met MinFin. </v>
      </c>
      <c r="R244" s="13" t="str">
        <f>IFERROR(IF(VLOOKUP(A244,VocabularyFR!$A:$H,8)=0,"",VLOOKUP(A244,VocabularyFR!$A:$H,8)),"")</f>
        <v>Proposition de supprimer: non incluse dans la" fonction "de KBO (par exemple, collecte de documents postaux)
A vérifier avec MinFin.</v>
      </c>
      <c r="S244" s="57" t="str">
        <f>VLOOKUP(Table9[[#This Row],[Id]],Vocabulary!A:K,11)</f>
        <v>no</v>
      </c>
    </row>
    <row r="245" spans="1:19" ht="28.8" x14ac:dyDescent="0.3">
      <c r="A245" s="4">
        <v>248</v>
      </c>
      <c r="B245" s="13" t="str">
        <f>IF($A245&lt;&gt;"",IF(VLOOKUP($A245,VocabularyAdoption!$A:$K,8,)=0,"",VLOOKUP($A245,VocabularyAdoption!$A:$K,8,)),"")</f>
        <v>Draft</v>
      </c>
      <c r="C245" s="13" t="str">
        <f>IF($A245&lt;&gt;"",VLOOKUP($A245,Vocabulary!$A:$J,6,),"")</f>
        <v>FED</v>
      </c>
      <c r="D245" s="13" t="str">
        <f>IF($A245&lt;&gt;"",VLOOKUP($A245,Vocabulary!$A:$J,8,),"")</f>
        <v>fed-bus</v>
      </c>
      <c r="E245" s="13" t="str">
        <f>IFERROR(VLOOKUP(D245,Prefix!$A:$B,2,),"")</f>
        <v>http://vocab.belgif.be/ns/business#</v>
      </c>
      <c r="F245" s="13" t="str">
        <f>IF($A245&lt;&gt;"",IF(VLOOKUP($A245,Vocabulary!$A:$J,9,)=0,"",VLOOKUP($A245,Vocabulary!$A:$J,9,)),"")</f>
        <v/>
      </c>
      <c r="G245" s="13" t="str">
        <f>IF($A245&lt;&gt;"",VLOOKUP($A245,Vocabulary!$A:$J,4,),"")</f>
        <v>Organization</v>
      </c>
      <c r="H245" s="13" t="str">
        <f>IF($A245&lt;&gt;"",VLOOKUP($A245,Vocabulary!$A:$J,5,),"")</f>
        <v>Property</v>
      </c>
      <c r="I245" s="13" t="str">
        <f t="shared" si="3"/>
        <v>&lt;http://vocab.belgif.be/ns/business#website&gt;</v>
      </c>
      <c r="J245" s="13" t="str">
        <f>IF($A245&lt;&gt;"",VLOOKUP($A245,Vocabulary!$A:$J,2,),"")</f>
        <v>website</v>
      </c>
      <c r="K245" s="13" t="str">
        <f>IFERROR(IF(VLOOKUP(A245,VocabularyNL!$A:$G,6)=0,"",VLOOKUP(A245,VocabularyNL!$A:$G,6)),"")</f>
        <v>Website</v>
      </c>
      <c r="L245" s="13" t="str">
        <f>IFERROR(IF(VLOOKUP(A245,VocabularyFR!$A:$G,6)=0,"",VLOOKUP(A245,VocabularyFR!$A:$G,6)),"")</f>
        <v>Site web</v>
      </c>
      <c r="M245" s="13" t="str">
        <f>IFERROR(IF(VLOOKUP(A245,Vocabulary!$A:$F,3)=0,"",VLOOKUP(A245,Vocabulary!$A:$F,3)),"")</f>
        <v>Website.</v>
      </c>
      <c r="N245" s="13" t="str">
        <f>IFERROR(IF(VLOOKUP(A245,VocabularyNL!$A:$H,7)=0,"",VLOOKUP(A245,VocabularyNL!$A:$H,7)),"")</f>
        <v>Website.</v>
      </c>
      <c r="O245" s="13" t="str">
        <f>IFERROR(IF(VLOOKUP(A245,VocabularyFR!$A:$H,7)=0,"",VLOOKUP(A245,VocabularyFR!$A:$H,7)),"")</f>
        <v>Site web.</v>
      </c>
      <c r="P245" s="13" t="str">
        <f>IF($A245&lt;&gt;"",IF(VLOOKUP($A245,Vocabulary!$A:$J,7,)&lt;&gt;"",VLOOKUP($A245,Vocabulary!$A:$J,7,),""),"")</f>
        <v/>
      </c>
      <c r="Q245" s="13" t="str">
        <f>IFERROR(IF(VLOOKUP(A245,VocabularyNL!$A:$H,8)=0,"",VLOOKUP(A245,VocabularyNL!$A:$H,8)),"")</f>
        <v/>
      </c>
      <c r="R245" s="13" t="str">
        <f>IFERROR(IF(VLOOKUP(A245,VocabularyFR!$A:$H,8)=0,"",VLOOKUP(A245,VocabularyFR!$A:$H,8)),"")</f>
        <v/>
      </c>
      <c r="S245" s="57" t="str">
        <f>VLOOKUP(Table9[[#This Row],[Id]],Vocabulary!A:K,11)</f>
        <v>no</v>
      </c>
    </row>
    <row r="246" spans="1:19" ht="259.2" x14ac:dyDescent="0.3">
      <c r="A246" s="4">
        <v>249</v>
      </c>
      <c r="B246" s="13" t="str">
        <f>IF($A246&lt;&gt;"",IF(VLOOKUP($A246,VocabularyAdoption!$A:$K,8,)=0,"",VLOOKUP($A246,VocabularyAdoption!$A:$K,8,)),"")</f>
        <v>Proposed standard</v>
      </c>
      <c r="C246" s="13" t="str">
        <f>IF($A246&lt;&gt;"",VLOOKUP($A246,Vocabulary!$A:$J,6,),"")</f>
        <v>FED</v>
      </c>
      <c r="D246" s="13" t="str">
        <f>IF($A246&lt;&gt;"",VLOOKUP($A246,Vocabulary!$A:$J,8,),"")</f>
        <v>locn</v>
      </c>
      <c r="E246" s="13" t="str">
        <f>IFERROR(VLOOKUP(D246,Prefix!$A:$B,2,),"")</f>
        <v>http://www.w3.org/ns/locn#</v>
      </c>
      <c r="F246" s="13" t="str">
        <f>IF($A246&lt;&gt;"",IF(VLOOKUP($A246,Vocabulary!$A:$J,9,)=0,"",VLOOKUP($A246,Vocabulary!$A:$J,9,)),"")</f>
        <v>Address</v>
      </c>
      <c r="G246" s="13" t="str">
        <f>IF($A246&lt;&gt;"",VLOOKUP($A246,Vocabulary!$A:$J,4,),"")</f>
        <v>Location</v>
      </c>
      <c r="H246" s="13" t="str">
        <f>IF($A246&lt;&gt;"",VLOOKUP($A246,Vocabulary!$A:$J,5,),"")</f>
        <v>Class</v>
      </c>
      <c r="I246" s="13" t="str">
        <f t="shared" si="3"/>
        <v>&lt;http://www.w3.org/ns/locn#Address&gt;</v>
      </c>
      <c r="J246" s="13" t="str">
        <f>IF($A246&lt;&gt;"",VLOOKUP($A246,Vocabulary!$A:$J,2,),"")</f>
        <v>BelgianAddress</v>
      </c>
      <c r="K246" s="13" t="str">
        <f>IFERROR(IF(VLOOKUP(A246,VocabularyNL!$A:$G,6)=0,"",VLOOKUP(A246,VocabularyNL!$A:$G,6)),"")</f>
        <v>Belgisch adres</v>
      </c>
      <c r="L246" s="13" t="str">
        <f>IFERROR(IF(VLOOKUP(A246,VocabularyFR!$A:$G,6)=0,"",VLOOKUP(A246,VocabularyFR!$A:$G,6)),"")</f>
        <v>Adresse belge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6" s="57" t="str">
        <f>VLOOKUP(Table9[[#This Row],[Id]],Vocabulary!A:K,11)</f>
        <v>no</v>
      </c>
    </row>
    <row r="247" spans="1:19" ht="57.6" x14ac:dyDescent="0.3">
      <c r="A247" s="4">
        <v>250</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&lt;http://vocab.belgif.be/ns/location#AddressableObject&gt;</v>
      </c>
      <c r="J247" s="13" t="str">
        <f>IF($A247&lt;&gt;"",VLOOKUP($A247,Vocabulary!$A:$J,2,),"")</f>
        <v>AddressableObject</v>
      </c>
      <c r="K247" s="13" t="str">
        <f>IFERROR(IF(VLOOKUP(A247,VocabularyNL!$A:$G,6)=0,"",VLOOKUP(A247,VocabularyNL!$A:$G,6)),"")</f>
        <v>Adresseerbaar object</v>
      </c>
      <c r="L247" s="13" t="str">
        <f>IFERROR(IF(VLOOKUP(A247,VocabularyFR!$A:$G,6)=0,"",VLOOKUP(A247,VocabularyFR!$A:$G,6)),"")</f>
        <v>Objet addressable</v>
      </c>
      <c r="M247" s="13" t="str">
        <f>IFERROR(IF(VLOOKUP(A247,Vocabulary!$A:$F,3)=0,"",VLOOKUP(A247,Vocabulary!$A:$F,3)),"")</f>
        <v>Geographical object that can be identified with an address.
Is abstract, ie the type of addressable object must always be specified (e.g. building unit, parcel, ..).</v>
      </c>
      <c r="N247" s="13" t="str">
        <f>IFERROR(IF(VLOOKUP(A247,VocabularyNL!$A:$H,7)=0,"",VLOOKUP(A247,VocabularyNL!$A:$H,7)),"")</f>
        <v>Geografisch object dat kan worden geïdentificeerd met een adres.
Is abstract, dwz het type adresseerbaar object moet altijd worden gespecificeerd (bijv. Gebouweenheid, perceel, ..).</v>
      </c>
      <c r="O247" s="13" t="str">
        <f>IFERROR(IF(VLOOKUP(A247,VocabularyFR!$A:$H,7)=0,"",VLOOKUP(A247,VocabularyFR!$A:$H,7)),"")</f>
        <v>Objet géographique pouvant être identifié avec une adresse.
Est abstrait, c'est-à-dire que le type d'objet adressable doit toujours être spécifié (par exemple: unité de construction, parcelle, ..).</v>
      </c>
      <c r="P247" s="13" t="str">
        <f>IF($A247&lt;&gt;"",IF(VLOOKUP($A247,Vocabulary!$A:$J,7,)&lt;&gt;"",VLOOKUP($A247,Vocabulary!$A:$J,7,),""),"")</f>
        <v/>
      </c>
      <c r="Q247" s="13" t="str">
        <f>IFERROR(IF(VLOOKUP(A247,VocabularyNL!$A:$H,8)=0,"",VLOOKUP(A247,VocabularyNL!$A:$H,8)),"")</f>
        <v/>
      </c>
      <c r="R247" s="13" t="str">
        <f>IFERROR(IF(VLOOKUP(A247,VocabularyFR!$A:$H,8)=0,"",VLOOKUP(A247,VocabularyFR!$A:$H,8)),"")</f>
        <v/>
      </c>
      <c r="S247" s="57" t="str">
        <f>VLOOKUP(Table9[[#This Row],[Id]],Vocabulary!A:K,11)</f>
        <v>no</v>
      </c>
    </row>
    <row r="248" spans="1:19" ht="28.8" x14ac:dyDescent="0.3">
      <c r="A248" s="4">
        <v>251</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Address</v>
      </c>
      <c r="G248" s="13" t="str">
        <f>IF($A248&lt;&gt;"",VLOOKUP($A248,Vocabulary!$A:$J,4,),"")</f>
        <v>Location</v>
      </c>
      <c r="H248" s="13" t="str">
        <f>IF($A248&lt;&gt;"",VLOOKUP($A248,Vocabulary!$A:$J,5,),"")</f>
        <v>Class</v>
      </c>
      <c r="I248" s="13" t="str">
        <f t="shared" si="3"/>
        <v>&lt;http://inspire.ec.europa.eu/ont/ad#Address&gt;</v>
      </c>
      <c r="J248" s="13" t="str">
        <f>IF($A248&lt;&gt;"",VLOOKUP($A248,Vocabulary!$A:$J,2,),"")</f>
        <v>Address</v>
      </c>
      <c r="K248" s="13" t="str">
        <f>IFERROR(IF(VLOOKUP(A248,VocabularyNL!$A:$G,6)=0,"",VLOOKUP(A248,VocabularyNL!$A:$G,6)),"")</f>
        <v>Adres</v>
      </c>
      <c r="L248" s="13" t="str">
        <f>IFERROR(IF(VLOOKUP(A248,VocabularyFR!$A:$G,6)=0,"",VLOOKUP(A248,VocabularyFR!$A:$G,6)),"")</f>
        <v>Adresse</v>
      </c>
      <c r="M248" s="13" t="str">
        <f>IFERROR(IF(VLOOKUP(A248,Vocabulary!$A:$F,3)=0,"",VLOOKUP(A248,Vocabulary!$A:$F,3)),"")</f>
        <v xml:space="preserve">An "address representation" as conceptually defined by the INSPIRE Address Representation data type. </v>
      </c>
      <c r="N248" s="13" t="str">
        <f>IFERROR(IF(VLOOKUP(A248,VocabularyNL!$A:$H,7)=0,"",VLOOKUP(A248,VocabularyNL!$A:$H,7)),"")</f>
        <v>Een "adresrepresentatie" zoals conceptueel gedefinieerd door het gegevenstype INSPIRE Address Representation.</v>
      </c>
      <c r="O248" s="13" t="str">
        <f>IFERROR(IF(VLOOKUP(A248,VocabularyFR!$A:$H,7)=0,"",VLOOKUP(A248,VocabularyFR!$A:$H,7)),"")</f>
        <v>Une "représentation d'adresse" définie conceptuellement par le type de données INSPIRE Address Representation.</v>
      </c>
      <c r="P248" s="13" t="str">
        <f>IF($A248&lt;&gt;"",IF(VLOOKUP($A248,Vocabulary!$A:$J,7,)&lt;&gt;"",VLOOKUP($A248,Vocabulary!$A:$J,7,),""),"")</f>
        <v/>
      </c>
      <c r="Q248" s="13" t="str">
        <f>IFERROR(IF(VLOOKUP(A248,VocabularyNL!$A:$H,8)=0,"",VLOOKUP(A248,VocabularyNL!$A:$H,8)),"")</f>
        <v/>
      </c>
      <c r="R248" s="13" t="str">
        <f>IFERROR(IF(VLOOKUP(A248,VocabularyFR!$A:$H,8)=0,"",VLOOKUP(A248,VocabularyFR!$A:$H,8)),"")</f>
        <v/>
      </c>
      <c r="S248" s="57" t="str">
        <f>VLOOKUP(Table9[[#This Row],[Id]],Vocabulary!A:K,11)</f>
        <v>no</v>
      </c>
    </row>
    <row r="249" spans="1:19" ht="57.6" x14ac:dyDescent="0.3">
      <c r="A249" s="4">
        <v>252</v>
      </c>
      <c r="B249" s="13" t="str">
        <f>IF($A249&lt;&gt;"",IF(VLOOKUP($A249,VocabularyAdoption!$A:$K,8,)=0,"",VLOOKUP($A249,VocabularyAdoption!$A:$K,8,)),"")</f>
        <v>Proposed standard</v>
      </c>
      <c r="C249" s="13" t="str">
        <f>IF($A249&lt;&gt;"",VLOOKUP($A249,Vocabulary!$A:$J,6,),"")</f>
        <v>FED</v>
      </c>
      <c r="D249" s="13" t="str">
        <f>IF($A249&lt;&gt;"",VLOOKUP($A249,Vocabulary!$A:$J,8,),"")</f>
        <v>fed-loc</v>
      </c>
      <c r="E249" s="13" t="str">
        <f>IFERROR(VLOOKUP(D249,Prefix!$A:$B,2,),"")</f>
        <v>http://vocab.belgif.be/ns/location#</v>
      </c>
      <c r="F249" s="13" t="str">
        <f>IF($A249&lt;&gt;"",IF(VLOOKUP($A249,Vocabulary!$A:$J,9,)=0,"",VLOOKUP($A249,Vocabulary!$A:$J,9,)),"")</f>
        <v/>
      </c>
      <c r="G249" s="13" t="str">
        <f>IF($A249&lt;&gt;"",VLOOKUP($A249,Vocabulary!$A:$J,4,),"")</f>
        <v>Location</v>
      </c>
      <c r="H249" s="13" t="str">
        <f>IF($A249&lt;&gt;"",VLOOKUP($A249,Vocabulary!$A:$J,5,),"")</f>
        <v>Class</v>
      </c>
      <c r="I249" s="13" t="str">
        <f t="shared" si="3"/>
        <v>&lt;http://vocab.belgif.be/ns/location#BuildingUnit&gt;</v>
      </c>
      <c r="J249" s="13" t="str">
        <f>IF($A249&lt;&gt;"",VLOOKUP($A249,Vocabulary!$A:$J,2,),"")</f>
        <v>BuildingUnit</v>
      </c>
      <c r="K249" s="13" t="str">
        <f>IFERROR(IF(VLOOKUP(A249,VocabularyNL!$A:$G,6)=0,"",VLOOKUP(A249,VocabularyNL!$A:$G,6)),"")</f>
        <v>Gebouw</v>
      </c>
      <c r="L249" s="13" t="str">
        <f>IFERROR(IF(VLOOKUP(A249,VocabularyFR!$A:$G,6)=0,"",VLOOKUP(A249,VocabularyFR!$A:$G,6)),"")</f>
        <v>Batiment</v>
      </c>
      <c r="M249" s="13" t="str">
        <f>IFERROR(IF(VLOOKUP(A249,Vocabulary!$A:$F,3)=0,"",VLOOKUP(A249,Vocabulary!$A:$F,3)),"")</f>
        <v>The smallest unit within a building that is suitable for residential, commercial or recreational purposes and that can be accessed via its own lockable access from the public road, a yard or a common room.</v>
      </c>
      <c r="N249" s="13" t="str">
        <f>IFERROR(IF(VLOOKUP(A249,VocabularyNL!$A:$H,7)=0,"",VLOOKUP(A249,VocabularyNL!$A:$H,7)),"")</f>
        <v>De kleinste eenheid binnen een gebouw die geschikt is voor woon-,bedrijfsmatige,of recreatieve doeleinden en die ontsloten wordt via een eigen afsluitbare toegang vanaf de openbare weg,een erf of een gemeenschappelijke ruimte.</v>
      </c>
      <c r="O249" s="13" t="str">
        <f>IFERROR(IF(VLOOKUP(A249,VocabularyFR!$A:$H,7)=0,"",VLOOKUP(A249,VocabularyFR!$A:$H,7)),"")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9" s="13" t="str">
        <f>IF($A249&lt;&gt;"",IF(VLOOKUP($A249,Vocabulary!$A:$J,7,)&lt;&gt;"",VLOOKUP($A249,Vocabulary!$A:$J,7,),""),"")</f>
        <v/>
      </c>
      <c r="Q249" s="13" t="str">
        <f>IFERROR(IF(VLOOKUP(A249,VocabularyNL!$A:$H,8)=0,"",VLOOKUP(A249,VocabularyNL!$A:$H,8)),"")</f>
        <v/>
      </c>
      <c r="R249" s="13" t="str">
        <f>IFERROR(IF(VLOOKUP(A249,VocabularyFR!$A:$H,8)=0,"",VLOOKUP(A249,VocabularyFR!$A:$H,8)),"")</f>
        <v/>
      </c>
      <c r="S249" s="57" t="str">
        <f>VLOOKUP(Table9[[#This Row],[Id]],Vocabulary!A:K,11)</f>
        <v>no</v>
      </c>
    </row>
    <row r="250" spans="1:19" ht="28.8" x14ac:dyDescent="0.3">
      <c r="A250" s="4">
        <v>255</v>
      </c>
      <c r="B250" s="13" t="str">
        <f>IF($A250&lt;&gt;"",IF(VLOOKUP($A250,VocabularyAdoption!$A:$K,8,)=0,"",VLOOKUP($A250,VocabularyAdoption!$A:$K,8,)),"")</f>
        <v>Proposed standard</v>
      </c>
      <c r="C250" s="13" t="str">
        <f>IF($A250&lt;&gt;"",VLOOKUP($A250,Vocabulary!$A:$J,6,),"")</f>
        <v>FED</v>
      </c>
      <c r="D250" s="13" t="str">
        <f>IF($A250&lt;&gt;"",VLOOKUP($A250,Vocabulary!$A:$J,8,),"")</f>
        <v>inspire-ad</v>
      </c>
      <c r="E250" s="13" t="str">
        <f>IFERROR(VLOOKUP(D250,Prefix!$A:$B,2,),"")</f>
        <v>http://inspire.ec.europa.eu/ont/ad#</v>
      </c>
      <c r="F250" s="13" t="str">
        <f>IF($A250&lt;&gt;"",IF(VLOOKUP($A250,Vocabulary!$A:$J,9,)=0,"",VLOOKUP($A250,Vocabulary!$A:$J,9,)),"")</f>
        <v>GeographicPosition</v>
      </c>
      <c r="G250" s="13" t="str">
        <f>IF($A250&lt;&gt;"",VLOOKUP($A250,Vocabulary!$A:$J,4,),"")</f>
        <v>Location</v>
      </c>
      <c r="H250" s="13" t="str">
        <f>IF($A250&lt;&gt;"",VLOOKUP($A250,Vocabulary!$A:$J,5,),"")</f>
        <v>Class</v>
      </c>
      <c r="I250" s="13" t="str">
        <f t="shared" si="3"/>
        <v>&lt;http://inspire.ec.europa.eu/ont/ad#GeographicPosition&gt;</v>
      </c>
      <c r="J250" s="13" t="str">
        <f>IF($A250&lt;&gt;"",VLOOKUP($A250,Vocabulary!$A:$J,2,),"")</f>
        <v>GeographicalPosition</v>
      </c>
      <c r="K250" s="13" t="str">
        <f>IFERROR(IF(VLOOKUP(A250,VocabularyNL!$A:$G,6)=0,"",VLOOKUP(A250,VocabularyNL!$A:$G,6)),"")</f>
        <v>Geografische positie</v>
      </c>
      <c r="L250" s="13" t="str">
        <f>IFERROR(IF(VLOOKUP(A250,VocabularyFR!$A:$G,6)=0,"",VLOOKUP(A250,VocabularyFR!$A:$G,6)),"")</f>
        <v>Position géographique</v>
      </c>
      <c r="M250" s="13" t="str">
        <f>IFERROR(IF(VLOOKUP(A250,Vocabulary!$A:$F,3)=0,"",VLOOKUP(A250,Vocabulary!$A:$F,3)),"")</f>
        <v>Geographical position indicated by a point.</v>
      </c>
      <c r="N250" s="13" t="str">
        <f>IFERROR(IF(VLOOKUP(A250,VocabularyNL!$A:$H,7)=0,"",VLOOKUP(A250,VocabularyNL!$A:$H,7)),"")</f>
        <v>Geografische positie aangegeven dmv een punt.</v>
      </c>
      <c r="O250" s="13" t="str">
        <f>IFERROR(IF(VLOOKUP(A250,VocabularyFR!$A:$H,7)=0,"",VLOOKUP(A250,VocabularyFR!$A:$H,7)),"")</f>
        <v>Position géographique indiquée par un point.</v>
      </c>
      <c r="P250" s="13" t="str">
        <f>IF($A250&lt;&gt;"",IF(VLOOKUP($A250,Vocabulary!$A:$J,7,)&lt;&gt;"",VLOOKUP($A250,Vocabulary!$A:$J,7,),""),"")</f>
        <v/>
      </c>
      <c r="Q250" s="13" t="str">
        <f>IFERROR(IF(VLOOKUP(A250,VocabularyNL!$A:$H,8)=0,"",VLOOKUP(A250,VocabularyNL!$A:$H,8)),"")</f>
        <v/>
      </c>
      <c r="R250" s="13" t="str">
        <f>IFERROR(IF(VLOOKUP(A250,VocabularyFR!$A:$H,8)=0,"",VLOOKUP(A250,VocabularyFR!$A:$H,8)),"")</f>
        <v/>
      </c>
      <c r="S250" s="57" t="str">
        <f>VLOOKUP(Table9[[#This Row],[Id]],Vocabulary!A:K,11)</f>
        <v>no</v>
      </c>
    </row>
    <row r="251" spans="1:19" ht="244.8" x14ac:dyDescent="0.3">
      <c r="A251" s="4">
        <v>256</v>
      </c>
      <c r="B251" s="13" t="str">
        <f>IF($A251&lt;&gt;"",IF(VLOOKUP($A251,VocabularyAdoption!$A:$K,8,)=0,"",VLOOKUP($A251,VocabularyAdoption!$A:$K,8,)),"")</f>
        <v>Proposed standard</v>
      </c>
      <c r="C251" s="13" t="str">
        <f>IF($A251&lt;&gt;"",VLOOKUP($A251,Vocabulary!$A:$J,6,),"")</f>
        <v>FED</v>
      </c>
      <c r="D251" s="13" t="str">
        <f>IF($A251&lt;&gt;"",VLOOKUP($A251,Vocabulary!$A:$J,8,),"")</f>
        <v>adms</v>
      </c>
      <c r="E251" s="13" t="str">
        <f>IFERROR(VLOOKUP(D251,Prefix!$A:$B,2,),"")</f>
        <v>http://www.w3.org/ns/adms#</v>
      </c>
      <c r="F251" s="13" t="str">
        <f>IF($A251&lt;&gt;"",IF(VLOOKUP($A251,Vocabulary!$A:$J,9,)=0,"",VLOOKUP($A251,Vocabulary!$A:$J,9,)),"")</f>
        <v/>
      </c>
      <c r="G251" s="13" t="str">
        <f>IF($A251&lt;&gt;"",VLOOKUP($A251,Vocabulary!$A:$J,4,),"")</f>
        <v>Generic</v>
      </c>
      <c r="H251" s="13" t="str">
        <f>IF($A251&lt;&gt;"",VLOOKUP($A251,Vocabulary!$A:$J,5,),"")</f>
        <v>Class</v>
      </c>
      <c r="I251" s="13" t="str">
        <f t="shared" si="3"/>
        <v>&lt;http://www.w3.org/ns/adms#Identifier&gt;</v>
      </c>
      <c r="J251" s="13" t="str">
        <f>IF($A251&lt;&gt;"",VLOOKUP($A251,Vocabulary!$A:$J,2,),"")</f>
        <v>Identifier</v>
      </c>
      <c r="K251" s="13" t="str">
        <f>IFERROR(IF(VLOOKUP(A251,VocabularyNL!$A:$G,6)=0,"",VLOOKUP(A251,VocabularyNL!$A:$G,6)),"")</f>
        <v>Identifier (complex)</v>
      </c>
      <c r="L251" s="13" t="str">
        <f>IFERROR(IF(VLOOKUP(A251,VocabularyFR!$A:$G,6)=0,"",VLOOKUP(A251,VocabularyFR!$A:$G,6)),"")</f>
        <v>Identifiant (complexe)</v>
      </c>
      <c r="M251" s="13" t="str">
        <f>IFERROR(IF(VLOOKUP(A251,Vocabulary!$A:$F,3)=0,"",VLOOKUP(A251,Vocabulary!$A:$F,3)),"")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51" s="13" t="str">
        <f>IFERROR(IF(VLOOKUP(A251,VocabularyNL!$A:$H,7)=0,"",VLOOKUP(A251,VocabularyNL!$A:$H,7)),"")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51" s="13" t="str">
        <f>IFERROR(IF(VLOOKUP(A251,VocabularyFR!$A:$H,7)=0,"",VLOOKUP(A251,VocabularyFR!$A:$H,7)),"")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51" s="13" t="str">
        <f>IF($A251&lt;&gt;"",IF(VLOOKUP($A251,Vocabulary!$A:$J,7,)&lt;&gt;"",VLOOKUP($A251,Vocabulary!$A:$J,7,),""),"")</f>
        <v/>
      </c>
      <c r="Q251" s="13" t="str">
        <f>IFERROR(IF(VLOOKUP(A251,VocabularyNL!$A:$H,8)=0,"",VLOOKUP(A251,VocabularyNL!$A:$H,8)),"")</f>
        <v/>
      </c>
      <c r="R251" s="13" t="str">
        <f>IFERROR(IF(VLOOKUP(A251,VocabularyFR!$A:$H,8)=0,"",VLOOKUP(A251,VocabularyFR!$A:$H,8)),"")</f>
        <v/>
      </c>
      <c r="S251" s="57" t="str">
        <f>VLOOKUP(Table9[[#This Row],[Id]],Vocabulary!A:K,11)</f>
        <v>no</v>
      </c>
    </row>
    <row r="252" spans="1:19" ht="86.4" x14ac:dyDescent="0.3">
      <c r="A252" s="4">
        <v>257</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&lt;http://vocab.belgif.be/ns/location#MooringPlace&gt;</v>
      </c>
      <c r="J252" s="13" t="str">
        <f>IF($A252&lt;&gt;"",VLOOKUP($A252,Vocabulary!$A:$J,2,),"")</f>
        <v>MooringPlace</v>
      </c>
      <c r="K252" s="13" t="str">
        <f>IFERROR(IF(VLOOKUP(A252,VocabularyNL!$A:$G,6)=0,"",VLOOKUP(A252,VocabularyNL!$A:$G,6)),"")</f>
        <v>Aanlegplaats</v>
      </c>
      <c r="L252" s="13" t="str">
        <f>IFERROR(IF(VLOOKUP(A252,VocabularyFR!$A:$G,6)=0,"",VLOOKUP(A252,VocabularyFR!$A:$G,6)),"")</f>
        <v>Amarrage</v>
      </c>
      <c r="M252" s="13" t="str">
        <f>IFERROR(IF(VLOOKUP(A252,Vocabulary!$A:$F,3)=0,"",VLOOKUP(A252,Vocabulary!$A:$F,3)),"")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2" s="13" t="str">
        <f>IFERROR(IF(VLOOKUP(A252,VocabularyNL!$A:$H,7)=0,"",VLOOKUP(A252,VocabularyNL!$A:$H,7)),"")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2" s="13" t="str">
        <f>IFERROR(IF(VLOOKUP(A252,VocabularyFR!$A:$H,7)=0,"",VLOOKUP(A252,VocabularyFR!$A:$H,7)),"")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2" s="13" t="str">
        <f>IF($A252&lt;&gt;"",IF(VLOOKUP($A252,Vocabulary!$A:$J,7,)&lt;&gt;"",VLOOKUP($A252,Vocabulary!$A:$J,7,),""),"")</f>
        <v/>
      </c>
      <c r="Q252" s="13" t="str">
        <f>IFERROR(IF(VLOOKUP(A252,VocabularyNL!$A:$H,8)=0,"",VLOOKUP(A252,VocabularyNL!$A:$H,8)),"")</f>
        <v/>
      </c>
      <c r="R252" s="13" t="str">
        <f>IFERROR(IF(VLOOKUP(A252,VocabularyFR!$A:$H,8)=0,"",VLOOKUP(A252,VocabularyFR!$A:$H,8)),"")</f>
        <v/>
      </c>
      <c r="S252" s="57" t="str">
        <f>VLOOKUP(Table9[[#This Row],[Id]],Vocabulary!A:K,11)</f>
        <v>no</v>
      </c>
    </row>
    <row r="253" spans="1:19" ht="57.6" x14ac:dyDescent="0.3">
      <c r="A253" s="4">
        <v>258</v>
      </c>
      <c r="B253" s="13" t="str">
        <f>IF($A253&lt;&gt;"",IF(VLOOKUP($A253,VocabularyAdoption!$A:$K,8,)=0,"",VLOOKUP($A253,VocabularyAdoption!$A:$K,8,)),"")</f>
        <v>Proposed standard</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&lt;http://vocab.belgif.be/ns/location#Municipality&gt;</v>
      </c>
      <c r="J253" s="13" t="str">
        <f>IF($A253&lt;&gt;"",VLOOKUP($A253,Vocabulary!$A:$J,2,),"")</f>
        <v>Municipality</v>
      </c>
      <c r="K253" s="13" t="str">
        <f>IFERROR(IF(VLOOKUP(A253,VocabularyNL!$A:$G,6)=0,"",VLOOKUP(A253,VocabularyNL!$A:$G,6)),"")</f>
        <v>Gemeente</v>
      </c>
      <c r="L253" s="13" t="str">
        <f>IFERROR(IF(VLOOKUP(A253,VocabularyFR!$A:$G,6)=0,"",VLOOKUP(A253,VocabularyFR!$A:$G,6)),"")</f>
        <v>Commune</v>
      </c>
      <c r="M253" s="13" t="str">
        <f>IFERROR(IF(VLOOKUP(A253,Vocabulary!$A:$F,3)=0,"",VLOOKUP(A253,Vocabulary!$A:$F,3)),"")</f>
        <v>Official administrative zone of the Belgian territory. The municipality is the smallest administrative part of the Belgian territory whose boundaries can only be changed by the legislator.</v>
      </c>
      <c r="N253" s="13" t="str">
        <f>IFERROR(IF(VLOOKUP(A253,VocabularyNL!$A:$H,7)=0,"",VLOOKUP(A253,VocabularyNL!$A:$H,7)),"")</f>
        <v>Officiële administratieve zone van het Belgisch grondgebied. De gemeente is het kleinste administratieve deel van het Belgisch grondgebied waarvan de grenzen enkel door de wetgever kunnen worden gewijzigd.</v>
      </c>
      <c r="O253" s="13" t="str">
        <f>IFERROR(IF(VLOOKUP(A253,VocabularyFR!$A:$H,7)=0,"",VLOOKUP(A253,VocabularyFR!$A:$H,7)),"")</f>
        <v>Zone administrative officielle du territoire belge. La commune est la plus petite partie administrative du territoire belge dont les limites ne peuvent être modifiées que par le législateur.</v>
      </c>
      <c r="P253" s="13" t="str">
        <f>IF($A253&lt;&gt;"",IF(VLOOKUP($A253,Vocabulary!$A:$J,7,)&lt;&gt;"",VLOOKUP($A253,Vocabulary!$A:$J,7,),""),"")</f>
        <v/>
      </c>
      <c r="Q253" s="13" t="str">
        <f>IFERROR(IF(VLOOKUP(A253,VocabularyNL!$A:$H,8)=0,"",VLOOKUP(A253,VocabularyNL!$A:$H,8)),"")</f>
        <v/>
      </c>
      <c r="R253" s="13" t="str">
        <f>IFERROR(IF(VLOOKUP(A253,VocabularyFR!$A:$H,8)=0,"",VLOOKUP(A253,VocabularyFR!$A:$H,8)),"")</f>
        <v/>
      </c>
      <c r="S253" s="57" t="str">
        <f>VLOOKUP(Table9[[#This Row],[Id]],Vocabulary!A:K,11)</f>
        <v>no</v>
      </c>
    </row>
    <row r="254" spans="1:19" ht="43.2" x14ac:dyDescent="0.3">
      <c r="A254" s="4">
        <v>260</v>
      </c>
      <c r="B254" s="13" t="str">
        <f>IF($A254&lt;&gt;"",IF(VLOOKUP($A254,VocabularyAdoption!$A:$K,8,)=0,"",VLOOKUP($A254,VocabularyAdoption!$A:$K,8,)),"")</f>
        <v>Proposed standard</v>
      </c>
      <c r="C254" s="13" t="str">
        <f>IF($A254&lt;&gt;"",VLOOKUP($A254,Vocabulary!$A:$J,6,),"")</f>
        <v>FED</v>
      </c>
      <c r="D254" s="13" t="str">
        <f>IF($A254&lt;&gt;"",VLOOKUP($A254,Vocabulary!$A:$J,8,),"")</f>
        <v>fed-loc</v>
      </c>
      <c r="E254" s="13" t="str">
        <f>IFERROR(VLOOKUP(D254,Prefix!$A:$B,2,),"")</f>
        <v>http://vocab.belgif.be/ns/location#</v>
      </c>
      <c r="F254" s="13" t="str">
        <f>IF($A254&lt;&gt;"",IF(VLOOKUP($A254,Vocabulary!$A:$J,9,)=0,"",VLOOKUP($A254,Vocabulary!$A:$J,9,)),"")</f>
        <v/>
      </c>
      <c r="G254" s="13" t="str">
        <f>IF($A254&lt;&gt;"",VLOOKUP($A254,Vocabulary!$A:$J,4,),"")</f>
        <v>Location</v>
      </c>
      <c r="H254" s="13" t="str">
        <f>IF($A254&lt;&gt;"",VLOOKUP($A254,Vocabulary!$A:$J,5,),"")</f>
        <v>Class</v>
      </c>
      <c r="I254" s="13" t="str">
        <f t="shared" si="3"/>
        <v>&lt;http://vocab.belgif.be/ns/location#Parcel&gt;</v>
      </c>
      <c r="J254" s="13" t="str">
        <f>IF($A254&lt;&gt;"",VLOOKUP($A254,Vocabulary!$A:$J,2,),"")</f>
        <v>Parcel</v>
      </c>
      <c r="K254" s="13" t="str">
        <f>IFERROR(IF(VLOOKUP(A254,VocabularyNL!$A:$G,6)=0,"",VLOOKUP(A254,VocabularyNL!$A:$G,6)),"")</f>
        <v>Perceel</v>
      </c>
      <c r="L254" s="13" t="str">
        <f>IFERROR(IF(VLOOKUP(A254,VocabularyFR!$A:$G,6)=0,"",VLOOKUP(A254,VocabularyFR!$A:$G,6)),"")</f>
        <v>Parcelle</v>
      </c>
      <c r="M254" s="13" t="str">
        <f>IFERROR(IF(VLOOKUP(A254,Vocabulary!$A:$F,3)=0,"",VLOOKUP(A254,Vocabulary!$A:$F,3)),"")</f>
        <v>A "parcel" is a part of the territory officially established with a cadastral or administrative purpose.</v>
      </c>
      <c r="N254" s="13" t="str">
        <f>IFERROR(IF(VLOOKUP(A254,VocabularyNL!$A:$H,7)=0,"",VLOOKUP(A254,VocabularyNL!$A:$H,7)),"")</f>
        <v>Een “perceel” is een deel van het grondgebied officieel vastgesteld met een kadastraal of administratief doel.</v>
      </c>
      <c r="O254" s="13" t="str">
        <f>IFERROR(IF(VLOOKUP(A254,VocabularyFR!$A:$H,7)=0,"",VLOOKUP(A254,VocabularyFR!$A:$H,7)),"")</f>
        <v>Une « parcelle » est une portion du territoire officiellement délimitée dans un but cadastral ou administratif.</v>
      </c>
      <c r="P254" s="13" t="str">
        <f>IF($A254&lt;&gt;"",IF(VLOOKUP($A254,Vocabulary!$A:$J,7,)&lt;&gt;"",VLOOKUP($A254,Vocabulary!$A:$J,7,),""),"")</f>
        <v/>
      </c>
      <c r="Q254" s="13" t="str">
        <f>IFERROR(IF(VLOOKUP(A254,VocabularyNL!$A:$H,8)=0,"",VLOOKUP(A254,VocabularyNL!$A:$H,8)),"")</f>
        <v/>
      </c>
      <c r="R254" s="13" t="str">
        <f>IFERROR(IF(VLOOKUP(A254,VocabularyFR!$A:$H,8)=0,"",VLOOKUP(A254,VocabularyFR!$A:$H,8)),"")</f>
        <v/>
      </c>
      <c r="S254" s="57" t="str">
        <f>VLOOKUP(Table9[[#This Row],[Id]],Vocabulary!A:K,11)</f>
        <v>no</v>
      </c>
    </row>
    <row r="255" spans="1:19" ht="43.2" x14ac:dyDescent="0.3">
      <c r="A255" s="4">
        <v>261</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&lt;http://vocab.belgif.be/ns/location#PartOfMunicipality&gt;</v>
      </c>
      <c r="J255" s="13" t="str">
        <f>IF($A255&lt;&gt;"",VLOOKUP($A255,Vocabulary!$A:$J,2,),"")</f>
        <v>PartOfMunicipality</v>
      </c>
      <c r="K255" s="13" t="str">
        <f>IFERROR(IF(VLOOKUP(A255,VocabularyNL!$A:$G,6)=0,"",VLOOKUP(A255,VocabularyNL!$A:$G,6)),"")</f>
        <v>Deelgemeente</v>
      </c>
      <c r="L255" s="13" t="str">
        <f>IFERROR(IF(VLOOKUP(A255,VocabularyFR!$A:$G,6)=0,"",VLOOKUP(A255,VocabularyFR!$A:$G,6)),"")</f>
        <v>Sous-municipalité</v>
      </c>
      <c r="M255" s="13" t="str">
        <f>IFERROR(IF(VLOOKUP(A255,Vocabulary!$A:$F,3)=0,"",VLOOKUP(A255,Vocabulary!$A:$F,3)),"")</f>
        <v>A part of a municipality, such as a former municipality (prior to the merger of the municipalities), or a neighborhood.</v>
      </c>
      <c r="N255" s="13" t="str">
        <f>IFERROR(IF(VLOOKUP(A255,VocabularyNL!$A:$H,7)=0,"",VLOOKUP(A255,VocabularyNL!$A:$H,7)),"")</f>
        <v>Een deel van een gemeente, zoals een voormalige gemeente (voorafgaand aan de fusie van de gemeenten), of een wijk.</v>
      </c>
      <c r="O255" s="13" t="str">
        <f>IFERROR(IF(VLOOKUP(A255,VocabularyFR!$A:$H,7)=0,"",VLOOKUP(A255,VocabularyFR!$A:$H,7)),"")</f>
        <v>Une partie du territoire d’une commune, telle qu’une ancienne commune (préalable à la fusion des communes) ou un quartier.</v>
      </c>
      <c r="P255" s="13" t="str">
        <f>IF($A255&lt;&gt;"",IF(VLOOKUP($A255,Vocabulary!$A:$J,7,)&lt;&gt;"",VLOOKUP($A255,Vocabulary!$A:$J,7,),""),"")</f>
        <v/>
      </c>
      <c r="Q255" s="13" t="str">
        <f>IFERROR(IF(VLOOKUP(A255,VocabularyNL!$A:$H,8)=0,"",VLOOKUP(A255,VocabularyNL!$A:$H,8)),"")</f>
        <v/>
      </c>
      <c r="R255" s="13" t="str">
        <f>IFERROR(IF(VLOOKUP(A255,VocabularyFR!$A:$H,8)=0,"",VLOOKUP(A255,VocabularyFR!$A:$H,8)),"")</f>
        <v/>
      </c>
      <c r="S255" s="57" t="str">
        <f>VLOOKUP(Table9[[#This Row],[Id]],Vocabulary!A:K,11)</f>
        <v>no</v>
      </c>
    </row>
    <row r="256" spans="1:19" ht="43.2" x14ac:dyDescent="0.3">
      <c r="A256" s="4">
        <v>262</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PostalDescriptor</v>
      </c>
      <c r="G256" s="13" t="str">
        <f>IF($A256&lt;&gt;"",VLOOKUP($A256,Vocabulary!$A:$J,4,),"")</f>
        <v>Location</v>
      </c>
      <c r="H256" s="13" t="str">
        <f>IF($A256&lt;&gt;"",VLOOKUP($A256,Vocabulary!$A:$J,5,),"")</f>
        <v>Class</v>
      </c>
      <c r="I256" s="13" t="str">
        <f t="shared" si="3"/>
        <v>&lt;http://inspire.ec.europa.eu/ont/ad#PostalDescriptor&gt;</v>
      </c>
      <c r="J256" s="13" t="str">
        <f>IF($A256&lt;&gt;"",VLOOKUP($A256,Vocabulary!$A:$J,2,),"")</f>
        <v>PostalInfo</v>
      </c>
      <c r="K256" s="13" t="str">
        <f>IFERROR(IF(VLOOKUP(A256,VocabularyNL!$A:$G,6)=0,"",VLOOKUP(A256,VocabularyNL!$A:$G,6)),"")</f>
        <v>Postale info</v>
      </c>
      <c r="L256" s="13" t="str">
        <f>IFERROR(IF(VLOOKUP(A256,VocabularyFR!$A:$G,6)=0,"",VLOOKUP(A256,VocabularyFR!$A:$G,6)),"")</f>
        <v>Info de la poste</v>
      </c>
      <c r="M256" s="13" t="str">
        <f>IFERROR(IF(VLOOKUP(A256,Vocabulary!$A:$F,3)=0,"",VLOOKUP(A256,Vocabulary!$A:$F,3)),"")</f>
        <v>Information given by the provider of the universal postal service for the identification of a grouping of addresses in a geographical area for postal purposes.</v>
      </c>
      <c r="N256" s="13" t="str">
        <f>IFERROR(IF(VLOOKUP(A256,VocabularyNL!$A:$H,7)=0,"",VLOOKUP(A256,VocabularyNL!$A:$H,7)),"")</f>
        <v>Informatie toegekend door de aanbieder van de universele postdienst voor de identificatie van een groepering van adressen in een geografisch gebied voor postale doeleinden.</v>
      </c>
      <c r="O256" s="13" t="str">
        <f>IFERROR(IF(VLOOKUP(A256,VocabularyFR!$A:$H,7)=0,"",VLOOKUP(A256,VocabularyFR!$A:$H,7)),"")</f>
        <v>Informations fournies par le fournisseur du service postal universel pour l'identification d'un regroupement d'adresses dans une zone géographique à des fins postales.</v>
      </c>
      <c r="P256" s="13" t="str">
        <f>IF($A256&lt;&gt;"",IF(VLOOKUP($A256,Vocabulary!$A:$J,7,)&lt;&gt;"",VLOOKUP($A256,Vocabulary!$A:$J,7,),""),"")</f>
        <v/>
      </c>
      <c r="Q256" s="13" t="str">
        <f>IFERROR(IF(VLOOKUP(A256,VocabularyNL!$A:$H,8)=0,"",VLOOKUP(A256,VocabularyNL!$A:$H,8)),"")</f>
        <v/>
      </c>
      <c r="R256" s="13" t="str">
        <f>IFERROR(IF(VLOOKUP(A256,VocabularyFR!$A:$H,8)=0,"",VLOOKUP(A256,VocabularyFR!$A:$H,8)),"")</f>
        <v/>
      </c>
      <c r="S256" s="57" t="str">
        <f>VLOOKUP(Table9[[#This Row],[Id]],Vocabulary!A:K,11)</f>
        <v>no</v>
      </c>
    </row>
    <row r="257" spans="1:19" ht="100.8" x14ac:dyDescent="0.3">
      <c r="A257" s="4">
        <v>263</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Class</v>
      </c>
      <c r="I257" s="13" t="str">
        <f t="shared" si="3"/>
        <v>&lt;http://vocab.belgif.be/ns/location#Stand&gt;</v>
      </c>
      <c r="J257" s="13" t="str">
        <f>IF($A257&lt;&gt;"",VLOOKUP($A257,Vocabulary!$A:$J,2,),"")</f>
        <v>Stand</v>
      </c>
      <c r="K257" s="13" t="str">
        <f>IFERROR(IF(VLOOKUP(A257,VocabularyNL!$A:$G,6)=0,"",VLOOKUP(A257,VocabularyNL!$A:$G,6)),"")</f>
        <v>Standplaats</v>
      </c>
      <c r="L257" s="13" t="str">
        <f>IFERROR(IF(VLOOKUP(A257,VocabularyFR!$A:$G,6)=0,"",VLOOKUP(A257,VocabularyFR!$A:$G,6)),"")</f>
        <v>Emplacement</v>
      </c>
      <c r="M257" s="13" t="str">
        <f>IFERROR(IF(VLOOKUP(A257,Vocabulary!$A:$F,3)=0,"",VLOOKUP(A257,Vocabulary!$A:$F,3)),"")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7" s="13" t="str">
        <f>IFERROR(IF(VLOOKUP(A257,VocabularyNL!$A:$H,7)=0,"",VLOOKUP(A257,VocabularyNL!$A:$H,7)),"")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7" s="13" t="str">
        <f>IFERROR(IF(VLOOKUP(A257,VocabularyFR!$A:$H,7)=0,"",VLOOKUP(A257,VocabularyFR!$A:$H,7)),"")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7" s="13" t="str">
        <f>IF($A257&lt;&gt;"",IF(VLOOKUP($A257,Vocabulary!$A:$J,7,)&lt;&gt;"",VLOOKUP($A257,Vocabulary!$A:$J,7,),""),"")</f>
        <v/>
      </c>
      <c r="Q257" s="13" t="str">
        <f>IFERROR(IF(VLOOKUP(A257,VocabularyNL!$A:$H,8)=0,"",VLOOKUP(A257,VocabularyNL!$A:$H,8)),"")</f>
        <v/>
      </c>
      <c r="R257" s="13" t="str">
        <f>IFERROR(IF(VLOOKUP(A257,VocabularyFR!$A:$H,8)=0,"",VLOOKUP(A257,VocabularyFR!$A:$H,8)),"")</f>
        <v/>
      </c>
      <c r="S257" s="57" t="str">
        <f>VLOOKUP(Table9[[#This Row],[Id]],Vocabulary!A:K,11)</f>
        <v>no</v>
      </c>
    </row>
    <row r="258" spans="1:19" ht="57.6" x14ac:dyDescent="0.3">
      <c r="A258" s="4">
        <v>267</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Address.position</v>
      </c>
      <c r="G258" s="13" t="str">
        <f>IF($A258&lt;&gt;"",VLOOKUP($A258,Vocabulary!$A:$J,4,),"")</f>
        <v>Location</v>
      </c>
      <c r="H258" s="13" t="str">
        <f>IF($A258&lt;&gt;"",VLOOKUP($A258,Vocabulary!$A:$J,5,),"")</f>
        <v>Property</v>
      </c>
      <c r="I258" s="13" t="str">
        <f t="shared" ref="I258:I320" si="4">IF(AND(H258="ConceptScheme",LEFT(D258,7) &lt;&gt; "inspire"),CONCATENATE("&lt;",E258,LOWER(IF(F258="",J258,F258)),"#id&gt;"),CONCATENATE("&lt;",E258,IF(F258="",J258,F258),"&gt;"))</f>
        <v>&lt;http://inspire.ec.europa.eu/ont/ad#Address.position&gt;</v>
      </c>
      <c r="J258" s="13" t="str">
        <f>IF($A258&lt;&gt;"",VLOOKUP($A258,Vocabulary!$A:$J,2,),"")</f>
        <v>addressPosition</v>
      </c>
      <c r="K258" s="13" t="str">
        <f>IFERROR(IF(VLOOKUP(A258,VocabularyNL!$A:$G,6)=0,"",VLOOKUP(A258,VocabularyNL!$A:$G,6)),"")</f>
        <v>Positie</v>
      </c>
      <c r="L258" s="13" t="str">
        <f>IFERROR(IF(VLOOKUP(A258,VocabularyFR!$A:$G,6)=0,"",VLOOKUP(A258,VocabularyFR!$A:$G,6)),"")</f>
        <v>Position</v>
      </c>
      <c r="M258" s="13" t="str">
        <f>IFERROR(IF(VLOOKUP(A258,Vocabulary!$A:$F,3)=0,"",VLOOKUP(A258,Vocabulary!$A:$F,3)),"")</f>
        <v>Position of a characteristic point that represents the position of the address according to a specific specification and includes information about the origin of the position.</v>
      </c>
      <c r="N258" s="13" t="str">
        <f>IFERROR(IF(VLOOKUP(A258,VocabularyNL!$A:$H,7)=0,"",VLOOKUP(A258,VocabularyNL!$A:$H,7)),"")</f>
        <v>Positie van een karakeristiek punt dat de positie van het adres vertegenwoordigt volgens een bepaalde specificatie en inclusief informatie over de herkomst van de positie.</v>
      </c>
      <c r="O258" s="13" t="str">
        <f>IFERROR(IF(VLOOKUP(A258,VocabularyFR!$A:$H,7)=0,"",VLOOKUP(A258,VocabularyFR!$A:$H,7)),"")</f>
        <v>Position d'un point caractéristique qui représente la position de l'adresse en fonction d'une spécification spécifique et inclut des informations sur l'origine de la position.</v>
      </c>
      <c r="P258" s="13" t="str">
        <f>IF($A258&lt;&gt;"",IF(VLOOKUP($A258,Vocabulary!$A:$J,7,)&lt;&gt;"",VLOOKUP($A258,Vocabulary!$A:$J,7,),""),"")</f>
        <v/>
      </c>
      <c r="Q258" s="13" t="str">
        <f>IFERROR(IF(VLOOKUP(A258,VocabularyNL!$A:$H,8)=0,"",VLOOKUP(A258,VocabularyNL!$A:$H,8)),"")</f>
        <v/>
      </c>
      <c r="R258" s="13" t="str">
        <f>IFERROR(IF(VLOOKUP(A258,VocabularyFR!$A:$H,8)=0,"",VLOOKUP(A258,VocabularyFR!$A:$H,8)),"")</f>
        <v/>
      </c>
      <c r="S258" s="57" t="str">
        <f>VLOOKUP(Table9[[#This Row],[Id]],Vocabulary!A:K,11)</f>
        <v>no</v>
      </c>
    </row>
    <row r="259" spans="1:19" ht="43.2" x14ac:dyDescent="0.3">
      <c r="A259" s="4">
        <v>268</v>
      </c>
      <c r="B259" s="13" t="str">
        <f>IF($A259&lt;&gt;"",IF(VLOOKUP($A259,VocabularyAdoption!$A:$K,8,)=0,"",VLOOKUP($A259,VocabularyAdoption!$A:$K,8,)),"")</f>
        <v>Proposed standard</v>
      </c>
      <c r="C259" s="13" t="str">
        <f>IF($A259&lt;&gt;"",VLOOKUP($A259,Vocabulary!$A:$J,6,),"")</f>
        <v>FED</v>
      </c>
      <c r="D259" s="13" t="str">
        <f>IF($A259&lt;&gt;"",VLOOKUP($A259,Vocabulary!$A:$J,8,),"")</f>
        <v>fed-loc</v>
      </c>
      <c r="E259" s="13" t="str">
        <f>IFERROR(VLOOKUP(D259,Prefix!$A:$B,2,),"")</f>
        <v>http://vocab.belgif.be/ns/location#</v>
      </c>
      <c r="F259" s="13" t="str">
        <f>IF($A259&lt;&gt;"",IF(VLOOKUP($A259,Vocabulary!$A:$J,9,)=0,"",VLOOKUP($A259,Vocabulary!$A:$J,9,)),"")</f>
        <v/>
      </c>
      <c r="G259" s="13" t="str">
        <f>IF($A259&lt;&gt;"",VLOOKUP($A259,Vocabulary!$A:$J,4,),"")</f>
        <v>Location</v>
      </c>
      <c r="H259" s="13" t="str">
        <f>IF($A259&lt;&gt;"",VLOOKUP($A259,Vocabulary!$A:$J,5,),"")</f>
        <v>Property</v>
      </c>
      <c r="I259" s="13" t="str">
        <f t="shared" si="4"/>
        <v>&lt;http://vocab.belgif.be/ns/location#addressSortField&gt;</v>
      </c>
      <c r="J259" s="13" t="str">
        <f>IF($A259&lt;&gt;"",VLOOKUP($A259,Vocabulary!$A:$J,2,),"")</f>
        <v>addressSortField</v>
      </c>
      <c r="K259" s="13" t="str">
        <f>IFERROR(IF(VLOOKUP(A259,VocabularyNL!$A:$G,6)=0,"",VLOOKUP(A259,VocabularyNL!$A:$G,6)),"")</f>
        <v>Adres sorteerveld</v>
      </c>
      <c r="L259" s="13" t="str">
        <f>IFERROR(IF(VLOOKUP(A259,VocabularyFR!$A:$G,6)=0,"",VLOOKUP(A259,VocabularyFR!$A:$G,6)),"")</f>
        <v>Adresse champs de triage</v>
      </c>
      <c r="M259" s="13" t="str">
        <f>IFERROR(IF(VLOOKUP(A259,Vocabulary!$A:$F,3)=0,"",VLOOKUP(A259,Vocabulary!$A:$F,3)),"")</f>
        <v>Transformation of the original house number &amp; bus number (eg addition of leading zeros) so that this can be sorted.</v>
      </c>
      <c r="N259" s="13" t="str">
        <f>IFERROR(IF(VLOOKUP(A259,VocabularyNL!$A:$H,7)=0,"",VLOOKUP(A259,VocabularyNL!$A:$H,7)),"")</f>
        <v>Transformatie van het oorspronkelijk huisnummer&amp;busnummer (bv toevoeging van voorloopnullen) zodat dit kan worden gesorteerd.</v>
      </c>
      <c r="O259" s="13" t="str">
        <f>IFERROR(IF(VLOOKUP(A259,VocabularyFR!$A:$H,7)=0,"",VLOOKUP(A259,VocabularyFR!$A:$H,7)),"")</f>
        <v>Transformation du numéro de maison d'origine et du numéro de bus (par exemple, ajout de zéros à gauche) afin que cela puisse être trié.</v>
      </c>
      <c r="P259" s="13" t="str">
        <f>IF($A259&lt;&gt;"",IF(VLOOKUP($A259,Vocabulary!$A:$J,7,)&lt;&gt;"",VLOOKUP($A259,Vocabulary!$A:$J,7,),""),"")</f>
        <v/>
      </c>
      <c r="Q259" s="13" t="str">
        <f>IFERROR(IF(VLOOKUP(A259,VocabularyNL!$A:$H,8)=0,"",VLOOKUP(A259,VocabularyNL!$A:$H,8)),"")</f>
        <v/>
      </c>
      <c r="R259" s="13" t="str">
        <f>IFERROR(IF(VLOOKUP(A259,VocabularyFR!$A:$H,8)=0,"",VLOOKUP(A259,VocabularyFR!$A:$H,8)),"")</f>
        <v/>
      </c>
      <c r="S259" s="57" t="str">
        <f>VLOOKUP(Table9[[#This Row],[Id]],Vocabulary!A:K,11)</f>
        <v>no</v>
      </c>
    </row>
    <row r="260" spans="1:19" ht="28.8" x14ac:dyDescent="0.3">
      <c r="A260" s="4">
        <v>269</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Address.status</v>
      </c>
      <c r="G260" s="13" t="str">
        <f>IF($A260&lt;&gt;"",VLOOKUP($A260,Vocabulary!$A:$J,4,),"")</f>
        <v>Location</v>
      </c>
      <c r="H260" s="13" t="str">
        <f>IF($A260&lt;&gt;"",VLOOKUP($A260,Vocabulary!$A:$J,5,),"")</f>
        <v>Property</v>
      </c>
      <c r="I260" s="13" t="str">
        <f t="shared" si="4"/>
        <v>&lt;http://inspire.ec.europa.eu/ont/ad#Address.status&gt;</v>
      </c>
      <c r="J260" s="13" t="str">
        <f>IF($A260&lt;&gt;"",VLOOKUP($A260,Vocabulary!$A:$J,2,),"")</f>
        <v>addressStatus</v>
      </c>
      <c r="K260" s="13" t="str">
        <f>IFERROR(IF(VLOOKUP(A260,VocabularyNL!$A:$G,6)=0,"",VLOOKUP(A260,VocabularyNL!$A:$G,6)),"")</f>
        <v>Adres status</v>
      </c>
      <c r="L260" s="13" t="str">
        <f>IFERROR(IF(VLOOKUP(A260,VocabularyFR!$A:$G,6)=0,"",VLOOKUP(A260,VocabularyFR!$A:$G,6)),"")</f>
        <v>Statut d'adresse</v>
      </c>
      <c r="M260" s="13" t="str">
        <f>IFERROR(IF(VLOOKUP(A260,Vocabulary!$A:$F,3)=0,"",VLOOKUP(A260,Vocabulary!$A:$F,3)),"")</f>
        <v>Current status of the address.</v>
      </c>
      <c r="N260" s="13" t="str">
        <f>IFERROR(IF(VLOOKUP(A260,VocabularyNL!$A:$H,7)=0,"",VLOOKUP(A260,VocabularyNL!$A:$H,7)),"")</f>
        <v>Actuele toestand van het adres.</v>
      </c>
      <c r="O260" s="13" t="str">
        <f>IFERROR(IF(VLOOKUP(A260,VocabularyFR!$A:$H,7)=0,"",VLOOKUP(A260,VocabularyFR!$A:$H,7)),"")</f>
        <v>État actuel de l'adresse.</v>
      </c>
      <c r="P260" s="13" t="str">
        <f>IF($A260&lt;&gt;"",IF(VLOOKUP($A260,Vocabulary!$A:$J,7,)&lt;&gt;"",VLOOKUP($A260,Vocabulary!$A:$J,7,),""),"")</f>
        <v/>
      </c>
      <c r="Q260" s="13" t="str">
        <f>IFERROR(IF(VLOOKUP(A260,VocabularyNL!$A:$H,8)=0,"",VLOOKUP(A260,VocabularyNL!$A:$H,8)),"")</f>
        <v/>
      </c>
      <c r="R260" s="13" t="str">
        <f>IFERROR(IF(VLOOKUP(A260,VocabularyFR!$A:$H,8)=0,"",VLOOKUP(A260,VocabularyFR!$A:$H,8)),"")</f>
        <v/>
      </c>
      <c r="S260" s="57" t="str">
        <f>VLOOKUP(Table9[[#This Row],[Id]],Vocabulary!A:K,11)</f>
        <v>no</v>
      </c>
    </row>
    <row r="261" spans="1:19" ht="72" x14ac:dyDescent="0.3">
      <c r="A261" s="4">
        <v>272</v>
      </c>
      <c r="B261" s="13" t="str">
        <f>IF($A261&lt;&gt;"",IF(VLOOKUP($A261,VocabularyAdoption!$A:$K,8,)=0,"",VLOOKUP($A261,VocabularyAdoption!$A:$K,8,)),"")</f>
        <v>Proposed standard</v>
      </c>
      <c r="C261" s="13" t="str">
        <f>IF($A261&lt;&gt;"",VLOOKUP($A261,Vocabulary!$A:$J,6,),"")</f>
        <v>FED</v>
      </c>
      <c r="D261" s="13" t="str">
        <f>IF($A261&lt;&gt;"",VLOOKUP($A261,Vocabulary!$A:$J,8,),"")</f>
        <v>locn</v>
      </c>
      <c r="E261" s="13" t="str">
        <f>IFERROR(VLOOKUP(D261,Prefix!$A:$B,2,),"")</f>
        <v>http://www.w3.org/ns/locn#</v>
      </c>
      <c r="F261" s="13" t="str">
        <f>IF($A261&lt;&gt;"",IF(VLOOKUP($A261,Vocabulary!$A:$J,9,)=0,"",VLOOKUP($A261,Vocabulary!$A:$J,9,)),"")</f>
        <v/>
      </c>
      <c r="G261" s="13" t="str">
        <f>IF($A261&lt;&gt;"",VLOOKUP($A261,Vocabulary!$A:$J,4,),"")</f>
        <v>Location</v>
      </c>
      <c r="H261" s="13" t="str">
        <f>IF($A261&lt;&gt;"",VLOOKUP($A261,Vocabulary!$A:$J,5,),"")</f>
        <v>Property</v>
      </c>
      <c r="I261" s="13" t="str">
        <f t="shared" si="4"/>
        <v>&lt;http://www.w3.org/ns/locn#fullAddress&gt;</v>
      </c>
      <c r="J261" s="13" t="str">
        <f>IF($A261&lt;&gt;"",VLOOKUP($A261,Vocabulary!$A:$J,2,),"")</f>
        <v>fullAddress</v>
      </c>
      <c r="K261" s="13" t="str">
        <f>IFERROR(IF(VLOOKUP(A261,VocabularyNL!$A:$G,6)=0,"",VLOOKUP(A261,VocabularyNL!$A:$G,6)),"")</f>
        <v>Volledig adres</v>
      </c>
      <c r="L261" s="13" t="str">
        <f>IFERROR(IF(VLOOKUP(A261,VocabularyFR!$A:$G,6)=0,"",VLOOKUP(A261,VocabularyFR!$A:$G,6)),"")</f>
        <v>Adresse complète</v>
      </c>
      <c r="M261" s="13" t="str">
        <f>IFERROR(IF(VLOOKUP(A261,Vocabulary!$A:$F,3)=0,"",VLOOKUP(A261,Vocabulary!$A:$F,3)),"")</f>
        <v>The complete address in one string, whether or not formatted.
Avoids errors due to the splitting of the address in its parts. Displays the prescribed sequence of different parts</v>
      </c>
      <c r="N261" s="13" t="str">
        <f>IFERROR(IF(VLOOKUP(A261,VocabularyNL!$A:$H,7)=0,"",VLOOKUP(A261,VocabularyNL!$A:$H,7)),"")</f>
        <v xml:space="preserve">Het complete adres in één string, al dan niet geformatteerd. 
Vermijdt fouten tgv het opsplitsen ve adres in zijn onderdelen. Geeft de voorgeschreven volgorde vd verschillende onderdelen weer </v>
      </c>
      <c r="O261" s="13" t="str">
        <f>IFERROR(IF(VLOOKUP(A261,VocabularyFR!$A:$H,7)=0,"",VLOOKUP(A261,VocabularyFR!$A:$H,7)),"")</f>
        <v>L'adresse complète dans une chaîne, formatée ou non.
Évite les erreurs dues à la division de l'adresse dans ses parties. Affiche la séquence prescrite de différentes parties</v>
      </c>
      <c r="P261" s="13" t="str">
        <f>IF($A261&lt;&gt;"",IF(VLOOKUP($A261,Vocabulary!$A:$J,7,)&lt;&gt;"",VLOOKUP($A261,Vocabulary!$A:$J,7,),""),"")</f>
        <v/>
      </c>
      <c r="Q261" s="13" t="str">
        <f>IFERROR(IF(VLOOKUP(A261,VocabularyNL!$A:$H,8)=0,"",VLOOKUP(A261,VocabularyNL!$A:$H,8)),"")</f>
        <v/>
      </c>
      <c r="R261" s="13" t="str">
        <f>IFERROR(IF(VLOOKUP(A261,VocabularyFR!$A:$H,8)=0,"",VLOOKUP(A261,VocabularyFR!$A:$H,8)),"")</f>
        <v/>
      </c>
      <c r="S261" s="57" t="str">
        <f>VLOOKUP(Table9[[#This Row],[Id]],Vocabulary!A:K,11)</f>
        <v>no</v>
      </c>
    </row>
    <row r="262" spans="1:19" ht="72" x14ac:dyDescent="0.3">
      <c r="A262" s="4">
        <v>276</v>
      </c>
      <c r="B262" s="13" t="str">
        <f>IF($A262&lt;&gt;"",IF(VLOOKUP($A262,VocabularyAdoption!$A:$K,8,)=0,"",VLOOKUP($A262,VocabularyAdoption!$A:$K,8,)),"")</f>
        <v>Proposed standard</v>
      </c>
      <c r="C262" s="13" t="str">
        <f>IF($A262&lt;&gt;"",VLOOKUP($A262,Vocabulary!$A:$J,6,),"")</f>
        <v>FED</v>
      </c>
      <c r="D262" s="13" t="str">
        <f>IF($A262&lt;&gt;"",VLOOKUP($A262,Vocabulary!$A:$J,8,),"")</f>
        <v>inspire-ad</v>
      </c>
      <c r="E262" s="13" t="str">
        <f>IFERROR(VLOOKUP(D262,Prefix!$A:$B,2,),"")</f>
        <v>http://inspire.ec.europa.eu/ont/ad#</v>
      </c>
      <c r="F262" s="13" t="str">
        <f>IF($A262&lt;&gt;"",IF(VLOOKUP($A262,Vocabulary!$A:$J,9,)=0,"",VLOOKUP($A262,Vocabulary!$A:$J,9,)),"")</f>
        <v>Address.component</v>
      </c>
      <c r="G262" s="13" t="str">
        <f>IF($A262&lt;&gt;"",VLOOKUP($A262,Vocabulary!$A:$J,4,),"")</f>
        <v>Location</v>
      </c>
      <c r="H262" s="13" t="str">
        <f>IF($A262&lt;&gt;"",VLOOKUP($A262,Vocabulary!$A:$J,5,),"")</f>
        <v>Property</v>
      </c>
      <c r="I262" s="13" t="str">
        <f t="shared" si="4"/>
        <v>&lt;http://inspire.ec.europa.eu/ont/ad#Address.component&gt;</v>
      </c>
      <c r="J262" s="13" t="str">
        <f>IF($A262&lt;&gt;"",VLOOKUP($A262,Vocabulary!$A:$J,2,),"")</f>
        <v>hasComponent</v>
      </c>
      <c r="K262" s="13" t="str">
        <f>IFERROR(IF(VLOOKUP(A262,VocabularyNL!$A:$G,6)=0,"",VLOOKUP(A262,VocabularyNL!$A:$G,6)),"")</f>
        <v>Heeft onderdeel</v>
      </c>
      <c r="L262" s="13" t="str">
        <f>IFERROR(IF(VLOOKUP(A262,VocabularyFR!$A:$G,6)=0,"",VLOOKUP(A262,VocabularyFR!$A:$G,6)),"")</f>
        <v>Est composé de</v>
      </c>
      <c r="M262" s="13" t="str">
        <f>IFERROR(IF(VLOOKUP(A262,Vocabulary!$A:$F,3)=0,"",VLOOKUP(A262,Vocabulary!$A:$F,3)),"")</f>
        <v>Refers to the various components of a Class.
E.g. Address (PostalInfo, Street, Municipality)</v>
      </c>
      <c r="N262" s="13" t="str">
        <f>IFERROR(IF(VLOOKUP(A262,VocabularyNL!$A:$H,7)=0,"",VLOOKUP(A262,VocabularyNL!$A:$H,7)),"")</f>
        <v>Verwijst naar de verschillende componenten van een klasse.
Bijv. Adres (PostalInfo, Straat, Gemeente)</v>
      </c>
      <c r="O262" s="13" t="str">
        <f>IFERROR(IF(VLOOKUP(A262,VocabularyFR!$A:$H,7)=0,"",VLOOKUP(A262,VocabularyFR!$A:$H,7)),"")</f>
        <v xml:space="preserve">
Fait référence aux divers composants d’une classe.
Par exemple. Adresse (PostalInfo, Rue, Municipalité) </v>
      </c>
      <c r="P262" s="13" t="str">
        <f>IF($A262&lt;&gt;"",IF(VLOOKUP($A262,Vocabulary!$A:$J,7,)&lt;&gt;"",VLOOKUP($A262,Vocabulary!$A:$J,7,),""),"")</f>
        <v>BEST datamodel: hasComponent
alternative property names to be checked with BEST:
hasStreet, hasMunicipality, hasPartOfMunicipality, hasPostalInfo</v>
      </c>
      <c r="Q262" s="13" t="str">
        <f>IFERROR(IF(VLOOKUP(A262,VocabularyNL!$A:$H,8)=0,"",VLOOKUP(A262,VocabularyNL!$A:$H,8)),"")</f>
        <v>BEST datamodel: hasComponent</v>
      </c>
      <c r="R262" s="13" t="str">
        <f>IFERROR(IF(VLOOKUP(A262,VocabularyFR!$A:$H,8)=0,"",VLOOKUP(A262,VocabularyFR!$A:$H,8)),"")</f>
        <v>BEST modèle de données: hasComponent</v>
      </c>
      <c r="S262" s="57" t="str">
        <f>VLOOKUP(Table9[[#This Row],[Id]],Vocabulary!A:K,11)</f>
        <v>no</v>
      </c>
    </row>
    <row r="263" spans="1:19" ht="28.8" x14ac:dyDescent="0.3">
      <c r="A263" s="4">
        <v>277</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&lt;http://vocab.belgif.be/ns/location#hasRepresentation&gt;</v>
      </c>
      <c r="J263" s="13" t="str">
        <f>IF($A263&lt;&gt;"",VLOOKUP($A263,Vocabulary!$A:$J,2,),"")</f>
        <v>hasRepresentation</v>
      </c>
      <c r="K263" s="13" t="str">
        <f>IFERROR(IF(VLOOKUP(A263,VocabularyNL!$A:$G,6)=0,"",VLOOKUP(A263,VocabularyNL!$A:$G,6)),"")</f>
        <v>Heeft voorstelling</v>
      </c>
      <c r="L263" s="13" t="str">
        <f>IFERROR(IF(VLOOKUP(A263,VocabularyFR!$A:$G,6)=0,"",VLOOKUP(A263,VocabularyFR!$A:$G,6)),"")</f>
        <v>Est representé par</v>
      </c>
      <c r="M263" s="13" t="str">
        <f>IFERROR(IF(VLOOKUP(A263,Vocabulary!$A:$F,3)=0,"",VLOOKUP(A263,Vocabulary!$A:$F,3)),"")</f>
        <v>An object is represented by another.
E.g. Address has an AddressRepresentation.</v>
      </c>
      <c r="N263" s="13" t="str">
        <f>IFERROR(IF(VLOOKUP(A263,VocabularyNL!$A:$H,7)=0,"",VLOOKUP(A263,VocabularyNL!$A:$H,7)),"")</f>
        <v>Een object wordt vertegenwoordigd door een ander.
Bijv. Adres heeft een adresrepresentatie.</v>
      </c>
      <c r="O263" s="13" t="str">
        <f>IFERROR(IF(VLOOKUP(A263,VocabularyFR!$A:$H,7)=0,"",VLOOKUP(A263,VocabularyFR!$A:$H,7)),"")</f>
        <v>Un objet est représenté par un autre.
Par exemple: L'adresse a une représentation d'adresse.</v>
      </c>
      <c r="P263" s="13" t="str">
        <f>IF($A263&lt;&gt;"",IF(VLOOKUP($A263,Vocabulary!$A:$J,7,)&lt;&gt;"",VLOOKUP($A263,Vocabulary!$A:$J,7,),""),"")</f>
        <v/>
      </c>
      <c r="Q263" s="13" t="str">
        <f>IFERROR(IF(VLOOKUP(A263,VocabularyNL!$A:$H,8)=0,"",VLOOKUP(A263,VocabularyNL!$A:$H,8)),"")</f>
        <v/>
      </c>
      <c r="R263" s="13" t="str">
        <f>IFERROR(IF(VLOOKUP(A263,VocabularyFR!$A:$H,8)=0,"",VLOOKUP(A263,VocabularyFR!$A:$H,8)),"")</f>
        <v/>
      </c>
      <c r="S263" s="57" t="str">
        <f>VLOOKUP(Table9[[#This Row],[Id]],Vocabulary!A:K,11)</f>
        <v>no</v>
      </c>
    </row>
    <row r="264" spans="1:19" ht="43.2" x14ac:dyDescent="0.3">
      <c r="A264" s="4">
        <v>278</v>
      </c>
      <c r="B264" s="13" t="str">
        <f>IF($A264&lt;&gt;"",IF(VLOOKUP($A264,VocabularyAdoption!$A:$K,8,)=0,"",VLOOKUP($A264,VocabularyAdoption!$A:$K,8,)),"")</f>
        <v>Draft</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&lt;http://vocab.belgif.be/ns/location#homonymAddition&gt;</v>
      </c>
      <c r="J264" s="13" t="str">
        <f>IF($A264&lt;&gt;"",VLOOKUP($A264,Vocabulary!$A:$J,2,),"")</f>
        <v>homonymAddition</v>
      </c>
      <c r="K264" s="13" t="str">
        <f>IFERROR(IF(VLOOKUP(A264,VocabularyNL!$A:$G,6)=0,"",VLOOKUP(A264,VocabularyNL!$A:$G,6)),"")</f>
        <v>Homoniemtoevoeging</v>
      </c>
      <c r="L264" s="13" t="str">
        <f>IFERROR(IF(VLOOKUP(A264,VocabularyFR!$A:$G,6)=0,"",VLOOKUP(A264,VocabularyFR!$A:$G,6)),"")</f>
        <v>Addition homonyme</v>
      </c>
      <c r="M264" s="13" t="str">
        <f>IFERROR(IF(VLOOKUP(A264,Vocabulary!$A:$F,3)=0,"",VLOOKUP(A264,Vocabulary!$A:$F,3)),"")</f>
        <v>Addition to distinguish double street names (street names with the same name but different location in the municipality and their own addresses).</v>
      </c>
      <c r="N264" s="13" t="str">
        <f>IFERROR(IF(VLOOKUP(A264,VocabularyNL!$A:$H,7)=0,"",VLOOKUP(A264,VocabularyNL!$A:$H,7)),"")</f>
        <v>Toevoeging om dubbele straatnamen (straatnamen met dezelfde naam maar andere ligging in de gemeente en eigen adressen) van elkaar te onderscheiden.</v>
      </c>
      <c r="O264" s="13" t="str">
        <f>IFERROR(IF(VLOOKUP(A264,VocabularyFR!$A:$H,7)=0,"",VLOOKUP(A264,VocabularyFR!$A:$H,7)),"")</f>
        <v>Ajout pour distinguer les noms de rues doubles (noms de rues avec le même nom mais emplacement différent dans la municipalité et leurs propres adresses).</v>
      </c>
      <c r="P264" s="13" t="str">
        <f>IF($A264&lt;&gt;"",IF(VLOOKUP($A264,Vocabulary!$A:$J,7,)&lt;&gt;"",VLOOKUP($A264,Vocabulary!$A:$J,7,),""),"")</f>
        <v/>
      </c>
      <c r="Q264" s="13" t="str">
        <f>IFERROR(IF(VLOOKUP(A264,VocabularyNL!$A:$H,8)=0,"",VLOOKUP(A264,VocabularyNL!$A:$H,8)),"")</f>
        <v/>
      </c>
      <c r="R264" s="13" t="str">
        <f>IFERROR(IF(VLOOKUP(A264,VocabularyFR!$A:$H,8)=0,"",VLOOKUP(A264,VocabularyFR!$A:$H,8)),"")</f>
        <v/>
      </c>
      <c r="S264" s="57" t="str">
        <f>VLOOKUP(Table9[[#This Row],[Id]],Vocabulary!A:K,11)</f>
        <v>no</v>
      </c>
    </row>
    <row r="265" spans="1:19" ht="28.8" x14ac:dyDescent="0.3">
      <c r="A265" s="4">
        <v>280</v>
      </c>
      <c r="B265" s="13" t="str">
        <f>IF($A265&lt;&gt;"",IF(VLOOKUP($A265,VocabularyAdoption!$A:$K,8,)=0,"",VLOOKUP($A265,VocabularyAdoption!$A:$K,8,)),"")</f>
        <v>Proposed standard</v>
      </c>
      <c r="C265" s="13" t="str">
        <f>IF($A265&lt;&gt;"",VLOOKUP($A265,Vocabulary!$A:$J,6,),"")</f>
        <v>FED</v>
      </c>
      <c r="D265" s="13" t="str">
        <f>IF($A265&lt;&gt;"",VLOOKUP($A265,Vocabulary!$A:$J,8,),"")</f>
        <v>fed-loc</v>
      </c>
      <c r="E265" s="13" t="str">
        <f>IFERROR(VLOOKUP(D265,Prefix!$A:$B,2,),"")</f>
        <v>http://vocab.belgif.be/ns/location#</v>
      </c>
      <c r="F265" s="13" t="str">
        <f>IF($A265&lt;&gt;"",IF(VLOOKUP($A265,Vocabulary!$A:$J,9,)=0,"",VLOOKUP($A265,Vocabulary!$A:$J,9,)),"")</f>
        <v/>
      </c>
      <c r="G265" s="13" t="str">
        <f>IF($A265&lt;&gt;"",VLOOKUP($A265,Vocabulary!$A:$J,4,),"")</f>
        <v>Location</v>
      </c>
      <c r="H265" s="13" t="str">
        <f>IF($A265&lt;&gt;"",VLOOKUP($A265,Vocabulary!$A:$J,5,),"")</f>
        <v>Property</v>
      </c>
      <c r="I265" s="13" t="str">
        <f t="shared" si="4"/>
        <v>&lt;http://vocab.belgif.be/ns/location#assignedTo&gt;</v>
      </c>
      <c r="J265" s="13" t="str">
        <f>IF($A265&lt;&gt;"",VLOOKUP($A265,Vocabulary!$A:$J,2,),"")</f>
        <v>assignedTo</v>
      </c>
      <c r="K265" s="13" t="str">
        <f>IFERROR(IF(VLOOKUP(A265,VocabularyNL!$A:$G,6)=0,"",VLOOKUP(A265,VocabularyNL!$A:$G,6)),"")</f>
        <v>Is gehecht aan</v>
      </c>
      <c r="L265" s="13" t="str">
        <f>IFERROR(IF(VLOOKUP(A265,VocabularyFR!$A:$G,6)=0,"",VLOOKUP(A265,VocabularyFR!$A:$G,6)),"")</f>
        <v>Est assigné à</v>
      </c>
      <c r="M265" s="13" t="str">
        <f>IFERROR(IF(VLOOKUP(A265,Vocabulary!$A:$F,3)=0,"",VLOOKUP(A265,Vocabulary!$A:$F,3)),"")</f>
        <v>Addressable object to which the address has been assigned.</v>
      </c>
      <c r="N265" s="13" t="str">
        <f>IFERROR(IF(VLOOKUP(A265,VocabularyNL!$A:$H,7)=0,"",VLOOKUP(A265,VocabularyNL!$A:$H,7)),"")</f>
        <v>Adresseerbaar object waaraan het adres is toegekend.</v>
      </c>
      <c r="O265" s="13" t="str">
        <f>IFERROR(IF(VLOOKUP(A265,VocabularyFR!$A:$H,7)=0,"",VLOOKUP(A265,VocabularyFR!$A:$H,7)),"")</f>
        <v>Objet adressable auquel l'adresse a été attribuée.</v>
      </c>
      <c r="P265" s="13" t="str">
        <f>IF($A265&lt;&gt;"",IF(VLOOKUP($A265,Vocabulary!$A:$J,7,)&lt;&gt;"",VLOOKUP($A265,Vocabulary!$A:$J,7,),""),"")</f>
        <v/>
      </c>
      <c r="Q265" s="13" t="str">
        <f>IFERROR(IF(VLOOKUP(A265,VocabularyNL!$A:$H,8)=0,"",VLOOKUP(A265,VocabularyNL!$A:$H,8)),"")</f>
        <v/>
      </c>
      <c r="R265" s="13" t="str">
        <f>IFERROR(IF(VLOOKUP(A265,VocabularyFR!$A:$H,8)=0,"",VLOOKUP(A265,VocabularyFR!$A:$H,8)),"")</f>
        <v/>
      </c>
      <c r="S265" s="57" t="str">
        <f>VLOOKUP(Table9[[#This Row],[Id]],Vocabulary!A:K,11)</f>
        <v>no</v>
      </c>
    </row>
    <row r="266" spans="1:19" ht="72" x14ac:dyDescent="0.3">
      <c r="A266" s="4">
        <v>283</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&lt;http://vocab.belgif.be/ns/location#isOfficiallyAssigned&gt;</v>
      </c>
      <c r="J266" s="13" t="str">
        <f>IF($A266&lt;&gt;"",VLOOKUP($A266,Vocabulary!$A:$J,2,),"")</f>
        <v>isOfficiallyAssigned</v>
      </c>
      <c r="K266" s="13" t="str">
        <f>IFERROR(IF(VLOOKUP(A266,VocabularyNL!$A:$G,6)=0,"",VLOOKUP(A266,VocabularyNL!$A:$G,6)),"")</f>
        <v>Is officieel toegekend</v>
      </c>
      <c r="L266" s="13" t="str">
        <f>IFERROR(IF(VLOOKUP(A266,VocabularyFR!$A:$G,6)=0,"",VLOOKUP(A266,VocabularyFR!$A:$G,6)),"")</f>
        <v>Est attribué officiellement</v>
      </c>
      <c r="M266" s="13" t="str">
        <f>IFERROR(IF(VLOOKUP(A266,Vocabulary!$A:$F,3)=0,"",VLOOKUP(A266,Vocabulary!$A:$F,3)),"")</f>
        <v>Indicates whether the address has been officially assigned by the address manager.
An address is unofficial if its existence was not known from the administrative procedures, but only after it was actually established on the site.</v>
      </c>
      <c r="N266" s="13" t="str">
        <f>IFERROR(IF(VLOOKUP(A266,VocabularyNL!$A:$H,7)=0,"",VLOOKUP(A266,VocabularyNL!$A:$H,7)),"")</f>
        <v>Geeft aan of het adres officieel door de adresbeheerder is toegekend.
Een adres is niet-officieel wanneer het bestaan ervan niet gekend was vanuit de administratieve procedures, maar pas nadat nadat het feitelijk is vastgesteld op het terrein.</v>
      </c>
      <c r="O266" s="13" t="str">
        <f>IFERROR(IF(VLOOKUP(A266,VocabularyFR!$A:$H,7)=0,"",VLOOKUP(A266,VocabularyFR!$A:$H,7)),"")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6" s="13" t="str">
        <f>IF($A266&lt;&gt;"",IF(VLOOKUP($A266,Vocabulary!$A:$J,7,)&lt;&gt;"",VLOOKUP($A266,Vocabulary!$A:$J,7,),""),"")</f>
        <v/>
      </c>
      <c r="Q266" s="13" t="str">
        <f>IFERROR(IF(VLOOKUP(A266,VocabularyNL!$A:$H,8)=0,"",VLOOKUP(A266,VocabularyNL!$A:$H,8)),"")</f>
        <v/>
      </c>
      <c r="R266" s="13" t="str">
        <f>IFERROR(IF(VLOOKUP(A266,VocabularyFR!$A:$H,8)=0,"",VLOOKUP(A266,VocabularyFR!$A:$H,8)),"")</f>
        <v/>
      </c>
      <c r="S266" s="57" t="str">
        <f>VLOOKUP(Table9[[#This Row],[Id]],Vocabulary!A:K,11)</f>
        <v>no</v>
      </c>
    </row>
    <row r="267" spans="1:19" ht="72" x14ac:dyDescent="0.3">
      <c r="A267" s="4">
        <v>285</v>
      </c>
      <c r="B267" s="13" t="str">
        <f>IF($A267&lt;&gt;"",IF(VLOOKUP($A267,VocabularyAdoption!$A:$K,8,)=0,"",VLOOKUP($A267,VocabularyAdoption!$A:$K,8,)),"")</f>
        <v>Proposed standard</v>
      </c>
      <c r="C267" s="13" t="str">
        <f>IF($A267&lt;&gt;"",VLOOKUP($A267,Vocabulary!$A:$J,6,),"")</f>
        <v>FED</v>
      </c>
      <c r="D267" s="13" t="str">
        <f>IF($A267&lt;&gt;"",VLOOKUP($A267,Vocabulary!$A:$J,8,),"")</f>
        <v>inspire-ad</v>
      </c>
      <c r="E267" s="13" t="str">
        <f>IFERROR(VLOOKUP(D267,Prefix!$A:$B,2,),"")</f>
        <v>http://inspire.ec.europa.eu/ont/ad#</v>
      </c>
      <c r="F267" s="13" t="str">
        <f>IF($A267&lt;&gt;"",IF(VLOOKUP($A267,Vocabulary!$A:$J,9,)=0,"",VLOOKUP($A267,Vocabulary!$A:$J,9,)),"")</f>
        <v>AddressComponent.situatedWithin</v>
      </c>
      <c r="G267" s="13" t="str">
        <f>IF($A267&lt;&gt;"",VLOOKUP($A267,Vocabulary!$A:$J,4,),"")</f>
        <v>Location</v>
      </c>
      <c r="H267" s="13" t="str">
        <f>IF($A267&lt;&gt;"",VLOOKUP($A267,Vocabulary!$A:$J,5,),"")</f>
        <v>Property</v>
      </c>
      <c r="I267" s="13" t="str">
        <f t="shared" si="4"/>
        <v>&lt;http://inspire.ec.europa.eu/ont/ad#AddressComponent.situatedWithin&gt;</v>
      </c>
      <c r="J267" s="13" t="str">
        <f>IF($A267&lt;&gt;"",VLOOKUP($A267,Vocabulary!$A:$J,2,),"")</f>
        <v>situatedIn</v>
      </c>
      <c r="K267" s="13" t="str">
        <f>IFERROR(IF(VLOOKUP(A267,VocabularyNL!$A:$G,6)=0,"",VLOOKUP(A267,VocabularyNL!$A:$G,6)),"")</f>
        <v>Is gesitueerd in</v>
      </c>
      <c r="L267" s="13" t="str">
        <f>IFERROR(IF(VLOOKUP(A267,VocabularyFR!$A:$G,6)=0,"",VLOOKUP(A267,VocabularyFR!$A:$G,6)),"")</f>
        <v>Est situé à</v>
      </c>
      <c r="M267" s="13" t="str">
        <f>IFERROR(IF(VLOOKUP(A267,Vocabulary!$A:$F,3)=0,"",VLOOKUP(A267,Vocabulary!$A:$F,3)),"")</f>
        <v>Indicator that that says that a location is situated in another location.
E.g. 
an address can be situated in a part of a municipality, 
a part of a municipality is situated in a municipality</v>
      </c>
      <c r="N267" s="13" t="str">
        <f>IFERROR(IF(VLOOKUP(A267,VocabularyNL!$A:$H,7)=0,"",VLOOKUP(A267,VocabularyNL!$A:$H,7)),"")</f>
        <v>Indicator die aangeeft dat een locatie zich in een andere locatie bevindt.
Bijv.
een adres ligt in een deel van een gemeente,
een deel van een gemeente ligt in een gemeente</v>
      </c>
      <c r="O267" s="13" t="str">
        <f>IFERROR(IF(VLOOKUP(A267,VocabularyFR!$A:$H,7)=0,"",VLOOKUP(A267,VocabularyFR!$A:$H,7)),"")</f>
        <v>Indicateur qui indique qu'un emplacement est situé à un autre endroit.
Par exemple.
une adresse peut être située dans une partie de la commune,
une partie d'une commune est située dans une commune</v>
      </c>
      <c r="P267" s="13" t="str">
        <f>IF($A267&lt;&gt;"",IF(VLOOKUP($A267,Vocabulary!$A:$J,7,)&lt;&gt;"",VLOOKUP($A267,Vocabulary!$A:$J,7,),""),"")</f>
        <v/>
      </c>
      <c r="Q267" s="13" t="str">
        <f>IFERROR(IF(VLOOKUP(A267,VocabularyNL!$A:$H,8)=0,"",VLOOKUP(A267,VocabularyNL!$A:$H,8)),"")</f>
        <v/>
      </c>
      <c r="R267" s="13" t="str">
        <f>IFERROR(IF(VLOOKUP(A267,VocabularyFR!$A:$H,8)=0,"",VLOOKUP(A267,VocabularyFR!$A:$H,8)),"")</f>
        <v/>
      </c>
      <c r="S267" s="57" t="str">
        <f>VLOOKUP(Table9[[#This Row],[Id]],Vocabulary!A:K,11)</f>
        <v>no</v>
      </c>
    </row>
    <row r="268" spans="1:19" ht="28.8" x14ac:dyDescent="0.3">
      <c r="A268" s="4">
        <v>289</v>
      </c>
      <c r="B268" s="13" t="str">
        <f>IF($A268&lt;&gt;"",IF(VLOOKUP($A268,VocabularyAdoption!$A:$K,8,)=0,"",VLOOKUP($A268,VocabularyAdoption!$A:$K,8,)),"")</f>
        <v>Proposed standard</v>
      </c>
      <c r="C268" s="13" t="str">
        <f>IF($A268&lt;&gt;"",VLOOKUP($A268,Vocabulary!$A:$J,6,),"")</f>
        <v>FED</v>
      </c>
      <c r="D268" s="13" t="str">
        <f>IF($A268&lt;&gt;"",VLOOKUP($A268,Vocabulary!$A:$J,8,),"")</f>
        <v>fed-loc</v>
      </c>
      <c r="E268" s="13" t="str">
        <f>IFERROR(VLOOKUP(D268,Prefix!$A:$B,2,),"")</f>
        <v>http://vocab.belgif.be/ns/location#</v>
      </c>
      <c r="F268" s="13" t="str">
        <f>IF($A268&lt;&gt;"",IF(VLOOKUP($A268,Vocabulary!$A:$J,9,)=0,"",VLOOKUP($A268,Vocabulary!$A:$J,9,)),"")</f>
        <v/>
      </c>
      <c r="G268" s="13" t="str">
        <f>IF($A268&lt;&gt;"",VLOOKUP($A268,Vocabulary!$A:$J,4,),"")</f>
        <v>Location</v>
      </c>
      <c r="H268" s="13" t="str">
        <f>IF($A268&lt;&gt;"",VLOOKUP($A268,Vocabulary!$A:$J,5,),"")</f>
        <v>Property</v>
      </c>
      <c r="I268" s="13" t="str">
        <f t="shared" si="4"/>
        <v>&lt;http://vocab.belgif.be/ns/location#municipalityName&gt;</v>
      </c>
      <c r="J268" s="13" t="str">
        <f>IF($A268&lt;&gt;"",VLOOKUP($A268,Vocabulary!$A:$J,2,),"")</f>
        <v>municipalityName</v>
      </c>
      <c r="K268" s="13" t="str">
        <f>IFERROR(IF(VLOOKUP(A268,VocabularyNL!$A:$G,6)=0,"",VLOOKUP(A268,VocabularyNL!$A:$G,6)),"")</f>
        <v>Naam gemeente</v>
      </c>
      <c r="L268" s="13" t="str">
        <f>IFERROR(IF(VLOOKUP(A268,VocabularyFR!$A:$G,6)=0,"",VLOOKUP(A268,VocabularyFR!$A:$G,6)),"")</f>
        <v>Nom de la commune</v>
      </c>
      <c r="M268" s="13" t="str">
        <f>IFERROR(IF(VLOOKUP(A268,Vocabulary!$A:$F,3)=0,"",VLOOKUP(A268,Vocabulary!$A:$F,3)),"")</f>
        <v>Name of the municipality</v>
      </c>
      <c r="N268" s="13" t="str">
        <f>IFERROR(IF(VLOOKUP(A268,VocabularyNL!$A:$H,7)=0,"",VLOOKUP(A268,VocabularyNL!$A:$H,7)),"")</f>
        <v>Naam van de gemeente.</v>
      </c>
      <c r="O268" s="13" t="str">
        <f>IFERROR(IF(VLOOKUP(A268,VocabularyFR!$A:$H,7)=0,"",VLOOKUP(A268,VocabularyFR!$A:$H,7)),"")</f>
        <v>Nom de la commune.</v>
      </c>
      <c r="P268" s="13" t="str">
        <f>IF($A268&lt;&gt;"",IF(VLOOKUP($A268,Vocabulary!$A:$J,7,)&lt;&gt;"",VLOOKUP($A268,Vocabulary!$A:$J,7,),""),"")</f>
        <v/>
      </c>
      <c r="Q268" s="13" t="str">
        <f>IFERROR(IF(VLOOKUP(A268,VocabularyNL!$A:$H,8)=0,"",VLOOKUP(A268,VocabularyNL!$A:$H,8)),"")</f>
        <v/>
      </c>
      <c r="R268" s="13" t="str">
        <f>IFERROR(IF(VLOOKUP(A268,VocabularyFR!$A:$H,8)=0,"",VLOOKUP(A268,VocabularyFR!$A:$H,8)),"")</f>
        <v/>
      </c>
      <c r="S268" s="57" t="str">
        <f>VLOOKUP(Table9[[#This Row],[Id]],Vocabulary!A:K,11)</f>
        <v>no</v>
      </c>
    </row>
    <row r="269" spans="1:19" ht="144" x14ac:dyDescent="0.3">
      <c r="A269" s="4">
        <v>292</v>
      </c>
      <c r="B269" s="13" t="str">
        <f>IF($A269&lt;&gt;"",IF(VLOOKUP($A269,VocabularyAdoption!$A:$K,8,)=0,"",VLOOKUP($A269,VocabularyAdoption!$A:$K,8,)),"")</f>
        <v>Proposed standard</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&lt;http://vocab.belgif.be/ns/location#nameSpace&gt;</v>
      </c>
      <c r="J269" s="13" t="str">
        <f>IF($A269&lt;&gt;"",VLOOKUP($A269,Vocabulary!$A:$J,2,),"")</f>
        <v>nameSpace</v>
      </c>
      <c r="K269" s="13" t="str">
        <f>IFERROR(IF(VLOOKUP(A269,VocabularyNL!$A:$G,6)=0,"",VLOOKUP(A269,VocabularyNL!$A:$G,6)),"")</f>
        <v>Namespace</v>
      </c>
      <c r="L269" s="13" t="str">
        <f>IFERROR(IF(VLOOKUP(A269,VocabularyFR!$A:$G,6)=0,"",VLOOKUP(A269,VocabularyFR!$A:$G,6)),"")</f>
        <v>Namespace</v>
      </c>
      <c r="M269" s="13" t="str">
        <f>IFERROR(IF(VLOOKUP(A269,Vocabulary!$A:$F,3)=0,"",VLOOKUP(A269,Vocabulary!$A:$F,3)),"")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9" s="13" t="str">
        <f>IFERROR(IF(VLOOKUP(A269,VocabularyNL!$A:$H,7)=0,"",VLOOKUP(A269,VocabularyNL!$A:$H,7)),"")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9" s="13" t="str">
        <f>IFERROR(IF(VLOOKUP(A269,VocabularyFR!$A:$H,7)=0,"",VLOOKUP(A269,VocabularyFR!$A:$H,7)),"")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9" s="13" t="str">
        <f>IF($A269&lt;&gt;"",IF(VLOOKUP($A269,Vocabulary!$A:$J,7,)&lt;&gt;"",VLOOKUP($A269,Vocabulary!$A:$J,7,),""),"")</f>
        <v/>
      </c>
      <c r="Q269" s="13" t="str">
        <f>IFERROR(IF(VLOOKUP(A269,VocabularyNL!$A:$H,8)=0,"",VLOOKUP(A269,VocabularyNL!$A:$H,8)),"")</f>
        <v/>
      </c>
      <c r="R269" s="13" t="str">
        <f>IFERROR(IF(VLOOKUP(A269,VocabularyFR!$A:$H,8)=0,"",VLOOKUP(A269,VocabularyFR!$A:$H,8)),"")</f>
        <v/>
      </c>
      <c r="S269" s="57" t="str">
        <f>VLOOKUP(Table9[[#This Row],[Id]],Vocabulary!A:K,11)</f>
        <v>no</v>
      </c>
    </row>
    <row r="270" spans="1:19" ht="100.8" x14ac:dyDescent="0.3">
      <c r="A270" s="4">
        <v>294</v>
      </c>
      <c r="B270" s="13" t="str">
        <f>IF($A270&lt;&gt;"",IF(VLOOKUP($A270,VocabularyAdoption!$A:$K,8,)=0,"",VLOOKUP($A270,VocabularyAdoption!$A:$K,8,)),"")</f>
        <v>Proposed standard</v>
      </c>
      <c r="C270" s="13" t="str">
        <f>IF($A270&lt;&gt;"",VLOOKUP($A270,Vocabulary!$A:$J,6,),"")</f>
        <v>FED</v>
      </c>
      <c r="D270" s="13" t="str">
        <f>IF($A270&lt;&gt;"",VLOOKUP($A270,Vocabulary!$A:$J,8,),"")</f>
        <v>dcterms</v>
      </c>
      <c r="E270" s="13" t="str">
        <f>IFERROR(VLOOKUP(D270,Prefix!$A:$B,2,),"")</f>
        <v>http://purl.org/dc/terms/</v>
      </c>
      <c r="F270" s="13" t="str">
        <f>IF($A270&lt;&gt;"",IF(VLOOKUP($A270,Vocabulary!$A:$J,9,)=0,"",VLOOKUP($A270,Vocabulary!$A:$J,9,)),"")</f>
        <v>identifier</v>
      </c>
      <c r="G270" s="13" t="str">
        <f>IF($A270&lt;&gt;"",VLOOKUP($A270,Vocabulary!$A:$J,4,),"")</f>
        <v>Location</v>
      </c>
      <c r="H270" s="13" t="str">
        <f>IF($A270&lt;&gt;"",VLOOKUP($A270,Vocabulary!$A:$J,5,),"")</f>
        <v>Property</v>
      </c>
      <c r="I270" s="13" t="str">
        <f t="shared" si="4"/>
        <v>&lt;http://purl.org/dc/terms/identifier&gt;</v>
      </c>
      <c r="J270" s="13" t="str">
        <f>IF($A270&lt;&gt;"",VLOOKUP($A270,Vocabulary!$A:$J,2,),"")</f>
        <v>objectId</v>
      </c>
      <c r="K270" s="13" t="str">
        <f>IFERROR(IF(VLOOKUP(A270,VocabularyNL!$A:$G,6)=0,"",VLOOKUP(A270,VocabularyNL!$A:$G,6)),"")</f>
        <v>Identificator van een object</v>
      </c>
      <c r="L270" s="13" t="str">
        <f>IFERROR(IF(VLOOKUP(A270,VocabularyFR!$A:$G,6)=0,"",VLOOKUP(A270,VocabularyFR!$A:$G,6)),"")</f>
        <v>Identificateur de l'objet</v>
      </c>
      <c r="M270" s="13" t="str">
        <f>IFERROR(IF(VLOOKUP(A270,Vocabulary!$A:$F,3)=0,"",VLOOKUP(A270,Vocabulary!$A:$F,3)),"")</f>
        <v>Recommended best practice is to identify the resource by means of a string conforming to a formal identification system. 
An unambiguous reference to the resource within a given context.</v>
      </c>
      <c r="N270" s="13" t="str">
        <f>IFERROR(IF(VLOOKUP(A270,VocabularyNL!$A:$H,7)=0,"",VLOOKUP(A270,VocabularyNL!$A:$H,7)),"")</f>
        <v>Aanbevolen beste praktijk is om de bron te identificeren door middel van een string die overeenkomt met een formeel identificatiesysteem.
Een eenduidige verwijzing naar de bron binnen een bepaalde context.</v>
      </c>
      <c r="O270" s="13" t="str">
        <f>IFERROR(IF(VLOOKUP(A270,VocabularyFR!$A:$H,7)=0,"",VLOOKUP(A270,VocabularyFR!$A:$H,7)),"")</f>
        <v>La meilleure pratique recommandée consiste à identifier la ressource à l'aide d'une chaîne conforme à un système d'identification formel.
Une référence non ambiguë à la ressource dans un contexte donné.</v>
      </c>
      <c r="P270" s="13" t="str">
        <f>IF($A270&lt;&gt;"",IF(VLOOKUP($A270,Vocabulary!$A:$J,7,)&lt;&gt;"",VLOOKUP($A270,Vocabulary!$A:$J,7,),""),"")</f>
        <v>Identificator of a specific object.
String used to uniquely identify the object within the namespace.
BEST context: part of an Identifier for an address, streetname, municipality, part of a municipality, postal information</v>
      </c>
      <c r="Q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R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c r="S270" s="57" t="str">
        <f>VLOOKUP(Table9[[#This Row],[Id]],Vocabulary!A:K,11)</f>
        <v>no</v>
      </c>
    </row>
    <row r="271" spans="1:19" ht="28.8" x14ac:dyDescent="0.3">
      <c r="A271" s="4">
        <v>297</v>
      </c>
      <c r="B271" s="13" t="str">
        <f>IF($A271&lt;&gt;"",IF(VLOOKUP($A271,VocabularyAdoption!$A:$K,8,)=0,"",VLOOKUP($A271,VocabularyAdoption!$A:$K,8,)),"")</f>
        <v>Proposed standard</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&lt;http://vocab.belgif.be/ns/location#partOfMunicipalityName&gt;</v>
      </c>
      <c r="J271" s="13" t="str">
        <f>IF($A271&lt;&gt;"",VLOOKUP($A271,Vocabulary!$A:$J,2,),"")</f>
        <v>partOfMunicipalityName</v>
      </c>
      <c r="K271" s="13" t="str">
        <f>IFERROR(IF(VLOOKUP(A271,VocabularyNL!$A:$G,6)=0,"",VLOOKUP(A271,VocabularyNL!$A:$G,6)),"")</f>
        <v>Naam deelgemeente</v>
      </c>
      <c r="L271" s="13" t="str">
        <f>IFERROR(IF(VLOOKUP(A271,VocabularyFR!$A:$G,6)=0,"",VLOOKUP(A271,VocabularyFR!$A:$G,6)),"")</f>
        <v>Nom de la sous-municipalité</v>
      </c>
      <c r="M271" s="13" t="str">
        <f>IFERROR(IF(VLOOKUP(A271,Vocabulary!$A:$F,3)=0,"",VLOOKUP(A271,Vocabulary!$A:$F,3)),"")</f>
        <v>Name of the part of the municipality</v>
      </c>
      <c r="N271" s="13" t="str">
        <f>IFERROR(IF(VLOOKUP(A271,VocabularyNL!$A:$H,7)=0,"",VLOOKUP(A271,VocabularyNL!$A:$H,7)),"")</f>
        <v>BESTE context: de identifier bevat verschillende onderdelen, zoals een namespace, een objectidentificator en een versie-identificator.</v>
      </c>
      <c r="O271" s="13" t="str">
        <f>IFERROR(IF(VLOOKUP(A271,VocabularyFR!$A:$H,7)=0,"",VLOOKUP(A271,VocabularyFR!$A:$H,7)),"")</f>
        <v>Nom de la partie de la commune</v>
      </c>
      <c r="P271" s="13" t="str">
        <f>IF($A271&lt;&gt;"",IF(VLOOKUP($A271,Vocabulary!$A:$J,7,)&lt;&gt;"",VLOOKUP($A271,Vocabulary!$A:$J,7,),""),"")</f>
        <v/>
      </c>
      <c r="Q271" s="13" t="str">
        <f>IFERROR(IF(VLOOKUP(A271,VocabularyNL!$A:$H,8)=0,"",VLOOKUP(A271,VocabularyNL!$A:$H,8)),"")</f>
        <v/>
      </c>
      <c r="R271" s="13" t="str">
        <f>IFERROR(IF(VLOOKUP(A271,VocabularyFR!$A:$H,8)=0,"",VLOOKUP(A271,VocabularyFR!$A:$H,8)),"")</f>
        <v/>
      </c>
      <c r="S271" s="57" t="str">
        <f>VLOOKUP(Table9[[#This Row],[Id]],Vocabulary!A:K,11)</f>
        <v>no</v>
      </c>
    </row>
    <row r="272" spans="1:19" ht="86.4" x14ac:dyDescent="0.3">
      <c r="A272" s="4">
        <v>298</v>
      </c>
      <c r="B272" s="13" t="str">
        <f>IF($A272&lt;&gt;"",IF(VLOOKUP($A272,VocabularyAdoption!$A:$K,8,)=0,"",VLOOKUP($A272,VocabularyAdoption!$A:$K,8,)),"")</f>
        <v>Proposed standard</v>
      </c>
      <c r="C272" s="13" t="str">
        <f>IF($A272&lt;&gt;"",VLOOKUP($A272,Vocabulary!$A:$J,6,),"")</f>
        <v>FED</v>
      </c>
      <c r="D272" s="13" t="str">
        <f>IF($A272&lt;&gt;"",VLOOKUP($A272,Vocabulary!$A:$J,8,),"")</f>
        <v>locn</v>
      </c>
      <c r="E272" s="13" t="str">
        <f>IFERROR(VLOOKUP(D272,Prefix!$A:$B,2,),"")</f>
        <v>http://www.w3.org/ns/locn#</v>
      </c>
      <c r="F272" s="13" t="str">
        <f>IF($A272&lt;&gt;"",IF(VLOOKUP($A272,Vocabulary!$A:$J,9,)=0,"",VLOOKUP($A272,Vocabulary!$A:$J,9,)),"")</f>
        <v>poBox</v>
      </c>
      <c r="G272" s="13" t="str">
        <f>IF($A272&lt;&gt;"",VLOOKUP($A272,Vocabulary!$A:$J,4,),"")</f>
        <v>Location</v>
      </c>
      <c r="H272" s="13" t="str">
        <f>IF($A272&lt;&gt;"",VLOOKUP($A272,Vocabulary!$A:$J,5,),"")</f>
        <v>Property</v>
      </c>
      <c r="I272" s="13" t="str">
        <f t="shared" si="4"/>
        <v>&lt;http://www.w3.org/ns/locn#poBox&gt;</v>
      </c>
      <c r="J272" s="13" t="str">
        <f>IF($A272&lt;&gt;"",VLOOKUP($A272,Vocabulary!$A:$J,2,),"")</f>
        <v>boxNumber</v>
      </c>
      <c r="K272" s="13" t="str">
        <f>IFERROR(IF(VLOOKUP(A272,VocabularyNL!$A:$G,6)=0,"",VLOOKUP(A272,VocabularyNL!$A:$G,6)),"")</f>
        <v>Busnummer</v>
      </c>
      <c r="L272" s="13" t="str">
        <f>IFERROR(IF(VLOOKUP(A272,VocabularyFR!$A:$G,6)=0,"",VLOOKUP(A272,VocabularyFR!$A:$G,6)),"")</f>
        <v>Numéro de boite</v>
      </c>
      <c r="M272" s="13" t="str">
        <f>IFERROR(IF(VLOOKUP(A272,Vocabulary!$A:$F,3)=0,"",VLOOKUP(A272,Vocabulary!$A:$F,3)),"")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2" s="13" t="str">
        <f>IFERROR(IF(VLOOKUP(A272,VocabularyNL!$A:$H,7)=0,"",VLOOKUP(A272,VocabularyNL!$A:$H,7)),"")</f>
        <v>Het busnummer (een specialisatie van huisnummer).
Officieel toegekende alfanumerieke code die wordt toegevoegd aan het huisnummer om meerdere gebouweenheden, standplaatsen, ligplaatsen of percelen te onderscheiden die hetzelfde huisnummer hebben.</v>
      </c>
      <c r="O272" s="13" t="str">
        <f>IFERROR(IF(VLOOKUP(A272,VocabularyFR!$A:$H,7)=0,"",VLOOKUP(A272,VocabularyFR!$A:$H,7)),"")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2" s="13" t="str">
        <f>IF($A272&lt;&gt;"",IF(VLOOKUP($A272,Vocabulary!$A:$J,7,)&lt;&gt;"",VLOOKUP($A272,Vocabulary!$A:$J,7,),""),"")</f>
        <v/>
      </c>
      <c r="Q272" s="13" t="str">
        <f>IFERROR(IF(VLOOKUP(A272,VocabularyNL!$A:$H,8)=0,"",VLOOKUP(A272,VocabularyNL!$A:$H,8)),"")</f>
        <v/>
      </c>
      <c r="R272" s="13" t="str">
        <f>IFERROR(IF(VLOOKUP(A272,VocabularyFR!$A:$H,8)=0,"",VLOOKUP(A272,VocabularyFR!$A:$H,8)),"")</f>
        <v/>
      </c>
      <c r="S272" s="57" t="str">
        <f>VLOOKUP(Table9[[#This Row],[Id]],Vocabulary!A:K,11)</f>
        <v>no</v>
      </c>
    </row>
    <row r="273" spans="1:19" ht="28.8" x14ac:dyDescent="0.3">
      <c r="A273" s="4">
        <v>299</v>
      </c>
      <c r="B273" s="13" t="str">
        <f>IF($A273&lt;&gt;"",IF(VLOOKUP($A273,VocabularyAdoption!$A:$K,8,)=0,"",VLOOKUP($A273,VocabularyAdoption!$A:$K,8,)),"")</f>
        <v>Draft</v>
      </c>
      <c r="C273" s="13" t="str">
        <f>IF($A273&lt;&gt;"",VLOOKUP($A273,Vocabulary!$A:$J,6,),"")</f>
        <v>FED</v>
      </c>
      <c r="D273" s="13" t="str">
        <f>IF($A273&lt;&gt;"",VLOOKUP($A273,Vocabulary!$A:$J,8,),"")</f>
        <v>fed-loc</v>
      </c>
      <c r="E273" s="13" t="str">
        <f>IFERROR(VLOOKUP(D273,Prefix!$A:$B,2,),"")</f>
        <v>http://vocab.belgif.be/ns/location#</v>
      </c>
      <c r="F273" s="13" t="str">
        <f>IF($A273&lt;&gt;"",IF(VLOOKUP($A273,Vocabulary!$A:$J,9,)=0,"",VLOOKUP($A273,Vocabulary!$A:$J,9,)),"")</f>
        <v/>
      </c>
      <c r="G273" s="13" t="str">
        <f>IF($A273&lt;&gt;"",VLOOKUP($A273,Vocabulary!$A:$J,4,),"")</f>
        <v>Location</v>
      </c>
      <c r="H273" s="13" t="str">
        <f>IF($A273&lt;&gt;"",VLOOKUP($A273,Vocabulary!$A:$J,5,),"")</f>
        <v>Property</v>
      </c>
      <c r="I273" s="13" t="str">
        <f t="shared" si="4"/>
        <v>&lt;http://vocab.belgif.be/ns/location#pointGeometry&gt;</v>
      </c>
      <c r="J273" s="13" t="str">
        <f>IF($A273&lt;&gt;"",VLOOKUP($A273,Vocabulary!$A:$J,2,),"")</f>
        <v>pointGeometry</v>
      </c>
      <c r="K273" s="13" t="str">
        <f>IFERROR(IF(VLOOKUP(A273,VocabularyNL!$A:$G,6)=0,"",VLOOKUP(A273,VocabularyNL!$A:$G,6)),"")</f>
        <v>Geometrisch punt</v>
      </c>
      <c r="L273" s="13" t="str">
        <f>IFERROR(IF(VLOOKUP(A273,VocabularyFR!$A:$G,6)=0,"",VLOOKUP(A273,VocabularyFR!$A:$G,6)),"")</f>
        <v>Point géométrique</v>
      </c>
      <c r="M273" s="13" t="str">
        <f>IFERROR(IF(VLOOKUP(A273,Vocabulary!$A:$F,3)=0,"",VLOOKUP(A273,Vocabulary!$A:$F,3)),"")</f>
        <v>The cartographic coordinates of the point.</v>
      </c>
      <c r="N273" s="13" t="str">
        <f>IFERROR(IF(VLOOKUP(A273,VocabularyNL!$A:$H,7)=0,"",VLOOKUP(A273,VocabularyNL!$A:$H,7)),"")</f>
        <v>De cartografische coordinaten van het punt.</v>
      </c>
      <c r="O273" s="13" t="str">
        <f>IFERROR(IF(VLOOKUP(A273,VocabularyFR!$A:$H,7)=0,"",VLOOKUP(A273,VocabularyFR!$A:$H,7)),"")</f>
        <v>Les coordonnées cartographiques du point.</v>
      </c>
      <c r="P273" s="13" t="str">
        <f>IF($A273&lt;&gt;"",IF(VLOOKUP($A273,Vocabulary!$A:$J,7,)&lt;&gt;"",VLOOKUP($A273,Vocabulary!$A:$J,7,),""),"")</f>
        <v/>
      </c>
      <c r="Q273" s="13" t="str">
        <f>IFERROR(IF(VLOOKUP(A273,VocabularyNL!$A:$H,8)=0,"",VLOOKUP(A273,VocabularyNL!$A:$H,8)),"")</f>
        <v/>
      </c>
      <c r="R273" s="13" t="str">
        <f>IFERROR(IF(VLOOKUP(A273,VocabularyFR!$A:$H,8)=0,"",VLOOKUP(A273,VocabularyFR!$A:$H,8)),"")</f>
        <v/>
      </c>
      <c r="S273" s="57" t="str">
        <f>VLOOKUP(Table9[[#This Row],[Id]],Vocabulary!A:K,11)</f>
        <v>no</v>
      </c>
    </row>
    <row r="274" spans="1:19" ht="28.8" x14ac:dyDescent="0.3">
      <c r="A274" s="4">
        <v>300</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GeographicPosition.method</v>
      </c>
      <c r="G274" s="13" t="str">
        <f>IF($A274&lt;&gt;"",VLOOKUP($A274,Vocabulary!$A:$J,4,),"")</f>
        <v>Location</v>
      </c>
      <c r="H274" s="13" t="str">
        <f>IF($A274&lt;&gt;"",VLOOKUP($A274,Vocabulary!$A:$J,5,),"")</f>
        <v>Property</v>
      </c>
      <c r="I274" s="13" t="str">
        <f t="shared" si="4"/>
        <v>&lt;http://inspire.ec.europa.eu/ont/ad#GeographicPosition.method&gt;</v>
      </c>
      <c r="J274" s="13" t="str">
        <f>IF($A274&lt;&gt;"",VLOOKUP($A274,Vocabulary!$A:$J,2,),"")</f>
        <v>positionGeometryMethod</v>
      </c>
      <c r="K274" s="13" t="str">
        <f>IFERROR(IF(VLOOKUP(A274,VocabularyNL!$A:$G,6)=0,"",VLOOKUP(A274,VocabularyNL!$A:$G,6)),"")</f>
        <v>Methode positiegeometrie</v>
      </c>
      <c r="L274" s="13" t="str">
        <f>IFERROR(IF(VLOOKUP(A274,VocabularyFR!$A:$G,6)=0,"",VLOOKUP(A274,VocabularyFR!$A:$G,6)),"")</f>
        <v>Méthode  position géométrique</v>
      </c>
      <c r="M274" s="13" t="str">
        <f>IFERROR(IF(VLOOKUP(A274,Vocabulary!$A:$F,3)=0,"",VLOOKUP(A274,Vocabulary!$A:$F,3)),"")</f>
        <v>The way the point was determined.</v>
      </c>
      <c r="N274" s="13" t="str">
        <f>IFERROR(IF(VLOOKUP(A274,VocabularyNL!$A:$H,7)=0,"",VLOOKUP(A274,VocabularyNL!$A:$H,7)),"")</f>
        <v>De manier waarop het punt werd bepaald.</v>
      </c>
      <c r="O274" s="13" t="str">
        <f>IFERROR(IF(VLOOKUP(A274,VocabularyFR!$A:$H,7)=0,"",VLOOKUP(A274,VocabularyFR!$A:$H,7)),"")</f>
        <v>La façon dont le point a été déterminé.</v>
      </c>
      <c r="P274" s="13" t="str">
        <f>IF($A274&lt;&gt;"",IF(VLOOKUP($A274,Vocabulary!$A:$J,7,)&lt;&gt;"",VLOOKUP($A274,Vocabulary!$A:$J,7,),""),"")</f>
        <v/>
      </c>
      <c r="Q274" s="13" t="str">
        <f>IFERROR(IF(VLOOKUP(A274,VocabularyNL!$A:$H,8)=0,"",VLOOKUP(A274,VocabularyNL!$A:$H,8)),"")</f>
        <v/>
      </c>
      <c r="R274" s="13" t="str">
        <f>IFERROR(IF(VLOOKUP(A274,VocabularyFR!$A:$H,8)=0,"",VLOOKUP(A274,VocabularyFR!$A:$H,8)),"")</f>
        <v/>
      </c>
      <c r="S274" s="57" t="str">
        <f>VLOOKUP(Table9[[#This Row],[Id]],Vocabulary!A:K,11)</f>
        <v>no</v>
      </c>
    </row>
    <row r="275" spans="1:19" ht="28.8" x14ac:dyDescent="0.3">
      <c r="A275" s="4">
        <v>301</v>
      </c>
      <c r="B275" s="13" t="str">
        <f>IF($A275&lt;&gt;"",IF(VLOOKUP($A275,VocabularyAdoption!$A:$K,8,)=0,"",VLOOKUP($A275,VocabularyAdoption!$A:$K,8,)),"")</f>
        <v>Proposed standard</v>
      </c>
      <c r="C275" s="13" t="str">
        <f>IF($A275&lt;&gt;"",VLOOKUP($A275,Vocabulary!$A:$J,6,),"")</f>
        <v>FED</v>
      </c>
      <c r="D275" s="13" t="str">
        <f>IF($A275&lt;&gt;"",VLOOKUP($A275,Vocabulary!$A:$J,8,),"")</f>
        <v>inspire-ad</v>
      </c>
      <c r="E275" s="13" t="str">
        <f>IFERROR(VLOOKUP(D275,Prefix!$A:$B,2,),"")</f>
        <v>http://inspire.ec.europa.eu/ont/ad#</v>
      </c>
      <c r="F275" s="13" t="str">
        <f>IF($A275&lt;&gt;"",IF(VLOOKUP($A275,Vocabulary!$A:$J,9,)=0,"",VLOOKUP($A275,Vocabulary!$A:$J,9,)),"")</f>
        <v>GeographicPosition.specification</v>
      </c>
      <c r="G275" s="13" t="str">
        <f>IF($A275&lt;&gt;"",VLOOKUP($A275,Vocabulary!$A:$J,4,),"")</f>
        <v>Location</v>
      </c>
      <c r="H275" s="13" t="str">
        <f>IF($A275&lt;&gt;"",VLOOKUP($A275,Vocabulary!$A:$J,5,),"")</f>
        <v>Property</v>
      </c>
      <c r="I275" s="13" t="str">
        <f t="shared" si="4"/>
        <v>&lt;http://inspire.ec.europa.eu/ont/ad#GeographicPosition.specification&gt;</v>
      </c>
      <c r="J275" s="13" t="str">
        <f>IF($A275&lt;&gt;"",VLOOKUP($A275,Vocabulary!$A:$J,2,),"")</f>
        <v>positionSpecification</v>
      </c>
      <c r="K275" s="13" t="str">
        <f>IFERROR(IF(VLOOKUP(A275,VocabularyNL!$A:$G,6)=0,"",VLOOKUP(A275,VocabularyNL!$A:$G,6)),"")</f>
        <v>Positie specificatie</v>
      </c>
      <c r="L275" s="13" t="str">
        <f>IFERROR(IF(VLOOKUP(A275,VocabularyFR!$A:$G,6)=0,"",VLOOKUP(A275,VocabularyFR!$A:$G,6)),"")</f>
        <v>Spécification de position</v>
      </c>
      <c r="M275" s="13" t="str">
        <f>IFERROR(IF(VLOOKUP(A275,Vocabulary!$A:$F,3)=0,"",VLOOKUP(A275,Vocabulary!$A:$F,3)),"")</f>
        <v>The object on which the point was determined.</v>
      </c>
      <c r="N275" s="13" t="str">
        <f>IFERROR(IF(VLOOKUP(A275,VocabularyNL!$A:$H,7)=0,"",VLOOKUP(A275,VocabularyNL!$A:$H,7)),"")</f>
        <v>Het object op basis waarvan het punt werd bepaald.</v>
      </c>
      <c r="O275" s="13" t="str">
        <f>IFERROR(IF(VLOOKUP(A275,VocabularyFR!$A:$H,7)=0,"",VLOOKUP(A275,VocabularyFR!$A:$H,7)),"")</f>
        <v>L'objet sur lequel le point a été déterminé.</v>
      </c>
      <c r="P275" s="13" t="str">
        <f>IF($A275&lt;&gt;"",IF(VLOOKUP($A275,Vocabulary!$A:$J,7,)&lt;&gt;"",VLOOKUP($A275,Vocabulary!$A:$J,7,),""),"")</f>
        <v/>
      </c>
      <c r="Q275" s="13" t="str">
        <f>IFERROR(IF(VLOOKUP(A275,VocabularyNL!$A:$H,8)=0,"",VLOOKUP(A275,VocabularyNL!$A:$H,8)),"")</f>
        <v/>
      </c>
      <c r="R275" s="13" t="str">
        <f>IFERROR(IF(VLOOKUP(A275,VocabularyFR!$A:$H,8)=0,"",VLOOKUP(A275,VocabularyFR!$A:$H,8)),"")</f>
        <v/>
      </c>
      <c r="S275" s="57" t="str">
        <f>VLOOKUP(Table9[[#This Row],[Id]],Vocabulary!A:K,11)</f>
        <v>no</v>
      </c>
    </row>
    <row r="276" spans="1:19" ht="86.4" x14ac:dyDescent="0.3">
      <c r="A276" s="4">
        <v>303</v>
      </c>
      <c r="B276" s="13" t="str">
        <f>IF($A276&lt;&gt;"",IF(VLOOKUP($A276,VocabularyAdoption!$A:$K,8,)=0,"",VLOOKUP($A276,VocabularyAdoption!$A:$K,8,)),"")</f>
        <v>Proposed standard</v>
      </c>
      <c r="C276" s="13" t="str">
        <f>IF($A276&lt;&gt;"",VLOOKUP($A276,Vocabulary!$A:$J,6,),"")</f>
        <v>FED</v>
      </c>
      <c r="D276" s="13" t="str">
        <f>IF($A276&lt;&gt;"",VLOOKUP($A276,Vocabulary!$A:$J,8,),"")</f>
        <v>inspire-ad</v>
      </c>
      <c r="E276" s="13" t="str">
        <f>IFERROR(VLOOKUP(D276,Prefix!$A:$B,2,),"")</f>
        <v>http://inspire.ec.europa.eu/ont/ad#</v>
      </c>
      <c r="F276" s="13" t="str">
        <f>IF($A276&lt;&gt;"",IF(VLOOKUP($A276,Vocabulary!$A:$J,9,)=0,"",VLOOKUP($A276,Vocabulary!$A:$J,9,)),"")</f>
        <v>PostalDescriptor.postCode</v>
      </c>
      <c r="G276" s="13" t="str">
        <f>IF($A276&lt;&gt;"",VLOOKUP($A276,Vocabulary!$A:$J,4,),"")</f>
        <v>Location</v>
      </c>
      <c r="H276" s="13" t="str">
        <f>IF($A276&lt;&gt;"",VLOOKUP($A276,Vocabulary!$A:$J,5,),"")</f>
        <v>Property</v>
      </c>
      <c r="I276" s="13" t="str">
        <f t="shared" si="4"/>
        <v>&lt;http://inspire.ec.europa.eu/ont/ad#PostalDescriptor.postCode&gt;</v>
      </c>
      <c r="J276" s="13" t="str">
        <f>IF($A276&lt;&gt;"",VLOOKUP($A276,Vocabulary!$A:$J,2,),"")</f>
        <v>postCode</v>
      </c>
      <c r="K276" s="13" t="str">
        <f>IFERROR(IF(VLOOKUP(A276,VocabularyNL!$A:$G,6)=0,"",VLOOKUP(A276,VocabularyNL!$A:$G,6)),"")</f>
        <v>Postcode</v>
      </c>
      <c r="L276" s="13" t="str">
        <f>IFERROR(IF(VLOOKUP(A276,VocabularyFR!$A:$G,6)=0,"",VLOOKUP(A276,VocabularyFR!$A:$G,6)),"")</f>
        <v>Code postal</v>
      </c>
      <c r="M276" s="13" t="str">
        <f>IFERROR(IF(VLOOKUP(A276,Vocabulary!$A:$F,3)=0,"",VLOOKUP(A276,Vocabulary!$A:$F,3)),"")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6" s="13" t="str">
        <f>IFERROR(IF(VLOOKUP(A276,VocabularyNL!$A:$H,7)=0,"",VLOOKUP(A276,VocabularyNL!$A:$H,7)),"")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6" s="13" t="str">
        <f>IFERROR(IF(VLOOKUP(A276,VocabularyFR!$A:$H,7)=0,"",VLOOKUP(A276,VocabularyFR!$A:$H,7)),"")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6" s="13" t="str">
        <f>IF($A276&lt;&gt;"",IF(VLOOKUP($A276,Vocabulary!$A:$J,7,)&lt;&gt;"",VLOOKUP($A276,Vocabulary!$A:$J,7,),""),"")</f>
        <v/>
      </c>
      <c r="Q276" s="13" t="str">
        <f>IFERROR(IF(VLOOKUP(A276,VocabularyNL!$A:$H,8)=0,"",VLOOKUP(A276,VocabularyNL!$A:$H,8)),"")</f>
        <v/>
      </c>
      <c r="R276" s="13" t="str">
        <f>IFERROR(IF(VLOOKUP(A276,VocabularyFR!$A:$H,8)=0,"",VLOOKUP(A276,VocabularyFR!$A:$H,8)),"")</f>
        <v/>
      </c>
      <c r="S276" s="57" t="str">
        <f>VLOOKUP(Table9[[#This Row],[Id]],Vocabulary!A:K,11)</f>
        <v>no</v>
      </c>
    </row>
    <row r="277" spans="1:19" ht="28.8" x14ac:dyDescent="0.3">
      <c r="A277" s="4">
        <v>310</v>
      </c>
      <c r="B277" s="13" t="str">
        <f>IF($A277&lt;&gt;"",IF(VLOOKUP($A277,VocabularyAdoption!$A:$K,8,)=0,"",VLOOKUP($A277,VocabularyAdoption!$A:$K,8,)),"")</f>
        <v>Draft</v>
      </c>
      <c r="C277" s="13" t="str">
        <f>IF($A277&lt;&gt;"",VLOOKUP($A277,Vocabulary!$A:$J,6,),"")</f>
        <v>FED</v>
      </c>
      <c r="D277" s="13" t="str">
        <f>IF($A277&lt;&gt;"",VLOOKUP($A277,Vocabulary!$A:$J,8,),"")</f>
        <v>fed-loc</v>
      </c>
      <c r="E277" s="13" t="str">
        <f>IFERROR(VLOOKUP(D277,Prefix!$A:$B,2,),"")</f>
        <v>http://vocab.belgif.be/ns/location#</v>
      </c>
      <c r="F277" s="13" t="str">
        <f>IF($A277&lt;&gt;"",IF(VLOOKUP($A277,Vocabulary!$A:$J,9,)=0,"",VLOOKUP($A277,Vocabulary!$A:$J,9,)),"")</f>
        <v/>
      </c>
      <c r="G277" s="13" t="str">
        <f>IF($A277&lt;&gt;"",VLOOKUP($A277,Vocabulary!$A:$J,4,),"")</f>
        <v>Location</v>
      </c>
      <c r="H277" s="13" t="str">
        <f>IF($A277&lt;&gt;"",VLOOKUP($A277,Vocabulary!$A:$J,5,),"")</f>
        <v>Property</v>
      </c>
      <c r="I277" s="13" t="str">
        <f t="shared" si="4"/>
        <v>&lt;http://vocab.belgif.be/ns/location#territory&gt;</v>
      </c>
      <c r="J277" s="13" t="str">
        <f>IF($A277&lt;&gt;"",VLOOKUP($A277,Vocabulary!$A:$J,2,),"")</f>
        <v>territory</v>
      </c>
      <c r="K277" s="13" t="str">
        <f>IFERROR(IF(VLOOKUP(A277,VocabularyNL!$A:$G,6)=0,"",VLOOKUP(A277,VocabularyNL!$A:$G,6)),"")</f>
        <v>Gebied</v>
      </c>
      <c r="L277" s="13" t="str">
        <f>IFERROR(IF(VLOOKUP(A277,VocabularyFR!$A:$G,6)=0,"",VLOOKUP(A277,VocabularyFR!$A:$G,6)),"")</f>
        <v>Territoire</v>
      </c>
      <c r="M277" s="13" t="str">
        <f>IFERROR(IF(VLOOKUP(A277,Vocabulary!$A:$F,3)=0,"",VLOOKUP(A277,Vocabulary!$A:$F,3)),"")</f>
        <v>Territory can refer to a country or a part of a country (existing or not)</v>
      </c>
      <c r="N277" s="13" t="str">
        <f>IFERROR(IF(VLOOKUP(A277,VocabularyNL!$A:$H,7)=0,"",VLOOKUP(A277,VocabularyNL!$A:$H,7)),"")</f>
        <v>Gebied kan verwijzen naar een land of een deel van een land (al dan niet bestaand)</v>
      </c>
      <c r="O277" s="13" t="str">
        <f>IFERROR(IF(VLOOKUP(A277,VocabularyFR!$A:$H,7)=0,"",VLOOKUP(A277,VocabularyFR!$A:$H,7)),"")</f>
        <v>Le territoire peut désigner un pays ou une partie d'un pays (existant ou non)</v>
      </c>
      <c r="P277" s="13" t="str">
        <f>IF($A277&lt;&gt;"",IF(VLOOKUP($A277,Vocabulary!$A:$J,7,)&lt;&gt;"",VLOOKUP($A277,Vocabulary!$A:$J,7,),""),"")</f>
        <v/>
      </c>
      <c r="Q277" s="13" t="str">
        <f>IFERROR(IF(VLOOKUP(A277,VocabularyNL!$A:$H,8)=0,"",VLOOKUP(A277,VocabularyNL!$A:$H,8)),"")</f>
        <v/>
      </c>
      <c r="R277" s="13" t="str">
        <f>IFERROR(IF(VLOOKUP(A277,VocabularyFR!$A:$H,8)=0,"",VLOOKUP(A277,VocabularyFR!$A:$H,8)),"")</f>
        <v/>
      </c>
      <c r="S277" s="57" t="str">
        <f>VLOOKUP(Table9[[#This Row],[Id]],Vocabulary!A:K,11)</f>
        <v>no</v>
      </c>
    </row>
    <row r="278" spans="1:19" ht="86.4" x14ac:dyDescent="0.3">
      <c r="A278" s="4">
        <v>311</v>
      </c>
      <c r="B278" s="13" t="str">
        <f>IF($A278&lt;&gt;"",IF(VLOOKUP($A278,VocabularyAdoption!$A:$K,8,)=0,"",VLOOKUP($A278,VocabularyAdoption!$A:$K,8,)),"")</f>
        <v>Proposed standard</v>
      </c>
      <c r="C278" s="13" t="str">
        <f>IF($A278&lt;&gt;"",VLOOKUP($A278,Vocabulary!$A:$J,6,),"")</f>
        <v>FED</v>
      </c>
      <c r="D278" s="13" t="str">
        <f>IF($A278&lt;&gt;"",VLOOKUP($A278,Vocabulary!$A:$J,8,),"")</f>
        <v>owl</v>
      </c>
      <c r="E278" s="13" t="str">
        <f>IFERROR(VLOOKUP(D278,Prefix!$A:$B,2,),"")</f>
        <v>http://www.w3.org/2002/07/owl#</v>
      </c>
      <c r="F278" s="13" t="str">
        <f>IF($A278&lt;&gt;"",IF(VLOOKUP($A278,Vocabulary!$A:$J,9,)=0,"",VLOOKUP($A278,Vocabulary!$A:$J,9,)),"")</f>
        <v>versionInfo</v>
      </c>
      <c r="G278" s="13" t="str">
        <f>IF($A278&lt;&gt;"",VLOOKUP($A278,Vocabulary!$A:$J,4,),"")</f>
        <v>Location</v>
      </c>
      <c r="H278" s="13" t="str">
        <f>IF($A278&lt;&gt;"",VLOOKUP($A278,Vocabulary!$A:$J,5,),"")</f>
        <v>Property</v>
      </c>
      <c r="I278" s="13" t="str">
        <f t="shared" si="4"/>
        <v>&lt;http://www.w3.org/2002/07/owl#versionInfo&gt;</v>
      </c>
      <c r="J278" s="13" t="str">
        <f>IF($A278&lt;&gt;"",VLOOKUP($A278,Vocabulary!$A:$J,2,),"")</f>
        <v>versionId</v>
      </c>
      <c r="K278" s="13" t="str">
        <f>IFERROR(IF(VLOOKUP(A278,VocabularyNL!$A:$G,6)=0,"",VLOOKUP(A278,VocabularyNL!$A:$G,6)),"")</f>
        <v>Identificator van een versie</v>
      </c>
      <c r="L278" s="13" t="str">
        <f>IFERROR(IF(VLOOKUP(A278,VocabularyFR!$A:$G,6)=0,"",VLOOKUP(A278,VocabularyFR!$A:$G,6)),"")</f>
        <v>Identificateur de la version</v>
      </c>
      <c r="M278" s="13" t="str">
        <f>IFERROR(IF(VLOOKUP(A278,Vocabulary!$A:$F,3)=0,"",VLOOKUP(A278,Vocabulary!$A:$F,3)),"")</f>
        <v>The annotation property that provides version information for an ontology or another OWL construct.</v>
      </c>
      <c r="N278" s="13" t="str">
        <f>IFERROR(IF(VLOOKUP(A278,VocabularyNL!$A:$H,7)=0,"",VLOOKUP(A278,VocabularyNL!$A:$H,7)),"")</f>
        <v>De annotatie-eigenschap die versie-informatie biedt voor een ontologie of een ander OWL-construct.</v>
      </c>
      <c r="O278" s="13" t="str">
        <f>IFERROR(IF(VLOOKUP(A278,VocabularyFR!$A:$H,7)=0,"",VLOOKUP(A278,VocabularyFR!$A:$H,7)),"")</f>
        <v>Propriété d'annotation qui fournit des informations sur la version d'une ontologie ou d'une autre construction OWL.</v>
      </c>
      <c r="P278" s="13" t="str">
        <f>IF($A278&lt;&gt;"",IF(VLOOKUP($A278,Vocabulary!$A:$J,7,)&lt;&gt;"",VLOOKUP($A278,Vocabulary!$A:$J,7,),""),"")</f>
        <v>Identificator of a specific version of an object.
BEST context: part of an Identifier for an address, streetname, municipality, part of a municipality, postal information</v>
      </c>
      <c r="Q278" s="13" t="str">
        <f>IFERROR(IF(VLOOKUP(A278,VocabularyNL!$A:$H,8)=0,"",VLOOKUP(A278,VocabularyNL!$A:$H,8)),"")</f>
        <v>Identificator van de specifieke versie van een object.
BEST context: deel van een Identifier voor een adres, straatnaam, gemeente, deelgemeente, postinformatie</v>
      </c>
      <c r="R278" s="13" t="str">
        <f>IFERROR(IF(VLOOKUP(A278,VocabularyFR!$A:$H,8)=0,"",VLOOKUP(A278,VocabularyFR!$A:$H,8)),"")</f>
        <v>Identificateur de la version spécifique d'un objet.
Contexte BEST: partie d'un identifiant pour une adresse, un nom de rue, une commune, une sous-municipalité, des informations postales</v>
      </c>
      <c r="S278" s="57" t="str">
        <f>VLOOKUP(Table9[[#This Row],[Id]],Vocabulary!A:K,11)</f>
        <v>no</v>
      </c>
    </row>
    <row r="279" spans="1:19" ht="129.6" x14ac:dyDescent="0.3">
      <c r="A279" s="4">
        <v>312</v>
      </c>
      <c r="B279" s="13" t="str">
        <f>IF($A279&lt;&gt;"",IF(VLOOKUP($A279,VocabularyAdoption!$A:$K,8,)=0,"",VLOOKUP($A279,VocabularyAdoption!$A:$K,8,)),"")</f>
        <v>Draft</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&lt;http://vocab.belgif.be/ns/person#AsylumSeeker&gt;</v>
      </c>
      <c r="J279" s="13" t="str">
        <f>IF($A279&lt;&gt;"",VLOOKUP($A279,Vocabulary!$A:$J,2,),"")</f>
        <v>AsylumSeeker</v>
      </c>
      <c r="K279" s="13" t="str">
        <f>IFERROR(IF(VLOOKUP(A279,VocabularyNL!$A:$G,6)=0,"",VLOOKUP(A279,VocabularyNL!$A:$G,6)),"")</f>
        <v>Asielzoeker</v>
      </c>
      <c r="L279" s="13" t="str">
        <f>IFERROR(IF(VLOOKUP(A279,VocabularyFR!$A:$G,6)=0,"",VLOOKUP(A279,VocabularyFR!$A:$G,6)),"")</f>
        <v>Demandeur d'asile</v>
      </c>
      <c r="M279" s="13" t="str">
        <f>IFERROR(IF(VLOOKUP(A279,Vocabulary!$A:$F,3)=0,"",VLOOKUP(A279,Vocabulary!$A:$F,3)),"")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9" s="13" t="str">
        <f>IFERROR(IF(VLOOKUP(A279,VocabularyNL!$A:$H,7)=0,"",VLOOKUP(A279,VocabularyNL!$A:$H,7)),"")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9" s="13" t="str">
        <f>IFERROR(IF(VLOOKUP(A279,VocabularyFR!$A:$H,7)=0,"",VLOOKUP(A279,VocabularyFR!$A:$H,7)),"")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9" s="13" t="str">
        <f>IF($A279&lt;&gt;"",IF(VLOOKUP($A279,Vocabulary!$A:$J,7,)&lt;&gt;"",VLOOKUP($A279,Vocabulary!$A:$J,7,),""),"")</f>
        <v/>
      </c>
      <c r="Q279" s="13" t="str">
        <f>IFERROR(IF(VLOOKUP(A279,VocabularyNL!$A:$H,8)=0,"",VLOOKUP(A279,VocabularyNL!$A:$H,8)),"")</f>
        <v/>
      </c>
      <c r="R279" s="13" t="str">
        <f>IFERROR(IF(VLOOKUP(A279,VocabularyFR!$A:$H,8)=0,"",VLOOKUP(A279,VocabularyFR!$A:$H,8)),"")</f>
        <v/>
      </c>
      <c r="S279" s="57" t="str">
        <f>VLOOKUP(Table9[[#This Row],[Id]],Vocabulary!A:K,11)</f>
        <v>no</v>
      </c>
    </row>
    <row r="280" spans="1:19" ht="28.8" x14ac:dyDescent="0.3">
      <c r="A280" s="4">
        <v>313</v>
      </c>
      <c r="B280" s="13" t="str">
        <f>IF($A280&lt;&gt;"",IF(VLOOKUP($A280,VocabularyAdoption!$A:$K,8,)=0,"",VLOOKUP($A280,VocabularyAdoption!$A:$K,8,)),"")</f>
        <v>Draft</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&lt;http://vocab.belgif.be/ns/person#BelgianResident&gt;</v>
      </c>
      <c r="J280" s="13" t="str">
        <f>IF($A280&lt;&gt;"",VLOOKUP($A280,Vocabulary!$A:$J,2,),"")</f>
        <v>BelgianResident</v>
      </c>
      <c r="K280" s="13" t="str">
        <f>IFERROR(IF(VLOOKUP(A280,VocabularyNL!$A:$G,6)=0,"",VLOOKUP(A280,VocabularyNL!$A:$G,6)),"")</f>
        <v>Belgisch resident</v>
      </c>
      <c r="L280" s="13" t="str">
        <f>IFERROR(IF(VLOOKUP(A280,VocabularyFR!$A:$G,6)=0,"",VLOOKUP(A280,VocabularyFR!$A:$G,6)),"")</f>
        <v>Résident belge</v>
      </c>
      <c r="M280" s="13" t="str">
        <f>IFERROR(IF(VLOOKUP(A280,Vocabulary!$A:$F,3)=0,"",VLOOKUP(A280,Vocabulary!$A:$F,3)),"")</f>
        <v>Person who lives in Belgium, represented here by the jurisdiction entity.</v>
      </c>
      <c r="N280" s="13" t="str">
        <f>IFERROR(IF(VLOOKUP(A280,VocabularyNL!$A:$H,7)=0,"",VLOOKUP(A280,VocabularyNL!$A:$H,7)),"")</f>
        <v xml:space="preserve">Persoon die in België woont. 
België hier vertegenwoordigd door de entiteit jurisdictie. </v>
      </c>
      <c r="O280" s="13" t="str">
        <f>IFERROR(IF(VLOOKUP(A280,VocabularyFR!$A:$H,7)=0,"",VLOOKUP(A280,VocabularyFR!$A:$H,7)),"")</f>
        <v>Personne qui vit en Belgique.
La Belgique est représentée ici par la jurisdiction compétente.</v>
      </c>
      <c r="P280" s="13" t="str">
        <f>IF($A280&lt;&gt;"",IF(VLOOKUP($A280,Vocabulary!$A:$J,7,)&lt;&gt;"",VLOOKUP($A280,Vocabulary!$A:$J,7,),""),"")</f>
        <v/>
      </c>
      <c r="Q280" s="13" t="str">
        <f>IFERROR(IF(VLOOKUP(A280,VocabularyNL!$A:$H,8)=0,"",VLOOKUP(A280,VocabularyNL!$A:$H,8)),"")</f>
        <v/>
      </c>
      <c r="R280" s="13" t="str">
        <f>IFERROR(IF(VLOOKUP(A280,VocabularyFR!$A:$H,8)=0,"",VLOOKUP(A280,VocabularyFR!$A:$H,8)),"")</f>
        <v/>
      </c>
      <c r="S280" s="57" t="str">
        <f>VLOOKUP(Table9[[#This Row],[Id]],Vocabulary!A:K,11)</f>
        <v>no</v>
      </c>
    </row>
    <row r="281" spans="1:19" ht="57.6" x14ac:dyDescent="0.3">
      <c r="A281" s="4">
        <v>314</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&lt;http://vocab.belgif.be/ns/person#Cohabitation&gt;</v>
      </c>
      <c r="J281" s="13" t="str">
        <f>IF($A281&lt;&gt;"",VLOOKUP($A281,Vocabulary!$A:$J,2,),"")</f>
        <v>Cohabitation</v>
      </c>
      <c r="K281" s="13" t="str">
        <f>IFERROR(IF(VLOOKUP(A281,VocabularyNL!$A:$G,6)=0,"",VLOOKUP(A281,VocabularyNL!$A:$G,6)),"")</f>
        <v>Samenwoning</v>
      </c>
      <c r="L281" s="13" t="str">
        <f>IFERROR(IF(VLOOKUP(A281,VocabularyFR!$A:$G,6)=0,"",VLOOKUP(A281,VocabularyFR!$A:$G,6)),"")</f>
        <v>Cohabitation</v>
      </c>
      <c r="M281" s="13" t="str">
        <f>IFERROR(IF(VLOOKUP(A281,Vocabulary!$A:$F,3)=0,"",VLOOKUP(A281,Vocabulary!$A:$F,3)),"")</f>
        <v>Arrangement whereby two people who are not married live together.
Can, just like a marriage, form the basis of a family.
Legally registered.</v>
      </c>
      <c r="N281" s="13" t="str">
        <f>IFERROR(IF(VLOOKUP(A281,VocabularyNL!$A:$H,7)=0,"",VLOOKUP(A281,VocabularyNL!$A:$H,7)),"")</f>
        <v xml:space="preserve">Regeling waarbij twee personen die niet getrouwd zijn samenleven. 
Kan, net als bv een huwelijk, de basis vormen van een gezin. </v>
      </c>
      <c r="O281" s="13" t="str">
        <f>IFERROR(IF(VLOOKUP(A281,VocabularyFR!$A:$H,7)=0,"",VLOOKUP(A281,VocabularyFR!$A:$H,7)),"")</f>
        <v>Arrangement par lequel deux personnes non mariées vivent ensemble.
Peut, tout comme un mariage, former la base d'une famille.</v>
      </c>
      <c r="P281" s="13" t="str">
        <f>IF($A281&lt;&gt;"",IF(VLOOKUP($A281,Vocabulary!$A:$J,7,)&lt;&gt;"",VLOOKUP($A281,Vocabulary!$A:$J,7,),""),"")</f>
        <v/>
      </c>
      <c r="Q281" s="13" t="str">
        <f>IFERROR(IF(VLOOKUP(A281,VocabularyNL!$A:$H,8)=0,"",VLOOKUP(A281,VocabularyNL!$A:$H,8)),"")</f>
        <v/>
      </c>
      <c r="R281" s="13" t="str">
        <f>IFERROR(IF(VLOOKUP(A281,VocabularyFR!$A:$H,8)=0,"",VLOOKUP(A281,VocabularyFR!$A:$H,8)),"")</f>
        <v/>
      </c>
      <c r="S281" s="57" t="str">
        <f>VLOOKUP(Table9[[#This Row],[Id]],Vocabulary!A:K,11)</f>
        <v>no</v>
      </c>
    </row>
    <row r="282" spans="1:19" ht="129.6" x14ac:dyDescent="0.3">
      <c r="A282" s="4">
        <v>315</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&lt;http://vocab.belgif.be/ns/person#Descent&gt;</v>
      </c>
      <c r="J282" s="13" t="str">
        <f>IF($A282&lt;&gt;"",VLOOKUP($A282,Vocabulary!$A:$J,2,),"")</f>
        <v>Descent</v>
      </c>
      <c r="K282" s="13" t="str">
        <f>IFERROR(IF(VLOOKUP(A282,VocabularyNL!$A:$G,6)=0,"",VLOOKUP(A282,VocabularyNL!$A:$G,6)),"")</f>
        <v>Afstamming</v>
      </c>
      <c r="L282" s="13" t="str">
        <f>IFERROR(IF(VLOOKUP(A282,VocabularyFR!$A:$G,6)=0,"",VLOOKUP(A282,VocabularyFR!$A:$G,6)),"")</f>
        <v>Descendance</v>
      </c>
      <c r="M282" s="13" t="str">
        <f>IFERROR(IF(VLOOKUP(A282,Vocabulary!$A:$F,3)=0,"",VLOOKUP(A282,Vocabulary!$A:$F,3)),"")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2" s="13" t="str">
        <f>IFERROR(IF(VLOOKUP(A282,VocabularyNL!$A:$H,7)=0,"",VLOOKUP(A282,VocabularyNL!$A:$H,7)),"")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2" s="13" t="str">
        <f>IFERROR(IF(VLOOKUP(A282,VocabularyFR!$A:$H,7)=0,"",VLOOKUP(A282,VocabularyFR!$A:$H,7)),"")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2" s="13" t="str">
        <f>IF($A282&lt;&gt;"",IF(VLOOKUP($A282,Vocabulary!$A:$J,7,)&lt;&gt;"",VLOOKUP($A282,Vocabulary!$A:$J,7,),""),"")</f>
        <v/>
      </c>
      <c r="Q282" s="13" t="str">
        <f>IFERROR(IF(VLOOKUP(A282,VocabularyNL!$A:$H,8)=0,"",VLOOKUP(A282,VocabularyNL!$A:$H,8)),"")</f>
        <v/>
      </c>
      <c r="R282" s="13" t="str">
        <f>IFERROR(IF(VLOOKUP(A282,VocabularyFR!$A:$H,8)=0,"",VLOOKUP(A282,VocabularyFR!$A:$H,8)),"")</f>
        <v/>
      </c>
      <c r="S282" s="57" t="str">
        <f>VLOOKUP(Table9[[#This Row],[Id]],Vocabulary!A:K,11)</f>
        <v>no</v>
      </c>
    </row>
    <row r="283" spans="1:19" ht="28.8" x14ac:dyDescent="0.3">
      <c r="A283" s="4">
        <v>316</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&lt;http://vocab.belgif.be/ns/person#EmbassyResident&gt;</v>
      </c>
      <c r="J283" s="13" t="str">
        <f>IF($A283&lt;&gt;"",VLOOKUP($A283,Vocabulary!$A:$J,2,),"")</f>
        <v>EmbassyResident</v>
      </c>
      <c r="K283" s="13" t="str">
        <f>IFERROR(IF(VLOOKUP(A283,VocabularyNL!$A:$G,6)=0,"",VLOOKUP(A283,VocabularyNL!$A:$G,6)),"")</f>
        <v>Ambassade resident</v>
      </c>
      <c r="L283" s="13" t="str">
        <f>IFERROR(IF(VLOOKUP(A283,VocabularyFR!$A:$G,6)=0,"",VLOOKUP(A283,VocabularyFR!$A:$G,6)),"")</f>
        <v>Résident en ambassade</v>
      </c>
      <c r="M283" s="13" t="str">
        <f>IFERROR(IF(VLOOKUP(A283,Vocabulary!$A:$F,3)=0,"",VLOOKUP(A283,Vocabulary!$A:$F,3)),"")</f>
        <v>Person residing in an embassy.</v>
      </c>
      <c r="N283" s="13" t="str">
        <f>IFERROR(IF(VLOOKUP(A283,VocabularyNL!$A:$H,7)=0,"",VLOOKUP(A283,VocabularyNL!$A:$H,7)),"")</f>
        <v>Persoon woonachtig in een ambassade.</v>
      </c>
      <c r="O283" s="13" t="str">
        <f>IFERROR(IF(VLOOKUP(A283,VocabularyFR!$A:$H,7)=0,"",VLOOKUP(A283,VocabularyFR!$A:$H,7)),"")</f>
        <v>Personne résidant dans une ambassade.</v>
      </c>
      <c r="P283" s="13" t="str">
        <f>IF($A283&lt;&gt;"",IF(VLOOKUP($A283,Vocabulary!$A:$J,7,)&lt;&gt;"",VLOOKUP($A283,Vocabulary!$A:$J,7,),""),"")</f>
        <v/>
      </c>
      <c r="Q283" s="13" t="str">
        <f>IFERROR(IF(VLOOKUP(A283,VocabularyNL!$A:$H,8)=0,"",VLOOKUP(A283,VocabularyNL!$A:$H,8)),"")</f>
        <v/>
      </c>
      <c r="R283" s="13" t="str">
        <f>IFERROR(IF(VLOOKUP(A283,VocabularyFR!$A:$H,8)=0,"",VLOOKUP(A283,VocabularyFR!$A:$H,8)),"")</f>
        <v/>
      </c>
      <c r="S283" s="57" t="str">
        <f>VLOOKUP(Table9[[#This Row],[Id]],Vocabulary!A:K,11)</f>
        <v>no</v>
      </c>
    </row>
    <row r="284" spans="1:19" ht="28.8" x14ac:dyDescent="0.3">
      <c r="A284" s="4">
        <v>317</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&lt;http://vocab.belgif.be/ns/person#ForeignResident&gt;</v>
      </c>
      <c r="J284" s="13" t="str">
        <f>IF($A284&lt;&gt;"",VLOOKUP($A284,Vocabulary!$A:$J,2,),"")</f>
        <v>ForeignResident</v>
      </c>
      <c r="K284" s="13" t="str">
        <f>IFERROR(IF(VLOOKUP(A284,VocabularyNL!$A:$G,6)=0,"",VLOOKUP(A284,VocabularyNL!$A:$G,6)),"")</f>
        <v>Buitenlandse resident</v>
      </c>
      <c r="L284" s="13" t="str">
        <f>IFERROR(IF(VLOOKUP(A284,VocabularyFR!$A:$G,6)=0,"",VLOOKUP(A284,VocabularyFR!$A:$G,6)),"")</f>
        <v>Résident étranger</v>
      </c>
      <c r="M284" s="13" t="str">
        <f>IFERROR(IF(VLOOKUP(A284,Vocabulary!$A:$F,3)=0,"",VLOOKUP(A284,Vocabulary!$A:$F,3)),"")</f>
        <v>Foreign person residing in the country.</v>
      </c>
      <c r="N284" s="13" t="str">
        <f>IFERROR(IF(VLOOKUP(A284,VocabularyNL!$A:$H,7)=0,"",VLOOKUP(A284,VocabularyNL!$A:$H,7)),"")</f>
        <v>Buitenlandse persoon woonachtig in het land.</v>
      </c>
      <c r="O284" s="13" t="str">
        <f>IFERROR(IF(VLOOKUP(A284,VocabularyFR!$A:$H,7)=0,"",VLOOKUP(A284,VocabularyFR!$A:$H,7)),"")</f>
        <v>Personne étrangère résidant dans le pays.</v>
      </c>
      <c r="P284" s="13" t="str">
        <f>IF($A284&lt;&gt;"",IF(VLOOKUP($A284,Vocabulary!$A:$J,7,)&lt;&gt;"",VLOOKUP($A284,Vocabulary!$A:$J,7,),""),"")</f>
        <v/>
      </c>
      <c r="Q284" s="13" t="str">
        <f>IFERROR(IF(VLOOKUP(A284,VocabularyNL!$A:$H,8)=0,"",VLOOKUP(A284,VocabularyNL!$A:$H,8)),"")</f>
        <v/>
      </c>
      <c r="R284" s="13" t="str">
        <f>IFERROR(IF(VLOOKUP(A284,VocabularyFR!$A:$H,8)=0,"",VLOOKUP(A284,VocabularyFR!$A:$H,8)),"")</f>
        <v/>
      </c>
      <c r="S284" s="57" t="str">
        <f>VLOOKUP(Table9[[#This Row],[Id]],Vocabulary!A:K,11)</f>
        <v>no</v>
      </c>
    </row>
    <row r="285" spans="1:19" ht="86.4" x14ac:dyDescent="0.3">
      <c r="A285" s="4">
        <v>318</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&lt;http://vocab.belgif.be/ns/person#Guardianship&gt;</v>
      </c>
      <c r="J285" s="13" t="str">
        <f>IF($A285&lt;&gt;"",VLOOKUP($A285,Vocabulary!$A:$J,2,),"")</f>
        <v>Guardianship</v>
      </c>
      <c r="K285" s="13" t="str">
        <f>IFERROR(IF(VLOOKUP(A285,VocabularyNL!$A:$G,6)=0,"",VLOOKUP(A285,VocabularyNL!$A:$G,6)),"")</f>
        <v>Voogdij</v>
      </c>
      <c r="L285" s="13" t="str">
        <f>IFERROR(IF(VLOOKUP(A285,VocabularyFR!$A:$G,6)=0,"",VLOOKUP(A285,VocabularyFR!$A:$G,6)),"")</f>
        <v>Tutelle</v>
      </c>
      <c r="M285" s="13" t="str">
        <f>IFERROR(IF(VLOOKUP(A285,Vocabulary!$A:$F,3)=0,"",VLOOKUP(A285,Vocabulary!$A:$F,3)),"")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5" s="13" t="str">
        <f>IFERROR(IF(VLOOKUP(A285,VocabularyNL!$A:$H,7)=0,"",VLOOKUP(A285,VocabularyNL!$A:$H,7)),"")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5" s="13" t="str">
        <f>IFERROR(IF(VLOOKUP(A285,VocabularyFR!$A:$H,7)=0,"",VLOOKUP(A285,VocabularyFR!$A:$H,7)),"")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5" s="13" t="str">
        <f>IF($A285&lt;&gt;"",IF(VLOOKUP($A285,Vocabulary!$A:$J,7,)&lt;&gt;"",VLOOKUP($A285,Vocabulary!$A:$J,7,),""),"")</f>
        <v/>
      </c>
      <c r="Q285" s="13" t="str">
        <f>IFERROR(IF(VLOOKUP(A285,VocabularyNL!$A:$H,8)=0,"",VLOOKUP(A285,VocabularyNL!$A:$H,8)),"")</f>
        <v/>
      </c>
      <c r="R285" s="13" t="str">
        <f>IFERROR(IF(VLOOKUP(A285,VocabularyFR!$A:$H,8)=0,"",VLOOKUP(A285,VocabularyFR!$A:$H,8)),"")</f>
        <v/>
      </c>
      <c r="S285" s="57" t="str">
        <f>VLOOKUP(Table9[[#This Row],[Id]],Vocabulary!A:K,11)</f>
        <v>no</v>
      </c>
    </row>
    <row r="286" spans="1:19" ht="115.2" x14ac:dyDescent="0.3">
      <c r="A286" s="4">
        <v>319</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&lt;http://vocab.belgif.be/ns/person#Household&gt;</v>
      </c>
      <c r="J286" s="13" t="str">
        <f>IF($A286&lt;&gt;"",VLOOKUP($A286,Vocabulary!$A:$J,2,),"")</f>
        <v>Household</v>
      </c>
      <c r="K286" s="13" t="str">
        <f>IFERROR(IF(VLOOKUP(A286,VocabularyNL!$A:$G,6)=0,"",VLOOKUP(A286,VocabularyNL!$A:$G,6)),"")</f>
        <v>Gezin</v>
      </c>
      <c r="L286" s="13" t="str">
        <f>IFERROR(IF(VLOOKUP(A286,VocabularyFR!$A:$G,6)=0,"",VLOOKUP(A286,VocabularyFR!$A:$G,6)),"")</f>
        <v>Ménage</v>
      </c>
      <c r="M286" s="13" t="str">
        <f>IFERROR(IF(VLOOKUP(A286,Vocabulary!$A:$F,3)=0,"",VLOOKUP(A286,Vocabulary!$A:$F,3)),"")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6" s="13" t="str">
        <f>IFERROR(IF(VLOOKUP(A286,VocabularyNL!$A:$H,7)=0,"",VLOOKUP(A286,VocabularyNL!$A:$H,7)),"")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6" s="13" t="str">
        <f>IFERROR(IF(VLOOKUP(A286,VocabularyFR!$A:$H,7)=0,"",VLOOKUP(A286,VocabularyFR!$A:$H,7)),"")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6" s="13" t="str">
        <f>IF($A286&lt;&gt;"",IF(VLOOKUP($A286,Vocabulary!$A:$J,7,)&lt;&gt;"",VLOOKUP($A286,Vocabulary!$A:$J,7,),""),"")</f>
        <v/>
      </c>
      <c r="Q286" s="13" t="str">
        <f>IFERROR(IF(VLOOKUP(A286,VocabularyNL!$A:$H,8)=0,"",VLOOKUP(A286,VocabularyNL!$A:$H,8)),"")</f>
        <v/>
      </c>
      <c r="R286" s="13" t="str">
        <f>IFERROR(IF(VLOOKUP(A286,VocabularyFR!$A:$H,8)=0,"",VLOOKUP(A286,VocabularyFR!$A:$H,8)),"")</f>
        <v/>
      </c>
      <c r="S286" s="57" t="str">
        <f>VLOOKUP(Table9[[#This Row],[Id]],Vocabulary!A:K,11)</f>
        <v>no</v>
      </c>
    </row>
    <row r="287" spans="1:19" ht="28.8" x14ac:dyDescent="0.3">
      <c r="A287" s="4">
        <v>320</v>
      </c>
      <c r="B287" s="13" t="str">
        <f>IF($A287&lt;&gt;"",IF(VLOOKUP($A287,VocabularyAdoption!$A:$K,8,)=0,"",VLOOKUP($A287,VocabularyAdoption!$A:$K,8,)),"")</f>
        <v>Proposed standard</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&lt;http://vocab.belgif.be/ns/person#HouseholdRelation&gt;</v>
      </c>
      <c r="J287" s="13" t="str">
        <f>IF($A287&lt;&gt;"",VLOOKUP($A287,Vocabulary!$A:$J,2,),"")</f>
        <v>HouseholdRelation</v>
      </c>
      <c r="K287" s="13" t="str">
        <f>IFERROR(IF(VLOOKUP(A287,VocabularyNL!$A:$G,6)=0,"",VLOOKUP(A287,VocabularyNL!$A:$G,6)),"")</f>
        <v>Gezinsrelatie</v>
      </c>
      <c r="L287" s="13" t="str">
        <f>IFERROR(IF(VLOOKUP(A287,VocabularyFR!$A:$G,6)=0,"",VLOOKUP(A287,VocabularyFR!$A:$G,6)),"")</f>
        <v>Relation de ménage</v>
      </c>
      <c r="M287" s="13" t="str">
        <f>IFERROR(IF(VLOOKUP(A287,Vocabulary!$A:$F,3)=0,"",VLOOKUP(A287,Vocabulary!$A:$F,3)),"")</f>
        <v>Relationship between members of the same family.
Eg husband, son, mother-in-law.</v>
      </c>
      <c r="N287" s="13" t="str">
        <f>IFERROR(IF(VLOOKUP(A287,VocabularyNL!$A:$H,7)=0,"",VLOOKUP(A287,VocabularyNL!$A:$H,7)),"")</f>
        <v xml:space="preserve">Relatie tussen leden van eenzelfde gezin. 
Bv echtgenoot, zoon, schoonmoeder. </v>
      </c>
      <c r="O287" s="13" t="str">
        <f>IFERROR(IF(VLOOKUP(A287,VocabularyFR!$A:$H,7)=0,"",VLOOKUP(A287,VocabularyFR!$A:$H,7)),"")</f>
        <v>Relation entre membres d'une même famille.
Par exemple, mari, fils, belle-mère.</v>
      </c>
      <c r="P287" s="13" t="str">
        <f>IF($A287&lt;&gt;"",IF(VLOOKUP($A287,Vocabulary!$A:$J,7,)&lt;&gt;"",VLOOKUP($A287,Vocabulary!$A:$J,7,),""),"")</f>
        <v/>
      </c>
      <c r="Q287" s="13" t="str">
        <f>IFERROR(IF(VLOOKUP(A287,VocabularyNL!$A:$H,8)=0,"",VLOOKUP(A287,VocabularyNL!$A:$H,8)),"")</f>
        <v/>
      </c>
      <c r="R287" s="13" t="str">
        <f>IFERROR(IF(VLOOKUP(A287,VocabularyFR!$A:$H,8)=0,"",VLOOKUP(A287,VocabularyFR!$A:$H,8)),"")</f>
        <v/>
      </c>
      <c r="S287" s="57" t="str">
        <f>VLOOKUP(Table9[[#This Row],[Id]],Vocabulary!A:K,11)</f>
        <v>no</v>
      </c>
    </row>
    <row r="288" spans="1:19" ht="57.6" x14ac:dyDescent="0.3">
      <c r="A288" s="4">
        <v>321</v>
      </c>
      <c r="B288" s="13" t="str">
        <f>IF($A288&lt;&gt;"",IF(VLOOKUP($A288,VocabularyAdoption!$A:$K,8,)=0,"",VLOOKUP($A288,VocabularyAdoption!$A:$K,8,)),"")</f>
        <v>Proposed standard</v>
      </c>
      <c r="C288" s="13" t="str">
        <f>IF($A288&lt;&gt;"",VLOOKUP($A288,Vocabulary!$A:$J,6,),"")</f>
        <v>FED</v>
      </c>
      <c r="D288" s="13" t="str">
        <f>IF($A288&lt;&gt;"",VLOOKUP($A288,Vocabulary!$A:$J,8,),"")</f>
        <v>fed-per</v>
      </c>
      <c r="E288" s="13" t="str">
        <f>IFERROR(VLOOKUP(D288,Prefix!$A:$B,2,),"")</f>
        <v>http://vocab.belgif.be/ns/person#</v>
      </c>
      <c r="F288" s="13" t="str">
        <f>IF($A288&lt;&gt;"",IF(VLOOKUP($A288,Vocabulary!$A:$J,9,)=0,"",VLOOKUP($A288,Vocabulary!$A:$J,9,)),"")</f>
        <v/>
      </c>
      <c r="G288" s="13" t="str">
        <f>IF($A288&lt;&gt;"",VLOOKUP($A288,Vocabulary!$A:$J,4,),"")</f>
        <v>Person</v>
      </c>
      <c r="H288" s="13" t="str">
        <f>IF($A288&lt;&gt;"",VLOOKUP($A288,Vocabulary!$A:$J,5,),"")</f>
        <v>Class</v>
      </c>
      <c r="I288" s="13" t="str">
        <f t="shared" si="4"/>
        <v>&lt;http://vocab.belgif.be/ns/person#Marriage&gt;</v>
      </c>
      <c r="J288" s="13" t="str">
        <f>IF($A288&lt;&gt;"",VLOOKUP($A288,Vocabulary!$A:$J,2,),"")</f>
        <v>Marriage</v>
      </c>
      <c r="K288" s="13" t="str">
        <f>IFERROR(IF(VLOOKUP(A288,VocabularyNL!$A:$G,6)=0,"",VLOOKUP(A288,VocabularyNL!$A:$G,6)),"")</f>
        <v>Huwelijk</v>
      </c>
      <c r="L288" s="13" t="str">
        <f>IFERROR(IF(VLOOKUP(A288,VocabularyFR!$A:$G,6)=0,"",VLOOKUP(A288,VocabularyFR!$A:$G,6)),"")</f>
        <v>Mariage</v>
      </c>
      <c r="M288" s="13" t="str">
        <f>IFERROR(IF(VLOOKUP(A288,Vocabulary!$A:$F,3)=0,"",VLOOKUP(A288,Vocabulary!$A:$F,3)),"")</f>
        <v>A form of cohabitation organized by civil or religious law of two persons.
Can, just like living together, form the basis of a family.</v>
      </c>
      <c r="N288" s="13" t="str">
        <f>IFERROR(IF(VLOOKUP(A288,VocabularyNL!$A:$H,7)=0,"",VLOOKUP(A288,VocabularyNL!$A:$H,7)),"")</f>
        <v xml:space="preserve">Een door burgerlijk of religieus recht geregelde samenlevingsvorm van twee personen. 
Kan, net als bv samenwonen, de basis vormen van een gezin. </v>
      </c>
      <c r="O288" s="13" t="str">
        <f>IFERROR(IF(VLOOKUP(A288,VocabularyFR!$A:$H,7)=0,"",VLOOKUP(A288,VocabularyFR!$A:$H,7)),"")</f>
        <v>Une forme de cohabitation organisée par la loi civile ou religieuse de deux personnes.
Peut, comme vivre ensemble, former la base d'une famille.</v>
      </c>
      <c r="P288" s="13" t="str">
        <f>IF($A288&lt;&gt;"",IF(VLOOKUP($A288,Vocabulary!$A:$J,7,)&lt;&gt;"",VLOOKUP($A288,Vocabulary!$A:$J,7,),""),"")</f>
        <v/>
      </c>
      <c r="Q288" s="13" t="str">
        <f>IFERROR(IF(VLOOKUP(A288,VocabularyNL!$A:$H,8)=0,"",VLOOKUP(A288,VocabularyNL!$A:$H,8)),"")</f>
        <v/>
      </c>
      <c r="R288" s="13" t="str">
        <f>IFERROR(IF(VLOOKUP(A288,VocabularyFR!$A:$H,8)=0,"",VLOOKUP(A288,VocabularyFR!$A:$H,8)),"")</f>
        <v/>
      </c>
      <c r="S288" s="57" t="str">
        <f>VLOOKUP(Table9[[#This Row],[Id]],Vocabulary!A:K,11)</f>
        <v>no</v>
      </c>
    </row>
    <row r="289" spans="1:19" ht="57.6" x14ac:dyDescent="0.3">
      <c r="A289" s="4">
        <v>322</v>
      </c>
      <c r="B289" s="13" t="str">
        <f>IF($A289&lt;&gt;"",IF(VLOOKUP($A289,VocabularyAdoption!$A:$K,8,)=0,"",VLOOKUP($A289,VocabularyAdoption!$A:$K,8,)),"")</f>
        <v>Draft</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&lt;http://vocab.belgif.be/ns/person#NonResident&gt;</v>
      </c>
      <c r="J289" s="13" t="str">
        <f>IF($A289&lt;&gt;"",VLOOKUP($A289,Vocabulary!$A:$J,2,),"")</f>
        <v>NonResident</v>
      </c>
      <c r="K289" s="13" t="str">
        <f>IFERROR(IF(VLOOKUP(A289,VocabularyNL!$A:$G,6)=0,"",VLOOKUP(A289,VocabularyNL!$A:$G,6)),"")</f>
        <v>Niet-resident</v>
      </c>
      <c r="L289" s="13" t="str">
        <f>IFERROR(IF(VLOOKUP(A289,VocabularyFR!$A:$G,6)=0,"",VLOOKUP(A289,VocabularyFR!$A:$G,6)),"")</f>
        <v>Non-résident</v>
      </c>
      <c r="M289" s="13" t="str">
        <f>IFERROR(IF(VLOOKUP(A289,Vocabulary!$A:$F,3)=0,"",VLOOKUP(A289,Vocabulary!$A:$F,3)),"")</f>
        <v>Person who does not live in a particular place or country.
Place or country is represented here by the jurisdiction entity.</v>
      </c>
      <c r="N289" s="13" t="str">
        <f>IFERROR(IF(VLOOKUP(A289,VocabularyNL!$A:$H,7)=0,"",VLOOKUP(A289,VocabularyNL!$A:$H,7)),"")</f>
        <v xml:space="preserve">Persoon die niet in een bepaalde plaats of land woont. 
Plaats of land wordt hier vertegenwoordigd door de entiteit jurisdictie. </v>
      </c>
      <c r="O289" s="13" t="str">
        <f>IFERROR(IF(VLOOKUP(A289,VocabularyFR!$A:$H,7)=0,"",VLOOKUP(A289,VocabularyFR!$A:$H,7)),"")</f>
        <v>Personne qui ne vit pas dans un lieu ou un pays particulier.
Le lieu ou le pays est représenté ici par la jurisdiction compétente.</v>
      </c>
      <c r="P289" s="13" t="str">
        <f>IF($A289&lt;&gt;"",IF(VLOOKUP($A289,Vocabulary!$A:$J,7,)&lt;&gt;"",VLOOKUP($A289,Vocabulary!$A:$J,7,),""),"")</f>
        <v/>
      </c>
      <c r="Q289" s="13" t="str">
        <f>IFERROR(IF(VLOOKUP(A289,VocabularyNL!$A:$H,8)=0,"",VLOOKUP(A289,VocabularyNL!$A:$H,8)),"")</f>
        <v/>
      </c>
      <c r="R289" s="13" t="str">
        <f>IFERROR(IF(VLOOKUP(A289,VocabularyFR!$A:$H,8)=0,"",VLOOKUP(A289,VocabularyFR!$A:$H,8)),"")</f>
        <v/>
      </c>
      <c r="S289" s="57" t="str">
        <f>VLOOKUP(Table9[[#This Row],[Id]],Vocabulary!A:K,11)</f>
        <v>no</v>
      </c>
    </row>
    <row r="290" spans="1:19" ht="72" x14ac:dyDescent="0.3">
      <c r="A290" s="4">
        <v>323</v>
      </c>
      <c r="B290" s="13" t="str">
        <f>IF($A290&lt;&gt;"",IF(VLOOKUP($A290,VocabularyAdoption!$A:$K,8,)=0,"",VLOOKUP($A290,VocabularyAdoption!$A:$K,8,)),"")</f>
        <v>Proposed standard</v>
      </c>
      <c r="C290" s="13" t="str">
        <f>IF($A290&lt;&gt;"",VLOOKUP($A290,Vocabulary!$A:$J,6,),"")</f>
        <v>FED</v>
      </c>
      <c r="D290" s="13" t="str">
        <f>IF($A290&lt;&gt;"",VLOOKUP($A290,Vocabulary!$A:$J,8,),"")</f>
        <v>person</v>
      </c>
      <c r="E290" s="13" t="str">
        <f>IFERROR(VLOOKUP(D290,Prefix!$A:$B,2,),"")</f>
        <v>http://www.w3.org/ns/person#</v>
      </c>
      <c r="F290" s="13" t="str">
        <f>IF($A290&lt;&gt;"",IF(VLOOKUP($A290,Vocabulary!$A:$J,9,)=0,"",VLOOKUP($A290,Vocabulary!$A:$J,9,)),"")</f>
        <v/>
      </c>
      <c r="G290" s="13" t="str">
        <f>IF($A290&lt;&gt;"",VLOOKUP($A290,Vocabulary!$A:$J,4,),"")</f>
        <v>Person</v>
      </c>
      <c r="H290" s="13" t="str">
        <f>IF($A290&lt;&gt;"",VLOOKUP($A290,Vocabulary!$A:$J,5,),"")</f>
        <v>Class</v>
      </c>
      <c r="I290" s="13" t="str">
        <f t="shared" si="4"/>
        <v>&lt;http://www.w3.org/ns/person#Person&gt;</v>
      </c>
      <c r="J290" s="13" t="str">
        <f>IF($A290&lt;&gt;"",VLOOKUP($A290,Vocabulary!$A:$J,2,),"")</f>
        <v>Person</v>
      </c>
      <c r="K290" s="13" t="str">
        <f>IFERROR(IF(VLOOKUP(A290,VocabularyNL!$A:$G,6)=0,"",VLOOKUP(A290,VocabularyNL!$A:$G,6)),"")</f>
        <v>Natuurlijke persoon</v>
      </c>
      <c r="L290" s="13" t="str">
        <f>IFERROR(IF(VLOOKUP(A290,VocabularyFR!$A:$G,6)=0,"",VLOOKUP(A290,VocabularyFR!$A:$G,6)),"")</f>
        <v>Personne physique</v>
      </c>
      <c r="M290" s="13" t="str">
        <f>IFERROR(IF(VLOOKUP(A290,Vocabulary!$A:$F,3)=0,"",VLOOKUP(A290,Vocabulary!$A:$F,3)),"")</f>
        <v>An individual person who may be dead or alive, but not imaginary. It is that restriction that makes &lt;person:Person&gt; a sub class of both &lt;foaf:Person&gt; and &lt;schema:Person&gt; which both cover imaginary characters as well as real people.</v>
      </c>
      <c r="N290" s="13" t="str">
        <f>IFERROR(IF(VLOOKUP(A290,VocabularyNL!$A:$H,7)=0,"",VLOOKUP(A290,VocabularyNL!$A:$H,7)),"")</f>
        <v>Een persoon die dood of levend is, maar niet denkbeeldig. 
Het is die beperking die &lt;person:Person&gt; maakt tot subklasse van &lt;foaf:Person&gt; en &lt;schema:Person&gt; die allebei zowel denkbeeldige personages als echte mensen bedekken.</v>
      </c>
      <c r="O290" s="13" t="str">
        <f>IFERROR(IF(VLOOKUP(A290,VocabularyFR!$A:$H,7)=0,"",VLOOKUP(A290,VocabularyFR!$A:$H,7)),"")</f>
        <v>Une personne qui est morte ou vivante, mais pas imaginaire.
C’est cette limitation qui crée &lt;person:Person&gt; comme sous-classe de &lt;foaf:Person&gt; et &lt;schema:Person&gt; qui couvrent à la fois des personnages imaginaires et des personnes réelles.</v>
      </c>
      <c r="P290" s="13" t="str">
        <f>IF($A290&lt;&gt;"",IF(VLOOKUP($A290,Vocabulary!$A:$J,7,)&lt;&gt;"",VLOOKUP($A290,Vocabulary!$A:$J,7,),""),"")</f>
        <v/>
      </c>
      <c r="Q290" s="13" t="str">
        <f>IFERROR(IF(VLOOKUP(A290,VocabularyNL!$A:$H,8)=0,"",VLOOKUP(A290,VocabularyNL!$A:$H,8)),"")</f>
        <v/>
      </c>
      <c r="R290" s="13" t="str">
        <f>IFERROR(IF(VLOOKUP(A290,VocabularyFR!$A:$H,8)=0,"",VLOOKUP(A290,VocabularyFR!$A:$H,8)),"")</f>
        <v/>
      </c>
      <c r="S290" s="57" t="str">
        <f>VLOOKUP(Table9[[#This Row],[Id]],Vocabulary!A:K,11)</f>
        <v>no</v>
      </c>
    </row>
    <row r="291" spans="1:19" ht="43.2" x14ac:dyDescent="0.3">
      <c r="A291" s="4">
        <v>324</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&lt;http://vocab.belgif.be/ns/person#PersonRelation&gt;</v>
      </c>
      <c r="J291" s="13" t="str">
        <f>IF($A291&lt;&gt;"",VLOOKUP($A291,Vocabulary!$A:$J,2,),"")</f>
        <v>PersonRelation</v>
      </c>
      <c r="K291" s="13" t="str">
        <f>IFERROR(IF(VLOOKUP(A291,VocabularyNL!$A:$G,6)=0,"",VLOOKUP(A291,VocabularyNL!$A:$G,6)),"")</f>
        <v>Persoonsrelatie</v>
      </c>
      <c r="L291" s="13" t="str">
        <f>IFERROR(IF(VLOOKUP(A291,VocabularyFR!$A:$G,6)=0,"",VLOOKUP(A291,VocabularyFR!$A:$G,6)),"")</f>
        <v>Relation de personne</v>
      </c>
      <c r="M291" s="13" t="str">
        <f>IFERROR(IF(VLOOKUP(A291,Vocabulary!$A:$F,3)=0,"",VLOOKUP(A291,Vocabulary!$A:$F,3)),"")</f>
        <v>Relationship between two or more people.
Typically these are civil relations (see marital status) but not necessarily limited to this.</v>
      </c>
      <c r="N291" s="13" t="str">
        <f>IFERROR(IF(VLOOKUP(A291,VocabularyNL!$A:$H,7)=0,"",VLOOKUP(A291,VocabularyNL!$A:$H,7)),"")</f>
        <v xml:space="preserve">Relatie tussen twee of meer personen. 
Typisch zijn dit burgerrechtelijke relaties (zie burgerlijke staat) maar niet noodzakelijk daartoe beperkt. </v>
      </c>
      <c r="O291" s="13" t="str">
        <f>IFERROR(IF(VLOOKUP(A291,VocabularyFR!$A:$H,7)=0,"",VLOOKUP(A291,VocabularyFR!$A:$H,7)),"")</f>
        <v>Relation entre deux personnes ou plus.
Il s’agit généralement de relations civiles (voir statut matrimonial) mais pas nécessairement limitées à cela.</v>
      </c>
      <c r="P291" s="13" t="str">
        <f>IF($A291&lt;&gt;"",IF(VLOOKUP($A291,Vocabulary!$A:$J,7,)&lt;&gt;"",VLOOKUP($A291,Vocabulary!$A:$J,7,),""),"")</f>
        <v/>
      </c>
      <c r="Q291" s="13" t="str">
        <f>IFERROR(IF(VLOOKUP(A291,VocabularyNL!$A:$H,8)=0,"",VLOOKUP(A291,VocabularyNL!$A:$H,8)),"")</f>
        <v/>
      </c>
      <c r="R291" s="13" t="str">
        <f>IFERROR(IF(VLOOKUP(A291,VocabularyFR!$A:$H,8)=0,"",VLOOKUP(A291,VocabularyFR!$A:$H,8)),"")</f>
        <v/>
      </c>
      <c r="S291" s="57" t="str">
        <f>VLOOKUP(Table9[[#This Row],[Id]],Vocabulary!A:K,11)</f>
        <v>no</v>
      </c>
    </row>
    <row r="292" spans="1:19" ht="28.8" x14ac:dyDescent="0.3">
      <c r="A292" s="4">
        <v>325</v>
      </c>
      <c r="B292" s="13" t="str">
        <f>IF($A292&lt;&gt;"",IF(VLOOKUP($A292,VocabularyAdoption!$A:$K,8,)=0,"",VLOOKUP($A292,VocabularyAdoption!$A:$K,8,)),"")</f>
        <v>Draft</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Class</v>
      </c>
      <c r="I292" s="13" t="str">
        <f t="shared" si="4"/>
        <v>&lt;http://vocab.belgif.be/ns/person#FormerResident&gt;</v>
      </c>
      <c r="J292" s="13" t="str">
        <f>IF($A292&lt;&gt;"",VLOOKUP($A292,Vocabulary!$A:$J,2,),"")</f>
        <v>FormerResident</v>
      </c>
      <c r="K292" s="13" t="str">
        <f>IFERROR(IF(VLOOKUP(A292,VocabularyNL!$A:$G,6)=0,"",VLOOKUP(A292,VocabularyNL!$A:$G,6)),"")</f>
        <v>Voormalig resident</v>
      </c>
      <c r="L292" s="13" t="str">
        <f>IFERROR(IF(VLOOKUP(A292,VocabularyFR!$A:$G,6)=0,"",VLOOKUP(A292,VocabularyFR!$A:$G,6)),"")</f>
        <v>Ancien résident</v>
      </c>
      <c r="M292" s="13" t="str">
        <f>IFERROR(IF(VLOOKUP(A292,Vocabulary!$A:$F,3)=0,"",VLOOKUP(A292,Vocabulary!$A:$F,3)),"")</f>
        <v>Former resident.</v>
      </c>
      <c r="N292" s="13" t="str">
        <f>IFERROR(IF(VLOOKUP(A292,VocabularyNL!$A:$H,7)=0,"",VLOOKUP(A292,VocabularyNL!$A:$H,7)),"")</f>
        <v>Voormalig resident.</v>
      </c>
      <c r="O292" s="13" t="str">
        <f>IFERROR(IF(VLOOKUP(A292,VocabularyFR!$A:$H,7)=0,"",VLOOKUP(A292,VocabularyFR!$A:$H,7)),"")</f>
        <v>Ancien résident.</v>
      </c>
      <c r="P292" s="13" t="str">
        <f>IF($A292&lt;&gt;"",IF(VLOOKUP($A292,Vocabulary!$A:$J,7,)&lt;&gt;"",VLOOKUP($A292,Vocabulary!$A:$J,7,),""),"")</f>
        <v/>
      </c>
      <c r="Q292" s="13" t="str">
        <f>IFERROR(IF(VLOOKUP(A292,VocabularyNL!$A:$H,8)=0,"",VLOOKUP(A292,VocabularyNL!$A:$H,8)),"")</f>
        <v/>
      </c>
      <c r="R292" s="13" t="str">
        <f>IFERROR(IF(VLOOKUP(A292,VocabularyFR!$A:$H,8)=0,"",VLOOKUP(A292,VocabularyFR!$A:$H,8)),"")</f>
        <v/>
      </c>
      <c r="S292" s="57" t="str">
        <f>VLOOKUP(Table9[[#This Row],[Id]],Vocabulary!A:K,11)</f>
        <v>no</v>
      </c>
    </row>
    <row r="293" spans="1:19" ht="43.2" x14ac:dyDescent="0.3">
      <c r="A293" s="4">
        <v>326</v>
      </c>
      <c r="B293" s="13" t="str">
        <f>IF($A293&lt;&gt;"",IF(VLOOKUP($A293,VocabularyAdoption!$A:$K,8,)=0,"",VLOOKUP($A293,VocabularyAdoption!$A:$K,8,)),"")</f>
        <v>Proposed standard</v>
      </c>
      <c r="C293" s="13" t="str">
        <f>IF($A293&lt;&gt;"",VLOOKUP($A293,Vocabulary!$A:$J,6,),"")</f>
        <v>FED</v>
      </c>
      <c r="D293" s="13" t="str">
        <f>IF($A293&lt;&gt;"",VLOOKUP($A293,Vocabulary!$A:$J,8,),"")</f>
        <v>fed-per</v>
      </c>
      <c r="E293" s="13" t="str">
        <f>IFERROR(VLOOKUP(D293,Prefix!$A:$B,2,),"")</f>
        <v>http://vocab.belgif.be/ns/person#</v>
      </c>
      <c r="F293" s="13" t="str">
        <f>IF($A293&lt;&gt;"",IF(VLOOKUP($A293,Vocabulary!$A:$J,9,)=0,"",VLOOKUP($A293,Vocabulary!$A:$J,9,)),"")</f>
        <v/>
      </c>
      <c r="G293" s="13" t="str">
        <f>IF($A293&lt;&gt;"",VLOOKUP($A293,Vocabulary!$A:$J,4,),"")</f>
        <v>Person</v>
      </c>
      <c r="H293" s="13" t="str">
        <f>IF($A293&lt;&gt;"",VLOOKUP($A293,Vocabulary!$A:$J,5,),"")</f>
        <v>Class</v>
      </c>
      <c r="I293" s="13" t="str">
        <f t="shared" si="4"/>
        <v>&lt;http://vocab.belgif.be/ns/person#Resident&gt;</v>
      </c>
      <c r="J293" s="13" t="str">
        <f>IF($A293&lt;&gt;"",VLOOKUP($A293,Vocabulary!$A:$J,2,),"")</f>
        <v>Resident</v>
      </c>
      <c r="K293" s="13" t="str">
        <f>IFERROR(IF(VLOOKUP(A293,VocabularyNL!$A:$G,6)=0,"",VLOOKUP(A293,VocabularyNL!$A:$G,6)),"")</f>
        <v>Resident</v>
      </c>
      <c r="L293" s="13" t="str">
        <f>IFERROR(IF(VLOOKUP(A293,VocabularyFR!$A:$G,6)=0,"",VLOOKUP(A293,VocabularyFR!$A:$G,6)),"")</f>
        <v>Résident</v>
      </c>
      <c r="M293" s="13" t="str">
        <f>IFERROR(IF(VLOOKUP(A293,Vocabulary!$A:$F,3)=0,"",VLOOKUP(A293,Vocabulary!$A:$F,3)),"")</f>
        <v>Person who lives in a certain place or country.
Place or country is represented here by the jurisdiction entity.</v>
      </c>
      <c r="N293" s="13" t="str">
        <f>IFERROR(IF(VLOOKUP(A293,VocabularyNL!$A:$H,7)=0,"",VLOOKUP(A293,VocabularyNL!$A:$H,7)),"")</f>
        <v xml:space="preserve">Persoon die in een bepaalde plaats of land woont. 
Plaats of land wordt hier vertegenwoordigd door de entiteit jurisdictie. </v>
      </c>
      <c r="O293" s="13" t="str">
        <f>IFERROR(IF(VLOOKUP(A293,VocabularyFR!$A:$H,7)=0,"",VLOOKUP(A293,VocabularyFR!$A:$H,7)),"")</f>
        <v>Personne qui vit dans un certain endroit ou pays.
Le lieu ou le pays est représenté ici par la jurisdiction compétente.</v>
      </c>
      <c r="P293" s="13" t="str">
        <f>IF($A293&lt;&gt;"",IF(VLOOKUP($A293,Vocabulary!$A:$J,7,)&lt;&gt;"",VLOOKUP($A293,Vocabulary!$A:$J,7,),""),"")</f>
        <v/>
      </c>
      <c r="Q293" s="13" t="str">
        <f>IFERROR(IF(VLOOKUP(A293,VocabularyNL!$A:$H,8)=0,"",VLOOKUP(A293,VocabularyNL!$A:$H,8)),"")</f>
        <v/>
      </c>
      <c r="R293" s="13" t="str">
        <f>IFERROR(IF(VLOOKUP(A293,VocabularyFR!$A:$H,8)=0,"",VLOOKUP(A293,VocabularyFR!$A:$H,8)),"")</f>
        <v/>
      </c>
      <c r="S293" s="57" t="str">
        <f>VLOOKUP(Table9[[#This Row],[Id]],Vocabulary!A:K,11)</f>
        <v>no</v>
      </c>
    </row>
    <row r="294" spans="1:19" ht="28.8" x14ac:dyDescent="0.3">
      <c r="A294" s="4">
        <v>329</v>
      </c>
      <c r="B294" s="13" t="str">
        <f>IF($A294&lt;&gt;"",IF(VLOOKUP($A294,VocabularyAdoption!$A:$K,8,)=0,"",VLOOKUP($A294,VocabularyAdoption!$A:$K,8,)),"")</f>
        <v>Proposed standard</v>
      </c>
      <c r="C294" s="13" t="str">
        <f>IF($A294&lt;&gt;"",VLOOKUP($A294,Vocabulary!$A:$J,6,),"")</f>
        <v>FED</v>
      </c>
      <c r="D294" s="13" t="str">
        <f>IF($A294&lt;&gt;"",VLOOKUP($A294,Vocabulary!$A:$J,8,),"")</f>
        <v>fed-per</v>
      </c>
      <c r="E294" s="13" t="str">
        <f>IFERROR(VLOOKUP(D294,Prefix!$A:$B,2,),"")</f>
        <v>http://vocab.belgif.be/ns/person#</v>
      </c>
      <c r="F294" s="13" t="str">
        <f>IF($A294&lt;&gt;"",IF(VLOOKUP($A294,Vocabulary!$A:$J,9,)=0,"",VLOOKUP($A294,Vocabulary!$A:$J,9,)),"")</f>
        <v/>
      </c>
      <c r="G294" s="13" t="str">
        <f>IF($A294&lt;&gt;"",VLOOKUP($A294,Vocabulary!$A:$J,4,),"")</f>
        <v>Person</v>
      </c>
      <c r="H294" s="13" t="str">
        <f>IF($A294&lt;&gt;"",VLOOKUP($A294,Vocabulary!$A:$J,5,),"")</f>
        <v>Property</v>
      </c>
      <c r="I294" s="13" t="str">
        <f t="shared" si="4"/>
        <v>&lt;http://vocab.belgif.be/ns/person#civilState&gt;</v>
      </c>
      <c r="J294" s="13" t="str">
        <f>IF($A294&lt;&gt;"",VLOOKUP($A294,Vocabulary!$A:$J,2,),"")</f>
        <v>civilState</v>
      </c>
      <c r="K294" s="13" t="str">
        <f>IFERROR(IF(VLOOKUP(A294,VocabularyNL!$A:$G,6)=0,"",VLOOKUP(A294,VocabularyNL!$A:$G,6)),"")</f>
        <v>Burgerlijke staat</v>
      </c>
      <c r="L294" s="13" t="str">
        <f>IFERROR(IF(VLOOKUP(A294,VocabularyFR!$A:$G,6)=0,"",VLOOKUP(A294,VocabularyFR!$A:$G,6)),"")</f>
        <v>Etat civil</v>
      </c>
      <c r="M294" s="13" t="str">
        <f>IFERROR(IF(VLOOKUP(A294,Vocabulary!$A:$F,3)=0,"",VLOOKUP(A294,Vocabulary!$A:$F,3)),"")</f>
        <v>Civil state of a person.</v>
      </c>
      <c r="N294" s="13" t="str">
        <f>IFERROR(IF(VLOOKUP(A294,VocabularyNL!$A:$H,7)=0,"",VLOOKUP(A294,VocabularyNL!$A:$H,7)),"")</f>
        <v>Burgerlijke staat van een persoon.</v>
      </c>
      <c r="O294" s="13" t="str">
        <f>IFERROR(IF(VLOOKUP(A294,VocabularyFR!$A:$H,7)=0,"",VLOOKUP(A294,VocabularyFR!$A:$H,7)),"")</f>
        <v>Etat civil d'une personne.</v>
      </c>
      <c r="P294" s="13" t="str">
        <f>IF($A294&lt;&gt;"",IF(VLOOKUP($A294,Vocabulary!$A:$J,7,)&lt;&gt;"",VLOOKUP($A294,Vocabulary!$A:$J,7,),""),"")</f>
        <v/>
      </c>
      <c r="Q294" s="13" t="str">
        <f>IFERROR(IF(VLOOKUP(A294,VocabularyNL!$A:$H,8)=0,"",VLOOKUP(A294,VocabularyNL!$A:$H,8)),"")</f>
        <v/>
      </c>
      <c r="R294" s="13" t="str">
        <f>IFERROR(IF(VLOOKUP(A294,VocabularyFR!$A:$H,8)=0,"",VLOOKUP(A294,VocabularyFR!$A:$H,8)),"")</f>
        <v/>
      </c>
      <c r="S294" s="57" t="str">
        <f>VLOOKUP(Table9[[#This Row],[Id]],Vocabulary!A:K,11)</f>
        <v>no</v>
      </c>
    </row>
    <row r="295" spans="1:19" x14ac:dyDescent="0.3">
      <c r="A295" s="4">
        <v>330</v>
      </c>
      <c r="B295" s="13" t="str">
        <f>IF($A295&lt;&gt;"",IF(VLOOKUP($A295,VocabularyAdoption!$A:$K,8,)=0,"",VLOOKUP($A295,VocabularyAdoption!$A:$K,8,)),"")</f>
        <v>Proposed standard</v>
      </c>
      <c r="C295" s="13" t="str">
        <f>IF($A295&lt;&gt;"",VLOOKUP($A295,Vocabulary!$A:$J,6,),"")</f>
        <v>FED</v>
      </c>
      <c r="D295" s="13" t="str">
        <f>IF($A295&lt;&gt;"",VLOOKUP($A295,Vocabulary!$A:$J,8,),"")</f>
        <v>schema</v>
      </c>
      <c r="E295" s="13" t="str">
        <f>IFERROR(VLOOKUP(D295,Prefix!$A:$B,2,),"")</f>
        <v>http://schema.org/</v>
      </c>
      <c r="F295" s="13" t="str">
        <f>IF($A295&lt;&gt;"",IF(VLOOKUP($A295,Vocabulary!$A:$J,9,)=0,"",VLOOKUP($A295,Vocabulary!$A:$J,9,)),"")</f>
        <v/>
      </c>
      <c r="G295" s="13" t="str">
        <f>IF($A295&lt;&gt;"",VLOOKUP($A295,Vocabulary!$A:$J,4,),"")</f>
        <v>Person</v>
      </c>
      <c r="H295" s="13" t="str">
        <f>IF($A295&lt;&gt;"",VLOOKUP($A295,Vocabulary!$A:$J,5,),"")</f>
        <v>Property</v>
      </c>
      <c r="I295" s="13" t="str">
        <f t="shared" si="4"/>
        <v>&lt;http://schema.org/birthDate&gt;</v>
      </c>
      <c r="J295" s="13" t="str">
        <f>IF($A295&lt;&gt;"",VLOOKUP($A295,Vocabulary!$A:$J,2,),"")</f>
        <v>birthDate</v>
      </c>
      <c r="K295" s="13" t="str">
        <f>IFERROR(IF(VLOOKUP(A295,VocabularyNL!$A:$G,6)=0,"",VLOOKUP(A295,VocabularyNL!$A:$G,6)),"")</f>
        <v>Geboortedatum</v>
      </c>
      <c r="L295" s="13" t="str">
        <f>IFERROR(IF(VLOOKUP(A295,VocabularyFR!$A:$G,6)=0,"",VLOOKUP(A295,VocabularyFR!$A:$G,6)),"")</f>
        <v>Date de naissance</v>
      </c>
      <c r="M295" s="13" t="str">
        <f>IFERROR(IF(VLOOKUP(A295,Vocabulary!$A:$F,3)=0,"",VLOOKUP(A295,Vocabulary!$A:$F,3)),"")</f>
        <v>The date on which the person was born.</v>
      </c>
      <c r="N295" s="13" t="str">
        <f>IFERROR(IF(VLOOKUP(A295,VocabularyNL!$A:$H,7)=0,"",VLOOKUP(A295,VocabularyNL!$A:$H,7)),"")</f>
        <v>De datum waarop de persoon is geboren.</v>
      </c>
      <c r="O295" s="13" t="str">
        <f>IFERROR(IF(VLOOKUP(A295,VocabularyFR!$A:$H,7)=0,"",VLOOKUP(A295,VocabularyFR!$A:$H,7)),"")</f>
        <v>La date à laquelle la personne est née.</v>
      </c>
      <c r="P295" s="13" t="str">
        <f>IF($A295&lt;&gt;"",IF(VLOOKUP($A295,Vocabulary!$A:$J,7,)&lt;&gt;"",VLOOKUP($A295,Vocabulary!$A:$J,7,),""),"")</f>
        <v/>
      </c>
      <c r="Q295" s="13" t="str">
        <f>IFERROR(IF(VLOOKUP(A295,VocabularyNL!$A:$H,8)=0,"",VLOOKUP(A295,VocabularyNL!$A:$H,8)),"")</f>
        <v/>
      </c>
      <c r="R295" s="13" t="str">
        <f>IFERROR(IF(VLOOKUP(A295,VocabularyFR!$A:$H,8)=0,"",VLOOKUP(A295,VocabularyFR!$A:$H,8)),"")</f>
        <v/>
      </c>
      <c r="S295" s="57" t="str">
        <f>VLOOKUP(Table9[[#This Row],[Id]],Vocabulary!A:K,11)</f>
        <v>no</v>
      </c>
    </row>
    <row r="296" spans="1:19" x14ac:dyDescent="0.3">
      <c r="A296" s="4">
        <v>331</v>
      </c>
      <c r="B296" s="13" t="str">
        <f>IF($A296&lt;&gt;"",IF(VLOOKUP($A296,VocabularyAdoption!$A:$K,8,)=0,"",VLOOKUP($A296,VocabularyAdoption!$A:$K,8,)),"")</f>
        <v>Proposed standard</v>
      </c>
      <c r="C296" s="13" t="str">
        <f>IF($A296&lt;&gt;"",VLOOKUP($A296,Vocabulary!$A:$J,6,),"")</f>
        <v>FED</v>
      </c>
      <c r="D296" s="13" t="str">
        <f>IF($A296&lt;&gt;"",VLOOKUP($A296,Vocabulary!$A:$J,8,),"")</f>
        <v>schema</v>
      </c>
      <c r="E296" s="13" t="str">
        <f>IFERROR(VLOOKUP(D296,Prefix!$A:$B,2,),"")</f>
        <v>http://schema.org/</v>
      </c>
      <c r="F296" s="13" t="str">
        <f>IF($A296&lt;&gt;"",IF(VLOOKUP($A296,Vocabulary!$A:$J,9,)=0,"",VLOOKUP($A296,Vocabulary!$A:$J,9,)),"")</f>
        <v/>
      </c>
      <c r="G296" s="13" t="str">
        <f>IF($A296&lt;&gt;"",VLOOKUP($A296,Vocabulary!$A:$J,4,),"")</f>
        <v>Person</v>
      </c>
      <c r="H296" s="13" t="str">
        <f>IF($A296&lt;&gt;"",VLOOKUP($A296,Vocabulary!$A:$J,5,),"")</f>
        <v>Property</v>
      </c>
      <c r="I296" s="13" t="str">
        <f t="shared" si="4"/>
        <v>&lt;http://schema.org/deathDate&gt;</v>
      </c>
      <c r="J296" s="13" t="str">
        <f>IF($A296&lt;&gt;"",VLOOKUP($A296,Vocabulary!$A:$J,2,),"")</f>
        <v>deathDate</v>
      </c>
      <c r="K296" s="13" t="str">
        <f>IFERROR(IF(VLOOKUP(A296,VocabularyNL!$A:$G,6)=0,"",VLOOKUP(A296,VocabularyNL!$A:$G,6)),"")</f>
        <v>Datum overlijden</v>
      </c>
      <c r="L296" s="13" t="str">
        <f>IFERROR(IF(VLOOKUP(A296,VocabularyFR!$A:$G,6)=0,"",VLOOKUP(A296,VocabularyFR!$A:$G,6)),"")</f>
        <v>Date de décès</v>
      </c>
      <c r="M296" s="13" t="str">
        <f>IFERROR(IF(VLOOKUP(A296,Vocabulary!$A:$F,3)=0,"",VLOOKUP(A296,Vocabulary!$A:$F,3)),"")</f>
        <v>The date on which the person deceased.</v>
      </c>
      <c r="N296" s="13" t="str">
        <f>IFERROR(IF(VLOOKUP(A296,VocabularyNL!$A:$H,7)=0,"",VLOOKUP(A296,VocabularyNL!$A:$H,7)),"")</f>
        <v>De datum waarop de persoon is overleden.</v>
      </c>
      <c r="O296" s="13" t="str">
        <f>IFERROR(IF(VLOOKUP(A296,VocabularyFR!$A:$H,7)=0,"",VLOOKUP(A296,VocabularyFR!$A:$H,7)),"")</f>
        <v>La date à laquelle la personne est décédée.</v>
      </c>
      <c r="P296" s="13" t="str">
        <f>IF($A296&lt;&gt;"",IF(VLOOKUP($A296,Vocabulary!$A:$J,7,)&lt;&gt;"",VLOOKUP($A296,Vocabulary!$A:$J,7,),""),"")</f>
        <v/>
      </c>
      <c r="Q296" s="13" t="str">
        <f>IFERROR(IF(VLOOKUP(A296,VocabularyNL!$A:$H,8)=0,"",VLOOKUP(A296,VocabularyNL!$A:$H,8)),"")</f>
        <v/>
      </c>
      <c r="R296" s="13" t="str">
        <f>IFERROR(IF(VLOOKUP(A296,VocabularyFR!$A:$H,8)=0,"",VLOOKUP(A296,VocabularyFR!$A:$H,8)),"")</f>
        <v/>
      </c>
      <c r="S296" s="57" t="str">
        <f>VLOOKUP(Table9[[#This Row],[Id]],Vocabulary!A:K,11)</f>
        <v>no</v>
      </c>
    </row>
    <row r="297" spans="1:19" ht="28.8" x14ac:dyDescent="0.3">
      <c r="A297" s="4">
        <v>332</v>
      </c>
      <c r="B297" s="13" t="str">
        <f>IF($A297&lt;&gt;"",IF(VLOOKUP($A297,VocabularyAdoption!$A:$K,8,)=0,"",VLOOKUP($A297,VocabularyAdoption!$A:$K,8,)),"")</f>
        <v>Proposed standard</v>
      </c>
      <c r="C297" s="13" t="str">
        <f>IF($A297&lt;&gt;"",VLOOKUP($A297,Vocabulary!$A:$J,6,),"")</f>
        <v>FED</v>
      </c>
      <c r="D297" s="13" t="str">
        <f>IF($A297&lt;&gt;"",VLOOKUP($A297,Vocabulary!$A:$J,8,),"")</f>
        <v>foaf</v>
      </c>
      <c r="E297" s="13" t="str">
        <f>IFERROR(VLOOKUP(D297,Prefix!$A:$B,2,),"")</f>
        <v>http://xmlns.com/foaf/0.1/</v>
      </c>
      <c r="F297" s="13" t="str">
        <f>IF($A297&lt;&gt;"",IF(VLOOKUP($A297,Vocabulary!$A:$J,9,)=0,"",VLOOKUP($A297,Vocabulary!$A:$J,9,)),"")</f>
        <v/>
      </c>
      <c r="G297" s="13" t="str">
        <f>IF($A297&lt;&gt;"",VLOOKUP($A297,Vocabulary!$A:$J,4,),"")</f>
        <v>Person</v>
      </c>
      <c r="H297" s="13" t="str">
        <f>IF($A297&lt;&gt;"",VLOOKUP($A297,Vocabulary!$A:$J,5,),"")</f>
        <v>Property</v>
      </c>
      <c r="I297" s="13" t="str">
        <f t="shared" si="4"/>
        <v>&lt;http://xmlns.com/foaf/0.1/familyName&gt;</v>
      </c>
      <c r="J297" s="13" t="str">
        <f>IF($A297&lt;&gt;"",VLOOKUP($A297,Vocabulary!$A:$J,2,),"")</f>
        <v>familyName</v>
      </c>
      <c r="K297" s="13" t="str">
        <f>IFERROR(IF(VLOOKUP(A297,VocabularyNL!$A:$G,6)=0,"",VLOOKUP(A297,VocabularyNL!$A:$G,6)),"")</f>
        <v>Familienaam</v>
      </c>
      <c r="L297" s="13" t="str">
        <f>IFERROR(IF(VLOOKUP(A297,VocabularyFR!$A:$G,6)=0,"",VLOOKUP(A297,VocabularyFR!$A:$G,6)),"")</f>
        <v>Nom de famille</v>
      </c>
      <c r="M297" s="13" t="str">
        <f>IFERROR(IF(VLOOKUP(A297,Vocabulary!$A:$F,3)=0,"",VLOOKUP(A297,Vocabulary!$A:$F,3)),"")</f>
        <v>A family name is usually shared by members of a family.</v>
      </c>
      <c r="N297" s="13" t="str">
        <f>IFERROR(IF(VLOOKUP(A297,VocabularyNL!$A:$H,7)=0,"",VLOOKUP(A297,VocabularyNL!$A:$H,7)),"")</f>
        <v>Een familienaam wordt meestal gedeeld door leden van een gezin.</v>
      </c>
      <c r="O297" s="13" t="str">
        <f>IFERROR(IF(VLOOKUP(A297,VocabularyFR!$A:$H,7)=0,"",VLOOKUP(A297,VocabularyFR!$A:$H,7)),"")</f>
        <v>Un nom de famille est généralement partagé par les membres d'une famille.</v>
      </c>
      <c r="P297" s="13" t="str">
        <f>IF($A297&lt;&gt;"",IF(VLOOKUP($A297,Vocabulary!$A:$J,7,)&lt;&gt;"",VLOOKUP($A297,Vocabulary!$A:$J,7,),""),"")</f>
        <v>Norm ISA2</v>
      </c>
      <c r="Q297" s="13" t="str">
        <f>IFERROR(IF(VLOOKUP(A297,VocabularyNL!$A:$H,8)=0,"",VLOOKUP(A297,VocabularyNL!$A:$H,8)),"")</f>
        <v>Norm ISA2</v>
      </c>
      <c r="R297" s="13" t="str">
        <f>IFERROR(IF(VLOOKUP(A297,VocabularyFR!$A:$H,8)=0,"",VLOOKUP(A297,VocabularyFR!$A:$H,8)),"")</f>
        <v>Norme ISA2</v>
      </c>
      <c r="S297" s="57" t="str">
        <f>VLOOKUP(Table9[[#This Row],[Id]],Vocabulary!A:K,11)</f>
        <v>no</v>
      </c>
    </row>
    <row r="298" spans="1:19" ht="28.8" x14ac:dyDescent="0.3">
      <c r="A298" s="4">
        <v>333</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
      </c>
      <c r="G298" s="13" t="str">
        <f>IF($A298&lt;&gt;"",VLOOKUP($A298,Vocabulary!$A:$J,4,),"")</f>
        <v>Person</v>
      </c>
      <c r="H298" s="13" t="str">
        <f>IF($A298&lt;&gt;"",VLOOKUP($A298,Vocabulary!$A:$J,5,),"")</f>
        <v>Property</v>
      </c>
      <c r="I298" s="13" t="str">
        <f t="shared" si="4"/>
        <v>&lt;http://xmlns.com/foaf/0.1/givenName&gt;</v>
      </c>
      <c r="J298" s="13" t="str">
        <f>IF($A298&lt;&gt;"",VLOOKUP($A298,Vocabulary!$A:$J,2,),"")</f>
        <v>givenName</v>
      </c>
      <c r="K298" s="13" t="str">
        <f>IFERROR(IF(VLOOKUP(A298,VocabularyNL!$A:$G,6)=0,"",VLOOKUP(A298,VocabularyNL!$A:$G,6)),"")</f>
        <v>Eerste voornaam</v>
      </c>
      <c r="L298" s="13" t="str">
        <f>IFERROR(IF(VLOOKUP(A298,VocabularyFR!$A:$G,6)=0,"",VLOOKUP(A298,VocabularyFR!$A:$G,6)),"")</f>
        <v>Premier prénom</v>
      </c>
      <c r="M298" s="13" t="str">
        <f>IFERROR(IF(VLOOKUP(A298,Vocabulary!$A:$F,3)=0,"",VLOOKUP(A298,Vocabulary!$A:$F,3)),"")</f>
        <v>Most important of the given names of the person (given name aka first name).</v>
      </c>
      <c r="N298" s="13" t="str">
        <f>IFERROR(IF(VLOOKUP(A298,VocabularyNL!$A:$H,7)=0,"",VLOOKUP(A298,VocabularyNL!$A:$H,7)),"")</f>
        <v>Belangrijkste vd voornamen ve persoon.</v>
      </c>
      <c r="O298" s="13" t="str">
        <f>IFERROR(IF(VLOOKUP(A298,VocabularyFR!$A:$H,7)=0,"",VLOOKUP(A298,VocabularyFR!$A:$H,7)),"")</f>
        <v>Le plus important des prénoms de la personne.</v>
      </c>
      <c r="P298" s="13" t="str">
        <f>IF($A298&lt;&gt;"",IF(VLOOKUP($A298,Vocabulary!$A:$J,7,)&lt;&gt;"",VLOOKUP($A298,Vocabulary!$A:$J,7,),""),"")</f>
        <v/>
      </c>
      <c r="Q298" s="13" t="str">
        <f>IFERROR(IF(VLOOKUP(A298,VocabularyNL!$A:$H,8)=0,"",VLOOKUP(A298,VocabularyNL!$A:$H,8)),"")</f>
        <v/>
      </c>
      <c r="R298" s="13" t="str">
        <f>IFERROR(IF(VLOOKUP(A298,VocabularyFR!$A:$H,8)=0,"",VLOOKUP(A298,VocabularyFR!$A:$H,8)),"")</f>
        <v/>
      </c>
      <c r="S298" s="57" t="str">
        <f>VLOOKUP(Table9[[#This Row],[Id]],Vocabulary!A:K,11)</f>
        <v>no</v>
      </c>
    </row>
    <row r="299" spans="1:19" ht="28.8" x14ac:dyDescent="0.3">
      <c r="A299" s="4">
        <v>334</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&lt;http://vocab.belgif.be/ns/person#fullName&gt;</v>
      </c>
      <c r="J299" s="13" t="str">
        <f>IF($A299&lt;&gt;"",VLOOKUP($A299,Vocabulary!$A:$J,2,),"")</f>
        <v>fullName</v>
      </c>
      <c r="K299" s="13" t="str">
        <f>IFERROR(IF(VLOOKUP(A299,VocabularyNL!$A:$G,6)=0,"",VLOOKUP(A299,VocabularyNL!$A:$G,6)),"")</f>
        <v>Volledige naam</v>
      </c>
      <c r="L299" s="13" t="str">
        <f>IFERROR(IF(VLOOKUP(A299,VocabularyFR!$A:$G,6)=0,"",VLOOKUP(A299,VocabularyFR!$A:$G,6)),"")</f>
        <v>Nom complet</v>
      </c>
      <c r="M299" s="13" t="str">
        <f>IFERROR(IF(VLOOKUP(A299,Vocabulary!$A:$F,3)=0,"",VLOOKUP(A299,Vocabulary!$A:$F,3)),"")</f>
        <v>The full name of the person, usually the combination of given names and family name.</v>
      </c>
      <c r="N299" s="13" t="str">
        <f>IFERROR(IF(VLOOKUP(A299,VocabularyNL!$A:$H,7)=0,"",VLOOKUP(A299,VocabularyNL!$A:$H,7)),"")</f>
        <v>De volledige naam vd persoon, doorgaans de combinatie van voornamen en familienaam.</v>
      </c>
      <c r="O299" s="13" t="str">
        <f>IFERROR(IF(VLOOKUP(A299,VocabularyFR!$A:$H,7)=0,"",VLOOKUP(A299,VocabularyFR!$A:$H,7)),"")</f>
        <v>Le nom complet de la personne, généralement la combinaison des prénoms et du nom de famille.</v>
      </c>
      <c r="P299" s="13" t="str">
        <f>IF($A299&lt;&gt;"",IF(VLOOKUP($A299,Vocabulary!$A:$J,7,)&lt;&gt;"",VLOOKUP($A299,Vocabulary!$A:$J,7,),""),"")</f>
        <v>Norm ISA2</v>
      </c>
      <c r="Q299" s="13" t="str">
        <f>IFERROR(IF(VLOOKUP(A299,VocabularyNL!$A:$H,8)=0,"",VLOOKUP(A299,VocabularyNL!$A:$H,8)),"")</f>
        <v>Norm ISA2</v>
      </c>
      <c r="R299" s="13" t="str">
        <f>IFERROR(IF(VLOOKUP(A299,VocabularyFR!$A:$H,8)=0,"",VLOOKUP(A299,VocabularyFR!$A:$H,8)),"")</f>
        <v>Norme ISA2</v>
      </c>
      <c r="S299" s="57" t="str">
        <f>VLOOKUP(Table9[[#This Row],[Id]],Vocabulary!A:K,11)</f>
        <v>no</v>
      </c>
    </row>
    <row r="300" spans="1:19" x14ac:dyDescent="0.3">
      <c r="A300" s="4">
        <v>335</v>
      </c>
      <c r="B300" s="13" t="str">
        <f>IF($A300&lt;&gt;"",IF(VLOOKUP($A300,VocabularyAdoption!$A:$K,8,)=0,"",VLOOKUP($A300,VocabularyAdoption!$A:$K,8,)),"")</f>
        <v>Proposed standard</v>
      </c>
      <c r="C300" s="13" t="str">
        <f>IF($A300&lt;&gt;"",VLOOKUP($A300,Vocabulary!$A:$J,6,),"")</f>
        <v>FED</v>
      </c>
      <c r="D300" s="13" t="str">
        <f>IF($A300&lt;&gt;"",VLOOKUP($A300,Vocabulary!$A:$J,8,),"")</f>
        <v>foaf</v>
      </c>
      <c r="E300" s="13" t="str">
        <f>IFERROR(VLOOKUP(D300,Prefix!$A:$B,2,),"")</f>
        <v>http://xmlns.com/foaf/0.1/</v>
      </c>
      <c r="F300" s="13" t="str">
        <f>IF($A300&lt;&gt;"",IF(VLOOKUP($A300,Vocabulary!$A:$J,9,)=0,"",VLOOKUP($A300,Vocabulary!$A:$J,9,)),"")</f>
        <v/>
      </c>
      <c r="G300" s="13" t="str">
        <f>IF($A300&lt;&gt;"",VLOOKUP($A300,Vocabulary!$A:$J,4,),"")</f>
        <v>Person</v>
      </c>
      <c r="H300" s="13" t="str">
        <f>IF($A300&lt;&gt;"",VLOOKUP($A300,Vocabulary!$A:$J,5,),"")</f>
        <v>Property</v>
      </c>
      <c r="I300" s="13" t="str">
        <f t="shared" si="4"/>
        <v>&lt;http://xmlns.com/foaf/0.1/gender&gt;</v>
      </c>
      <c r="J300" s="13" t="str">
        <f>IF($A300&lt;&gt;"",VLOOKUP($A300,Vocabulary!$A:$J,2,),"")</f>
        <v>gender</v>
      </c>
      <c r="K300" s="13" t="str">
        <f>IFERROR(IF(VLOOKUP(A300,VocabularyNL!$A:$G,6)=0,"",VLOOKUP(A300,VocabularyNL!$A:$G,6)),"")</f>
        <v>Geslacht</v>
      </c>
      <c r="L300" s="13" t="str">
        <f>IFERROR(IF(VLOOKUP(A300,VocabularyFR!$A:$G,6)=0,"",VLOOKUP(A300,VocabularyFR!$A:$G,6)),"")</f>
        <v>Sexe</v>
      </c>
      <c r="M300" s="13" t="str">
        <f>IFERROR(IF(VLOOKUP(A300,Vocabulary!$A:$F,3)=0,"",VLOOKUP(A300,Vocabulary!$A:$F,3)),"")</f>
        <v>The administrative gender of the person.</v>
      </c>
      <c r="N300" s="13" t="str">
        <f>IFERROR(IF(VLOOKUP(A300,VocabularyNL!$A:$H,7)=0,"",VLOOKUP(A300,VocabularyNL!$A:$H,7)),"")</f>
        <v>Het administratief geslacht van de persoon.</v>
      </c>
      <c r="O300" s="13" t="str">
        <f>IFERROR(IF(VLOOKUP(A300,VocabularyFR!$A:$H,7)=0,"",VLOOKUP(A300,VocabularyFR!$A:$H,7)),"")</f>
        <v>Le genre administratif de la personne.</v>
      </c>
      <c r="P300" s="13" t="str">
        <f>IF($A300&lt;&gt;"",IF(VLOOKUP($A300,Vocabulary!$A:$J,7,)&lt;&gt;"",VLOOKUP($A300,Vocabulary!$A:$J,7,),""),"")</f>
        <v/>
      </c>
      <c r="Q300" s="13" t="str">
        <f>IFERROR(IF(VLOOKUP(A300,VocabularyNL!$A:$H,8)=0,"",VLOOKUP(A300,VocabularyNL!$A:$H,8)),"")</f>
        <v/>
      </c>
      <c r="R300" s="13" t="str">
        <f>IFERROR(IF(VLOOKUP(A300,VocabularyFR!$A:$H,8)=0,"",VLOOKUP(A300,VocabularyFR!$A:$H,8)),"")</f>
        <v/>
      </c>
      <c r="S300" s="57" t="str">
        <f>VLOOKUP(Table9[[#This Row],[Id]],Vocabulary!A:K,11)</f>
        <v>no</v>
      </c>
    </row>
    <row r="301" spans="1:19" ht="28.8" x14ac:dyDescent="0.3">
      <c r="A301" s="4">
        <v>336</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&lt;http://vocab.belgif.be/ns/person#givenNames&gt;</v>
      </c>
      <c r="J301" s="13" t="str">
        <f>IF($A301&lt;&gt;"",VLOOKUP($A301,Vocabulary!$A:$J,2,),"")</f>
        <v>givenNames</v>
      </c>
      <c r="K301" s="13" t="str">
        <f>IFERROR(IF(VLOOKUP(A301,VocabularyNL!$A:$G,6)=0,"",VLOOKUP(A301,VocabularyNL!$A:$G,6)),"")</f>
        <v>Voornamen</v>
      </c>
      <c r="L301" s="13" t="str">
        <f>IFERROR(IF(VLOOKUP(A301,VocabularyFR!$A:$G,6)=0,"",VLOOKUP(A301,VocabularyFR!$A:$G,6)),"")</f>
        <v>Prénoms</v>
      </c>
      <c r="M301" s="13" t="str">
        <f>IFERROR(IF(VLOOKUP(A301,Vocabulary!$A:$F,3)=0,"",VLOOKUP(A301,Vocabulary!$A:$F,3)),"")</f>
        <v>Given names of the person (given names aka firstnames) concatenated into 1 string.</v>
      </c>
      <c r="N301" s="13" t="str">
        <f>IFERROR(IF(VLOOKUP(A301,VocabularyNL!$A:$H,7)=0,"",VLOOKUP(A301,VocabularyNL!$A:$H,7)),"")</f>
        <v xml:space="preserve">Eerste voornaam en andere voornamen samengevoegd in 1 string. </v>
      </c>
      <c r="O301" s="13" t="str">
        <f>IFERROR(IF(VLOOKUP(A301,VocabularyFR!$A:$H,7)=0,"",VLOOKUP(A301,VocabularyFR!$A:$H,7)),"")</f>
        <v xml:space="preserve">Premier prénom et autres prénoms concaténés en 1 string. </v>
      </c>
      <c r="P301" s="13" t="str">
        <f>IF($A301&lt;&gt;"",IF(VLOOKUP($A301,Vocabulary!$A:$J,7,)&lt;&gt;"",VLOOKUP($A301,Vocabulary!$A:$J,7,),""),"")</f>
        <v/>
      </c>
      <c r="Q301" s="13" t="str">
        <f>IFERROR(IF(VLOOKUP(A301,VocabularyNL!$A:$H,8)=0,"",VLOOKUP(A301,VocabularyNL!$A:$H,8)),"")</f>
        <v/>
      </c>
      <c r="R301" s="13" t="str">
        <f>IFERROR(IF(VLOOKUP(A301,VocabularyFR!$A:$H,8)=0,"",VLOOKUP(A301,VocabularyFR!$A:$H,8)),"")</f>
        <v/>
      </c>
      <c r="S301" s="57" t="str">
        <f>VLOOKUP(Table9[[#This Row],[Id]],Vocabulary!A:K,11)</f>
        <v>no</v>
      </c>
    </row>
    <row r="302" spans="1:19" ht="28.8" x14ac:dyDescent="0.3">
      <c r="A302" s="4">
        <v>337</v>
      </c>
      <c r="B302" s="13" t="str">
        <f>IF($A302&lt;&gt;"",IF(VLOOKUP($A302,VocabularyAdoption!$A:$K,8,)=0,"",VLOOKUP($A302,VocabularyAdoption!$A:$K,8,)),"")</f>
        <v>Draft</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&lt;http://vocab.belgif.be/ns/person#headOf&gt;</v>
      </c>
      <c r="J302" s="13" t="str">
        <f>IF($A302&lt;&gt;"",VLOOKUP($A302,Vocabulary!$A:$J,2,),"")</f>
        <v>headOf</v>
      </c>
      <c r="K302" s="13" t="str">
        <f>IFERROR(IF(VLOOKUP(A302,VocabularyNL!$A:$G,6)=0,"",VLOOKUP(A302,VocabularyNL!$A:$G,6)),"")</f>
        <v>Hoofd van</v>
      </c>
      <c r="L302" s="13" t="str">
        <f>IFERROR(IF(VLOOKUP(A302,VocabularyFR!$A:$G,6)=0,"",VLOOKUP(A302,VocabularyFR!$A:$G,6)),"")</f>
        <v>Chef de</v>
      </c>
      <c r="M302" s="13" t="str">
        <f>IFERROR(IF(VLOOKUP(A302,Vocabulary!$A:$F,3)=0,"",VLOOKUP(A302,Vocabulary!$A:$F,3)),"")</f>
        <v>Person who represents the household by default.</v>
      </c>
      <c r="N302" s="13" t="str">
        <f>IFERROR(IF(VLOOKUP(A302,VocabularyNL!$A:$H,7)=0,"",VLOOKUP(A302,VocabularyNL!$A:$H,7)),"")</f>
        <v>Persoon die standaard het gezin vertegenwoordigt.</v>
      </c>
      <c r="O302" s="13" t="str">
        <f>IFERROR(IF(VLOOKUP(A302,VocabularyFR!$A:$H,7)=0,"",VLOOKUP(A302,VocabularyFR!$A:$H,7)),"")</f>
        <v>Personne qui représente le ménage par défaut.</v>
      </c>
      <c r="P302" s="13" t="str">
        <f>IF($A302&lt;&gt;"",IF(VLOOKUP($A302,Vocabulary!$A:$J,7,)&lt;&gt;"",VLOOKUP($A302,Vocabulary!$A:$J,7,),""),"")</f>
        <v/>
      </c>
      <c r="Q302" s="13" t="str">
        <f>IFERROR(IF(VLOOKUP(A302,VocabularyNL!$A:$H,8)=0,"",VLOOKUP(A302,VocabularyNL!$A:$H,8)),"")</f>
        <v/>
      </c>
      <c r="R302" s="13" t="str">
        <f>IFERROR(IF(VLOOKUP(A302,VocabularyFR!$A:$H,8)=0,"",VLOOKUP(A302,VocabularyFR!$A:$H,8)),"")</f>
        <v/>
      </c>
      <c r="S302" s="57" t="str">
        <f>VLOOKUP(Table9[[#This Row],[Id]],Vocabulary!A:K,11)</f>
        <v>no</v>
      </c>
    </row>
    <row r="303" spans="1:19" ht="86.4" x14ac:dyDescent="0.3">
      <c r="A303" s="4">
        <v>338</v>
      </c>
      <c r="B303" s="13" t="str">
        <f>IF($A303&lt;&gt;"",IF(VLOOKUP($A303,VocabularyAdoption!$A:$K,8,)=0,"",VLOOKUP($A303,VocabularyAdoption!$A:$K,8,)),"")</f>
        <v>Proposed standard</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&lt;http://vocab.belgif.be/ns/person#householdRelationType&gt;</v>
      </c>
      <c r="J303" s="13" t="str">
        <f>IF($A303&lt;&gt;"",VLOOKUP($A303,Vocabulary!$A:$J,2,),"")</f>
        <v>householdRelationType</v>
      </c>
      <c r="K303" s="13" t="str">
        <f>IFERROR(IF(VLOOKUP(A303,VocabularyNL!$A:$G,6)=0,"",VLOOKUP(A303,VocabularyNL!$A:$G,6)),"")</f>
        <v>Gezinsrelatie type</v>
      </c>
      <c r="L303" s="13" t="str">
        <f>IFERROR(IF(VLOOKUP(A303,VocabularyFR!$A:$G,6)=0,"",VLOOKUP(A303,VocabularyFR!$A:$G,6)),"")</f>
        <v>Type de relation de ménage</v>
      </c>
      <c r="M303" s="13" t="str">
        <f>IFERROR(IF(VLOOKUP(A303,Vocabulary!$A:$F,3)=0,"",VLOOKUP(A303,Vocabulary!$A:$F,3)),"")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3" s="13" t="str">
        <f>IFERROR(IF(VLOOKUP(A303,VocabularyNL!$A:$H,7)=0,"",VLOOKUP(A303,VocabularyNL!$A:$H,7)),"")</f>
        <v xml:space="preserve">Aard vd relatie. 
Wordt typisch bepaald tov het gezinshoofd. Bv als de vader gezinshoofd is en een gezinslid is zoon, dan zou als de grootvader gezinshoofd was datzelfde gezinslid kleinzoon zijn. </v>
      </c>
      <c r="O303" s="13" t="str">
        <f>IFERROR(IF(VLOOKUP(A303,VocabularyFR!$A:$H,7)=0,"",VLOOKUP(A303,VocabularyFR!$A:$H,7)),"")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3" s="13" t="str">
        <f>IF($A303&lt;&gt;"",IF(VLOOKUP($A303,Vocabulary!$A:$J,7,)&lt;&gt;"",VLOOKUP($A303,Vocabulary!$A:$J,7,),""),"")</f>
        <v/>
      </c>
      <c r="Q303" s="13" t="str">
        <f>IFERROR(IF(VLOOKUP(A303,VocabularyNL!$A:$H,8)=0,"",VLOOKUP(A303,VocabularyNL!$A:$H,8)),"")</f>
        <v/>
      </c>
      <c r="R303" s="13" t="str">
        <f>IFERROR(IF(VLOOKUP(A303,VocabularyFR!$A:$H,8)=0,"",VLOOKUP(A303,VocabularyFR!$A:$H,8)),"")</f>
        <v/>
      </c>
      <c r="S303" s="57" t="str">
        <f>VLOOKUP(Table9[[#This Row],[Id]],Vocabulary!A:K,11)</f>
        <v>no</v>
      </c>
    </row>
    <row r="304" spans="1:19" ht="28.8" x14ac:dyDescent="0.3">
      <c r="A304" s="4">
        <v>339</v>
      </c>
      <c r="B304" s="13" t="str">
        <f>IF($A304&lt;&gt;"",IF(VLOOKUP($A304,VocabularyAdoption!$A:$K,8,)=0,"",VLOOKUP($A304,VocabularyAdoption!$A:$K,8,)),"")</f>
        <v>Proposed standard</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&lt;http://vocab.belgif.be/ns/person#person1&gt;</v>
      </c>
      <c r="J304" s="13" t="str">
        <f>IF($A304&lt;&gt;"",VLOOKUP($A304,Vocabulary!$A:$J,2,),"")</f>
        <v>person1</v>
      </c>
      <c r="K304" s="13" t="str">
        <f>IFERROR(IF(VLOOKUP(A304,VocabularyNL!$A:$G,6)=0,"",VLOOKUP(A304,VocabularyNL!$A:$G,6)),"")</f>
        <v>Persoon 1</v>
      </c>
      <c r="L304" s="13" t="str">
        <f>IFERROR(IF(VLOOKUP(A304,VocabularyFR!$A:$G,6)=0,"",VLOOKUP(A304,VocabularyFR!$A:$G,6)),"")</f>
        <v>Personne 1</v>
      </c>
      <c r="M304" s="13" t="str">
        <f>IFERROR(IF(VLOOKUP(A304,Vocabulary!$A:$F,3)=0,"",VLOOKUP(A304,Vocabulary!$A:$F,3)),"")</f>
        <v>First person in a relation of 2 persons.</v>
      </c>
      <c r="N304" s="13" t="str">
        <f>IFERROR(IF(VLOOKUP(A304,VocabularyNL!$A:$H,7)=0,"",VLOOKUP(A304,VocabularyNL!$A:$H,7)),"")</f>
        <v>Eerste persoon in een relatie van 2 personen.</v>
      </c>
      <c r="O304" s="13" t="str">
        <f>IFERROR(IF(VLOOKUP(A304,VocabularyFR!$A:$H,7)=0,"",VLOOKUP(A304,VocabularyFR!$A:$H,7)),"")</f>
        <v>Première personne dans une relation de 2 personnes.</v>
      </c>
      <c r="P304" s="13" t="str">
        <f>IF($A304&lt;&gt;"",IF(VLOOKUP($A304,Vocabulary!$A:$J,7,)&lt;&gt;"",VLOOKUP($A304,Vocabulary!$A:$J,7,),""),"")</f>
        <v/>
      </c>
      <c r="Q304" s="13" t="str">
        <f>IFERROR(IF(VLOOKUP(A304,VocabularyNL!$A:$H,8)=0,"",VLOOKUP(A304,VocabularyNL!$A:$H,8)),"")</f>
        <v/>
      </c>
      <c r="R304" s="13" t="str">
        <f>IFERROR(IF(VLOOKUP(A304,VocabularyFR!$A:$H,8)=0,"",VLOOKUP(A304,VocabularyFR!$A:$H,8)),"")</f>
        <v/>
      </c>
      <c r="S304" s="57" t="str">
        <f>VLOOKUP(Table9[[#This Row],[Id]],Vocabulary!A:K,11)</f>
        <v>no</v>
      </c>
    </row>
    <row r="305" spans="1:19" ht="28.8" x14ac:dyDescent="0.3">
      <c r="A305" s="4">
        <v>341</v>
      </c>
      <c r="B305" s="13" t="str">
        <f>IF($A305&lt;&gt;"",IF(VLOOKUP($A305,VocabularyAdoption!$A:$K,8,)=0,"",VLOOKUP($A305,VocabularyAdoption!$A:$K,8,)),"")</f>
        <v>Draft</v>
      </c>
      <c r="C305" s="13" t="str">
        <f>IF($A305&lt;&gt;"",VLOOKUP($A305,Vocabulary!$A:$J,6,),"")</f>
        <v>FED</v>
      </c>
      <c r="D305" s="13" t="str">
        <f>IF($A305&lt;&gt;"",VLOOKUP($A305,Vocabulary!$A:$J,8,),"")</f>
        <v>fed-per</v>
      </c>
      <c r="E305" s="13" t="str">
        <f>IFERROR(VLOOKUP(D305,Prefix!$A:$B,2,),"")</f>
        <v>http://vocab.belgif.be/ns/person#</v>
      </c>
      <c r="F305" s="13" t="str">
        <f>IF($A305&lt;&gt;"",IF(VLOOKUP($A305,Vocabulary!$A:$J,9,)=0,"",VLOOKUP($A305,Vocabulary!$A:$J,9,)),"")</f>
        <v/>
      </c>
      <c r="G305" s="13" t="str">
        <f>IF($A305&lt;&gt;"",VLOOKUP($A305,Vocabulary!$A:$J,4,),"")</f>
        <v>Person</v>
      </c>
      <c r="H305" s="13" t="str">
        <f>IF($A305&lt;&gt;"",VLOOKUP($A305,Vocabulary!$A:$J,5,),"")</f>
        <v>Property</v>
      </c>
      <c r="I305" s="13" t="str">
        <f t="shared" si="4"/>
        <v>&lt;http://vocab.belgif.be/ns/person#memberOf&gt;</v>
      </c>
      <c r="J305" s="13" t="str">
        <f>IF($A305&lt;&gt;"",VLOOKUP($A305,Vocabulary!$A:$J,2,),"")</f>
        <v>memberOf</v>
      </c>
      <c r="K305" s="13" t="str">
        <f>IFERROR(IF(VLOOKUP(A305,VocabularyNL!$A:$G,6)=0,"",VLOOKUP(A305,VocabularyNL!$A:$G,6)),"")</f>
        <v>Lid van</v>
      </c>
      <c r="L305" s="13" t="str">
        <f>IFERROR(IF(VLOOKUP(A305,VocabularyFR!$A:$G,6)=0,"",VLOOKUP(A305,VocabularyFR!$A:$G,6)),"")</f>
        <v>Membre de</v>
      </c>
      <c r="M305" s="13" t="str">
        <f>IFERROR(IF(VLOOKUP(A305,Vocabulary!$A:$F,3)=0,"",VLOOKUP(A305,Vocabulary!$A:$F,3)),"")</f>
        <v>Person who belongs to a household.</v>
      </c>
      <c r="N305" s="13" t="str">
        <f>IFERROR(IF(VLOOKUP(A305,VocabularyNL!$A:$H,7)=0,"",VLOOKUP(A305,VocabularyNL!$A:$H,7)),"")</f>
        <v>Persoon die tot een gezin behoort.</v>
      </c>
      <c r="O305" s="13" t="str">
        <f>IFERROR(IF(VLOOKUP(A305,VocabularyFR!$A:$H,7)=0,"",VLOOKUP(A305,VocabularyFR!$A:$H,7)),"")</f>
        <v>Personne qui appartient à un ménage.</v>
      </c>
      <c r="P305" s="13" t="str">
        <f>IF($A305&lt;&gt;"",IF(VLOOKUP($A305,Vocabulary!$A:$J,7,)&lt;&gt;"",VLOOKUP($A305,Vocabulary!$A:$J,7,),""),"")</f>
        <v/>
      </c>
      <c r="Q305" s="13" t="str">
        <f>IFERROR(IF(VLOOKUP(A305,VocabularyNL!$A:$H,8)=0,"",VLOOKUP(A305,VocabularyNL!$A:$H,8)),"")</f>
        <v/>
      </c>
      <c r="R305" s="13" t="str">
        <f>IFERROR(IF(VLOOKUP(A305,VocabularyFR!$A:$H,8)=0,"",VLOOKUP(A305,VocabularyFR!$A:$H,8)),"")</f>
        <v/>
      </c>
      <c r="S305" s="57" t="str">
        <f>VLOOKUP(Table9[[#This Row],[Id]],Vocabulary!A:K,11)</f>
        <v>no</v>
      </c>
    </row>
    <row r="306" spans="1:19" ht="187.2" x14ac:dyDescent="0.3">
      <c r="A306" s="4">
        <v>343</v>
      </c>
      <c r="B306" s="13" t="str">
        <f>IF($A306&lt;&gt;"",IF(VLOOKUP($A306,VocabularyAdoption!$A:$K,8,)=0,"",VLOOKUP($A306,VocabularyAdoption!$A:$K,8,)),"")</f>
        <v>Draft</v>
      </c>
      <c r="C306" s="13" t="str">
        <f>IF($A306&lt;&gt;"",VLOOKUP($A306,Vocabulary!$A:$J,6,),"")</f>
        <v>FED</v>
      </c>
      <c r="D306" s="13" t="str">
        <f>IF($A306&lt;&gt;"",VLOOKUP($A306,Vocabulary!$A:$J,8,),"")</f>
        <v>fed-per</v>
      </c>
      <c r="E306" s="13" t="str">
        <f>IFERROR(VLOOKUP(D306,Prefix!$A:$B,2,),"")</f>
        <v>http://vocab.belgif.be/ns/person#</v>
      </c>
      <c r="F306" s="13" t="str">
        <f>IF($A306&lt;&gt;"",IF(VLOOKUP($A306,Vocabulary!$A:$J,9,)=0,"",VLOOKUP($A306,Vocabulary!$A:$J,9,)),"")</f>
        <v/>
      </c>
      <c r="G306" s="13" t="str">
        <f>IF($A306&lt;&gt;"",VLOOKUP($A306,Vocabulary!$A:$J,4,),"")</f>
        <v>Person</v>
      </c>
      <c r="H306" s="13" t="str">
        <f>IF($A306&lt;&gt;"",VLOOKUP($A306,Vocabulary!$A:$J,5,),"")</f>
        <v>Property</v>
      </c>
      <c r="I306" s="13" t="str">
        <f t="shared" si="4"/>
        <v>&lt;http://vocab.belgif.be/ns/person#nationality&gt;</v>
      </c>
      <c r="J306" s="13" t="str">
        <f>IF($A306&lt;&gt;"",VLOOKUP($A306,Vocabulary!$A:$J,2,),"")</f>
        <v>nationality</v>
      </c>
      <c r="K306" s="13" t="str">
        <f>IFERROR(IF(VLOOKUP(A306,VocabularyNL!$A:$G,6)=0,"",VLOOKUP(A306,VocabularyNL!$A:$G,6)),"")</f>
        <v>Nationaliteit</v>
      </c>
      <c r="L306" s="13" t="str">
        <f>IFERROR(IF(VLOOKUP(A306,VocabularyFR!$A:$G,6)=0,"",VLOOKUP(A306,VocabularyFR!$A:$G,6)),"")</f>
        <v>Nationalité</v>
      </c>
      <c r="M306" s="13" t="str">
        <f>IFERROR(IF(VLOOKUP(A306,Vocabulary!$A:$F,3)=0,"",VLOOKUP(A306,Vocabulary!$A:$F,3)),"")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6" s="13" t="str">
        <f>IFERROR(IF(VLOOKUP(A306,VocabularyNL!$A:$H,7)=0,"",VLOOKUP(A306,VocabularyNL!$A:$H,7)),"")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6" s="13" t="str">
        <f>IFERROR(IF(VLOOKUP(A306,VocabularyFR!$A:$H,7)=0,"",VLOOKUP(A306,VocabularyFR!$A:$H,7)),"")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6" s="13" t="str">
        <f>IF($A306&lt;&gt;"",IF(VLOOKUP($A306,Vocabulary!$A:$J,7,)&lt;&gt;"",VLOOKUP($A306,Vocabulary!$A:$J,7,),""),"")</f>
        <v/>
      </c>
      <c r="Q306" s="13" t="str">
        <f>IFERROR(IF(VLOOKUP(A306,VocabularyNL!$A:$H,8)=0,"",VLOOKUP(A306,VocabularyNL!$A:$H,8)),"")</f>
        <v/>
      </c>
      <c r="R306" s="13" t="str">
        <f>IFERROR(IF(VLOOKUP(A306,VocabularyFR!$A:$H,8)=0,"",VLOOKUP(A306,VocabularyFR!$A:$H,8)),"")</f>
        <v/>
      </c>
      <c r="S306" s="57" t="str">
        <f>VLOOKUP(Table9[[#This Row],[Id]],Vocabulary!A:K,11)</f>
        <v>no</v>
      </c>
    </row>
    <row r="307" spans="1:19" ht="86.4" x14ac:dyDescent="0.3">
      <c r="A307" s="4">
        <v>344</v>
      </c>
      <c r="B307" s="13" t="str">
        <f>IF($A307&lt;&gt;"",IF(VLOOKUP($A307,VocabularyAdoption!$A:$K,8,)=0,"",VLOOKUP($A307,VocabularyAdoption!$A:$K,8,)),"")</f>
        <v>Proposed standard</v>
      </c>
      <c r="C307" s="13" t="str">
        <f>IF($A307&lt;&gt;"",VLOOKUP($A307,Vocabulary!$A:$J,6,),"")</f>
        <v>FED</v>
      </c>
      <c r="D307" s="13" t="str">
        <f>IF($A307&lt;&gt;"",VLOOKUP($A307,Vocabulary!$A:$J,8,),"")</f>
        <v>dcterms</v>
      </c>
      <c r="E307" s="13" t="str">
        <f>IFERROR(VLOOKUP(D307,Prefix!$A:$B,2,),"")</f>
        <v>http://purl.org/dc/terms/</v>
      </c>
      <c r="F307" s="13" t="str">
        <f>IF($A307&lt;&gt;"",IF(VLOOKUP($A307,Vocabulary!$A:$J,9,)=0,"",VLOOKUP($A307,Vocabulary!$A:$J,9,)),"")</f>
        <v>identifier</v>
      </c>
      <c r="G307" s="13" t="str">
        <f>IF($A307&lt;&gt;"",VLOOKUP($A307,Vocabulary!$A:$J,4,),"")</f>
        <v>Person</v>
      </c>
      <c r="H307" s="13" t="str">
        <f>IF($A307&lt;&gt;"",VLOOKUP($A307,Vocabulary!$A:$J,5,),"")</f>
        <v>Property</v>
      </c>
      <c r="I307" s="13" t="str">
        <f t="shared" si="4"/>
        <v>&lt;http://purl.org/dc/terms/identifier&gt;</v>
      </c>
      <c r="J307" s="13" t="str">
        <f>IF($A307&lt;&gt;"",VLOOKUP($A307,Vocabulary!$A:$J,2,),"")</f>
        <v>nrn</v>
      </c>
      <c r="K307" s="13" t="str">
        <f>IFERROR(IF(VLOOKUP(A307,VocabularyNL!$A:$G,6)=0,"",VLOOKUP(A307,VocabularyNL!$A:$G,6)),"")</f>
        <v>Rijksregisternummer</v>
      </c>
      <c r="L307" s="13" t="str">
        <f>IFERROR(IF(VLOOKUP(A307,VocabularyFR!$A:$G,6)=0,"",VLOOKUP(A307,VocabularyFR!$A:$G,6)),"")</f>
        <v>Numéro de registre national</v>
      </c>
      <c r="M307" s="13" t="str">
        <f>IFERROR(IF(VLOOKUP(A307,Vocabulary!$A:$F,3)=0,"",VLOOKUP(A307,Vocabulary!$A:$F,3)),"")</f>
        <v>Recommended best practice is to identify the resource by means of a string conforming to a formal identification system. 
An unambiguous reference to the resource within a given context.</v>
      </c>
      <c r="N307" s="13" t="str">
        <f>IFERROR(IF(VLOOKUP(A307,VocabularyNL!$A:$H,7)=0,"",VLOOKUP(A307,VocabularyNL!$A:$H,7)),"")</f>
        <v>Aanbevolen beste praktijk is om de bron te identificeren door middel van een string die overeenkomt met een formeel identificatiesysteem.
Een eenduidige verwijzing naar de bron binnen een bepaalde context.</v>
      </c>
      <c r="O307" s="13" t="str">
        <f>IFERROR(IF(VLOOKUP(A307,VocabularyFR!$A:$H,7)=0,"",VLOOKUP(A307,VocabularyFR!$A:$H,7)),"")</f>
        <v>La meilleure pratique recommandée consiste à identifier la ressource à l'aide d'une chaîne conforme à un système d'identification formel.
Une référence non ambiguë à la ressource dans un contexte donné.</v>
      </c>
      <c r="P307" s="13" t="str">
        <f>IF($A307&lt;&gt;"",IF(VLOOKUP($A307,Vocabulary!$A:$J,7,)&lt;&gt;"",VLOOKUP($A307,Vocabulary!$A:$J,7,),""),"")</f>
        <v>Identification code of the person in the National Register (local identifier). The person can be radiated.
Special case of ssin number.
(ssin = social security identification number)</v>
      </c>
      <c r="Q307" s="13" t="str">
        <f>IFERROR(IF(VLOOKUP(A307,VocabularyNL!$A:$H,8)=0,"",VLOOKUP(A307,VocabularyNL!$A:$H,8)),"")</f>
        <v>Identificatiecode van de persoon in het Rijksregister (lokale identificator). De persoon kan geradieerd zijn.
Speciaal geval van een insz-nummer.
(insz = identificatienummer sociale zekerheid)</v>
      </c>
      <c r="R307" s="13" t="str">
        <f>IFERROR(IF(VLOOKUP(A307,VocabularyFR!$A:$H,8)=0,"",VLOOKUP(A307,VocabularyFR!$A:$H,8)),"")</f>
        <v>Code d'identification de la personne dans le registre national (identifiant local). La personne peut être radiée.
Cas spécial d'un numéro niss.
(niss = numéro d'identification de la sécurité sociale)</v>
      </c>
      <c r="S307" s="57" t="str">
        <f>VLOOKUP(Table9[[#This Row],[Id]],Vocabulary!A:K,11)</f>
        <v>no</v>
      </c>
    </row>
    <row r="308" spans="1:19" ht="43.2" x14ac:dyDescent="0.3">
      <c r="A308" s="4">
        <v>345</v>
      </c>
      <c r="B308" s="13" t="str">
        <f>IF($A308&lt;&gt;"",IF(VLOOKUP($A308,VocabularyAdoption!$A:$K,8,)=0,"",VLOOKUP($A308,VocabularyAdoption!$A:$K,8,)),"")</f>
        <v>Proposed standard</v>
      </c>
      <c r="C308" s="13" t="str">
        <f>IF($A308&lt;&gt;"",VLOOKUP($A308,Vocabulary!$A:$J,6,),"")</f>
        <v>FED</v>
      </c>
      <c r="D308" s="13" t="str">
        <f>IF($A308&lt;&gt;"",VLOOKUP($A308,Vocabulary!$A:$J,8,),"")</f>
        <v>person</v>
      </c>
      <c r="E308" s="13" t="str">
        <f>IFERROR(VLOOKUP(D308,Prefix!$A:$B,2,),"")</f>
        <v>http://www.w3.org/ns/person#</v>
      </c>
      <c r="F308" s="13" t="str">
        <f>IF($A308&lt;&gt;"",IF(VLOOKUP($A308,Vocabulary!$A:$J,9,)=0,"",VLOOKUP($A308,Vocabulary!$A:$J,9,)),"")</f>
        <v/>
      </c>
      <c r="G308" s="13" t="str">
        <f>IF($A308&lt;&gt;"",VLOOKUP($A308,Vocabulary!$A:$J,4,),"")</f>
        <v>Person</v>
      </c>
      <c r="H308" s="13" t="str">
        <f>IF($A308&lt;&gt;"",VLOOKUP($A308,Vocabulary!$A:$J,5,),"")</f>
        <v>Property</v>
      </c>
      <c r="I308" s="13" t="str">
        <f t="shared" si="4"/>
        <v>&lt;http://www.w3.org/ns/person#placeOfBirth&gt;</v>
      </c>
      <c r="J308" s="13" t="str">
        <f>IF($A308&lt;&gt;"",VLOOKUP($A308,Vocabulary!$A:$J,2,),"")</f>
        <v>placeOfBirth</v>
      </c>
      <c r="K308" s="13" t="str">
        <f>IFERROR(IF(VLOOKUP(A308,VocabularyNL!$A:$G,6)=0,"",VLOOKUP(A308,VocabularyNL!$A:$G,6)),"")</f>
        <v>Plaats geboorte</v>
      </c>
      <c r="L308" s="13" t="str">
        <f>IFERROR(IF(VLOOKUP(A308,VocabularyFR!$A:$G,6)=0,"",VLOOKUP(A308,VocabularyFR!$A:$G,6)),"")</f>
        <v>Lieu de naissance</v>
      </c>
      <c r="M308" s="13" t="str">
        <f>IFERROR(IF(VLOOKUP(A308,Vocabulary!$A:$F,3)=0,"",VLOOKUP(A308,Vocabulary!$A:$F,3)),"")</f>
        <v>A person's place of birth (city).</v>
      </c>
      <c r="N308" s="13" t="str">
        <f>IFERROR(IF(VLOOKUP(A308,VocabularyNL!$A:$H,7)=0,"",VLOOKUP(A308,VocabularyNL!$A:$H,7)),"")</f>
        <v>De plaats (stad) waar de persoon is geboren.</v>
      </c>
      <c r="O308" s="13" t="str">
        <f>IFERROR(IF(VLOOKUP(A308,VocabularyFR!$A:$H,7)=0,"",VLOOKUP(A308,VocabularyFR!$A:$H,7)),"")</f>
        <v>L'endroit  (ville) où la personne est née.</v>
      </c>
      <c r="P308" s="13" t="str">
        <f>IF($A308&lt;&gt;"",IF(VLOOKUP($A308,Vocabulary!$A:$J,7,)&lt;&gt;"",VLOOKUP($A308,Vocabulary!$A:$J,7,),""),"")</f>
        <v>CBSS: country (NIS code) + municipality (string)
NR: NIS code municipality/country</v>
      </c>
      <c r="Q308" s="13" t="str">
        <f>IFERROR(IF(VLOOKUP(A308,VocabularyNL!$A:$H,8)=0,"",VLOOKUP(A308,VocabularyNL!$A:$H,8)),"")</f>
        <v>KSZ: land (NIS-code) + gemeente (string)
RR: NIS-code gemeente / land</v>
      </c>
      <c r="R308" s="13" t="str">
        <f>IFERROR(IF(VLOOKUP(A308,VocabularyFR!$A:$H,8)=0,"",VLOOKUP(A308,VocabularyFR!$A:$H,8)),"")</f>
        <v>BCSS: pays (code INS) + municipalité (string)
Registre National: code de la commune INS / pays</v>
      </c>
      <c r="S308" s="57" t="str">
        <f>VLOOKUP(Table9[[#This Row],[Id]],Vocabulary!A:K,11)</f>
        <v>no</v>
      </c>
    </row>
    <row r="309" spans="1:19" ht="43.2" x14ac:dyDescent="0.3">
      <c r="A309" s="4">
        <v>346</v>
      </c>
      <c r="B309" s="13" t="str">
        <f>IF($A309&lt;&gt;"",IF(VLOOKUP($A309,VocabularyAdoption!$A:$K,8,)=0,"",VLOOKUP($A309,VocabularyAdoption!$A:$K,8,)),"")</f>
        <v>Proposed standard</v>
      </c>
      <c r="C309" s="13" t="str">
        <f>IF($A309&lt;&gt;"",VLOOKUP($A309,Vocabulary!$A:$J,6,),"")</f>
        <v>FED</v>
      </c>
      <c r="D309" s="13" t="str">
        <f>IF($A309&lt;&gt;"",VLOOKUP($A309,Vocabulary!$A:$J,8,),"")</f>
        <v>person</v>
      </c>
      <c r="E309" s="13" t="str">
        <f>IFERROR(VLOOKUP(D309,Prefix!$A:$B,2,),"")</f>
        <v>http://www.w3.org/ns/person#</v>
      </c>
      <c r="F309" s="13" t="str">
        <f>IF($A309&lt;&gt;"",IF(VLOOKUP($A309,Vocabulary!$A:$J,9,)=0,"",VLOOKUP($A309,Vocabulary!$A:$J,9,)),"")</f>
        <v/>
      </c>
      <c r="G309" s="13" t="str">
        <f>IF($A309&lt;&gt;"",VLOOKUP($A309,Vocabulary!$A:$J,4,),"")</f>
        <v>Person</v>
      </c>
      <c r="H309" s="13" t="str">
        <f>IF($A309&lt;&gt;"",VLOOKUP($A309,Vocabulary!$A:$J,5,),"")</f>
        <v>Property</v>
      </c>
      <c r="I309" s="13" t="str">
        <f t="shared" si="4"/>
        <v>&lt;http://www.w3.org/ns/person#placeOfDeath&gt;</v>
      </c>
      <c r="J309" s="13" t="str">
        <f>IF($A309&lt;&gt;"",VLOOKUP($A309,Vocabulary!$A:$J,2,),"")</f>
        <v>placeOfDeath</v>
      </c>
      <c r="K309" s="13" t="str">
        <f>IFERROR(IF(VLOOKUP(A309,VocabularyNL!$A:$G,6)=0,"",VLOOKUP(A309,VocabularyNL!$A:$G,6)),"")</f>
        <v>Plaats overlijden</v>
      </c>
      <c r="L309" s="13" t="str">
        <f>IFERROR(IF(VLOOKUP(A309,VocabularyFR!$A:$G,6)=0,"",VLOOKUP(A309,VocabularyFR!$A:$G,6)),"")</f>
        <v>Lieu de décès</v>
      </c>
      <c r="M309" s="13" t="str">
        <f>IFERROR(IF(VLOOKUP(A309,Vocabulary!$A:$F,3)=0,"",VLOOKUP(A309,Vocabulary!$A:$F,3)),"")</f>
        <v>A person's place of death (city).</v>
      </c>
      <c r="N309" s="13" t="str">
        <f>IFERROR(IF(VLOOKUP(A309,VocabularyNL!$A:$H,7)=0,"",VLOOKUP(A309,VocabularyNL!$A:$H,7)),"")</f>
        <v>De plaats (stad) waar de persoon is overleden.</v>
      </c>
      <c r="O309" s="13" t="str">
        <f>IFERROR(IF(VLOOKUP(A309,VocabularyFR!$A:$H,7)=0,"",VLOOKUP(A309,VocabularyFR!$A:$H,7)),"")</f>
        <v>L'endroit (ville) où la personne est décédée.</v>
      </c>
      <c r="P309" s="13" t="str">
        <f>IF($A309&lt;&gt;"",IF(VLOOKUP($A309,Vocabulary!$A:$J,7,)&lt;&gt;"",VLOOKUP($A309,Vocabulary!$A:$J,7,),""),"")</f>
        <v>CBSS: country (NIS code) + municipality (string)
NR: NIS code municipality/country</v>
      </c>
      <c r="Q309" s="13" t="str">
        <f>IFERROR(IF(VLOOKUP(A309,VocabularyNL!$A:$H,8)=0,"",VLOOKUP(A309,VocabularyNL!$A:$H,8)),"")</f>
        <v>KSZ: land (NIS-code) + gemeente (string)
RR: NIS-code gemeente / land</v>
      </c>
      <c r="R309" s="13" t="str">
        <f>IFERROR(IF(VLOOKUP(A309,VocabularyFR!$A:$H,8)=0,"",VLOOKUP(A309,VocabularyFR!$A:$H,8)),"")</f>
        <v>BCSS: pays (code INS) + municipalité (string)
Registre National: code de la commune INS / pays</v>
      </c>
      <c r="S309" s="57" t="str">
        <f>VLOOKUP(Table9[[#This Row],[Id]],Vocabulary!A:K,11)</f>
        <v>no</v>
      </c>
    </row>
    <row r="310" spans="1:19" ht="28.8" x14ac:dyDescent="0.3">
      <c r="A310" s="4">
        <v>347</v>
      </c>
      <c r="B310" s="13" t="str">
        <f>IF($A310&lt;&gt;"",IF(VLOOKUP($A310,VocabularyAdoption!$A:$K,8,)=0,"",VLOOKUP($A310,VocabularyAdoption!$A:$K,8,)),"")</f>
        <v>Draft</v>
      </c>
      <c r="C310" s="13" t="str">
        <f>IF($A310&lt;&gt;"",VLOOKUP($A310,Vocabulary!$A:$J,6,),"")</f>
        <v>FED</v>
      </c>
      <c r="D310" s="13" t="str">
        <f>IF($A310&lt;&gt;"",VLOOKUP($A310,Vocabulary!$A:$J,8,),"")</f>
        <v>fed-per</v>
      </c>
      <c r="E310" s="13" t="str">
        <f>IFERROR(VLOOKUP(D310,Prefix!$A:$B,2,),"")</f>
        <v>http://vocab.belgif.be/ns/person#</v>
      </c>
      <c r="F310" s="13" t="str">
        <f>IF($A310&lt;&gt;"",IF(VLOOKUP($A310,Vocabulary!$A:$J,9,)=0,"",VLOOKUP($A310,Vocabulary!$A:$J,9,)),"")</f>
        <v/>
      </c>
      <c r="G310" s="13" t="str">
        <f>IF($A310&lt;&gt;"",VLOOKUP($A310,Vocabulary!$A:$J,4,),"")</f>
        <v>Person</v>
      </c>
      <c r="H310" s="13" t="str">
        <f>IF($A310&lt;&gt;"",VLOOKUP($A310,Vocabulary!$A:$J,5,),"")</f>
        <v>Property</v>
      </c>
      <c r="I310" s="13" t="str">
        <f t="shared" si="4"/>
        <v>&lt;http://vocab.belgif.be/ns/person#register&gt;</v>
      </c>
      <c r="J310" s="13" t="str">
        <f>IF($A310&lt;&gt;"",VLOOKUP($A310,Vocabulary!$A:$J,2,),"")</f>
        <v>register</v>
      </c>
      <c r="K310" s="13" t="str">
        <f>IFERROR(IF(VLOOKUP(A310,VocabularyNL!$A:$G,6)=0,"",VLOOKUP(A310,VocabularyNL!$A:$G,6)),"")</f>
        <v>Register</v>
      </c>
      <c r="L310" s="13" t="str">
        <f>IFERROR(IF(VLOOKUP(A310,VocabularyFR!$A:$G,6)=0,"",VLOOKUP(A310,VocabularyFR!$A:$G,6)),"")</f>
        <v>Registre</v>
      </c>
      <c r="M310" s="13" t="str">
        <f>IFERROR(IF(VLOOKUP(A310,Vocabulary!$A:$F,3)=0,"",VLOOKUP(A310,Vocabulary!$A:$F,3)),"")</f>
        <v>Register.</v>
      </c>
      <c r="N310" s="13" t="str">
        <f>IFERROR(IF(VLOOKUP(A310,VocabularyNL!$A:$H,7)=0,"",VLOOKUP(A310,VocabularyNL!$A:$H,7)),"")</f>
        <v>Register.</v>
      </c>
      <c r="O310" s="13" t="str">
        <f>IFERROR(IF(VLOOKUP(A310,VocabularyFR!$A:$H,7)=0,"",VLOOKUP(A310,VocabularyFR!$A:$H,7)),"")</f>
        <v>Registre.</v>
      </c>
      <c r="P310" s="13" t="str">
        <f>IF($A310&lt;&gt;"",IF(VLOOKUP($A310,Vocabulary!$A:$J,7,)&lt;&gt;"",VLOOKUP($A310,Vocabulary!$A:$J,7,),""),"")</f>
        <v/>
      </c>
      <c r="Q310" s="13" t="str">
        <f>IFERROR(IF(VLOOKUP(A310,VocabularyNL!$A:$H,8)=0,"",VLOOKUP(A310,VocabularyNL!$A:$H,8)),"")</f>
        <v/>
      </c>
      <c r="R310" s="13" t="str">
        <f>IFERROR(IF(VLOOKUP(A310,VocabularyFR!$A:$H,8)=0,"",VLOOKUP(A310,VocabularyFR!$A:$H,8)),"")</f>
        <v/>
      </c>
      <c r="S310" s="57" t="str">
        <f>VLOOKUP(Table9[[#This Row],[Id]],Vocabulary!A:K,11)</f>
        <v>no</v>
      </c>
    </row>
    <row r="311" spans="1:19" ht="28.8" x14ac:dyDescent="0.3">
      <c r="A311" s="4">
        <v>348</v>
      </c>
      <c r="B311" s="13" t="str">
        <f>IF($A311&lt;&gt;"",IF(VLOOKUP($A311,VocabularyAdoption!$A:$K,8,)=0,"",VLOOKUP($A311,VocabularyAdoption!$A:$K,8,)),"")</f>
        <v>Draft</v>
      </c>
      <c r="C311" s="13" t="str">
        <f>IF($A311&lt;&gt;"",VLOOKUP($A311,Vocabulary!$A:$J,6,),"")</f>
        <v>FED</v>
      </c>
      <c r="D311" s="13" t="str">
        <f>IF($A311&lt;&gt;"",VLOOKUP($A311,Vocabulary!$A:$J,8,),"")</f>
        <v>fed-per</v>
      </c>
      <c r="E311" s="13" t="str">
        <f>IFERROR(VLOOKUP(D311,Prefix!$A:$B,2,),"")</f>
        <v>http://vocab.belgif.be/ns/person#</v>
      </c>
      <c r="F311" s="13" t="str">
        <f>IF($A311&lt;&gt;"",IF(VLOOKUP($A311,Vocabulary!$A:$J,9,)=0,"",VLOOKUP($A311,Vocabulary!$A:$J,9,)),"")</f>
        <v/>
      </c>
      <c r="G311" s="13" t="str">
        <f>IF($A311&lt;&gt;"",VLOOKUP($A311,Vocabulary!$A:$J,4,),"")</f>
        <v>Person</v>
      </c>
      <c r="H311" s="13" t="str">
        <f>IF($A311&lt;&gt;"",VLOOKUP($A311,Vocabulary!$A:$J,5,),"")</f>
        <v>Property</v>
      </c>
      <c r="I311" s="13" t="str">
        <f t="shared" si="4"/>
        <v>&lt;http://vocab.belgif.be/ns/person#residenceAddress&gt;</v>
      </c>
      <c r="J311" s="13" t="str">
        <f>IF($A311&lt;&gt;"",VLOOKUP($A311,Vocabulary!$A:$J,2,),"")</f>
        <v>residenceAddress</v>
      </c>
      <c r="K311" s="13" t="str">
        <f>IFERROR(IF(VLOOKUP(A311,VocabularyNL!$A:$G,6)=0,"",VLOOKUP(A311,VocabularyNL!$A:$G,6)),"")</f>
        <v>Adres hoofdverblijf</v>
      </c>
      <c r="L311" s="13" t="str">
        <f>IFERROR(IF(VLOOKUP(A311,VocabularyFR!$A:$G,6)=0,"",VLOOKUP(A311,VocabularyFR!$A:$G,6)),"")</f>
        <v>Adresse de résidence</v>
      </c>
      <c r="M311" s="13" t="str">
        <f>IFERROR(IF(VLOOKUP(A311,Vocabulary!$A:$F,3)=0,"",VLOOKUP(A311,Vocabulary!$A:$F,3)),"")</f>
        <v>Place where a person lives or stays temporarily.</v>
      </c>
      <c r="N311" s="13" t="str">
        <f>IFERROR(IF(VLOOKUP(A311,VocabularyNL!$A:$H,7)=0,"",VLOOKUP(A311,VocabularyNL!$A:$H,7)),"")</f>
        <v>Plaats waar een persoon woont of logeert.</v>
      </c>
      <c r="O311" s="13" t="str">
        <f>IFERROR(IF(VLOOKUP(A311,VocabularyFR!$A:$H,7)=0,"",VLOOKUP(A311,VocabularyFR!$A:$H,7)),"")</f>
        <v>Lieu où une personne vit ou reste temporairement.</v>
      </c>
      <c r="P311" s="13" t="str">
        <f>IF($A311&lt;&gt;"",IF(VLOOKUP($A311,Vocabulary!$A:$J,7,)&lt;&gt;"",VLOOKUP($A311,Vocabulary!$A:$J,7,),""),"")</f>
        <v/>
      </c>
      <c r="Q311" s="13" t="str">
        <f>IFERROR(IF(VLOOKUP(A311,VocabularyNL!$A:$H,8)=0,"",VLOOKUP(A311,VocabularyNL!$A:$H,8)),"")</f>
        <v/>
      </c>
      <c r="R311" s="13" t="str">
        <f>IFERROR(IF(VLOOKUP(A311,VocabularyFR!$A:$H,8)=0,"",VLOOKUP(A311,VocabularyFR!$A:$H,8)),"")</f>
        <v/>
      </c>
      <c r="S311" s="57" t="str">
        <f>VLOOKUP(Table9[[#This Row],[Id]],Vocabulary!A:K,11)</f>
        <v>no</v>
      </c>
    </row>
    <row r="312" spans="1:19" ht="57.6" x14ac:dyDescent="0.3">
      <c r="A312" s="4">
        <v>349</v>
      </c>
      <c r="B312" s="13" t="str">
        <f>IF($A312&lt;&gt;"",IF(VLOOKUP($A312,VocabularyAdoption!$A:$K,8,)=0,"",VLOOKUP($A312,VocabularyAdoption!$A:$K,8,)),"")</f>
        <v>Proposed standard</v>
      </c>
      <c r="C312" s="13" t="str">
        <f>IF($A312&lt;&gt;"",VLOOKUP($A312,Vocabulary!$A:$J,6,),"")</f>
        <v>FED</v>
      </c>
      <c r="D312" s="13" t="str">
        <f>IF($A312&lt;&gt;"",VLOOKUP($A312,Vocabulary!$A:$J,8,),"")</f>
        <v>dcterms</v>
      </c>
      <c r="E312" s="13" t="str">
        <f>IFERROR(VLOOKUP(D312,Prefix!$A:$B,2,),"")</f>
        <v>http://purl.org/dc/terms/</v>
      </c>
      <c r="F312" s="13" t="str">
        <f>IF($A312&lt;&gt;"",IF(VLOOKUP($A312,Vocabulary!$A:$J,9,)=0,"",VLOOKUP($A312,Vocabulary!$A:$J,9,)),"")</f>
        <v>identifier</v>
      </c>
      <c r="G312" s="13" t="str">
        <f>IF($A312&lt;&gt;"",VLOOKUP($A312,Vocabulary!$A:$J,4,),"")</f>
        <v>Person</v>
      </c>
      <c r="H312" s="13" t="str">
        <f>IF($A312&lt;&gt;"",VLOOKUP($A312,Vocabulary!$A:$J,5,),"")</f>
        <v>Property</v>
      </c>
      <c r="I312" s="13" t="str">
        <f t="shared" si="4"/>
        <v>&lt;http://purl.org/dc/terms/identifier&gt;</v>
      </c>
      <c r="J312" s="13" t="str">
        <f>IF($A312&lt;&gt;"",VLOOKUP($A312,Vocabulary!$A:$J,2,),"")</f>
        <v>ssin</v>
      </c>
      <c r="K312" s="13" t="str">
        <f>IFERROR(IF(VLOOKUP(A312,VocabularyNL!$A:$G,6)=0,"",VLOOKUP(A312,VocabularyNL!$A:$G,6)),"")</f>
        <v>INSZ</v>
      </c>
      <c r="L312" s="13" t="str">
        <f>IFERROR(IF(VLOOKUP(A312,VocabularyFR!$A:$G,6)=0,"",VLOOKUP(A312,VocabularyFR!$A:$G,6)),"")</f>
        <v>NISS</v>
      </c>
      <c r="M312" s="13" t="str">
        <f>IFERROR(IF(VLOOKUP(A312,Vocabulary!$A:$F,3)=0,"",VLOOKUP(A312,Vocabulary!$A:$F,3)),"")</f>
        <v>Social Security Identification Number issued by the National Register or CBSS</v>
      </c>
      <c r="N312" s="13" t="str">
        <f>IFERROR(IF(VLOOKUP(A312,VocabularyNL!$A:$H,7)=0,"",VLOOKUP(A312,VocabularyNL!$A:$H,7)),"")</f>
        <v>Identificatienummer Sociale Zekerheid uitgegeven door het Rijksregister of door KSZ</v>
      </c>
      <c r="O312" s="13" t="str">
        <f>IFERROR(IF(VLOOKUP(A312,VocabularyFR!$A:$H,7)=0,"",VLOOKUP(A312,VocabularyFR!$A:$H,7)),"")</f>
        <v>Numéro d'identification de la sécurité sociale attribué par le Registre National ou par la BCSS</v>
      </c>
      <c r="P312" s="13" t="str">
        <f>IF($A312&lt;&gt;"",IF(VLOOKUP($A312,Vocabulary!$A:$J,7,)&lt;&gt;"",VLOOKUP($A312,Vocabulary!$A:$J,7,),""),"")</f>
        <v>Either a national register number  or a BIS number (issued by CBSS)
(ssin = social security identification number)</v>
      </c>
      <c r="Q312" s="13" t="str">
        <f>IFERROR(IF(VLOOKUP(A312,VocabularyNL!$A:$H,8)=0,"",VLOOKUP(A312,VocabularyNL!$A:$H,8)),"")</f>
        <v>Kan ofwel een rijksregisternummer zijn of een BIS-nummer (uitgegeven door KSZ)
(INSZ = Identificatienummer van de sociale zekerheid )</v>
      </c>
      <c r="R312" s="13" t="str">
        <f>IFERROR(IF(VLOOKUP(A312,VocabularyFR!$A:$H,8)=0,"",VLOOKUP(A312,VocabularyFR!$A:$H,8)),"")</f>
        <v>Numéro de registre national ou bien un numéro BIS (créé par la BCSS)
(NISS = Numéro d'Identification de la Sécurité Sociale)</v>
      </c>
      <c r="S312" s="57" t="str">
        <f>VLOOKUP(Table9[[#This Row],[Id]],Vocabulary!A:K,11)</f>
        <v>yes</v>
      </c>
    </row>
    <row r="313" spans="1:19" ht="28.8" x14ac:dyDescent="0.3">
      <c r="A313" s="4">
        <v>350</v>
      </c>
      <c r="B313" s="13" t="str">
        <f>IF($A313&lt;&gt;"",IF(VLOOKUP($A313,VocabularyAdoption!$A:$K,8,)=0,"",VLOOKUP($A313,VocabularyAdoption!$A:$K,8,)),"")</f>
        <v>Draft</v>
      </c>
      <c r="C313" s="13" t="str">
        <f>IF($A313&lt;&gt;"",VLOOKUP($A313,Vocabulary!$A:$J,6,),"")</f>
        <v>FED</v>
      </c>
      <c r="D313" s="13" t="str">
        <f>IF($A313&lt;&gt;"",VLOOKUP($A313,Vocabulary!$A:$J,8,),"")</f>
        <v>fed-temp</v>
      </c>
      <c r="E313" s="13" t="str">
        <f>IFERROR(VLOOKUP(D313,Prefix!$A:$B,2,),"")</f>
        <v>http://vocab.belgif.be/ns/temporal#</v>
      </c>
      <c r="F313" s="13" t="str">
        <f>IF($A313&lt;&gt;"",IF(VLOOKUP($A313,Vocabulary!$A:$J,9,)=0,"",VLOOKUP($A313,Vocabulary!$A:$J,9,)),"")</f>
        <v/>
      </c>
      <c r="G313" s="13" t="str">
        <f>IF($A313&lt;&gt;"",VLOOKUP($A313,Vocabulary!$A:$J,4,),"")</f>
        <v>Temporal</v>
      </c>
      <c r="H313" s="13" t="str">
        <f>IF($A313&lt;&gt;"",VLOOKUP($A313,Vocabulary!$A:$J,5,),"")</f>
        <v>Class</v>
      </c>
      <c r="I313" s="13" t="str">
        <f t="shared" si="4"/>
        <v>&lt;http://vocab.belgif.be/ns/temporal#Period&gt;</v>
      </c>
      <c r="J313" s="13" t="str">
        <f>IF($A313&lt;&gt;"",VLOOKUP($A313,Vocabulary!$A:$J,2,),"")</f>
        <v>Period</v>
      </c>
      <c r="K313" s="13" t="str">
        <f>IFERROR(IF(VLOOKUP(A313,VocabularyNL!$A:$G,6)=0,"",VLOOKUP(A313,VocabularyNL!$A:$G,6)),"")</f>
        <v>Periode</v>
      </c>
      <c r="L313" s="13" t="str">
        <f>IFERROR(IF(VLOOKUP(A313,VocabularyFR!$A:$G,6)=0,"",VLOOKUP(A313,VocabularyFR!$A:$G,6)),"")</f>
        <v>Période</v>
      </c>
      <c r="M313" s="13" t="str">
        <f>IFERROR(IF(VLOOKUP(A313,Vocabulary!$A:$F,3)=0,"",VLOOKUP(A313,Vocabulary!$A:$F,3)),"")</f>
        <v>A period of time composed by a start date and an optional end date</v>
      </c>
      <c r="N313" s="13" t="str">
        <f>IFERROR(IF(VLOOKUP(A313,VocabularyNL!$A:$H,7)=0,"",VLOOKUP(A313,VocabularyNL!$A:$H,7)),"")</f>
        <v>Een tijdsperiode samengesteld uit een startdatum en een optionele einddatum</v>
      </c>
      <c r="O313" s="13" t="str">
        <f>IFERROR(IF(VLOOKUP(A313,VocabularyFR!$A:$H,7)=0,"",VLOOKUP(A313,VocabularyFR!$A:$H,7)),"")</f>
        <v>Une période composée d'une date de début et d'une date de fin facultative</v>
      </c>
      <c r="P313" s="13" t="str">
        <f>IF($A313&lt;&gt;"",IF(VLOOKUP($A313,Vocabulary!$A:$J,7,)&lt;&gt;"",VLOOKUP($A313,Vocabulary!$A:$J,7,),""),"")</f>
        <v>(ssin = social security identification number)</v>
      </c>
      <c r="Q313" s="13" t="str">
        <f>IFERROR(IF(VLOOKUP(A313,VocabularyNL!$A:$H,8)=0,"",VLOOKUP(A313,VocabularyNL!$A:$H,8)),"")</f>
        <v>(INSZ = Identificatienummer van de sociale zekerheid )</v>
      </c>
      <c r="R313" s="13" t="str">
        <f>IFERROR(IF(VLOOKUP(A313,VocabularyFR!$A:$H,8)=0,"",VLOOKUP(A313,VocabularyFR!$A:$H,8)),"")</f>
        <v>(NISS = Numéro d'Identification de la Sécurité Sociale)</v>
      </c>
      <c r="S313" s="57" t="str">
        <f>VLOOKUP(Table9[[#This Row],[Id]],Vocabulary!A:K,11)</f>
        <v>no</v>
      </c>
    </row>
    <row r="314" spans="1:19" ht="28.8" x14ac:dyDescent="0.3">
      <c r="A314" s="4">
        <v>352</v>
      </c>
      <c r="B314" s="13" t="str">
        <f>IF($A314&lt;&gt;"",IF(VLOOKUP($A314,VocabularyAdoption!$A:$K,8,)=0,"",VLOOKUP($A314,VocabularyAdoption!$A:$K,8,)),"")</f>
        <v>Proposed standard</v>
      </c>
      <c r="C314" s="13" t="str">
        <f>IF($A314&lt;&gt;"",VLOOKUP($A314,Vocabulary!$A:$J,6,),"")</f>
        <v>FED</v>
      </c>
      <c r="D314" s="13" t="str">
        <f>IF($A314&lt;&gt;"",VLOOKUP($A314,Vocabulary!$A:$J,8,),"")</f>
        <v>schema</v>
      </c>
      <c r="E314" s="13" t="str">
        <f>IFERROR(VLOOKUP(D314,Prefix!$A:$B,2,),"")</f>
        <v>http://schema.org/</v>
      </c>
      <c r="F314" s="13" t="str">
        <f>IF($A314&lt;&gt;"",IF(VLOOKUP($A314,Vocabulary!$A:$J,9,)=0,"",VLOOKUP($A314,Vocabulary!$A:$J,9,)),"")</f>
        <v/>
      </c>
      <c r="G314" s="13" t="str">
        <f>IF($A314&lt;&gt;"",VLOOKUP($A314,Vocabulary!$A:$J,4,),"")</f>
        <v>Temporal</v>
      </c>
      <c r="H314" s="13" t="str">
        <f>IF($A314&lt;&gt;"",VLOOKUP($A314,Vocabulary!$A:$J,5,),"")</f>
        <v>Property</v>
      </c>
      <c r="I314" s="13" t="str">
        <f t="shared" si="4"/>
        <v>&lt;http://schema.org/endDate&gt;</v>
      </c>
      <c r="J314" s="13" t="str">
        <f>IF($A314&lt;&gt;"",VLOOKUP($A314,Vocabulary!$A:$J,2,),"")</f>
        <v>endDate</v>
      </c>
      <c r="K314" s="13" t="str">
        <f>IFERROR(IF(VLOOKUP(A314,VocabularyNL!$A:$G,6)=0,"",VLOOKUP(A314,VocabularyNL!$A:$G,6)),"")</f>
        <v>Einddatum</v>
      </c>
      <c r="L314" s="13" t="str">
        <f>IFERROR(IF(VLOOKUP(A314,VocabularyFR!$A:$G,6)=0,"",VLOOKUP(A314,VocabularyFR!$A:$G,6)),"")</f>
        <v>Date de fin</v>
      </c>
      <c r="M314" s="13" t="str">
        <f>IFERROR(IF(VLOOKUP(A314,Vocabulary!$A:$F,3)=0,"",VLOOKUP(A314,Vocabulary!$A:$F,3)),"")</f>
        <v>The end date and time of the item (in ISO 8601 date format).</v>
      </c>
      <c r="N314" s="13" t="str">
        <f>IFERROR(IF(VLOOKUP(A314,VocabularyNL!$A:$H,7)=0,"",VLOOKUP(A314,VocabularyNL!$A:$H,7)),"")</f>
        <v>De einddatum en -tijd van het item (in ISO 8601-datumformaat).</v>
      </c>
      <c r="O314" s="13" t="str">
        <f>IFERROR(IF(VLOOKUP(A314,VocabularyFR!$A:$H,7)=0,"",VLOOKUP(A314,VocabularyFR!$A:$H,7)),"")</f>
        <v>Date et heure de fin de l'élément (au format de date ISO 8601).</v>
      </c>
      <c r="P314" s="13" t="str">
        <f>IF($A314&lt;&gt;"",IF(VLOOKUP($A314,Vocabulary!$A:$J,7,)&lt;&gt;"",VLOOKUP($A314,Vocabulary!$A:$J,7,),""),"")</f>
        <v/>
      </c>
      <c r="Q314" s="13" t="str">
        <f>IFERROR(IF(VLOOKUP(A314,VocabularyNL!$A:$H,8)=0,"",VLOOKUP(A314,VocabularyNL!$A:$H,8)),"")</f>
        <v/>
      </c>
      <c r="R314" s="13" t="str">
        <f>IFERROR(IF(VLOOKUP(A314,VocabularyFR!$A:$H,8)=0,"",VLOOKUP(A314,VocabularyFR!$A:$H,8)),"")</f>
        <v/>
      </c>
      <c r="S314" s="57" t="str">
        <f>VLOOKUP(Table9[[#This Row],[Id]],Vocabulary!A:K,11)</f>
        <v>no</v>
      </c>
    </row>
    <row r="315" spans="1:19" ht="28.8" x14ac:dyDescent="0.3">
      <c r="A315" s="4">
        <v>355</v>
      </c>
      <c r="B315" s="13" t="str">
        <f>IF($A315&lt;&gt;"",IF(VLOOKUP($A315,VocabularyAdoption!$A:$K,8,)=0,"",VLOOKUP($A315,VocabularyAdoption!$A:$K,8,)),"")</f>
        <v>Proposed standard</v>
      </c>
      <c r="C315" s="13" t="str">
        <f>IF($A315&lt;&gt;"",VLOOKUP($A315,Vocabulary!$A:$J,6,),"")</f>
        <v>FED</v>
      </c>
      <c r="D315" s="13" t="str">
        <f>IF($A315&lt;&gt;"",VLOOKUP($A315,Vocabulary!$A:$J,8,),"")</f>
        <v>schema</v>
      </c>
      <c r="E315" s="13" t="str">
        <f>IFERROR(VLOOKUP(D315,Prefix!$A:$B,2,),"")</f>
        <v>http://schema.org/</v>
      </c>
      <c r="F315" s="13" t="str">
        <f>IF($A315&lt;&gt;"",IF(VLOOKUP($A315,Vocabulary!$A:$J,9,)=0,"",VLOOKUP($A315,Vocabulary!$A:$J,9,)),"")</f>
        <v/>
      </c>
      <c r="G315" s="13" t="str">
        <f>IF($A315&lt;&gt;"",VLOOKUP($A315,Vocabulary!$A:$J,4,),"")</f>
        <v>Temporal</v>
      </c>
      <c r="H315" s="13" t="str">
        <f>IF($A315&lt;&gt;"",VLOOKUP($A315,Vocabulary!$A:$J,5,),"")</f>
        <v>Property</v>
      </c>
      <c r="I315" s="13" t="str">
        <f t="shared" si="4"/>
        <v>&lt;http://schema.org/startDate&gt;</v>
      </c>
      <c r="J315" s="13" t="str">
        <f>IF($A315&lt;&gt;"",VLOOKUP($A315,Vocabulary!$A:$J,2,),"")</f>
        <v>startDate</v>
      </c>
      <c r="K315" s="13" t="str">
        <f>IFERROR(IF(VLOOKUP(A315,VocabularyNL!$A:$G,6)=0,"",VLOOKUP(A315,VocabularyNL!$A:$G,6)),"")</f>
        <v>Startdatum</v>
      </c>
      <c r="L315" s="13" t="str">
        <f>IFERROR(IF(VLOOKUP(A315,VocabularyFR!$A:$G,6)=0,"",VLOOKUP(A315,VocabularyFR!$A:$G,6)),"")</f>
        <v>Date de début</v>
      </c>
      <c r="M315" s="13" t="str">
        <f>IFERROR(IF(VLOOKUP(A315,Vocabulary!$A:$F,3)=0,"",VLOOKUP(A315,Vocabulary!$A:$F,3)),"")</f>
        <v>The start date and time of the item (in ISO 8601 date format).</v>
      </c>
      <c r="N315" s="13" t="str">
        <f>IFERROR(IF(VLOOKUP(A315,VocabularyNL!$A:$H,7)=0,"",VLOOKUP(A315,VocabularyNL!$A:$H,7)),"")</f>
        <v>De startdatum en -tijd van het artikel (in ISO 8601-datumformaat).</v>
      </c>
      <c r="O315" s="13" t="str">
        <f>IFERROR(IF(VLOOKUP(A315,VocabularyFR!$A:$H,7)=0,"",VLOOKUP(A315,VocabularyFR!$A:$H,7)),"")</f>
        <v>Date et heure de début de l'élément (au format de date ISO 8601).</v>
      </c>
      <c r="P315" s="13" t="str">
        <f>IF($A315&lt;&gt;"",IF(VLOOKUP($A315,Vocabulary!$A:$J,7,)&lt;&gt;"",VLOOKUP($A315,Vocabulary!$A:$J,7,),""),"")</f>
        <v/>
      </c>
      <c r="Q315" s="13" t="str">
        <f>IFERROR(IF(VLOOKUP(A315,VocabularyNL!$A:$H,8)=0,"",VLOOKUP(A315,VocabularyNL!$A:$H,8)),"")</f>
        <v/>
      </c>
      <c r="R315" s="13" t="str">
        <f>IFERROR(IF(VLOOKUP(A315,VocabularyFR!$A:$H,8)=0,"",VLOOKUP(A315,VocabularyFR!$A:$H,8)),"")</f>
        <v/>
      </c>
      <c r="S315" s="57" t="str">
        <f>VLOOKUP(Table9[[#This Row],[Id]],Vocabulary!A:K,11)</f>
        <v>no</v>
      </c>
    </row>
    <row r="316" spans="1:19" ht="57.6" x14ac:dyDescent="0.3">
      <c r="A316" s="4">
        <v>359</v>
      </c>
      <c r="B316" s="13" t="str">
        <f>IF($A316&lt;&gt;"",IF(VLOOKUP($A316,VocabularyAdoption!$A:$K,8,)=0,"",VLOOKUP($A316,VocabularyAdoption!$A:$K,8,)),"")</f>
        <v>Draft</v>
      </c>
      <c r="C316" s="13" t="str">
        <f>IF($A316&lt;&gt;"",VLOOKUP($A316,Vocabulary!$A:$J,6,),"")</f>
        <v>FED</v>
      </c>
      <c r="D316" s="13" t="str">
        <f>IF($A316&lt;&gt;"",VLOOKUP($A316,Vocabulary!$A:$J,8,),"")</f>
        <v>fed-loc</v>
      </c>
      <c r="E316" s="13" t="str">
        <f>IFERROR(VLOOKUP(D316,Prefix!$A:$B,2,),"")</f>
        <v>http://vocab.belgif.be/ns/location#</v>
      </c>
      <c r="F316" s="13" t="str">
        <f>IF($A316&lt;&gt;"",IF(VLOOKUP($A316,Vocabulary!$A:$J,9,)=0,"",VLOOKUP($A316,Vocabulary!$A:$J,9,)),"")</f>
        <v/>
      </c>
      <c r="G316" s="13" t="str">
        <f>IF($A316&lt;&gt;"",VLOOKUP($A316,Vocabulary!$A:$J,4,),"")</f>
        <v>Location</v>
      </c>
      <c r="H316" s="13" t="str">
        <f>IF($A316&lt;&gt;"",VLOOKUP($A316,Vocabulary!$A:$J,5,),"")</f>
        <v>Class</v>
      </c>
      <c r="I316" s="13" t="str">
        <f t="shared" si="4"/>
        <v>&lt;http://vocab.belgif.be/ns/location#GM_Point&gt;</v>
      </c>
      <c r="J316" s="13" t="str">
        <f>IF($A316&lt;&gt;"",VLOOKUP($A316,Vocabulary!$A:$J,2,),"")</f>
        <v>GM_Point</v>
      </c>
      <c r="K316" s="13" t="str">
        <f>IFERROR(IF(VLOOKUP(A316,VocabularyNL!$A:$G,6)=0,"",VLOOKUP(A316,VocabularyNL!$A:$G,6)),"")</f>
        <v>GM_Point</v>
      </c>
      <c r="L316" s="13" t="str">
        <f>IFERROR(IF(VLOOKUP(A316,VocabularyFR!$A:$G,6)=0,"",VLOOKUP(A316,VocabularyFR!$A:$G,6)),"")</f>
        <v>GM_Point</v>
      </c>
      <c r="M316" s="13" t="str">
        <f>IFERROR(IF(VLOOKUP(A316,Vocabulary!$A:$F,3)=0,"",VLOOKUP(A316,Vocabulary!$A:$F,3)),"")</f>
        <v>GM_Point is the basic data type for a geometric object consisting of one and only one point.</v>
      </c>
      <c r="N316" s="13" t="str">
        <f>IFERROR(IF(VLOOKUP(A316,VocabularyNL!$A:$H,7)=0,"",VLOOKUP(A316,VocabularyNL!$A:$H,7)),"")</f>
        <v>GM_Point is het elementaire gegevenstype voor een meetkundig object bestaande uit één en slechts één punt.</v>
      </c>
      <c r="O316" s="13" t="str">
        <f>IFERROR(IF(VLOOKUP(A316,VocabularyFR!$A:$H,7)=0,"",VLOOKUP(A316,VocabularyFR!$A:$H,7)),"")</f>
        <v>GM_Point est le type de données de base pour un objet géométrique consistant en un et un seul point.</v>
      </c>
      <c r="P316" s="13" t="str">
        <f>IF($A316&lt;&gt;"",IF(VLOOKUP($A316,Vocabulary!$A:$J,7,)&lt;&gt;"",VLOOKUP($A316,Vocabulary!$A:$J,7,),""),"")</f>
        <v>http://inspire-regadmin.jrc.ec.europa.eu/dataspecification/ScopeObjectDetail.action?objectDetailId=11377</v>
      </c>
      <c r="Q316" s="13" t="str">
        <f>IFERROR(IF(VLOOKUP(A316,VocabularyNL!$A:$H,8)=0,"",VLOOKUP(A316,VocabularyNL!$A:$H,8)),"")</f>
        <v>http://inspire-regadmin.jrc.ec.europa.eu/dataspecification/ScopeObjectDetail.action?objectDetailId=11377</v>
      </c>
      <c r="R316" s="13" t="str">
        <f>IFERROR(IF(VLOOKUP(A316,VocabularyFR!$A:$H,8)=0,"",VLOOKUP(A316,VocabularyFR!$A:$H,8)),"")</f>
        <v>http://inspire-regadmin.jrc.ec.europa.eu/dataspecification/ScopeObjectDetail.action?objectDetailId=11377</v>
      </c>
      <c r="S316" s="57" t="str">
        <f>VLOOKUP(Table9[[#This Row],[Id]],Vocabulary!A:K,11)</f>
        <v>no</v>
      </c>
    </row>
    <row r="317" spans="1:19" ht="43.2" x14ac:dyDescent="0.3">
      <c r="A317" s="4">
        <v>360</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Location</v>
      </c>
      <c r="H317" s="13" t="str">
        <f>IF($A317&lt;&gt;"",VLOOKUP($A317,Vocabulary!$A:$J,5,),"")</f>
        <v>ConceptScheme</v>
      </c>
      <c r="I317" s="13" t="str">
        <f t="shared" si="4"/>
        <v>&lt;http://vocab.belgif.be/auth/addressstatus#id&gt;</v>
      </c>
      <c r="J317" s="13" t="str">
        <f>IF($A317&lt;&gt;"",VLOOKUP($A317,Vocabulary!$A:$J,2,),"")</f>
        <v>AddressStatus</v>
      </c>
      <c r="K317" s="13" t="str">
        <f>IFERROR(IF(VLOOKUP(A317,VocabularyNL!$A:$G,6)=0,"",VLOOKUP(A317,VocabularyNL!$A:$G,6)),"")</f>
        <v>Status adres</v>
      </c>
      <c r="L317" s="13" t="str">
        <f>IFERROR(IF(VLOOKUP(A317,VocabularyFR!$A:$G,6)=0,"",VLOOKUP(A317,VocabularyFR!$A:$G,6)),"")</f>
        <v>Statut d'adresse</v>
      </c>
      <c r="M317" s="13" t="str">
        <f>IFERROR(IF(VLOOKUP(A317,Vocabulary!$A:$F,3)=0,"",VLOOKUP(A317,Vocabulary!$A:$F,3)),"")</f>
        <v>Conceptscheme with possible status values for a BEST address.</v>
      </c>
      <c r="N317" s="13" t="str">
        <f>IFERROR(IF(VLOOKUP(A317,VocabularyNL!$A:$H,7)=0,"",VLOOKUP(A317,VocabularyNL!$A:$H,7)),"")</f>
        <v>Conceptscheme met mogelijke statuswaarden voor een BEST-adres.</v>
      </c>
      <c r="O317" s="13" t="str">
        <f>IFERROR(IF(VLOOKUP(A317,VocabularyFR!$A:$H,7)=0,"",VLOOKUP(A317,VocabularyFR!$A:$H,7)),"")</f>
        <v>Conceptscheme avec les valeurs d'état possibles pour une adresse BEST.</v>
      </c>
      <c r="P317" s="13" t="str">
        <f>IF($A317&lt;&gt;"",IF(VLOOKUP($A317,Vocabulary!$A:$J,7,)&lt;&gt;"",VLOOKUP($A317,Vocabulary!$A:$J,7,),""),"")</f>
        <v/>
      </c>
      <c r="Q317" s="13" t="str">
        <f>IFERROR(IF(VLOOKUP(A317,VocabularyNL!$A:$H,8)=0,"",VLOOKUP(A317,VocabularyNL!$A:$H,8)),"")</f>
        <v/>
      </c>
      <c r="R317" s="13" t="str">
        <f>IFERROR(IF(VLOOKUP(A317,VocabularyFR!$A:$H,8)=0,"",VLOOKUP(A317,VocabularyFR!$A:$H,8)),"")</f>
        <v/>
      </c>
      <c r="S317" s="57" t="str">
        <f>VLOOKUP(Table9[[#This Row],[Id]],Vocabulary!A:K,11)</f>
        <v>no</v>
      </c>
    </row>
    <row r="318" spans="1:19" ht="43.2" x14ac:dyDescent="0.3">
      <c r="A318" s="4">
        <v>361</v>
      </c>
      <c r="B318" s="13" t="str">
        <f>IF($A318&lt;&gt;"",IF(VLOOKUP($A318,VocabularyAdoption!$A:$K,8,)=0,"",VLOOKUP($A318,VocabularyAdoption!$A:$K,8,)),"")</f>
        <v>Draft</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Person</v>
      </c>
      <c r="H318" s="13" t="str">
        <f>IF($A318&lt;&gt;"",VLOOKUP($A318,Vocabulary!$A:$J,5,),"")</f>
        <v>ConceptScheme</v>
      </c>
      <c r="I318" s="13" t="str">
        <f t="shared" si="4"/>
        <v>&lt;http://vocab.belgif.be/auth/administrativestatus#id&gt;</v>
      </c>
      <c r="J318" s="13" t="str">
        <f>IF($A318&lt;&gt;"",VLOOKUP($A318,Vocabulary!$A:$J,2,),"")</f>
        <v>AdministrativeStatus</v>
      </c>
      <c r="K318" s="13" t="str">
        <f>IFERROR(IF(VLOOKUP(A318,VocabularyNL!$A:$G,6)=0,"",VLOOKUP(A318,VocabularyNL!$A:$G,6)),"")</f>
        <v>Administratieve status</v>
      </c>
      <c r="L318" s="13" t="str">
        <f>IFERROR(IF(VLOOKUP(A318,VocabularyFR!$A:$G,6)=0,"",VLOOKUP(A318,VocabularyFR!$A:$G,6)),"")</f>
        <v>Statut administratif</v>
      </c>
      <c r="M318" s="13" t="str">
        <f>IFERROR(IF(VLOOKUP(A318,Vocabulary!$A:$F,3)=0,"",VLOOKUP(A318,Vocabulary!$A:$F,3)),"")</f>
        <v>Conceptscheme with the values of an administrative status.</v>
      </c>
      <c r="N318" s="13" t="str">
        <f>IFERROR(IF(VLOOKUP(A318,VocabularyNL!$A:$H,7)=0,"",VLOOKUP(A318,VocabularyNL!$A:$H,7)),"")</f>
        <v>Conceptscheme met de waarden van een administratieve status.</v>
      </c>
      <c r="O318" s="13" t="str">
        <f>IFERROR(IF(VLOOKUP(A318,VocabularyFR!$A:$H,7)=0,"",VLOOKUP(A318,VocabularyFR!$A:$H,7)),"")</f>
        <v>Statut administratif.</v>
      </c>
      <c r="P318" s="13" t="str">
        <f>IF($A318&lt;&gt;"",IF(VLOOKUP($A318,Vocabulary!$A:$J,7,)&lt;&gt;"",VLOOKUP($A318,Vocabulary!$A:$J,7,),""),"")</f>
        <v/>
      </c>
      <c r="Q318" s="13" t="str">
        <f>IFERROR(IF(VLOOKUP(A318,VocabularyNL!$A:$H,8)=0,"",VLOOKUP(A318,VocabularyNL!$A:$H,8)),"")</f>
        <v/>
      </c>
      <c r="R318" s="13" t="str">
        <f>IFERROR(IF(VLOOKUP(A318,VocabularyFR!$A:$H,8)=0,"",VLOOKUP(A318,VocabularyFR!$A:$H,8)),"")</f>
        <v/>
      </c>
      <c r="S318" s="57" t="str">
        <f>VLOOKUP(Table9[[#This Row],[Id]],Vocabulary!A:K,11)</f>
        <v>no</v>
      </c>
    </row>
    <row r="319" spans="1:19" ht="43.2" x14ac:dyDescent="0.3">
      <c r="A319" s="4">
        <v>362</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Person</v>
      </c>
      <c r="H319" s="13" t="str">
        <f>IF($A319&lt;&gt;"",VLOOKUP($A319,Vocabulary!$A:$J,5,),"")</f>
        <v>ConceptScheme</v>
      </c>
      <c r="I319" s="13" t="str">
        <f t="shared" si="4"/>
        <v>&lt;http://vocab.belgif.be/auth/civilstate#id&gt;</v>
      </c>
      <c r="J319" s="13" t="str">
        <f>IF($A319&lt;&gt;"",VLOOKUP($A319,Vocabulary!$A:$J,2,),"")</f>
        <v>CivilState</v>
      </c>
      <c r="K319" s="13" t="str">
        <f>IFERROR(IF(VLOOKUP(A319,VocabularyNL!$A:$G,6)=0,"",VLOOKUP(A319,VocabularyNL!$A:$G,6)),"")</f>
        <v>Burgerlijke staat</v>
      </c>
      <c r="L319" s="13" t="str">
        <f>IFERROR(IF(VLOOKUP(A319,VocabularyFR!$A:$G,6)=0,"",VLOOKUP(A319,VocabularyFR!$A:$G,6)),"")</f>
        <v>Etat civil</v>
      </c>
      <c r="M319" s="13" t="str">
        <f>IFERROR(IF(VLOOKUP(A319,Vocabulary!$A:$F,3)=0,"",VLOOKUP(A319,Vocabulary!$A:$F,3)),"")</f>
        <v>Conceptscheme with the values for the civil state of a person.</v>
      </c>
      <c r="N319" s="13" t="str">
        <f>IFERROR(IF(VLOOKUP(A319,VocabularyNL!$A:$H,7)=0,"",VLOOKUP(A319,VocabularyNL!$A:$H,7)),"")</f>
        <v>Conceptscheme met de waarden voor de burgerlijke staat van een persoon.</v>
      </c>
      <c r="O319" s="13" t="str">
        <f>IFERROR(IF(VLOOKUP(A319,VocabularyFR!$A:$H,7)=0,"",VLOOKUP(A319,VocabularyFR!$A:$H,7)),"")</f>
        <v>Conceptscheme avec les valeurs pour l'état civil d'une personne.</v>
      </c>
      <c r="P319" s="13" t="str">
        <f>IF($A319&lt;&gt;"",IF(VLOOKUP($A319,Vocabulary!$A:$J,7,)&lt;&gt;"",VLOOKUP($A319,Vocabulary!$A:$J,7,),""),"")</f>
        <v/>
      </c>
      <c r="Q319" s="13" t="str">
        <f>IFERROR(IF(VLOOKUP(A319,VocabularyNL!$A:$H,8)=0,"",VLOOKUP(A319,VocabularyNL!$A:$H,8)),"")</f>
        <v/>
      </c>
      <c r="R319" s="13" t="str">
        <f>IFERROR(IF(VLOOKUP(A319,VocabularyFR!$A:$H,8)=0,"",VLOOKUP(A319,VocabularyFR!$A:$H,8)),"")</f>
        <v/>
      </c>
      <c r="S319" s="57" t="str">
        <f>VLOOKUP(Table9[[#This Row],[Id]],Vocabulary!A:K,11)</f>
        <v>no</v>
      </c>
    </row>
    <row r="320" spans="1:19" ht="115.2" x14ac:dyDescent="0.3">
      <c r="A320" s="4">
        <v>363</v>
      </c>
      <c r="B320" s="13" t="str">
        <f>IF($A320&lt;&gt;"",IF(VLOOKUP($A320,VocabularyAdoption!$A:$K,8,)=0,"",VLOOKUP($A320,VocabularyAdoption!$A:$K,8,)),"")</f>
        <v>Draft</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4"/>
        <v>&lt;http://vocab.belgif.be/auth/descent#id&gt;</v>
      </c>
      <c r="J320" s="13" t="str">
        <f>IF($A320&lt;&gt;"",VLOOKUP($A320,Vocabulary!$A:$J,2,),"")</f>
        <v>Descent</v>
      </c>
      <c r="K320" s="13" t="str">
        <f>IFERROR(IF(VLOOKUP(A320,VocabularyNL!$A:$G,6)=0,"",VLOOKUP(A320,VocabularyNL!$A:$G,6)),"")</f>
        <v>Afstamming</v>
      </c>
      <c r="L320" s="13" t="str">
        <f>IFERROR(IF(VLOOKUP(A320,VocabularyFR!$A:$G,6)=0,"",VLOOKUP(A320,VocabularyFR!$A:$G,6)),"")</f>
        <v>Descendance</v>
      </c>
      <c r="M320" s="13" t="str">
        <f>IFERROR(IF(VLOOKUP(A320,Vocabulary!$A:$F,3)=0,"",VLOOKUP(A320,Vocabulary!$A:$F,3)),"")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20" s="13" t="str">
        <f>IFERROR(IF(VLOOKUP(A320,VocabularyNL!$A:$H,7)=0,"",VLOOKUP(A320,VocabularyNL!$A:$H,7)),"")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20" s="13" t="str">
        <f>IFERROR(IF(VLOOKUP(A320,VocabularyFR!$A:$H,7)=0,"",VLOOKUP(A320,VocabularyFR!$A:$H,7)),"")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20" s="13" t="str">
        <f>IF($A320&lt;&gt;"",IF(VLOOKUP($A320,Vocabulary!$A:$J,7,)&lt;&gt;"",VLOOKUP($A320,Vocabulary!$A:$J,7,),""),"")</f>
        <v>CONCEPTSCHEME  DEFINITION to be done</v>
      </c>
      <c r="Q320" s="13" t="str">
        <f>IFERROR(IF(VLOOKUP(A320,VocabularyNL!$A:$H,8)=0,"",VLOOKUP(A320,VocabularyNL!$A:$H,8)),"")</f>
        <v>CONCEPTSCHEME DEFINITION to do</v>
      </c>
      <c r="R320" s="13" t="str">
        <f>IFERROR(IF(VLOOKUP(A320,VocabularyFR!$A:$H,8)=0,"",VLOOKUP(A320,VocabularyFR!$A:$H,8)),"")</f>
        <v>CONCEPTSCHEME DEFINITION to do</v>
      </c>
      <c r="S320" s="57" t="str">
        <f>VLOOKUP(Table9[[#This Row],[Id]],Vocabulary!A:K,11)</f>
        <v>no</v>
      </c>
    </row>
    <row r="321" spans="1:19" ht="144" x14ac:dyDescent="0.3">
      <c r="A321" s="4">
        <v>364</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ref="I321:I384" si="5">IF(AND(H321="ConceptScheme",LEFT(D321,7) &lt;&gt; "inspire"),CONCATENATE("&lt;",E321,LOWER(IF(F321="",J321,F321)),"#id&gt;"),CONCATENATE("&lt;",E321,IF(F321="",J321,F321),"&gt;"))</f>
        <v>&lt;http://vocab.belgif.be/auth/nace2008#id&gt;</v>
      </c>
      <c r="J321" s="13" t="str">
        <f>IF($A321&lt;&gt;"",VLOOKUP($A321,Vocabulary!$A:$J,2,),"")</f>
        <v>Nace2008</v>
      </c>
      <c r="K321" s="13" t="str">
        <f>IFERROR(IF(VLOOKUP(A321,VocabularyNL!$A:$G,6)=0,"",VLOOKUP(A321,VocabularyNL!$A:$G,6)),"")</f>
        <v>Nace2008</v>
      </c>
      <c r="L321" s="13" t="str">
        <f>IFERROR(IF(VLOOKUP(A321,VocabularyFR!$A:$G,6)=0,"",VLOOKUP(A321,VocabularyFR!$A:$G,6)),"")</f>
        <v>Nace2008</v>
      </c>
      <c r="M321" s="13" t="str">
        <f>IFERROR(IF(VLOOKUP(A321,Vocabulary!$A:$F,3)=0,"",VLOOKUP(A321,Vocabulary!$A:$F,3)),"")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21" s="13" t="str">
        <f>IFERROR(IF(VLOOKUP(A321,VocabularyNL!$A:$H,7)=0,"",VLOOKUP(A321,VocabularyNL!$A:$H,7)),"")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21" s="13" t="str">
        <f>IFERROR(IF(VLOOKUP(A321,VocabularyFR!$A:$H,7)=0,"",VLOOKUP(A321,VocabularyFR!$A:$H,7)),"")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21" s="13" t="str">
        <f>IF($A321&lt;&gt;"",IF(VLOOKUP($A321,Vocabulary!$A:$J,7,)&lt;&gt;"",VLOOKUP($A321,Vocabulary!$A:$J,7,),""),"")</f>
        <v>see https://economie.fgov.be/nl/themas/ondernemingen/kruispuntbank-van/diensten-voor-administraties/codetabellen (code NACE version 2008)</v>
      </c>
      <c r="Q321" s="13" t="str">
        <f>IFERROR(IF(VLOOKUP(A321,VocabularyNL!$A:$H,8)=0,"",VLOOKUP(A321,VocabularyNL!$A:$H,8)),"")</f>
        <v>zie https://economie.fgov.be/nl/themas/ondernemingen/kruispuntbank-van/diensten-voor-administraties/codetabellen (code NACE versie 2008)</v>
      </c>
      <c r="R321" s="13" t="str">
        <f>IFERROR(IF(VLOOKUP(A321,VocabularyFR!$A:$H,8)=0,"",VLOOKUP(A321,VocabularyFR!$A:$H,8)),"")</f>
        <v>voir https://economie.fgov.be/nl/themas/ondernemingen/kruispuntbank-van/diensten-voor-administraties/codetabellen (code NACE version 2008)</v>
      </c>
      <c r="S321" s="57" t="str">
        <f>VLOOKUP(Table9[[#This Row],[Id]],Vocabulary!A:K,11)</f>
        <v>no</v>
      </c>
    </row>
    <row r="322" spans="1:19" ht="86.4" x14ac:dyDescent="0.3">
      <c r="A322" s="4">
        <v>365</v>
      </c>
      <c r="B322" s="13" t="str">
        <f>IF($A322&lt;&gt;"",IF(VLOOKUP($A322,VocabularyAdoption!$A:$K,8,)=0,"",VLOOKUP($A322,VocabularyAdoption!$A:$K,8,)),"")</f>
        <v>Draft</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Location</v>
      </c>
      <c r="H322" s="13" t="str">
        <f>IF($A322&lt;&gt;"",VLOOKUP($A322,Vocabulary!$A:$J,5,),"")</f>
        <v>ConceptScheme</v>
      </c>
      <c r="I322" s="13" t="str">
        <f t="shared" si="5"/>
        <v>&lt;http://vocab.belgif.be/auth/territoryofnationality#id&gt;</v>
      </c>
      <c r="J322" s="13" t="str">
        <f>IF($A322&lt;&gt;"",VLOOKUP($A322,Vocabulary!$A:$J,2,),"")</f>
        <v>TerritoryOfNationality</v>
      </c>
      <c r="K322" s="13" t="str">
        <f>IFERROR(IF(VLOOKUP(A322,VocabularyNL!$A:$G,6)=0,"",VLOOKUP(A322,VocabularyNL!$A:$G,6)),"")</f>
        <v>Territorium van nationaliteit</v>
      </c>
      <c r="L322" s="13" t="str">
        <f>IFERROR(IF(VLOOKUP(A322,VocabularyFR!$A:$G,6)=0,"",VLOOKUP(A322,VocabularyFR!$A:$G,6)),"")</f>
        <v>Territoire de la nationalité</v>
      </c>
      <c r="M322" s="13" t="str">
        <f>IFERROR(IF(VLOOKUP(A322,Vocabulary!$A:$F,3)=0,"",VLOOKUP(A322,Vocabulary!$A:$F,3)),"")</f>
        <v>ConceptScheme for nationalities.
Authorized concepts come from ISO-3166-1 alpha3 (recommended) and from NIS (only in case information regarding territory recognition by the Belgian state is relevant)</v>
      </c>
      <c r="N322" s="13" t="str">
        <f>IFERROR(IF(VLOOKUP(A322,VocabularyNL!$A:$H,7)=0,"",VLOOKUP(A322,VocabularyNL!$A:$H,7)),"")</f>
        <v>ConceptScheme voor nationaliteiten.
Geautoriseerde concepten komen uit ISO-3166-1 alpha3 (aanbevolen) en uit NIS (alleen in het geval dat informatie over territoriale erkenning door de Belgische staat relevant is)</v>
      </c>
      <c r="O322" s="13" t="str">
        <f>IFERROR(IF(VLOOKUP(A322,VocabularyFR!$A:$H,7)=0,"",VLOOKUP(A322,VocabularyFR!$A:$H,7)),"")</f>
        <v>ConceptScheme pour les nationalités.
Les concepts autorisés proviennent de ISO-3166-1 alpha3 (recommandé) et de NIS (uniquement dans le cas où des informations concernant la reconnaissance du territoire par l'État belge sont pertinentes)</v>
      </c>
      <c r="P322" s="13" t="str">
        <f>IF($A322&lt;&gt;"",IF(VLOOKUP($A322,Vocabulary!$A:$J,7,)&lt;&gt;"",VLOOKUP($A322,Vocabulary!$A:$J,7,),""),"")</f>
        <v xml:space="preserve">Reference for conceptschemes: https://statbel.fgov.be/nl/over-statbel/methodologie/classificaties/landencodes 
(NATIONALITY)
</v>
      </c>
      <c r="Q322" s="13" t="str">
        <f>IFERROR(IF(VLOOKUP(A322,VocabularyNL!$A:$H,8)=0,"",VLOOKUP(A322,VocabularyNL!$A:$H,8)),"")</f>
        <v>Referentie voor conceptschema's: https://statbel.fgov.be/nl/over-statbel/methodologie/classificaties/landencodes</v>
      </c>
      <c r="R322" s="13" t="str">
        <f>IFERROR(IF(VLOOKUP(A322,VocabularyFR!$A:$H,8)=0,"",VLOOKUP(A322,VocabularyFR!$A:$H,8)),"")</f>
        <v>Référence pour conceptschemes: https://statbel.fgov.be/nl/over-statbel/methodologie/classificaties/landencodes</v>
      </c>
      <c r="S322" s="57" t="str">
        <f>VLOOKUP(Table9[[#This Row],[Id]],Vocabulary!A:K,11)</f>
        <v>no</v>
      </c>
    </row>
    <row r="323" spans="1:19" ht="86.4" x14ac:dyDescent="0.3">
      <c r="A323" s="4">
        <v>366</v>
      </c>
      <c r="B323" s="13" t="str">
        <f>IF($A323&lt;&gt;"",IF(VLOOKUP($A323,VocabularyAdoption!$A:$K,8,)=0,"",VLOOKUP($A323,VocabularyAdoption!$A:$K,8,)),"")</f>
        <v>Proposed standard</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Person</v>
      </c>
      <c r="H323" s="13" t="str">
        <f>IF($A323&lt;&gt;"",VLOOKUP($A323,Vocabulary!$A:$J,5,),"")</f>
        <v>ConceptScheme</v>
      </c>
      <c r="I323" s="13" t="str">
        <f t="shared" si="5"/>
        <v>&lt;http://vocab.belgif.be/auth/householdrelationtype#id&gt;</v>
      </c>
      <c r="J323" s="13" t="str">
        <f>IF($A323&lt;&gt;"",VLOOKUP($A323,Vocabulary!$A:$J,2,),"")</f>
        <v>HouseholdRelationType</v>
      </c>
      <c r="K323" s="13" t="str">
        <f>IFERROR(IF(VLOOKUP(A323,VocabularyNL!$A:$G,6)=0,"",VLOOKUP(A323,VocabularyNL!$A:$G,6)),"")</f>
        <v>Gezinsrelatie type</v>
      </c>
      <c r="L323" s="13" t="str">
        <f>IFERROR(IF(VLOOKUP(A323,VocabularyFR!$A:$G,6)=0,"",VLOOKUP(A323,VocabularyFR!$A:$G,6)),"")</f>
        <v>Type de relation de ménage</v>
      </c>
      <c r="M323" s="13" t="str">
        <f>IFERROR(IF(VLOOKUP(A323,Vocabulary!$A:$F,3)=0,"",VLOOKUP(A323,Vocabulary!$A:$F,3)),"")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3" s="13" t="str">
        <f>IFERROR(IF(VLOOKUP(A323,VocabularyNL!$A:$H,7)=0,"",VLOOKUP(A323,VocabularyNL!$A:$H,7)),"")</f>
        <v xml:space="preserve">Aard vd relatie. 
Wordt typisch bepaald tov het gezinshoofd. Bv als de vader gezinshoofd is en een gezinslid is zoon, dan zou als de grootvader gezinshoofd was datzelfde gezinslid kleinzoon zijn. </v>
      </c>
      <c r="O323" s="13" t="str">
        <f>IFERROR(IF(VLOOKUP(A323,VocabularyFR!$A:$H,7)=0,"",VLOOKUP(A323,VocabularyFR!$A:$H,7)),"")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3" s="13" t="str">
        <f>IF($A323&lt;&gt;"",IF(VLOOKUP($A323,Vocabulary!$A:$J,7,)&lt;&gt;"",VLOOKUP($A323,Vocabulary!$A:$J,7,),""),"")</f>
        <v/>
      </c>
      <c r="Q323" s="13" t="str">
        <f>IFERROR(IF(VLOOKUP(A323,VocabularyNL!$A:$H,8)=0,"",VLOOKUP(A323,VocabularyNL!$A:$H,8)),"")</f>
        <v>(NATIONALITEIT)</v>
      </c>
      <c r="R323" s="13" t="str">
        <f>IFERROR(IF(VLOOKUP(A323,VocabularyFR!$A:$H,8)=0,"",VLOOKUP(A323,VocabularyFR!$A:$H,8)),"")</f>
        <v>(NATIONALITÉ)</v>
      </c>
      <c r="S323" s="57" t="str">
        <f>VLOOKUP(Table9[[#This Row],[Id]],Vocabulary!A:K,11)</f>
        <v>no</v>
      </c>
    </row>
    <row r="324" spans="1:19" ht="115.2" x14ac:dyDescent="0.3">
      <c r="A324" s="4">
        <v>367</v>
      </c>
      <c r="B324" s="13" t="str">
        <f>IF($A324&lt;&gt;"",IF(VLOOKUP($A324,VocabularyAdoption!$A:$K,8,)=0,"",VLOOKUP($A324,VocabularyAdoption!$A:$K,8,)),"")</f>
        <v>Proposed standard</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Organization</v>
      </c>
      <c r="H324" s="13" t="str">
        <f>IF($A324&lt;&gt;"",VLOOKUP($A324,Vocabulary!$A:$J,5,),"")</f>
        <v>ConceptScheme</v>
      </c>
      <c r="I324" s="13" t="str">
        <f t="shared" si="5"/>
        <v>&lt;http://vocab.belgif.be/auth/function#id&gt;</v>
      </c>
      <c r="J324" s="13" t="str">
        <f>IF($A324&lt;&gt;"",VLOOKUP($A324,Vocabulary!$A:$J,2,),"")</f>
        <v>Function</v>
      </c>
      <c r="K324" s="13" t="str">
        <f>IFERROR(IF(VLOOKUP(A324,VocabularyNL!$A:$G,6)=0,"",VLOOKUP(A324,VocabularyNL!$A:$G,6)),"")</f>
        <v>Functie</v>
      </c>
      <c r="L324" s="13" t="str">
        <f>IFERROR(IF(VLOOKUP(A324,VocabularyFR!$A:$G,6)=0,"",VLOOKUP(A324,VocabularyFR!$A:$G,6)),"")</f>
        <v>Fonction</v>
      </c>
      <c r="M324" s="13" t="str">
        <f>IFERROR(IF(VLOOKUP(A324,Vocabulary!$A:$F,3)=0,"",VLOOKUP(A324,Vocabulary!$A:$F,3)),"")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4" s="13" t="str">
        <f>IFERROR(IF(VLOOKUP(A324,VocabularyNL!$A:$H,7)=0,"",VLOOKUP(A324,VocabularyNL!$A:$H,7)),"")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4" s="13" t="str">
        <f>IFERROR(IF(VLOOKUP(A324,VocabularyFR!$A:$H,7)=0,"",VLOOKUP(A324,VocabularyFR!$A:$H,7)),"")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4" s="13" t="str">
        <f>IF($A324&lt;&gt;"",IF(VLOOKUP($A324,Vocabulary!$A:$J,7,)&lt;&gt;"",VLOOKUP($A324,Vocabulary!$A:$J,7,),""),"")</f>
        <v>see https://economie.fgov.be/nl/themas/ondernemingen/kruispuntbank-van/diensten-voor-administraties/codetabellen (KBO-codes-legal.xls tab Function)</v>
      </c>
      <c r="Q324" s="13" t="str">
        <f>IFERROR(IF(VLOOKUP(A324,VocabularyNL!$A:$H,8)=0,"",VLOOKUP(A324,VocabularyNL!$A:$H,8)),"")</f>
        <v>zie https://economie.fgov.be/nl/themas/ondernemingen/kruispuntbank-van/diensten-voor-administraties/codetabellen (KBO-codes-legal.xls tab Functie)</v>
      </c>
      <c r="R324" s="13" t="str">
        <f>IFERROR(IF(VLOOKUP(A324,VocabularyFR!$A:$H,8)=0,"",VLOOKUP(A324,VocabularyFR!$A:$H,8)),"")</f>
        <v>voir https://economie.fgov.be/nl/themas/ondernemingen/kruispuntbank-van/diensten-voor-administraties/codetabellen (onglet KBO-codes-legal.xls)</v>
      </c>
      <c r="S324" s="57" t="str">
        <f>VLOOKUP(Table9[[#This Row],[Id]],Vocabulary!A:K,11)</f>
        <v>no</v>
      </c>
    </row>
    <row r="325" spans="1:19" ht="43.2" x14ac:dyDescent="0.3">
      <c r="A325" s="4">
        <v>368</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Person</v>
      </c>
      <c r="H325" s="13" t="str">
        <f>IF($A325&lt;&gt;"",VLOOKUP($A325,Vocabulary!$A:$J,5,),"")</f>
        <v>ConceptScheme</v>
      </c>
      <c r="I325" s="13" t="str">
        <f t="shared" si="5"/>
        <v>&lt;http://vocab.belgif.be/auth/gender#id&gt;</v>
      </c>
      <c r="J325" s="13" t="str">
        <f>IF($A325&lt;&gt;"",VLOOKUP($A325,Vocabulary!$A:$J,2,),"")</f>
        <v>Gender</v>
      </c>
      <c r="K325" s="13" t="str">
        <f>IFERROR(IF(VLOOKUP(A325,VocabularyNL!$A:$G,6)=0,"",VLOOKUP(A325,VocabularyNL!$A:$G,6)),"")</f>
        <v>Geslacht</v>
      </c>
      <c r="L325" s="13" t="str">
        <f>IFERROR(IF(VLOOKUP(A325,VocabularyFR!$A:$G,6)=0,"",VLOOKUP(A325,VocabularyFR!$A:$G,6)),"")</f>
        <v>Sexe</v>
      </c>
      <c r="M325" s="13" t="str">
        <f>IFERROR(IF(VLOOKUP(A325,Vocabulary!$A:$F,3)=0,"",VLOOKUP(A325,Vocabulary!$A:$F,3)),"")</f>
        <v>Gender of a person, following the ISO 5218 standard: 0 = unknown, 1 = male, 2 = female</v>
      </c>
      <c r="N325" s="13" t="str">
        <f>IFERROR(IF(VLOOKUP(A325,VocabularyNL!$A:$H,7)=0,"",VLOOKUP(A325,VocabularyNL!$A:$H,7)),"")</f>
        <v>Geslacht van een persoon volgens de ISO 5218 standaard: 0 = onbekend, 1 = mannelijk, 2 = vrouwelijk</v>
      </c>
      <c r="O325" s="13" t="str">
        <f>IFERROR(IF(VLOOKUP(A325,VocabularyFR!$A:$H,7)=0,"",VLOOKUP(A325,VocabularyFR!$A:$H,7)),"")</f>
        <v>Le sexe d'une personne conforme au standard ISO 5218: 0 = inconnu, 1 = masculin, 2 = féminin</v>
      </c>
      <c r="P325" s="13" t="str">
        <f>IF($A325&lt;&gt;"",IF(VLOOKUP($A325,Vocabulary!$A:$J,7,)&lt;&gt;"",VLOOKUP($A325,Vocabulary!$A:$J,7,),""),"")</f>
        <v>See https://nl.wikipedia.org/wiki/ISO_5218
(excluded value: 9)</v>
      </c>
      <c r="Q325" s="13" t="str">
        <f>IFERROR(IF(VLOOKUP(A325,VocabularyNL!$A:$H,8)=0,"",VLOOKUP(A325,VocabularyNL!$A:$H,8)),"")</f>
        <v>Zie https://nl.wikipedia.org/wiki/ISO_5218 (uitgesloten waarde: 9)</v>
      </c>
      <c r="R325" s="13" t="str">
        <f>IFERROR(IF(VLOOKUP(A325,VocabularyFR!$A:$H,8)=0,"",VLOOKUP(A325,VocabularyFR!$A:$H,8)),"")</f>
        <v>Voir https://nl.wikipedia.org/wiki/ISO_5218 (valeur exclue: 9)</v>
      </c>
      <c r="S325" s="57" t="str">
        <f>VLOOKUP(Table9[[#This Row],[Id]],Vocabulary!A:K,11)</f>
        <v>yes</v>
      </c>
    </row>
    <row r="326" spans="1:19" ht="86.4" x14ac:dyDescent="0.3">
      <c r="A326" s="4">
        <v>369</v>
      </c>
      <c r="B326" s="13" t="str">
        <f>IF($A326&lt;&gt;"",IF(VLOOKUP($A326,VocabularyAdoption!$A:$K,8,)=0,"",VLOOKUP($A326,VocabularyAdoption!$A:$K,8,)),"")</f>
        <v>Draft</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Location</v>
      </c>
      <c r="H326" s="13" t="str">
        <f>IF($A326&lt;&gt;"",VLOOKUP($A326,Vocabulary!$A:$J,5,),"")</f>
        <v>ConceptScheme</v>
      </c>
      <c r="I326" s="13" t="str">
        <f t="shared" si="5"/>
        <v>&lt;http://vocab.belgif.be/auth/territoryofaddress#id&gt;</v>
      </c>
      <c r="J326" s="13" t="str">
        <f>IF($A326&lt;&gt;"",VLOOKUP($A326,Vocabulary!$A:$J,2,),"")</f>
        <v>TerritoryOfAddress</v>
      </c>
      <c r="K326" s="13" t="str">
        <f>IFERROR(IF(VLOOKUP(A326,VocabularyNL!$A:$G,6)=0,"",VLOOKUP(A326,VocabularyNL!$A:$G,6)),"")</f>
        <v>Territorium van adres</v>
      </c>
      <c r="L326" s="13" t="str">
        <f>IFERROR(IF(VLOOKUP(A326,VocabularyFR!$A:$G,6)=0,"",VLOOKUP(A326,VocabularyFR!$A:$G,6)),"")</f>
        <v>Territoire de l'adresse</v>
      </c>
      <c r="M326" s="13" t="str">
        <f>IFERROR(IF(VLOOKUP(A326,Vocabulary!$A:$F,3)=0,"",VLOOKUP(A326,Vocabulary!$A:$F,3)),"")</f>
        <v>ConceptScheme for territories related to addresses.
Authorized concepts come from ISO-3166-1 alpha2 (recommended) and from NIS (only in case information regarding territory recognition by the Belgian state is relevant)</v>
      </c>
      <c r="N326" s="13" t="str">
        <f>IFERROR(IF(VLOOKUP(A326,VocabularyNL!$A:$H,7)=0,"",VLOOKUP(A326,VocabularyNL!$A:$H,7)),"")</f>
        <v>ConceptScheme voor gebieden gerelateerd aan adressen.
Geautoriseerde concepten komen uit ISO-3166-1 alpha2 (aanbevolen) en uit NIS (alleen in het geval dat informatie over territoriale erkenning door de Belgische staat relevant is)</v>
      </c>
      <c r="O326" s="13" t="str">
        <f>IFERROR(IF(VLOOKUP(A326,VocabularyFR!$A:$H,7)=0,"",VLOOKUP(A326,VocabularyFR!$A:$H,7)),"")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P326" s="13" t="str">
        <f>IF($A326&lt;&gt;"",IF(VLOOKUP($A326,Vocabulary!$A:$J,7,)&lt;&gt;"",VLOOKUP($A326,Vocabulary!$A:$J,7,),""),"")</f>
        <v xml:space="preserve">Reference for conceptschemes: https://statbel.fgov.be/nl/over-statbel/methodologie/classificaties/landencodes 
(ADDRESS)
</v>
      </c>
      <c r="Q326" s="13" t="str">
        <f>IFERROR(IF(VLOOKUP(A326,VocabularyNL!$A:$H,8)=0,"",VLOOKUP(A326,VocabularyNL!$A:$H,8)),"")</f>
        <v>Referentie voor conceptschema's: https://statbel.fgov.be/nl/over-statbel/methodologie/classificaties/landencodes
(ADRES)</v>
      </c>
      <c r="R326" s="13" t="str">
        <f>IFERROR(IF(VLOOKUP(A326,VocabularyFR!$A:$H,8)=0,"",VLOOKUP(A326,VocabularyFR!$A:$H,8)),"")</f>
        <v>Référence pour conceptschemes: https://statbel.fgov.be/nl/over-statbel/methodologie/classificaties/landencodes
(ADRESSE)</v>
      </c>
      <c r="S326" s="57" t="str">
        <f>VLOOKUP(Table9[[#This Row],[Id]],Vocabulary!A:K,11)</f>
        <v>no</v>
      </c>
    </row>
    <row r="327" spans="1:19" ht="86.4" x14ac:dyDescent="0.3">
      <c r="A327" s="4">
        <v>370</v>
      </c>
      <c r="B327" s="13" t="str">
        <f>IF($A327&lt;&gt;"",IF(VLOOKUP($A327,VocabularyAdoption!$A:$K,8,)=0,"",VLOOKUP($A327,VocabularyAdoption!$A:$K,8,)),"")</f>
        <v>Draft</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Location</v>
      </c>
      <c r="H327" s="13" t="str">
        <f>IF($A327&lt;&gt;"",VLOOKUP($A327,Vocabulary!$A:$J,5,),"")</f>
        <v>ConceptScheme</v>
      </c>
      <c r="I327" s="13" t="str">
        <f t="shared" si="5"/>
        <v>&lt;http://vocab.belgif.be/auth/territoryofplace#id&gt;</v>
      </c>
      <c r="J327" s="13" t="str">
        <f>IF($A327&lt;&gt;"",VLOOKUP($A327,Vocabulary!$A:$J,2,),"")</f>
        <v>TerritoryOfPlace</v>
      </c>
      <c r="K327" s="13" t="str">
        <f>IFERROR(IF(VLOOKUP(A327,VocabularyNL!$A:$G,6)=0,"",VLOOKUP(A327,VocabularyNL!$A:$G,6)),"")</f>
        <v>Territorium van een plaats</v>
      </c>
      <c r="L327" s="13" t="str">
        <f>IFERROR(IF(VLOOKUP(A327,VocabularyFR!$A:$G,6)=0,"",VLOOKUP(A327,VocabularyFR!$A:$G,6)),"")</f>
        <v>Territoire du lieu</v>
      </c>
      <c r="M327" s="13" t="str">
        <f>IFERROR(IF(VLOOKUP(A327,Vocabulary!$A:$F,3)=0,"",VLOOKUP(A327,Vocabulary!$A:$F,3)),"")</f>
        <v>ConceptScheme for territories related to places (e.g. place of birth, place of death).
Authorized concepts come from ISO-3166-1 alpha2 (recommended) and from NIS (only in case information regarding territory recognition by the Belgian state is relevant)</v>
      </c>
      <c r="N327" s="13" t="str">
        <f>IFERROR(IF(VLOOKUP(A327,VocabularyNL!$A:$H,7)=0,"",VLOOKUP(A327,VocabularyNL!$A:$H,7)),"")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7" s="13" t="str">
        <f>IFERROR(IF(VLOOKUP(A327,VocabularyFR!$A:$H,7)=0,"",VLOOKUP(A327,VocabularyFR!$A:$H,7)),"")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7" s="13" t="str">
        <f>IF($A327&lt;&gt;"",IF(VLOOKUP($A327,Vocabulary!$A:$J,7,)&lt;&gt;"",VLOOKUP($A327,Vocabulary!$A:$J,7,),""),"")</f>
        <v xml:space="preserve">Reference for conceptschemes: https://statbel.fgov.be/nl/over-statbel/methodologie/classificaties/landencodes 
(PLACE)
</v>
      </c>
      <c r="Q327" s="13" t="str">
        <f>IFERROR(IF(VLOOKUP(A327,VocabularyNL!$A:$H,8)=0,"",VLOOKUP(A327,VocabularyNL!$A:$H,8)),"")</f>
        <v>Referentie voor conceptschema's: https://statbel.fgov.be/nl/over-statbel/methodologie/classificaties/landencodes
(PLAATS)</v>
      </c>
      <c r="R327" s="13" t="str">
        <f>IFERROR(IF(VLOOKUP(A327,VocabularyFR!$A:$H,8)=0,"",VLOOKUP(A327,VocabularyFR!$A:$H,8)),"")</f>
        <v>Référence pour conceptschemes: https://statbel.fgov.be/nl/over-statbel/methodologie/classificaties/landencodes
(LIEU)</v>
      </c>
      <c r="S327" s="57" t="str">
        <f>VLOOKUP(Table9[[#This Row],[Id]],Vocabulary!A:K,11)</f>
        <v>no</v>
      </c>
    </row>
    <row r="328" spans="1:19" ht="158.4" x14ac:dyDescent="0.3">
      <c r="A328" s="4">
        <v>372</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&lt;http://vocab.belgif.be/auth/legalform#id&gt;</v>
      </c>
      <c r="J328" s="13" t="str">
        <f>IF($A328&lt;&gt;"",VLOOKUP($A328,Vocabulary!$A:$J,2,),"")</f>
        <v>LegalForm</v>
      </c>
      <c r="K328" s="13" t="str">
        <f>IFERROR(IF(VLOOKUP(A328,VocabularyNL!$A:$G,6)=0,"",VLOOKUP(A328,VocabularyNL!$A:$G,6)),"")</f>
        <v>Rechtsvorm</v>
      </c>
      <c r="L328" s="13" t="str">
        <f>IFERROR(IF(VLOOKUP(A328,VocabularyFR!$A:$G,6)=0,"",VLOOKUP(A328,VocabularyFR!$A:$G,6)),"")</f>
        <v>Forme juridique</v>
      </c>
      <c r="M328" s="13" t="str">
        <f>IFERROR(IF(VLOOKUP(A328,Vocabulary!$A:$F,3)=0,"",VLOOKUP(A328,Vocabulary!$A:$F,3)),"")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8" s="13" t="str">
        <f>IFERROR(IF(VLOOKUP(A328,VocabularyNL!$A:$H,7)=0,"",VLOOKUP(A328,VocabularyNL!$A:$H,7)),"")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8" s="13" t="str">
        <f>IFERROR(IF(VLOOKUP(A328,VocabularyFR!$A:$H,7)=0,"",VLOOKUP(A328,VocabularyFR!$A:$H,7)),"")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8" s="13" t="str">
        <f>IF($A328&lt;&gt;"",IF(VLOOKUP($A328,Vocabulary!$A:$J,7,)&lt;&gt;"",VLOOKUP($A328,Vocabulary!$A:$J,7,),""),"")</f>
        <v>see https://economie.fgov.be/nl/themas/ondernemingen/kruispuntbank-van/diensten-voor-administraties/codetabellen (KBO-codes-legal.xls tab JuridicalForm)</v>
      </c>
      <c r="Q328" s="13" t="str">
        <f>IFERROR(IF(VLOOKUP(A328,VocabularyNL!$A:$H,8)=0,"",VLOOKUP(A328,VocabularyNL!$A:$H,8)),"")</f>
        <v>zie https://economie.fgov.be/nl/themas/ondernemingen/kruispuntbank-van/diensten-voor-administraties/codetabellen (KBO-codes-legal.xls tab JuridicalForm)</v>
      </c>
      <c r="R328" s="13" t="str">
        <f>IFERROR(IF(VLOOKUP(A328,VocabularyFR!$A:$H,8)=0,"",VLOOKUP(A328,VocabularyFR!$A:$H,8)),"")</f>
        <v>voir https://economie.fgov.be/nl/themas/ondernemingen/kruispuntbank-van/diensten-voor-administraties/codetabellen (onglet KBO-codes-legal.xls, JuridicalForm)</v>
      </c>
      <c r="S328" s="57" t="str">
        <f>VLOOKUP(Table9[[#This Row],[Id]],Vocabulary!A:K,11)</f>
        <v>no</v>
      </c>
    </row>
    <row r="329" spans="1:19" ht="72" x14ac:dyDescent="0.3">
      <c r="A329" s="4">
        <v>373</v>
      </c>
      <c r="B329" s="13" t="str">
        <f>IF($A329&lt;&gt;"",IF(VLOOKUP($A329,VocabularyAdoption!$A:$K,8,)=0,"",VLOOKUP($A329,VocabularyAdoption!$A:$K,8,)),"")</f>
        <v>Proposed standard</v>
      </c>
      <c r="C329" s="13" t="str">
        <f>IF($A329&lt;&gt;"",VLOOKUP($A329,Vocabulary!$A:$J,6,),"")</f>
        <v>FED</v>
      </c>
      <c r="D329" s="13" t="str">
        <f>IF($A329&lt;&gt;"",VLOOKUP($A329,Vocabulary!$A:$J,8,),"")</f>
        <v>fed-thesaurus</v>
      </c>
      <c r="E329" s="13" t="str">
        <f>IFERROR(VLOOKUP(D329,Prefix!$A:$B,2,),"")</f>
        <v>http://vocab.belgif.be/auth/</v>
      </c>
      <c r="F329" s="13" t="str">
        <f>IF($A329&lt;&gt;"",IF(VLOOKUP($A329,Vocabulary!$A:$J,9,)=0,"",VLOOKUP($A329,Vocabulary!$A:$J,9,)),"")</f>
        <v/>
      </c>
      <c r="G329" s="13" t="str">
        <f>IF($A329&lt;&gt;"",VLOOKUP($A329,Vocabulary!$A:$J,4,),"")</f>
        <v>Organization</v>
      </c>
      <c r="H329" s="13" t="str">
        <f>IF($A329&lt;&gt;"",VLOOKUP($A329,Vocabulary!$A:$J,5,),"")</f>
        <v>ConceptScheme</v>
      </c>
      <c r="I329" s="13" t="str">
        <f t="shared" si="5"/>
        <v>&lt;http://vocab.belgif.be/auth/legalstatus#id&gt;</v>
      </c>
      <c r="J329" s="13" t="str">
        <f>IF($A329&lt;&gt;"",VLOOKUP($A329,Vocabulary!$A:$J,2,),"")</f>
        <v>LegalStatus</v>
      </c>
      <c r="K329" s="13" t="str">
        <f>IFERROR(IF(VLOOKUP(A329,VocabularyNL!$A:$G,6)=0,"",VLOOKUP(A329,VocabularyNL!$A:$G,6)),"")</f>
        <v>Rechtstoestand</v>
      </c>
      <c r="L329" s="13" t="str">
        <f>IFERROR(IF(VLOOKUP(A329,VocabularyFR!$A:$G,6)=0,"",VLOOKUP(A329,VocabularyFR!$A:$G,6)),"")</f>
        <v>Statut juridique</v>
      </c>
      <c r="M329" s="13" t="str">
        <f>IFERROR(IF(VLOOKUP(A329,Vocabulary!$A:$F,3)=0,"",VLOOKUP(A329,Vocabulary!$A:$F,3)),"")</f>
        <v>The conceptscheme "LegalStatus" indicates in which legal situation the company is at any moment in its life cycle.
Legal status of a company may change over time.</v>
      </c>
      <c r="N329" s="13" t="str">
        <f>IFERROR(IF(VLOOKUP(A329,VocabularyNL!$A:$H,7)=0,"",VLOOKUP(A329,VocabularyNL!$A:$H,7)),"")</f>
        <v>Het conceptscheme "Rechtstoestand" geeft aan in welke rechtstoestand de onderneming is op elk ogenblik in zijn levenscyclus. 
Rechtstoestanden van een onderneming kunnen in de loop van de tijd wijzigen.</v>
      </c>
      <c r="O329" s="13" t="str">
        <f>IFERROR(IF(VLOOKUP(A329,VocabularyFR!$A:$H,7)=0,"",VLOOKUP(A329,VocabularyFR!$A:$H,7)),"")</f>
        <v>Le conceptscheme "Statut juridique" indique dans quelle situation juridique se trouve la société à tout moment de son cycle de vie.
Le statut juridique d'une entreprise peut changer avec le temps.</v>
      </c>
      <c r="P329" s="13" t="str">
        <f>IF($A329&lt;&gt;"",IF(VLOOKUP($A329,Vocabulary!$A:$J,7,)&lt;&gt;"",VLOOKUP($A329,Vocabulary!$A:$J,7,),""),"")</f>
        <v>see https://economie.fgov.be/nl/themas/ondernemingen/kruispuntbank-van/diensten-voor-administraties/codetabellen (KBO-codes-legal.xls tab JuridicalSituation)</v>
      </c>
      <c r="Q329" s="13" t="str">
        <f>IFERROR(IF(VLOOKUP(A329,VocabularyNL!$A:$H,8)=0,"",VLOOKUP(A329,VocabularyNL!$A:$H,8)),"")</f>
        <v>zie https://economie.fgov.be/nl/themas/ondernemingen/kruispuntbank-van/diensten-voor-administraties/codetabellen (KBO-codes-legal.xls tab JuridicalSituation)</v>
      </c>
      <c r="R329" s="13" t="str">
        <f>IFERROR(IF(VLOOKUP(A329,VocabularyFR!$A:$H,8)=0,"",VLOOKUP(A329,VocabularyFR!$A:$H,8)),"")</f>
        <v>voir https://economie.fgov.be/nl/themas/ondernemingen/kruispuntbank-van/diensten-voor-administraties/codetabellen (onglet KBO-codes-legal.xls, JuridicalSituation)</v>
      </c>
      <c r="S329" s="57" t="str">
        <f>VLOOKUP(Table9[[#This Row],[Id]],Vocabulary!A:K,11)</f>
        <v>no</v>
      </c>
    </row>
    <row r="330" spans="1:19" ht="86.4" x14ac:dyDescent="0.3">
      <c r="A330" s="4">
        <v>376</v>
      </c>
      <c r="B330" s="13" t="str">
        <f>IF($A330&lt;&gt;"",IF(VLOOKUP($A330,VocabularyAdoption!$A:$K,8,)=0,"",VLOOKUP($A330,VocabularyAdoption!$A:$K,8,)),"")</f>
        <v>Proposed standard</v>
      </c>
      <c r="C330" s="13" t="str">
        <f>IF($A330&lt;&gt;"",VLOOKUP($A330,Vocabulary!$A:$J,6,),"")</f>
        <v>FED</v>
      </c>
      <c r="D330" s="13" t="str">
        <f>IF($A330&lt;&gt;"",VLOOKUP($A330,Vocabulary!$A:$J,8,),"")</f>
        <v>fed-thesaurus</v>
      </c>
      <c r="E330" s="13" t="str">
        <f>IFERROR(VLOOKUP(D330,Prefix!$A:$B,2,),"")</f>
        <v>http://vocab.belgif.be/auth/</v>
      </c>
      <c r="F330" s="13" t="str">
        <f>IF($A330&lt;&gt;"",IF(VLOOKUP($A330,Vocabulary!$A:$J,9,)=0,"",VLOOKUP($A330,Vocabulary!$A:$J,9,)),"")</f>
        <v/>
      </c>
      <c r="G330" s="13" t="str">
        <f>IF($A330&lt;&gt;"",VLOOKUP($A330,Vocabulary!$A:$J,4,),"")</f>
        <v>Organization</v>
      </c>
      <c r="H330" s="13" t="str">
        <f>IF($A330&lt;&gt;"",VLOOKUP($A330,Vocabulary!$A:$J,5,),"")</f>
        <v>ConceptScheme</v>
      </c>
      <c r="I330" s="13" t="str">
        <f t="shared" si="5"/>
        <v>&lt;http://vocab.belgif.be/auth/organizationtype#id&gt;</v>
      </c>
      <c r="J330" s="13" t="str">
        <f>IF($A330&lt;&gt;"",VLOOKUP($A330,Vocabulary!$A:$J,2,),"")</f>
        <v>OrganizationType</v>
      </c>
      <c r="K330" s="13" t="str">
        <f>IFERROR(IF(VLOOKUP(A330,VocabularyNL!$A:$G,6)=0,"",VLOOKUP(A330,VocabularyNL!$A:$G,6)),"")</f>
        <v>OrganisatieType</v>
      </c>
      <c r="L330" s="13" t="str">
        <f>IFERROR(IF(VLOOKUP(A330,VocabularyFR!$A:$G,6)=0,"",VLOOKUP(A330,VocabularyFR!$A:$G,6)),"")</f>
        <v>Type de personnalité juridique</v>
      </c>
      <c r="M330" s="13" t="str">
        <f>IFERROR(IF(VLOOKUP(A330,Vocabulary!$A:$F,3)=0,"",VLOOKUP(A330,Vocabulary!$A:$F,3)),"")</f>
        <v>The conceptscheme "OrganizationType" specifies whether the company is
- an enterprise natural person or
- a legal entity/undertaking without legal personality.</v>
      </c>
      <c r="N330" s="13" t="str">
        <f>IFERROR(IF(VLOOKUP(A330,VocabularyNL!$A:$H,7)=0,"",VLOOKUP(A330,VocabularyNL!$A:$H,7)),"")</f>
        <v>Het conceptscheme "OrganisatieType" geeft aan of de onderneming 
-een onderneming natuurlijke persoon is of 
-een rechtspersoon/onderneming zonder rechtspersoonlijkheid.</v>
      </c>
      <c r="O330" s="13" t="str">
        <f>IFERROR(IF(VLOOKUP(A330,VocabularyFR!$A:$H,7)=0,"",VLOOKUP(A330,VocabularyFR!$A:$H,7)),"")</f>
        <v>Le conceptscheme "OrganizationType" spécifie si la société est
- une entreprise personne physique ou
 -une personne morale/entreprise sans personnalité juridique.</v>
      </c>
      <c r="P330" s="13" t="str">
        <f>IF($A330&lt;&gt;"",IF(VLOOKUP($A330,Vocabulary!$A:$J,7,)&lt;&gt;"",VLOOKUP($A330,Vocabulary!$A:$J,7,),""),"")</f>
        <v>see https://economie.fgov.be/nl/themas/ondernemingen/kruispuntbank-van/diensten-voor-administraties/codetabellen (KBO-codes-legal.xls tab TypeOfEnterprise)</v>
      </c>
      <c r="Q330" s="13" t="str">
        <f>IFERROR(IF(VLOOKUP(A330,VocabularyNL!$A:$H,8)=0,"",VLOOKUP(A330,VocabularyNL!$A:$H,8)),"")</f>
        <v>zie https://economie.fgov.be/nl/themas/ondernemingen/kruispuntbank-van/diensten-voor-administraties/codetabellen (KBO-codes-legal.xls-tabblad TypeOfEnterprise)</v>
      </c>
      <c r="R330" s="13" t="str">
        <f>IFERROR(IF(VLOOKUP(A330,VocabularyFR!$A:$H,8)=0,"",VLOOKUP(A330,VocabularyFR!$A:$H,8)),"")</f>
        <v>voir https://economie.fgov.be/nl/themas/ondernemingen/kruispuntbank-van/diensten-voor-administraties/codetabellen (onglet TypeOfEnterprise des codes KBO-codes-legal.xls)</v>
      </c>
      <c r="S330" s="57" t="str">
        <f>VLOOKUP(Table9[[#This Row],[Id]],Vocabulary!A:K,11)</f>
        <v>no</v>
      </c>
    </row>
    <row r="331" spans="1:19" ht="86.4" x14ac:dyDescent="0.3">
      <c r="A331" s="4">
        <v>377</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&lt;http://vocab.belgif.be/auth/authorization#id&gt;</v>
      </c>
      <c r="J331" s="13" t="str">
        <f>IF($A331&lt;&gt;"",VLOOKUP($A331,Vocabulary!$A:$J,2,),"")</f>
        <v>Authorization</v>
      </c>
      <c r="K331" s="13" t="str">
        <f>IFERROR(IF(VLOOKUP(A331,VocabularyNL!$A:$G,6)=0,"",VLOOKUP(A331,VocabularyNL!$A:$G,6)),"")</f>
        <v>Toelating</v>
      </c>
      <c r="L331" s="13" t="str">
        <f>IFERROR(IF(VLOOKUP(A331,VocabularyFR!$A:$G,6)=0,"",VLOOKUP(A331,VocabularyFR!$A:$G,6)),"")</f>
        <v>Autorisation</v>
      </c>
      <c r="M331" s="13" t="str">
        <f>IFERROR(IF(VLOOKUP(A331,Vocabulary!$A:$F,3)=0,"",VLOOKUP(A331,Vocabulary!$A:$F,3)),"")</f>
        <v>The conceptscheme "Authorization" contains the various authorizations allowed by an administration to the company.
By authorizations we mean approvals, permits, licenses, ... that can be issued with the intention of carrying out certain activities.</v>
      </c>
      <c r="N331" s="13" t="str">
        <f>IFERROR(IF(VLOOKUP(A331,VocabularyNL!$A:$H,7)=0,"",VLOOKUP(A331,VocabularyNL!$A:$H,7)),"")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31" s="13" t="str">
        <f>IFERROR(IF(VLOOKUP(A331,VocabularyFR!$A:$H,7)=0,"",VLOOKUP(A331,VocabularyFR!$A:$H,7)),"")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31" s="13" t="str">
        <f>IF($A331&lt;&gt;"",IF(VLOOKUP($A331,Vocabulary!$A:$J,7,)&lt;&gt;"",VLOOKUP($A331,Vocabulary!$A:$J,7,),""),"")</f>
        <v>see https://economie.fgov.be/nl/themas/ondernemingen/kruispuntbank-van/diensten-voor-administraties/codetabellen (KBO-codes-quality-aut-activities.xls tab 'Permission' )</v>
      </c>
      <c r="Q331" s="13" t="str">
        <f>IFERROR(IF(VLOOKUP(A331,VocabularyNL!$A:$H,8)=0,"",VLOOKUP(A331,VocabularyNL!$A:$H,8)),"")</f>
        <v>zie https://economie.fgov.be/nl/themas/ondernemingen/kruispuntbank-van/diensten-voor-administraties/codetabellen (KBO-codes-kwaliteit-aut-activities.xls tab 'Permission')</v>
      </c>
      <c r="R331" s="13" t="str">
        <f>IFERROR(IF(VLOOKUP(A331,VocabularyFR!$A:$H,8)=0,"",VLOOKUP(A331,VocabularyFR!$A:$H,8)),"")</f>
        <v>voir https://economie.fgov.be/nl/themas/ondernemingen/kruispuntbank-van/diensten-voor-administraties/codetabellen (codes KBO-qualité-aut-activités.xls 'Permission')</v>
      </c>
      <c r="S331" s="57" t="str">
        <f>VLOOKUP(Table9[[#This Row],[Id]],Vocabulary!A:K,11)</f>
        <v>no</v>
      </c>
    </row>
    <row r="332" spans="1:19" ht="28.8" x14ac:dyDescent="0.3">
      <c r="A332" s="4">
        <v>378</v>
      </c>
      <c r="B332" s="13" t="str">
        <f>IF($A332&lt;&gt;"",IF(VLOOKUP($A332,VocabularyAdoption!$A:$K,8,)=0,"",VLOOKUP($A332,VocabularyAdoption!$A:$K,8,)),"")</f>
        <v>Proposed standard</v>
      </c>
      <c r="C332" s="13" t="str">
        <f>IF($A332&lt;&gt;"",VLOOKUP($A332,Vocabulary!$A:$J,6,),"")</f>
        <v>FED</v>
      </c>
      <c r="D332" s="13" t="str">
        <f>IF($A332&lt;&gt;"",VLOOKUP($A332,Vocabulary!$A:$J,8,),"")</f>
        <v>inspire-code</v>
      </c>
      <c r="E332" s="13" t="str">
        <f>IFERROR(VLOOKUP(D332,Prefix!$A:$B,2,),"")</f>
        <v>http://inspire.ec.europa.eu/codelist/</v>
      </c>
      <c r="F332" s="13" t="str">
        <f>IF($A332&lt;&gt;"",IF(VLOOKUP($A332,Vocabulary!$A:$J,9,)=0,"",VLOOKUP($A332,Vocabulary!$A:$J,9,)),"")</f>
        <v>GeoMetryMethodValue</v>
      </c>
      <c r="G332" s="13" t="str">
        <f>IF($A332&lt;&gt;"",VLOOKUP($A332,Vocabulary!$A:$J,4,),"")</f>
        <v>Location</v>
      </c>
      <c r="H332" s="13" t="str">
        <f>IF($A332&lt;&gt;"",VLOOKUP($A332,Vocabulary!$A:$J,5,),"")</f>
        <v>ConceptScheme</v>
      </c>
      <c r="I332" s="13" t="str">
        <f t="shared" si="5"/>
        <v>&lt;http://inspire.ec.europa.eu/codelist/GeoMetryMethodValue&gt;</v>
      </c>
      <c r="J332" s="13" t="str">
        <f>IF($A332&lt;&gt;"",VLOOKUP($A332,Vocabulary!$A:$J,2,),"")</f>
        <v>PositionGeometryMethod</v>
      </c>
      <c r="K332" s="13" t="str">
        <f>IFERROR(IF(VLOOKUP(A332,VocabularyNL!$A:$G,6)=0,"",VLOOKUP(A332,VocabularyNL!$A:$G,6)),"")</f>
        <v>Methode geometrische positie</v>
      </c>
      <c r="L332" s="13" t="str">
        <f>IFERROR(IF(VLOOKUP(A332,VocabularyFR!$A:$G,6)=0,"",VLOOKUP(A332,VocabularyFR!$A:$G,6)),"")</f>
        <v>Méthode  position géométrique</v>
      </c>
      <c r="M332" s="13" t="str">
        <f>IFERROR(IF(VLOOKUP(A332,Vocabulary!$A:$F,3)=0,"",VLOOKUP(A332,Vocabulary!$A:$F,3)),"")</f>
        <v>Conceptscheme with Position geometry method values.</v>
      </c>
      <c r="N332" s="13" t="str">
        <f>IFERROR(IF(VLOOKUP(A332,VocabularyNL!$A:$H,7)=0,"",VLOOKUP(A332,VocabularyNL!$A:$H,7)),"")</f>
        <v>Conceptscheme met waarden voor de positiegeometriewerkwijze.</v>
      </c>
      <c r="O332" s="13" t="str">
        <f>IFERROR(IF(VLOOKUP(A332,VocabularyFR!$A:$H,7)=0,"",VLOOKUP(A332,VocabularyFR!$A:$H,7)),"")</f>
        <v>Conceptscheme avec les valeurs de la méthodeposition géométrique.</v>
      </c>
      <c r="P332" s="13" t="str">
        <f>IF($A332&lt;&gt;"",IF(VLOOKUP($A332,Vocabulary!$A:$J,7,)&lt;&gt;"",VLOOKUP($A332,Vocabulary!$A:$J,7,),""),"")</f>
        <v/>
      </c>
      <c r="Q332" s="13" t="str">
        <f>IFERROR(IF(VLOOKUP(A332,VocabularyNL!$A:$H,8)=0,"",VLOOKUP(A332,VocabularyNL!$A:$H,8)),"")</f>
        <v/>
      </c>
      <c r="R332" s="13" t="str">
        <f>IFERROR(IF(VLOOKUP(A332,VocabularyFR!$A:$H,8)=0,"",VLOOKUP(A332,VocabularyFR!$A:$H,8)),"")</f>
        <v/>
      </c>
      <c r="S332" s="57" t="str">
        <f>VLOOKUP(Table9[[#This Row],[Id]],Vocabulary!A:K,11)</f>
        <v>no</v>
      </c>
    </row>
    <row r="333" spans="1:19" ht="28.8" x14ac:dyDescent="0.3">
      <c r="A333" s="4">
        <v>379</v>
      </c>
      <c r="B333" s="13" t="str">
        <f>IF($A333&lt;&gt;"",IF(VLOOKUP($A333,VocabularyAdoption!$A:$K,8,)=0,"",VLOOKUP($A333,VocabularyAdoption!$A:$K,8,)),"")</f>
        <v>Proposed standard</v>
      </c>
      <c r="C333" s="13" t="str">
        <f>IF($A333&lt;&gt;"",VLOOKUP($A333,Vocabulary!$A:$J,6,),"")</f>
        <v>FED</v>
      </c>
      <c r="D333" s="13" t="str">
        <f>IF($A333&lt;&gt;"",VLOOKUP($A333,Vocabulary!$A:$J,8,),"")</f>
        <v>inspire-code</v>
      </c>
      <c r="E333" s="13" t="str">
        <f>IFERROR(VLOOKUP(D333,Prefix!$A:$B,2,),"")</f>
        <v>http://inspire.ec.europa.eu/codelist/</v>
      </c>
      <c r="F333" s="13" t="str">
        <f>IF($A333&lt;&gt;"",IF(VLOOKUP($A333,Vocabulary!$A:$J,9,)=0,"",VLOOKUP($A333,Vocabulary!$A:$J,9,)),"")</f>
        <v>GeometrySpecification</v>
      </c>
      <c r="G333" s="13" t="str">
        <f>IF($A333&lt;&gt;"",VLOOKUP($A333,Vocabulary!$A:$J,4,),"")</f>
        <v>Location</v>
      </c>
      <c r="H333" s="13" t="str">
        <f>IF($A333&lt;&gt;"",VLOOKUP($A333,Vocabulary!$A:$J,5,),"")</f>
        <v>ConceptScheme</v>
      </c>
      <c r="I333" s="13" t="str">
        <f t="shared" si="5"/>
        <v>&lt;http://inspire.ec.europa.eu/codelist/GeometrySpecification&gt;</v>
      </c>
      <c r="J333" s="13" t="str">
        <f>IF($A333&lt;&gt;"",VLOOKUP($A333,Vocabulary!$A:$J,2,),"")</f>
        <v>PositionSpecification</v>
      </c>
      <c r="K333" s="13" t="str">
        <f>IFERROR(IF(VLOOKUP(A333,VocabularyNL!$A:$G,6)=0,"",VLOOKUP(A333,VocabularyNL!$A:$G,6)),"")</f>
        <v>Specificatie positie</v>
      </c>
      <c r="L333" s="13" t="str">
        <f>IFERROR(IF(VLOOKUP(A333,VocabularyFR!$A:$G,6)=0,"",VLOOKUP(A333,VocabularyFR!$A:$G,6)),"")</f>
        <v>Spécification de position</v>
      </c>
      <c r="M333" s="13" t="str">
        <f>IFERROR(IF(VLOOKUP(A333,Vocabulary!$A:$F,3)=0,"",VLOOKUP(A333,Vocabulary!$A:$F,3)),"")</f>
        <v>Conceptscheme with position specification values.</v>
      </c>
      <c r="N333" s="13" t="str">
        <f>IFERROR(IF(VLOOKUP(A333,VocabularyNL!$A:$H,7)=0,"",VLOOKUP(A333,VocabularyNL!$A:$H,7)),"")</f>
        <v>Conceptscheme met waarden voor positiebepaling.</v>
      </c>
      <c r="O333" s="13" t="str">
        <f>IFERROR(IF(VLOOKUP(A333,VocabularyFR!$A:$H,7)=0,"",VLOOKUP(A333,VocabularyFR!$A:$H,7)),"")</f>
        <v>Conceptscheme avec les valeurs de spécification de position.</v>
      </c>
      <c r="P333" s="13" t="str">
        <f>IF($A333&lt;&gt;"",IF(VLOOKUP($A333,Vocabulary!$A:$J,7,)&lt;&gt;"",VLOOKUP($A333,Vocabulary!$A:$J,7,),""),"")</f>
        <v/>
      </c>
      <c r="Q333" s="13" t="str">
        <f>IFERROR(IF(VLOOKUP(A333,VocabularyNL!$A:$H,8)=0,"",VLOOKUP(A333,VocabularyNL!$A:$H,8)),"")</f>
        <v/>
      </c>
      <c r="R333" s="13" t="str">
        <f>IFERROR(IF(VLOOKUP(A333,VocabularyFR!$A:$H,8)=0,"",VLOOKUP(A333,VocabularyFR!$A:$H,8)),"")</f>
        <v/>
      </c>
      <c r="S333" s="57" t="str">
        <f>VLOOKUP(Table9[[#This Row],[Id]],Vocabulary!A:K,11)</f>
        <v>no</v>
      </c>
    </row>
    <row r="334" spans="1:19" ht="72" x14ac:dyDescent="0.3">
      <c r="A334" s="4">
        <v>380</v>
      </c>
      <c r="B334" s="13" t="str">
        <f>IF($A334&lt;&gt;"",IF(VLOOKUP($A334,VocabularyAdoption!$A:$K,8,)=0,"",VLOOKUP($A334,VocabularyAdoption!$A:$K,8,)),"")</f>
        <v>Proposed standard</v>
      </c>
      <c r="C334" s="13" t="str">
        <f>IF($A334&lt;&gt;"",VLOOKUP($A334,Vocabulary!$A:$J,6,),"")</f>
        <v>FED</v>
      </c>
      <c r="D334" s="13" t="str">
        <f>IF($A334&lt;&gt;"",VLOOKUP($A334,Vocabulary!$A:$J,8,),"")</f>
        <v>fed-thesaurus</v>
      </c>
      <c r="E334" s="13" t="str">
        <f>IFERROR(VLOOKUP(D334,Prefix!$A:$B,2,),"")</f>
        <v>http://vocab.belgif.be/auth/</v>
      </c>
      <c r="F334" s="13" t="str">
        <f>IF($A334&lt;&gt;"",IF(VLOOKUP($A334,Vocabulary!$A:$J,9,)=0,"",VLOOKUP($A334,Vocabulary!$A:$J,9,)),"")</f>
        <v/>
      </c>
      <c r="G334" s="13" t="str">
        <f>IF($A334&lt;&gt;"",VLOOKUP($A334,Vocabulary!$A:$J,4,),"")</f>
        <v>Organization</v>
      </c>
      <c r="H334" s="13" t="str">
        <f>IF($A334&lt;&gt;"",VLOOKUP($A334,Vocabulary!$A:$J,5,),"")</f>
        <v>ConceptScheme</v>
      </c>
      <c r="I334" s="13" t="str">
        <f t="shared" si="5"/>
        <v>&lt;http://vocab.belgif.be/auth/endreason#id&gt;</v>
      </c>
      <c r="J334" s="13" t="str">
        <f>IF($A334&lt;&gt;"",VLOOKUP($A334,Vocabulary!$A:$J,2,),"")</f>
        <v>EndReason</v>
      </c>
      <c r="K334" s="13" t="str">
        <f>IFERROR(IF(VLOOKUP(A334,VocabularyNL!$A:$G,6)=0,"",VLOOKUP(A334,VocabularyNL!$A:$G,6)),"")</f>
        <v>Reden stopzetting</v>
      </c>
      <c r="L334" s="13" t="str">
        <f>IFERROR(IF(VLOOKUP(A334,VocabularyFR!$A:$G,6)=0,"",VLOOKUP(A334,VocabularyFR!$A:$G,6)),"")</f>
        <v>Raison d'arrêt</v>
      </c>
      <c r="M334" s="13" t="str">
        <f>IFERROR(IF(VLOOKUP(A334,Vocabulary!$A:$F,3)=0,"",VLOOKUP(A334,Vocabulary!$A:$F,3)),"")</f>
        <v>The conceptscheme "EndReason" gives the reason why an organization or one of its sites has been stopped.</v>
      </c>
      <c r="N334" s="13" t="str">
        <f>IFERROR(IF(VLOOKUP(A334,VocabularyNL!$A:$H,7)=0,"",VLOOKUP(A334,VocabularyNL!$A:$H,7)),"")</f>
        <v xml:space="preserve">Het conceptscheme "Reden stopzetting" geeft de reden weer waarom een onderneming of één van zijn vestigingseenheden  is gestopt. </v>
      </c>
      <c r="O334" s="13" t="str">
        <f>IFERROR(IF(VLOOKUP(A334,VocabularyFR!$A:$H,7)=0,"",VLOOKUP(A334,VocabularyFR!$A:$H,7)),"")</f>
        <v>Le conceptscheme "Raison d'arrêt" donne la raison pour laquelle une entreprise ou une de ses unités d'établissement  a été arrêtée.</v>
      </c>
      <c r="P334" s="13" t="str">
        <f>IF($A334&lt;&gt;"",IF(VLOOKUP($A334,Vocabulary!$A:$J,7,)&lt;&gt;"",VLOOKUP($A334,Vocabulary!$A:$J,7,),""),"")</f>
        <v>see https://economie.fgov.be/nl/themas/ondernemingen/kruispuntbank-van/diensten-voor-administraties/codetabellen (KBO-codes-legal.xls tab StopReasonEnterprise)</v>
      </c>
      <c r="Q334" s="13" t="str">
        <f>IFERROR(IF(VLOOKUP(A334,VocabularyNL!$A:$H,8)=0,"",VLOOKUP(A334,VocabularyNL!$A:$H,8)),"")</f>
        <v>zie https://economie.fgov.be/nl/themas/ondernemingen/kruispuntbank-van/diensten-voor-administraties/codetabellen (KBO-codes-legal.xls tab StopReasonEnterprise)</v>
      </c>
      <c r="R334" s="13" t="str">
        <f>IFERROR(IF(VLOOKUP(A334,VocabularyFR!$A:$H,8)=0,"",VLOOKUP(A334,VocabularyFR!$A:$H,8)),"")</f>
        <v>voir https://economie.fgov.be/nl/themas/ondernemingen/kruispuntbank-van/diensten-voor-administraties/codetabellen (onglet StopReasonEnterprise de KBO-codes-legal.xls)</v>
      </c>
      <c r="S334" s="57" t="str">
        <f>VLOOKUP(Table9[[#This Row],[Id]],Vocabulary!A:K,11)</f>
        <v>no</v>
      </c>
    </row>
    <row r="335" spans="1:19" ht="43.2" x14ac:dyDescent="0.3">
      <c r="A335" s="4">
        <v>383</v>
      </c>
      <c r="B335" s="13" t="str">
        <f>IF($A335&lt;&gt;"",IF(VLOOKUP($A335,VocabularyAdoption!$A:$K,8,)=0,"",VLOOKUP($A335,VocabularyAdoption!$A:$K,8,)),"")</f>
        <v>Draft</v>
      </c>
      <c r="C335" s="13" t="str">
        <f>IF($A335&lt;&gt;"",VLOOKUP($A335,Vocabulary!$A:$J,6,),"")</f>
        <v>FED</v>
      </c>
      <c r="D335" s="13" t="str">
        <f>IF($A335&lt;&gt;"",VLOOKUP($A335,Vocabulary!$A:$J,8,),"")</f>
        <v>fed-thesaurus</v>
      </c>
      <c r="E335" s="13" t="str">
        <f>IFERROR(VLOOKUP(D335,Prefix!$A:$B,2,),"")</f>
        <v>http://vocab.belgif.be/auth/</v>
      </c>
      <c r="F335" s="13" t="str">
        <f>IF($A335&lt;&gt;"",IF(VLOOKUP($A335,Vocabulary!$A:$J,9,)=0,"",VLOOKUP($A335,Vocabulary!$A:$J,9,)),"")</f>
        <v/>
      </c>
      <c r="G335" s="13" t="str">
        <f>IF($A335&lt;&gt;"",VLOOKUP($A335,Vocabulary!$A:$J,4,),"")</f>
        <v>Person</v>
      </c>
      <c r="H335" s="13" t="str">
        <f>IF($A335&lt;&gt;"",VLOOKUP($A335,Vocabulary!$A:$J,5,),"")</f>
        <v>ConceptScheme</v>
      </c>
      <c r="I335" s="13" t="str">
        <f t="shared" si="5"/>
        <v>&lt;http://vocab.belgif.be/auth/register#id&gt;</v>
      </c>
      <c r="J335" s="13" t="str">
        <f>IF($A335&lt;&gt;"",VLOOKUP($A335,Vocabulary!$A:$J,2,),"")</f>
        <v>Register</v>
      </c>
      <c r="K335" s="13" t="str">
        <f>IFERROR(IF(VLOOKUP(A335,VocabularyNL!$A:$G,6)=0,"",VLOOKUP(A335,VocabularyNL!$A:$G,6)),"")</f>
        <v>Register</v>
      </c>
      <c r="L335" s="13" t="str">
        <f>IFERROR(IF(VLOOKUP(A335,VocabularyFR!$A:$G,6)=0,"",VLOOKUP(A335,VocabularyFR!$A:$G,6)),"")</f>
        <v>Registre</v>
      </c>
      <c r="M335" s="13" t="str">
        <f>IFERROR(IF(VLOOKUP(A335,Vocabulary!$A:$F,3)=0,"",VLOOKUP(A335,Vocabulary!$A:$F,3)),"")</f>
        <v>Conceptscheme with the values for a register.</v>
      </c>
      <c r="N335" s="13" t="str">
        <f>IFERROR(IF(VLOOKUP(A335,VocabularyNL!$A:$H,7)=0,"",VLOOKUP(A335,VocabularyNL!$A:$H,7)),"")</f>
        <v>Conceptscheme met de waarden voor een register.</v>
      </c>
      <c r="O335" s="13" t="str">
        <f>IFERROR(IF(VLOOKUP(A335,VocabularyFR!$A:$H,7)=0,"",VLOOKUP(A335,VocabularyFR!$A:$H,7)),"")</f>
        <v>Conceptscheme avec les valeurs pour un registre.</v>
      </c>
      <c r="P335" s="13" t="str">
        <f>IF($A335&lt;&gt;"",IF(VLOOKUP($A335,Vocabulary!$A:$J,7,)&lt;&gt;"",VLOOKUP($A335,Vocabulary!$A:$J,7,),""),"")</f>
        <v>Exhaustive list to provide.
TODO SPF Finances, KSZ</v>
      </c>
      <c r="Q335" s="13" t="str">
        <f>IFERROR(IF(VLOOKUP(A335,VocabularyNL!$A:$H,8)=0,"",VLOOKUP(A335,VocabularyNL!$A:$H,8)),"")</f>
        <v>Exhaustieve lijst te voorzien.
TODO SPF Finances, KSZ</v>
      </c>
      <c r="R335" s="13" t="str">
        <f>IFERROR(IF(VLOOKUP(A335,VocabularyFR!$A:$H,8)=0,"",VLOOKUP(A335,VocabularyFR!$A:$H,8)),"")</f>
        <v>Liste exhaustive à fournir.
TODO SPF Finances, KSZ</v>
      </c>
      <c r="S335" s="57" t="str">
        <f>VLOOKUP(Table9[[#This Row],[Id]],Vocabulary!A:K,11)</f>
        <v>no</v>
      </c>
    </row>
    <row r="336" spans="1:19" ht="28.8" x14ac:dyDescent="0.3">
      <c r="A336" s="4">
        <v>384</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Class</v>
      </c>
      <c r="I336" s="13" t="str">
        <f t="shared" si="5"/>
        <v>&lt;http://data.vlaanderen.be/ns/generiek#Gebeurtenisdatum&gt;</v>
      </c>
      <c r="J336" s="13" t="str">
        <f>IF($A336&lt;&gt;"",VLOOKUP($A336,Vocabulary!$A:$J,2,),"")</f>
        <v>Gebeurtenisdatum</v>
      </c>
      <c r="K336" s="13" t="str">
        <f>IFERROR(IF(VLOOKUP(A336,VocabularyNL!$A:$G,6)=0,"",VLOOKUP(A336,VocabularyNL!$A:$G,6)),"")</f>
        <v>Gebeurtenisdatum</v>
      </c>
      <c r="L336" s="13" t="str">
        <f>IFERROR(IF(VLOOKUP(A336,VocabularyFR!$A:$G,6)=0,"",VLOOKUP(A336,VocabularyFR!$A:$G,6)),"")</f>
        <v/>
      </c>
      <c r="M336" s="13" t="str">
        <f>IFERROR(IF(VLOOKUP(A336,Vocabulary!$A:$F,3)=0,"",VLOOKUP(A336,Vocabulary!$A:$F,3)),"")</f>
        <v>Datum waarop een gebeurtenis plaatsvond evt op een alternatieve manier beschreven.</v>
      </c>
      <c r="N336" s="13" t="str">
        <f>IFERROR(IF(VLOOKUP(A336,VocabularyNL!$A:$H,7)=0,"",VLOOKUP(A336,VocabularyNL!$A:$H,7)),"")</f>
        <v>Datum waarop een gebeurtenis plaatsvond evt op een alternatieve manier beschreven.</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7" t="str">
        <f>VLOOKUP(Table9[[#This Row],[Id]],Vocabulary!A:K,11)</f>
        <v>no</v>
      </c>
    </row>
    <row r="337" spans="1:19" ht="28.8" x14ac:dyDescent="0.3">
      <c r="A337" s="4">
        <v>385</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Class</v>
      </c>
      <c r="I337" s="13" t="str">
        <f t="shared" si="5"/>
        <v>&lt;http://data.vlaanderen.be/ns/generiek#GeografischePositie&gt;</v>
      </c>
      <c r="J337" s="13" t="str">
        <f>IF($A337&lt;&gt;"",VLOOKUP($A337,Vocabulary!$A:$J,2,),"")</f>
        <v>GeografischePositie</v>
      </c>
      <c r="K337" s="13" t="str">
        <f>IFERROR(IF(VLOOKUP(A337,VocabularyNL!$A:$G,6)=0,"",VLOOKUP(A337,VocabularyNL!$A:$G,6)),"")</f>
        <v>GeografischePositie</v>
      </c>
      <c r="L337" s="13" t="str">
        <f>IFERROR(IF(VLOOKUP(A337,VocabularyFR!$A:$G,6)=0,"",VLOOKUP(A337,VocabularyFR!$A:$G,6)),"")</f>
        <v/>
      </c>
      <c r="M337" s="13" t="str">
        <f>IFERROR(IF(VLOOKUP(A337,Vocabulary!$A:$F,3)=0,"",VLOOKUP(A337,Vocabulary!$A:$F,3)),"")</f>
        <v>Geografische positie aangegeven dmv een punt.</v>
      </c>
      <c r="N337" s="13" t="str">
        <f>IFERROR(IF(VLOOKUP(A337,VocabularyNL!$A:$H,7)=0,"",VLOOKUP(A337,VocabularyNL!$A:$H,7)),"")</f>
        <v>Geografische positie aangegeven dmv een punt.</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7" t="str">
        <f>VLOOKUP(Table9[[#This Row],[Id]],Vocabulary!A:K,11)</f>
        <v>no</v>
      </c>
    </row>
    <row r="338" spans="1:19" ht="28.8" x14ac:dyDescent="0.3">
      <c r="A338" s="4">
        <v>386</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Class</v>
      </c>
      <c r="I338" s="13" t="str">
        <f t="shared" si="5"/>
        <v>&lt;http://data.vlaanderen.be/ns/generiek#GestructureerdeIdentificator&gt;</v>
      </c>
      <c r="J338" s="13" t="str">
        <f>IF($A338&lt;&gt;"",VLOOKUP($A338,Vocabulary!$A:$J,2,),"")</f>
        <v>GestructureerdeIdentificator</v>
      </c>
      <c r="K338" s="13" t="str">
        <f>IFERROR(IF(VLOOKUP(A338,VocabularyNL!$A:$G,6)=0,"",VLOOKUP(A338,VocabularyNL!$A:$G,6)),"")</f>
        <v>GestructureerdeIdentificator</v>
      </c>
      <c r="L338" s="13" t="str">
        <f>IFERROR(IF(VLOOKUP(A338,VocabularyFR!$A:$G,6)=0,"",VLOOKUP(A338,VocabularyFR!$A:$G,6)),"")</f>
        <v/>
      </c>
      <c r="M338" s="13" t="str">
        <f>IFERROR(IF(VLOOKUP(A338,Vocabulary!$A:$F,3)=0,"",VLOOKUP(A338,Vocabulary!$A:$F,3)),"")</f>
        <v>Identificator van een object opgesplitst in zijn onderdelen.</v>
      </c>
      <c r="N338" s="13" t="str">
        <f>IFERROR(IF(VLOOKUP(A338,VocabularyNL!$A:$H,7)=0,"",VLOOKUP(A338,VocabularyNL!$A:$H,7)),"")</f>
        <v>Identificator van een object opgesplitst in zijn onderdelen.</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7" t="str">
        <f>VLOOKUP(Table9[[#This Row],[Id]],Vocabulary!A:K,11)</f>
        <v>no</v>
      </c>
    </row>
    <row r="339" spans="1:19" ht="28.8" x14ac:dyDescent="0.3">
      <c r="A339" s="4">
        <v>387</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&lt;http://data.vlaanderen.be/ns/generiek#Gebeurtenisdatum.begin&gt;</v>
      </c>
      <c r="J339" s="13" t="str">
        <f>IF($A339&lt;&gt;"",VLOOKUP($A339,Vocabulary!$A:$J,2,),"")</f>
        <v>Gebeurtenisdatum.begin</v>
      </c>
      <c r="K339" s="13" t="str">
        <f>IFERROR(IF(VLOOKUP(A339,VocabularyNL!$A:$G,6)=0,"",VLOOKUP(A339,VocabularyNL!$A:$G,6)),"")</f>
        <v>Gebeurtenisdatum.begin</v>
      </c>
      <c r="L339" s="13" t="str">
        <f>IFERROR(IF(VLOOKUP(A339,VocabularyFR!$A:$G,6)=0,"",VLOOKUP(A339,VocabularyFR!$A:$G,6)),"")</f>
        <v/>
      </c>
      <c r="M339" s="13" t="str">
        <f>IFERROR(IF(VLOOKUP(A339,Vocabulary!$A:$F,3)=0,"",VLOOKUP(A339,Vocabulary!$A:$F,3)),"")</f>
        <v>Datum en tijd waarop de gebeurtenis startte.</v>
      </c>
      <c r="N339" s="13" t="str">
        <f>IFERROR(IF(VLOOKUP(A339,VocabularyNL!$A:$H,7)=0,"",VLOOKUP(A339,VocabularyNL!$A:$H,7)),"")</f>
        <v>Datum en tijd waarop de gebeurtenis startte.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7" t="str">
        <f>VLOOKUP(Table9[[#This Row],[Id]],Vocabulary!A:K,11)</f>
        <v>no</v>
      </c>
    </row>
    <row r="340" spans="1:19" ht="28.8" x14ac:dyDescent="0.3">
      <c r="A340" s="4">
        <v>388</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&lt;http://data.vlaanderen.be/ns/generiek#TijdsInterval.begin&gt;</v>
      </c>
      <c r="J340" s="13" t="str">
        <f>IF($A340&lt;&gt;"",VLOOKUP($A340,Vocabulary!$A:$J,2,),"")</f>
        <v>TijdsInterval.begin</v>
      </c>
      <c r="K340" s="13" t="str">
        <f>IFERROR(IF(VLOOKUP(A340,VocabularyNL!$A:$G,6)=0,"",VLOOKUP(A340,VocabularyNL!$A:$G,6)),"")</f>
        <v>TijdsInterval.begin</v>
      </c>
      <c r="L340" s="13" t="str">
        <f>IFERROR(IF(VLOOKUP(A340,VocabularyFR!$A:$G,6)=0,"",VLOOKUP(A340,VocabularyFR!$A:$G,6)),"")</f>
        <v/>
      </c>
      <c r="M340" s="13" t="str">
        <f>IFERROR(IF(VLOOKUP(A340,Vocabulary!$A:$F,3)=0,"",VLOOKUP(A340,Vocabulary!$A:$F,3)),"")</f>
        <v>Moment waarop het tijdsinterval begint.</v>
      </c>
      <c r="N340" s="13" t="str">
        <f>IFERROR(IF(VLOOKUP(A340,VocabularyNL!$A:$H,7)=0,"",VLOOKUP(A340,VocabularyNL!$A:$H,7)),"")</f>
        <v>Moment waarop het tijdsinterval begint.</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7" t="str">
        <f>VLOOKUP(Table9[[#This Row],[Id]],Vocabulary!A:K,11)</f>
        <v>no</v>
      </c>
    </row>
    <row r="341" spans="1:19" ht="100.8" x14ac:dyDescent="0.3">
      <c r="A341" s="4">
        <v>389</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&lt;http://data.vlaanderen.be/ns/generiek#bewerking&gt;</v>
      </c>
      <c r="J341" s="13" t="str">
        <f>IF($A341&lt;&gt;"",VLOOKUP($A341,Vocabulary!$A:$J,2,),"")</f>
        <v>bewerking</v>
      </c>
      <c r="K341" s="13" t="str">
        <f>IFERROR(IF(VLOOKUP(A341,VocabularyNL!$A:$G,6)=0,"",VLOOKUP(A341,VocabularyNL!$A:$G,6)),"")</f>
        <v>bewerking</v>
      </c>
      <c r="L341" s="13" t="str">
        <f>IFERROR(IF(VLOOKUP(A341,VocabularyFR!$A:$G,6)=0,"",VLOOKUP(A341,VocabularyFR!$A:$G,6)),"")</f>
        <v/>
      </c>
      <c r="M341" s="13" t="str">
        <f>IFERROR(IF(VLOOKUP(A341,Vocabulary!$A:$F,3)=0,"",VLOOKUP(A341,Vocabulary!$A:$F,3)),"")</f>
        <v>Aard vd bewerking die ihkv de activiteit op de entiteit is uitgevoerd.
Gebruik
Bvb "correctie" als de entiteit een record is en bvb gegenereerd werd om het voorgaand record ve object te verbeteren.</v>
      </c>
      <c r="N341" s="13" t="str">
        <f>IFERROR(IF(VLOOKUP(A341,VocabularyNL!$A:$H,7)=0,"",VLOOKUP(A341,VocabularyNL!$A:$H,7)),"")</f>
        <v>Aard vd bewerking die ihkv de activiteit op de entiteit is uitgevoerd.
Gebruik
Bvb "correctie" als de entiteit een record is en bvb gegenereerd werd om het voorgaand record ve object te verbeteren.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7" t="str">
        <f>VLOOKUP(Table9[[#This Row],[Id]],Vocabulary!A:K,11)</f>
        <v>no</v>
      </c>
    </row>
    <row r="342" spans="1:19" ht="86.4" x14ac:dyDescent="0.3">
      <c r="A342" s="4">
        <v>390</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&lt;http://data.vlaanderen.be/ns/generiek#default&gt;</v>
      </c>
      <c r="J342" s="13" t="str">
        <f>IF($A342&lt;&gt;"",VLOOKUP($A342,Vocabulary!$A:$J,2,),"")</f>
        <v>default</v>
      </c>
      <c r="K342" s="13" t="str">
        <f>IFERROR(IF(VLOOKUP(A342,VocabularyNL!$A:$G,6)=0,"",VLOOKUP(A342,VocabularyNL!$A:$G,6)),"")</f>
        <v>default</v>
      </c>
      <c r="L342" s="13" t="str">
        <f>IFERROR(IF(VLOOKUP(A342,VocabularyFR!$A:$G,6)=0,"",VLOOKUP(A342,VocabularyFR!$A:$G,6)),"")</f>
        <v/>
      </c>
      <c r="M342" s="13" t="str">
        <f>IFERROR(IF(VLOOKUP(A342,Vocabulary!$A:$F,3)=0,"",VLOOKUP(A342,Vocabulary!$A:$F,3)),"")</f>
        <v>Geeft aan of de positie een default positie is.
Gebruik
Hieronder wordt de positie verstaan die per default moet worden gebruikt als het object meerdere posities heeft.</v>
      </c>
      <c r="N342" s="13" t="str">
        <f>IFERROR(IF(VLOOKUP(A342,VocabularyNL!$A:$H,7)=0,"",VLOOKUP(A342,VocabularyNL!$A:$H,7)),"")</f>
        <v>Geeft aan of de positie een default positie is.
Gebruik
Hieronder wordt de positie verstaan die per default moet worden gebruikt als het object meerdere posities heeft.</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7" t="str">
        <f>VLOOKUP(Table9[[#This Row],[Id]],Vocabulary!A:K,11)</f>
        <v>no</v>
      </c>
    </row>
    <row r="343" spans="1:19" ht="28.8" x14ac:dyDescent="0.3">
      <c r="A343" s="4">
        <v>391</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&lt;http://data.vlaanderen.be/ns/generiek#Gebeurtenisdatum.einde&gt;</v>
      </c>
      <c r="J343" s="13" t="str">
        <f>IF($A343&lt;&gt;"",VLOOKUP($A343,Vocabulary!$A:$J,2,),"")</f>
        <v>Gebeurtenisdatum.einde</v>
      </c>
      <c r="K343" s="13" t="str">
        <f>IFERROR(IF(VLOOKUP(A343,VocabularyNL!$A:$G,6)=0,"",VLOOKUP(A343,VocabularyNL!$A:$G,6)),"")</f>
        <v>Gebeurtenisdatum.einde</v>
      </c>
      <c r="L343" s="13" t="str">
        <f>IFERROR(IF(VLOOKUP(A343,VocabularyFR!$A:$G,6)=0,"",VLOOKUP(A343,VocabularyFR!$A:$G,6)),"")</f>
        <v/>
      </c>
      <c r="M343" s="13" t="str">
        <f>IFERROR(IF(VLOOKUP(A343,Vocabulary!$A:$F,3)=0,"",VLOOKUP(A343,Vocabulary!$A:$F,3)),"")</f>
        <v>Datum en tijd waarop de gebeurtenis eindigde.</v>
      </c>
      <c r="N343" s="13" t="str">
        <f>IFERROR(IF(VLOOKUP(A343,VocabularyNL!$A:$H,7)=0,"",VLOOKUP(A343,VocabularyNL!$A:$H,7)),"")</f>
        <v>Datum en tijd waarop de gebeurtenis eindigde.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7" t="str">
        <f>VLOOKUP(Table9[[#This Row],[Id]],Vocabulary!A:K,11)</f>
        <v>no</v>
      </c>
    </row>
    <row r="344" spans="1:19" ht="28.8" x14ac:dyDescent="0.3">
      <c r="A344" s="4">
        <v>392</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&lt;http://data.vlaanderen.be/ns/generiek#TijdsInterval.einde&gt;</v>
      </c>
      <c r="J344" s="13" t="str">
        <f>IF($A344&lt;&gt;"",VLOOKUP($A344,Vocabulary!$A:$J,2,),"")</f>
        <v>TijdsInterval.einde</v>
      </c>
      <c r="K344" s="13" t="str">
        <f>IFERROR(IF(VLOOKUP(A344,VocabularyNL!$A:$G,6)=0,"",VLOOKUP(A344,VocabularyNL!$A:$G,6)),"")</f>
        <v>TijdsInterval.einde</v>
      </c>
      <c r="L344" s="13" t="str">
        <f>IFERROR(IF(VLOOKUP(A344,VocabularyFR!$A:$G,6)=0,"",VLOOKUP(A344,VocabularyFR!$A:$G,6)),"")</f>
        <v/>
      </c>
      <c r="M344" s="13" t="str">
        <f>IFERROR(IF(VLOOKUP(A344,Vocabulary!$A:$F,3)=0,"",VLOOKUP(A344,Vocabulary!$A:$F,3)),"")</f>
        <v>Moment waarop het tijdsinterval eindigt</v>
      </c>
      <c r="N344" s="13" t="str">
        <f>IFERROR(IF(VLOOKUP(A344,VocabularyNL!$A:$H,7)=0,"",VLOOKUP(A344,VocabularyNL!$A:$H,7)),"")</f>
        <v>Moment waarop het tijdsinterval eindigt</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7" t="str">
        <f>VLOOKUP(Table9[[#This Row],[Id]],Vocabulary!A:K,11)</f>
        <v>no</v>
      </c>
    </row>
    <row r="345" spans="1:19" ht="28.8" x14ac:dyDescent="0.3">
      <c r="A345" s="4">
        <v>393</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&lt;http://data.vlaanderen.be/ns/generiek#gestructureerdeIdentificator&gt;</v>
      </c>
      <c r="J345" s="13" t="str">
        <f>IF($A345&lt;&gt;"",VLOOKUP($A345,Vocabulary!$A:$J,2,),"")</f>
        <v>gestructureerdeIdentificator</v>
      </c>
      <c r="K345" s="13" t="str">
        <f>IFERROR(IF(VLOOKUP(A345,VocabularyNL!$A:$G,6)=0,"",VLOOKUP(A345,VocabularyNL!$A:$G,6)),"")</f>
        <v>gestructureerdeIdentificator</v>
      </c>
      <c r="L345" s="13" t="str">
        <f>IFERROR(IF(VLOOKUP(A345,VocabularyFR!$A:$G,6)=0,"",VLOOKUP(A345,VocabularyFR!$A:$G,6)),"")</f>
        <v/>
      </c>
      <c r="M345" s="13" t="str">
        <f>IFERROR(IF(VLOOKUP(A345,Vocabulary!$A:$F,3)=0,"",VLOOKUP(A345,Vocabulary!$A:$F,3)),"")</f>
        <v>Identificator vh object opgesplitst in zijn onderdelen.</v>
      </c>
      <c r="N345" s="13" t="str">
        <f>IFERROR(IF(VLOOKUP(A345,VocabularyNL!$A:$H,7)=0,"",VLOOKUP(A345,VocabularyNL!$A:$H,7)),"")</f>
        <v>Identificator vh object opgesplitst in zijn onderdelen.</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7" t="str">
        <f>VLOOKUP(Table9[[#This Row],[Id]],Vocabulary!A:K,11)</f>
        <v>no</v>
      </c>
    </row>
    <row r="346" spans="1:19" ht="115.2" x14ac:dyDescent="0.3">
      <c r="A346" s="4">
        <v>394</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&lt;http://data.vlaanderen.be/ns/generiek#handeldeInOpdrachtVan&gt;</v>
      </c>
      <c r="J346" s="13" t="str">
        <f>IF($A346&lt;&gt;"",VLOOKUP($A346,Vocabulary!$A:$J,2,),"")</f>
        <v>handeldeInOpdrachtVan</v>
      </c>
      <c r="K346" s="13" t="str">
        <f>IFERROR(IF(VLOOKUP(A346,VocabularyNL!$A:$G,6)=0,"",VLOOKUP(A346,VocabularyNL!$A:$G,6)),"")</f>
        <v>handeldeInOpdrachtVan</v>
      </c>
      <c r="L346" s="13" t="str">
        <f>IFERROR(IF(VLOOKUP(A346,VocabularyFR!$A:$G,6)=0,"",VLOOKUP(A346,VocabularyFR!$A:$G,6)),"")</f>
        <v/>
      </c>
      <c r="M346" s="13" t="str">
        <f>IFERROR(IF(VLOOKUP(A346,Vocabulary!$A:$F,3)=0,"",VLOOKUP(A346,Vocabulary!$A:$F,3)),"")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6" s="13" t="str">
        <f>IFERROR(IF(VLOOKUP(A346,VocabularyNL!$A:$H,7)=0,"",VLOOKUP(A346,VocabularyNL!$A:$H,7)),"")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7" t="str">
        <f>VLOOKUP(Table9[[#This Row],[Id]],Vocabulary!A:K,11)</f>
        <v>no</v>
      </c>
    </row>
    <row r="347" spans="1:19" ht="28.8" x14ac:dyDescent="0.3">
      <c r="A347" s="4">
        <v>395</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&lt;http://data.vlaanderen.be/ns/generiek#lokaleIdentificator&gt;</v>
      </c>
      <c r="J347" s="13" t="str">
        <f>IF($A347&lt;&gt;"",VLOOKUP($A347,Vocabulary!$A:$J,2,),"")</f>
        <v>lokaleIdentificator</v>
      </c>
      <c r="K347" s="13" t="str">
        <f>IFERROR(IF(VLOOKUP(A347,VocabularyNL!$A:$G,6)=0,"",VLOOKUP(A347,VocabularyNL!$A:$G,6)),"")</f>
        <v>lokaleIdentificator</v>
      </c>
      <c r="L347" s="13" t="str">
        <f>IFERROR(IF(VLOOKUP(A347,VocabularyFR!$A:$G,6)=0,"",VLOOKUP(A347,VocabularyFR!$A:$G,6)),"")</f>
        <v/>
      </c>
      <c r="M347" s="13" t="str">
        <f>IFERROR(IF(VLOOKUP(A347,Vocabulary!$A:$F,3)=0,"",VLOOKUP(A347,Vocabulary!$A:$F,3)),"")</f>
        <v>String gebruikt om het object uniek te identificeren binnen de naamruimte.</v>
      </c>
      <c r="N347" s="13" t="str">
        <f>IFERROR(IF(VLOOKUP(A347,VocabularyNL!$A:$H,7)=0,"",VLOOKUP(A347,VocabularyNL!$A:$H,7)),"")</f>
        <v>String gebruikt om het object uniek te identificeren binnen de naamruimte.</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7" t="str">
        <f>VLOOKUP(Table9[[#This Row],[Id]],Vocabulary!A:K,11)</f>
        <v>no</v>
      </c>
    </row>
    <row r="348" spans="1:19" ht="72" x14ac:dyDescent="0.3">
      <c r="A348" s="4">
        <v>396</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&lt;http://data.vlaanderen.be/ns/generiek#methode&gt;</v>
      </c>
      <c r="J348" s="13" t="str">
        <f>IF($A348&lt;&gt;"",VLOOKUP($A348,Vocabulary!$A:$J,2,),"")</f>
        <v>methode</v>
      </c>
      <c r="K348" s="13" t="str">
        <f>IFERROR(IF(VLOOKUP(A348,VocabularyNL!$A:$G,6)=0,"",VLOOKUP(A348,VocabularyNL!$A:$G,6)),"")</f>
        <v>methode</v>
      </c>
      <c r="L348" s="13" t="str">
        <f>IFERROR(IF(VLOOKUP(A348,VocabularyFR!$A:$G,6)=0,"",VLOOKUP(A348,VocabularyFR!$A:$G,6)),"")</f>
        <v/>
      </c>
      <c r="M348" s="13" t="str">
        <f>IFERROR(IF(VLOOKUP(A348,Vocabulary!$A:$F,3)=0,"",VLOOKUP(A348,Vocabulary!$A:$F,3)),"")</f>
        <v>De manier waarop het punt werd bepaald.
Gebruik
Bvb positie afgeleid ve bestaand object (bvb door berekening vd centroïde).</v>
      </c>
      <c r="N348" s="13" t="str">
        <f>IFERROR(IF(VLOOKUP(A348,VocabularyNL!$A:$H,7)=0,"",VLOOKUP(A348,VocabularyNL!$A:$H,7)),"")</f>
        <v>De manier waarop het punt werd bepaald.
Gebruik
Bvb positie afgeleid ve bestaand object (bvb door berekening vd centroïde).</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7" t="str">
        <f>VLOOKUP(Table9[[#This Row],[Id]],Vocabulary!A:K,11)</f>
        <v>no</v>
      </c>
    </row>
    <row r="349" spans="1:19" ht="144" x14ac:dyDescent="0.3">
      <c r="A349" s="4">
        <v>397</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&lt;http://data.vlaanderen.be/ns/generiek#naamruimte&gt;</v>
      </c>
      <c r="J349" s="13" t="str">
        <f>IF($A349&lt;&gt;"",VLOOKUP($A349,Vocabulary!$A:$J,2,),"")</f>
        <v>naamruimte</v>
      </c>
      <c r="K349" s="13" t="str">
        <f>IFERROR(IF(VLOOKUP(A349,VocabularyNL!$A:$G,6)=0,"",VLOOKUP(A349,VocabularyNL!$A:$G,6)),"")</f>
        <v>naamruimte</v>
      </c>
      <c r="L349" s="13" t="str">
        <f>IFERROR(IF(VLOOKUP(A349,VocabularyFR!$A:$G,6)=0,"",VLOOKUP(A349,VocabularyFR!$A:$G,6)),"")</f>
        <v/>
      </c>
      <c r="M349" s="13" t="str">
        <f>IFERROR(IF(VLOOKUP(A349,Vocabulary!$A:$F,3)=0,"",VLOOKUP(A349,Vocabulary!$A:$F,3)),"")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9" s="13" t="str">
        <f>IFERROR(IF(VLOOKUP(A349,VocabularyNL!$A:$H,7)=0,"",VLOOKUP(A349,VocabularyNL!$A:$H,7)),"")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7" t="str">
        <f>VLOOKUP(Table9[[#This Row],[Id]],Vocabulary!A:K,11)</f>
        <v>no</v>
      </c>
    </row>
    <row r="350" spans="1:19" ht="72" x14ac:dyDescent="0.3">
      <c r="A350" s="4">
        <v>398</v>
      </c>
      <c r="B350" s="13" t="str">
        <f>IF($A350&lt;&gt;"",IF(VLOOKUP($A350,VocabularyAdoption!$A:$K,8,)=0,"",VLOOKUP($A350,VocabularyAdoption!$A:$K,8,)),"")</f>
        <v/>
      </c>
      <c r="C350" s="13" t="str">
        <f>IF($A350&lt;&gt;"",VLOOKUP($A350,Vocabulary!$A:$J,6,),"")</f>
        <v>VL</v>
      </c>
      <c r="D350" s="13" t="str">
        <f>IF($A350&lt;&gt;"",VLOOKUP($A350,Vocabulary!$A:$J,8,),"")</f>
        <v>vl-generiek</v>
      </c>
      <c r="E350" s="13" t="str">
        <f>IFERROR(VLOOKUP(D350,Prefix!$A:$B,2,),"")</f>
        <v>http://data.vlaanderen.be/ns/generiek#</v>
      </c>
      <c r="F350" s="13" t="str">
        <f>IF($A350&lt;&gt;"",IF(VLOOKUP($A350,Vocabulary!$A:$J,9,)=0,"",VLOOKUP($A350,Vocabulary!$A:$J,9,)),"")</f>
        <v/>
      </c>
      <c r="G350" s="13" t="str">
        <f>IF($A350&lt;&gt;"",VLOOKUP($A350,Vocabulary!$A:$J,4,),"")</f>
        <v>Generic</v>
      </c>
      <c r="H350" s="13" t="str">
        <f>IF($A350&lt;&gt;"",VLOOKUP($A350,Vocabulary!$A:$J,5,),"")</f>
        <v>Property</v>
      </c>
      <c r="I350" s="13" t="str">
        <f t="shared" si="5"/>
        <v>&lt;http://data.vlaanderen.be/ns/generiek#plaats&gt;</v>
      </c>
      <c r="J350" s="13" t="str">
        <f>IF($A350&lt;&gt;"",VLOOKUP($A350,Vocabulary!$A:$J,2,),"")</f>
        <v>plaats</v>
      </c>
      <c r="K350" s="13" t="str">
        <f>IFERROR(IF(VLOOKUP(A350,VocabularyNL!$A:$G,6)=0,"",VLOOKUP(A350,VocabularyNL!$A:$G,6)),"")</f>
        <v>plaats</v>
      </c>
      <c r="L350" s="13" t="str">
        <f>IFERROR(IF(VLOOKUP(A350,VocabularyFR!$A:$G,6)=0,"",VLOOKUP(A350,VocabularyFR!$A:$G,6)),"")</f>
        <v/>
      </c>
      <c r="M350" s="13" t="str">
        <f>IFERROR(IF(VLOOKUP(A350,Vocabulary!$A:$F,3)=0,"",VLOOKUP(A350,Vocabulary!$A:$F,3)),"")</f>
        <v>Plaatsnaam waarmee de Jurisdictie kan worden aangeduid.
Gebruik
Bv de naam ve land.</v>
      </c>
      <c r="N350" s="13" t="str">
        <f>IFERROR(IF(VLOOKUP(A350,VocabularyNL!$A:$H,7)=0,"",VLOOKUP(A350,VocabularyNL!$A:$H,7)),"")</f>
        <v>Plaatsnaam waarmee de Jurisdictie kan worden aangeduid.
Gebruik
Bv de naam ve land.</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7" t="str">
        <f>VLOOKUP(Table9[[#This Row],[Id]],Vocabulary!A:K,11)</f>
        <v>no</v>
      </c>
    </row>
    <row r="351" spans="1:19" ht="72" x14ac:dyDescent="0.3">
      <c r="A351" s="4">
        <v>399</v>
      </c>
      <c r="B351" s="13" t="str">
        <f>IF($A351&lt;&gt;"",IF(VLOOKUP($A351,VocabularyAdoption!$A:$K,8,)=0,"",VLOOKUP($A351,VocabularyAdoption!$A:$K,8,)),"")</f>
        <v/>
      </c>
      <c r="C351" s="13" t="str">
        <f>IF($A351&lt;&gt;"",VLOOKUP($A351,Vocabulary!$A:$J,6,),"")</f>
        <v>VL</v>
      </c>
      <c r="D351" s="13" t="str">
        <f>IF($A351&lt;&gt;"",VLOOKUP($A351,Vocabulary!$A:$J,8,),"")</f>
        <v>vl-generiek</v>
      </c>
      <c r="E351" s="13" t="str">
        <f>IFERROR(VLOOKUP(D351,Prefix!$A:$B,2,),"")</f>
        <v>http://data.vlaanderen.be/ns/generiek#</v>
      </c>
      <c r="F351" s="13" t="str">
        <f>IF($A351&lt;&gt;"",IF(VLOOKUP($A351,Vocabulary!$A:$J,9,)=0,"",VLOOKUP($A351,Vocabulary!$A:$J,9,)),"")</f>
        <v/>
      </c>
      <c r="G351" s="13" t="str">
        <f>IF($A351&lt;&gt;"",VLOOKUP($A351,Vocabulary!$A:$J,4,),"")</f>
        <v>Generic</v>
      </c>
      <c r="H351" s="13" t="str">
        <f>IF($A351&lt;&gt;"",VLOOKUP($A351,Vocabulary!$A:$J,5,),"")</f>
        <v>Property</v>
      </c>
      <c r="I351" s="13" t="str">
        <f t="shared" si="5"/>
        <v>&lt;http://data.vlaanderen.be/ns/generiek#specificatie&gt;</v>
      </c>
      <c r="J351" s="13" t="str">
        <f>IF($A351&lt;&gt;"",VLOOKUP($A351,Vocabulary!$A:$J,2,),"")</f>
        <v>specificatie</v>
      </c>
      <c r="K351" s="13" t="str">
        <f>IFERROR(IF(VLOOKUP(A351,VocabularyNL!$A:$G,6)=0,"",VLOOKUP(A351,VocabularyNL!$A:$G,6)),"")</f>
        <v>specificatie</v>
      </c>
      <c r="L351" s="13" t="str">
        <f>IFERROR(IF(VLOOKUP(A351,VocabularyFR!$A:$G,6)=0,"",VLOOKUP(A351,VocabularyFR!$A:$G,6)),"")</f>
        <v/>
      </c>
      <c r="M351" s="13" t="str">
        <f>IFERROR(IF(VLOOKUP(A351,Vocabulary!$A:$F,3)=0,"",VLOOKUP(A351,Vocabulary!$A:$F,3)),"")</f>
        <v>Het type object op basis waarvan het punt werd bepaald.
Gebruik
Bvb perceel, gebouw...</v>
      </c>
      <c r="N351" s="13" t="str">
        <f>IFERROR(IF(VLOOKUP(A351,VocabularyNL!$A:$H,7)=0,"",VLOOKUP(A351,VocabularyNL!$A:$H,7)),"")</f>
        <v>Het type object op basis waarvan het punt werd bepaald.
Gebruik
Bvb perceel, gebouw...</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7" t="str">
        <f>VLOOKUP(Table9[[#This Row],[Id]],Vocabulary!A:K,11)</f>
        <v>no</v>
      </c>
    </row>
    <row r="352" spans="1:19" ht="28.8" x14ac:dyDescent="0.3">
      <c r="A352" s="4">
        <v>400</v>
      </c>
      <c r="B352" s="13" t="str">
        <f>IF($A352&lt;&gt;"",IF(VLOOKUP($A352,VocabularyAdoption!$A:$K,8,)=0,"",VLOOKUP($A352,VocabularyAdoption!$A:$K,8,)),"")</f>
        <v/>
      </c>
      <c r="C352" s="13" t="str">
        <f>IF($A352&lt;&gt;"",VLOOKUP($A352,Vocabulary!$A:$J,6,),"")</f>
        <v>VL</v>
      </c>
      <c r="D352" s="13" t="str">
        <f>IF($A352&lt;&gt;"",VLOOKUP($A352,Vocabulary!$A:$J,8,),"")</f>
        <v>vl-generiek</v>
      </c>
      <c r="E352" s="13" t="str">
        <f>IFERROR(VLOOKUP(D352,Prefix!$A:$B,2,),"")</f>
        <v>http://data.vlaanderen.be/ns/generiek#</v>
      </c>
      <c r="F352" s="13" t="str">
        <f>IF($A352&lt;&gt;"",IF(VLOOKUP($A352,Vocabulary!$A:$J,9,)=0,"",VLOOKUP($A352,Vocabulary!$A:$J,9,)),"")</f>
        <v/>
      </c>
      <c r="G352" s="13" t="str">
        <f>IF($A352&lt;&gt;"",VLOOKUP($A352,Vocabulary!$A:$J,4,),"")</f>
        <v>Generic</v>
      </c>
      <c r="H352" s="13" t="str">
        <f>IF($A352&lt;&gt;"",VLOOKUP($A352,Vocabulary!$A:$J,5,),"")</f>
        <v>Property</v>
      </c>
      <c r="I352" s="13" t="str">
        <f t="shared" si="5"/>
        <v>&lt;http://data.vlaanderen.be/ns/generiek#tussentijdstip&gt;</v>
      </c>
      <c r="J352" s="13" t="str">
        <f>IF($A352&lt;&gt;"",VLOOKUP($A352,Vocabulary!$A:$J,2,),"")</f>
        <v>tussentijdstip</v>
      </c>
      <c r="K352" s="13" t="str">
        <f>IFERROR(IF(VLOOKUP(A352,VocabularyNL!$A:$G,6)=0,"",VLOOKUP(A352,VocabularyNL!$A:$G,6)),"")</f>
        <v>tussentijdstip</v>
      </c>
      <c r="L352" s="13" t="str">
        <f>IFERROR(IF(VLOOKUP(A352,VocabularyFR!$A:$G,6)=0,"",VLOOKUP(A352,VocabularyFR!$A:$G,6)),"")</f>
        <v/>
      </c>
      <c r="M352" s="13" t="str">
        <f>IFERROR(IF(VLOOKUP(A352,Vocabulary!$A:$F,3)=0,"",VLOOKUP(A352,Vocabulary!$A:$F,3)),"")</f>
        <v>Datum en tijd van een moment tussen begin en einde.</v>
      </c>
      <c r="N352" s="13" t="str">
        <f>IFERROR(IF(VLOOKUP(A352,VocabularyNL!$A:$H,7)=0,"",VLOOKUP(A352,VocabularyNL!$A:$H,7)),"")</f>
        <v>Datum en tijd van een moment tussen begin en einde.</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7" t="str">
        <f>VLOOKUP(Table9[[#This Row],[Id]],Vocabulary!A:K,11)</f>
        <v>no</v>
      </c>
    </row>
    <row r="353" spans="1:19" ht="28.8" x14ac:dyDescent="0.3">
      <c r="A353" s="4">
        <v>401</v>
      </c>
      <c r="B353" s="13" t="str">
        <f>IF($A353&lt;&gt;"",IF(VLOOKUP($A353,VocabularyAdoption!$A:$K,8,)=0,"",VLOOKUP($A353,VocabularyAdoption!$A:$K,8,)),"")</f>
        <v/>
      </c>
      <c r="C353" s="13" t="str">
        <f>IF($A353&lt;&gt;"",VLOOKUP($A353,Vocabulary!$A:$J,6,),"")</f>
        <v>VL</v>
      </c>
      <c r="D353" s="13" t="str">
        <f>IF($A353&lt;&gt;"",VLOOKUP($A353,Vocabulary!$A:$J,8,),"")</f>
        <v>vl-generiek</v>
      </c>
      <c r="E353" s="13" t="str">
        <f>IFERROR(VLOOKUP(D353,Prefix!$A:$B,2,),"")</f>
        <v>http://data.vlaanderen.be/ns/generiek#</v>
      </c>
      <c r="F353" s="13" t="str">
        <f>IF($A353&lt;&gt;"",IF(VLOOKUP($A353,Vocabulary!$A:$J,9,)=0,"",VLOOKUP($A353,Vocabulary!$A:$J,9,)),"")</f>
        <v/>
      </c>
      <c r="G353" s="13" t="str">
        <f>IF($A353&lt;&gt;"",VLOOKUP($A353,Vocabulary!$A:$J,4,),"")</f>
        <v>Generic</v>
      </c>
      <c r="H353" s="13" t="str">
        <f>IF($A353&lt;&gt;"",VLOOKUP($A353,Vocabulary!$A:$J,5,),"")</f>
        <v>Property</v>
      </c>
      <c r="I353" s="13" t="str">
        <f t="shared" si="5"/>
        <v>&lt;http://data.vlaanderen.be/ns/generiek#versieIdentificator&gt;</v>
      </c>
      <c r="J353" s="13" t="str">
        <f>IF($A353&lt;&gt;"",VLOOKUP($A353,Vocabulary!$A:$J,2,),"")</f>
        <v>versieIdentificator</v>
      </c>
      <c r="K353" s="13" t="str">
        <f>IFERROR(IF(VLOOKUP(A353,VocabularyNL!$A:$G,6)=0,"",VLOOKUP(A353,VocabularyNL!$A:$G,6)),"")</f>
        <v>versieIdentificator</v>
      </c>
      <c r="L353" s="13" t="str">
        <f>IFERROR(IF(VLOOKUP(A353,VocabularyFR!$A:$G,6)=0,"",VLOOKUP(A353,VocabularyFR!$A:$G,6)),"")</f>
        <v/>
      </c>
      <c r="M353" s="13" t="str">
        <f>IFERROR(IF(VLOOKUP(A353,Vocabulary!$A:$F,3)=0,"",VLOOKUP(A353,Vocabulary!$A:$F,3)),"")</f>
        <v>Identificator van de specifieke versie van een object.</v>
      </c>
      <c r="N353" s="13" t="str">
        <f>IFERROR(IF(VLOOKUP(A353,VocabularyNL!$A:$H,7)=0,"",VLOOKUP(A353,VocabularyNL!$A:$H,7)),"")</f>
        <v>Identificator van de specifieke versie van een object.</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7" t="str">
        <f>VLOOKUP(Table9[[#This Row],[Id]],Vocabulary!A:K,11)</f>
        <v>no</v>
      </c>
    </row>
    <row r="354" spans="1:19" ht="57.6" x14ac:dyDescent="0.3">
      <c r="A354" s="4">
        <v>402</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&lt;http://data.vlaanderen.be/ns/adres#Adreslocator&gt;</v>
      </c>
      <c r="J354" s="13" t="str">
        <f>IF($A354&lt;&gt;"",VLOOKUP($A354,Vocabulary!$A:$J,2,),"")</f>
        <v>Adreslocator</v>
      </c>
      <c r="K354" s="13" t="str">
        <f>IFERROR(IF(VLOOKUP(A354,VocabularyNL!$A:$G,6)=0,"",VLOOKUP(A354,VocabularyNL!$A:$G,6)),"")</f>
        <v>Adreslocator</v>
      </c>
      <c r="L354" s="13" t="str">
        <f>IFERROR(IF(VLOOKUP(A354,VocabularyFR!$A:$G,6)=0,"",VLOOKUP(A354,VocabularyFR!$A:$G,6)),"")</f>
        <v/>
      </c>
      <c r="M354" s="13" t="str">
        <f>IFERROR(IF(VLOOKUP(A354,Vocabulary!$A:$F,3)=0,"",VLOOKUP(A354,Vocabulary!$A:$F,3)),"")</f>
        <v>Menselijk leesbare aanduiding of naam die een gebruiker of applicatie toelaat om het adres te onderscheiden van naburige adressen in de straat, de administratieve eenheid etc waarin het adres ligt.</v>
      </c>
      <c r="N354" s="13" t="str">
        <f>IFERROR(IF(VLOOKUP(A354,VocabularyNL!$A:$H,7)=0,"",VLOOKUP(A354,VocabularyNL!$A:$H,7)),"")</f>
        <v>Menselijk leesbare aanduiding of naam die een gebruiker of applicatie toelaat om het adres te onderscheiden van naburige adressen in de straat, de administratieve eenheid etc waarin het adres ligt.</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7" t="str">
        <f>VLOOKUP(Table9[[#This Row],[Id]],Vocabulary!A:K,11)</f>
        <v>no</v>
      </c>
    </row>
    <row r="355" spans="1:19" ht="100.8" x14ac:dyDescent="0.3">
      <c r="A355" s="4">
        <v>403</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&lt;http://data.vlaanderen.be/ns/adres#AdresseerbaarObject&gt;</v>
      </c>
      <c r="J355" s="13" t="str">
        <f>IF($A355&lt;&gt;"",VLOOKUP($A355,Vocabulary!$A:$J,2,),"")</f>
        <v>AdresseerbaarObject</v>
      </c>
      <c r="K355" s="13" t="str">
        <f>IFERROR(IF(VLOOKUP(A355,VocabularyNL!$A:$G,6)=0,"",VLOOKUP(A355,VocabularyNL!$A:$G,6)),"")</f>
        <v>AdresseerbaarObject</v>
      </c>
      <c r="L355" s="13" t="str">
        <f>IFERROR(IF(VLOOKUP(A355,VocabularyFR!$A:$G,6)=0,"",VLOOKUP(A355,VocabularyFR!$A:$G,6)),"")</f>
        <v/>
      </c>
      <c r="M355" s="13" t="str">
        <f>IFERROR(IF(VLOOKUP(A355,Vocabulary!$A:$F,3)=0,"",VLOOKUP(A355,Vocabulary!$A:$F,3)),"")</f>
        <v>Geografisch object dat met een adres kan worden geïdentificeerd.
Gebruik
Is abstract, ttz het type adresseerbaar object moet altijd worden opgegeven (vb gebouweenheid, perceel).</v>
      </c>
      <c r="N355" s="13" t="str">
        <f>IFERROR(IF(VLOOKUP(A355,VocabularyNL!$A:$H,7)=0,"",VLOOKUP(A355,VocabularyNL!$A:$H,7)),"")</f>
        <v>Geografisch object dat met een adres kan worden geïdentificeerd.
Gebruik
Is abstract, ttz het type adresseerbaar object moet altijd worden opgegeven (vb gebouweenheid, perceel).</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7" t="str">
        <f>VLOOKUP(Table9[[#This Row],[Id]],Vocabulary!A:K,11)</f>
        <v>no</v>
      </c>
    </row>
    <row r="356" spans="1:19" ht="72" x14ac:dyDescent="0.3">
      <c r="A356" s="4">
        <v>404</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&lt;http://data.vlaanderen.be/ns/adres#Adresuitbreiding&gt;</v>
      </c>
      <c r="J356" s="13" t="str">
        <f>IF($A356&lt;&gt;"",VLOOKUP($A356,Vocabulary!$A:$J,2,),"")</f>
        <v>Adresuitbreiding</v>
      </c>
      <c r="K356" s="13" t="str">
        <f>IFERROR(IF(VLOOKUP(A356,VocabularyNL!$A:$G,6)=0,"",VLOOKUP(A356,VocabularyNL!$A:$G,6)),"")</f>
        <v>Adresuitbreiding</v>
      </c>
      <c r="L356" s="13" t="str">
        <f>IFERROR(IF(VLOOKUP(A356,VocabularyFR!$A:$G,6)=0,"",VLOOKUP(A356,VocabularyFR!$A:$G,6)),"")</f>
        <v/>
      </c>
      <c r="M356" s="13" t="str">
        <f>IFERROR(IF(VLOOKUP(A356,Vocabulary!$A:$F,3)=0,"",VLOOKUP(A356,Vocabulary!$A:$F,3)),"")</f>
        <v>Bijkomende gegevens mbt het adres.
Gebruik
Gegevens die officieel geen deel uitmaken ve adres, bv de verdieping of de provincie</v>
      </c>
      <c r="N356" s="13" t="str">
        <f>IFERROR(IF(VLOOKUP(A356,VocabularyNL!$A:$H,7)=0,"",VLOOKUP(A356,VocabularyNL!$A:$H,7)),"")</f>
        <v>Bijkomende gegevens mbt het adres.
Gebruik
Gegevens die officieel geen deel uitmaken ve adres, bv de verdieping of de provincie</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7" t="str">
        <f>VLOOKUP(Table9[[#This Row],[Id]],Vocabulary!A:K,11)</f>
        <v>no</v>
      </c>
    </row>
    <row r="357" spans="1:19" ht="316.8" x14ac:dyDescent="0.3">
      <c r="A357" s="4">
        <v>405</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&lt;http://data.vlaanderen.be/ns/adres#Adres&gt;</v>
      </c>
      <c r="J357" s="13" t="str">
        <f>IF($A357&lt;&gt;"",VLOOKUP($A357,Vocabulary!$A:$J,2,),"")</f>
        <v>Adres</v>
      </c>
      <c r="K357" s="13" t="str">
        <f>IFERROR(IF(VLOOKUP(A357,VocabularyNL!$A:$G,6)=0,"",VLOOKUP(A357,VocabularyNL!$A:$G,6)),"")</f>
        <v>Adres</v>
      </c>
      <c r="L357" s="13" t="str">
        <f>IFERROR(IF(VLOOKUP(A357,VocabularyFR!$A:$G,6)=0,"",VLOOKUP(A357,VocabularyFR!$A:$G,6)),"")</f>
        <v/>
      </c>
      <c r="M357" s="13" t="str">
        <f>IFERROR(IF(VLOOKUP(A357,Vocabulary!$A:$F,3)=0,"",VLOOKUP(A357,Vocabulary!$A:$F,3)),"")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7" s="13" t="str">
        <f>IFERROR(IF(VLOOKUP(A357,VocabularyNL!$A:$H,7)=0,"",VLOOKUP(A357,VocabularyNL!$A:$H,7)),"")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7" t="str">
        <f>VLOOKUP(Table9[[#This Row],[Id]],Vocabulary!A:K,11)</f>
        <v>no</v>
      </c>
    </row>
    <row r="358" spans="1:19" ht="57.6" x14ac:dyDescent="0.3">
      <c r="A358" s="4">
        <v>406</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&lt;http://data.vlaanderen.be/ns/adres#Gemeentenaam&gt;</v>
      </c>
      <c r="J358" s="13" t="str">
        <f>IF($A358&lt;&gt;"",VLOOKUP($A358,Vocabulary!$A:$J,2,),"")</f>
        <v>Gemeentenaam</v>
      </c>
      <c r="K358" s="13" t="str">
        <f>IFERROR(IF(VLOOKUP(A358,VocabularyNL!$A:$G,6)=0,"",VLOOKUP(A358,VocabularyNL!$A:$G,6)),"")</f>
        <v>Gemeentenaam</v>
      </c>
      <c r="L358" s="13" t="str">
        <f>IFERROR(IF(VLOOKUP(A358,VocabularyFR!$A:$G,6)=0,"",VLOOKUP(A358,VocabularyFR!$A:$G,6)),"")</f>
        <v/>
      </c>
      <c r="M358" s="13" t="str">
        <f>IFERROR(IF(VLOOKUP(A358,Vocabulary!$A:$F,3)=0,"",VLOOKUP(A358,Vocabulary!$A:$F,3)),"")</f>
        <v>Adrescomponent die verwijst naar de naam ve gemeente, ttz het kleinste administratieve deel van het Belgisch grondgebied waarvan de grenzen enkel door de wetgever kunnen worden gewijzigd.</v>
      </c>
      <c r="N358" s="13" t="str">
        <f>IFERROR(IF(VLOOKUP(A358,VocabularyNL!$A:$H,7)=0,"",VLOOKUP(A358,VocabularyNL!$A:$H,7)),"")</f>
        <v>Adrescomponent die verwijst naar de naam ve gemeente, ttz het kleinste administratieve deel van het Belgisch grondgebied waarvan de grenzen enkel door de wetgever kunnen worden gewijzigd.</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7" t="str">
        <f>VLOOKUP(Table9[[#This Row],[Id]],Vocabulary!A:K,11)</f>
        <v>no</v>
      </c>
    </row>
    <row r="359" spans="1:19" ht="43.2" x14ac:dyDescent="0.3">
      <c r="A359" s="4">
        <v>407</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Class</v>
      </c>
      <c r="I359" s="13" t="str">
        <f t="shared" si="5"/>
        <v>&lt;http://data.vlaanderen.be/ns/adres#Locatieaanduiding&gt;</v>
      </c>
      <c r="J359" s="13" t="str">
        <f>IF($A359&lt;&gt;"",VLOOKUP($A359,Vocabulary!$A:$J,2,),"")</f>
        <v>Locatieaanduiding</v>
      </c>
      <c r="K359" s="13" t="str">
        <f>IFERROR(IF(VLOOKUP(A359,VocabularyNL!$A:$G,6)=0,"",VLOOKUP(A359,VocabularyNL!$A:$G,6)),"")</f>
        <v>Locatieaanduiding</v>
      </c>
      <c r="L359" s="13" t="str">
        <f>IFERROR(IF(VLOOKUP(A359,VocabularyFR!$A:$G,6)=0,"",VLOOKUP(A359,VocabularyFR!$A:$G,6)),"")</f>
        <v/>
      </c>
      <c r="M359" s="13" t="str">
        <f>IFERROR(IF(VLOOKUP(A359,Vocabulary!$A:$F,3)=0,"",VLOOKUP(A359,Vocabulary!$A:$F,3)),"")</f>
        <v>Alfanumerieke code die een adreslocator uniek identificeert binnen de straat, administratieve eenheid etc.</v>
      </c>
      <c r="N359" s="13" t="str">
        <f>IFERROR(IF(VLOOKUP(A359,VocabularyNL!$A:$H,7)=0,"",VLOOKUP(A359,VocabularyNL!$A:$H,7)),"")</f>
        <v>Alfanumerieke code die een adreslocator uniek identificeert binnen de straat, administratieve eenheid etc.</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7" t="str">
        <f>VLOOKUP(Table9[[#This Row],[Id]],Vocabulary!A:K,11)</f>
        <v>no</v>
      </c>
    </row>
    <row r="360" spans="1:19" ht="86.4" x14ac:dyDescent="0.3">
      <c r="A360" s="4">
        <v>408</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Class</v>
      </c>
      <c r="I360" s="13" t="str">
        <f t="shared" si="5"/>
        <v>&lt;http://data.vlaanderen.be/ns/adres#Locatienaam&gt;</v>
      </c>
      <c r="J360" s="13" t="str">
        <f>IF($A360&lt;&gt;"",VLOOKUP($A360,Vocabulary!$A:$J,2,),"")</f>
        <v>Locatienaam</v>
      </c>
      <c r="K360" s="13" t="str">
        <f>IFERROR(IF(VLOOKUP(A360,VocabularyNL!$A:$G,6)=0,"",VLOOKUP(A360,VocabularyNL!$A:$G,6)),"")</f>
        <v>Locatienaam</v>
      </c>
      <c r="L360" s="13" t="str">
        <f>IFERROR(IF(VLOOKUP(A360,VocabularyFR!$A:$G,6)=0,"",VLOOKUP(A360,VocabularyFR!$A:$G,6)),"")</f>
        <v/>
      </c>
      <c r="M360" s="13" t="str">
        <f>IFERROR(IF(VLOOKUP(A360,Vocabulary!$A:$F,3)=0,"",VLOOKUP(A360,Vocabulary!$A:$F,3)),"")</f>
        <v>Naam of omschrijving vh het geografisch object dat een adreslocator aanduidt.
Gebruik
Bvb de naam ve gebouw of deel ve gebouw of de naam ve kamer in een gebouw.</v>
      </c>
      <c r="N360" s="13" t="str">
        <f>IFERROR(IF(VLOOKUP(A360,VocabularyNL!$A:$H,7)=0,"",VLOOKUP(A360,VocabularyNL!$A:$H,7)),"")</f>
        <v>Naam of omschrijving vh het geografisch object dat een adreslocator aanduidt.
Gebruik
Bvb de naam ve gebouw of deel ve gebouw of de naam ve kamer in een gebouw.</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7" t="str">
        <f>VLOOKUP(Table9[[#This Row],[Id]],Vocabulary!A:K,11)</f>
        <v>no</v>
      </c>
    </row>
    <row r="361" spans="1:19" ht="72" x14ac:dyDescent="0.3">
      <c r="A361" s="4">
        <v>409</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Class</v>
      </c>
      <c r="I361" s="13" t="str">
        <f t="shared" si="5"/>
        <v>&lt;http://data.vlaanderen.be/ns/adres#Postinfo&gt;</v>
      </c>
      <c r="J361" s="13" t="str">
        <f>IF($A361&lt;&gt;"",VLOOKUP($A361,Vocabulary!$A:$J,2,),"")</f>
        <v>Postinfo</v>
      </c>
      <c r="K361" s="13" t="str">
        <f>IFERROR(IF(VLOOKUP(A361,VocabularyNL!$A:$G,6)=0,"",VLOOKUP(A361,VocabularyNL!$A:$G,6)),"")</f>
        <v>Postinfo</v>
      </c>
      <c r="L361" s="13" t="str">
        <f>IFERROR(IF(VLOOKUP(A361,VocabularyFR!$A:$G,6)=0,"",VLOOKUP(A361,VocabularyFR!$A:$G,6)),"")</f>
        <v/>
      </c>
      <c r="M361" s="13" t="str">
        <f>IFERROR(IF(VLOOKUP(A361,Vocabulary!$A:$F,3)=0,"",VLOOKUP(A361,Vocabulary!$A:$F,3)),"")</f>
        <v>Adrescomponent die verwijst naar informatie toegekend door de aanbieder van de universele postdienst voor de identificatie van een groepering van adressen in een geografisch gebied voor postale doeleinden.</v>
      </c>
      <c r="N361" s="13" t="str">
        <f>IFERROR(IF(VLOOKUP(A361,VocabularyNL!$A:$H,7)=0,"",VLOOKUP(A361,VocabularyNL!$A:$H,7)),"")</f>
        <v>Adrescomponent die verwijst naar informatie toegekend door de aanbieder van de universele postdienst voor de identificatie van een groepering van adressen in een geografisch gebied voor postale doeleinden.</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7" t="str">
        <f>VLOOKUP(Table9[[#This Row],[Id]],Vocabulary!A:K,11)</f>
        <v>no</v>
      </c>
    </row>
    <row r="362" spans="1:19" ht="57.6" x14ac:dyDescent="0.3">
      <c r="A362" s="4">
        <v>410</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Class</v>
      </c>
      <c r="I362" s="13" t="str">
        <f t="shared" si="5"/>
        <v>&lt;http://data.vlaanderen.be/ns/adres#Straatnaam&gt;</v>
      </c>
      <c r="J362" s="13" t="str">
        <f>IF($A362&lt;&gt;"",VLOOKUP($A362,Vocabulary!$A:$J,2,),"")</f>
        <v>Straatnaam</v>
      </c>
      <c r="K362" s="13" t="str">
        <f>IFERROR(IF(VLOOKUP(A362,VocabularyNL!$A:$G,6)=0,"",VLOOKUP(A362,VocabularyNL!$A:$G,6)),"")</f>
        <v>Straatnaam</v>
      </c>
      <c r="L362" s="13" t="str">
        <f>IFERROR(IF(VLOOKUP(A362,VocabularyFR!$A:$G,6)=0,"",VLOOKUP(A362,VocabularyFR!$A:$G,6)),"")</f>
        <v/>
      </c>
      <c r="M362" s="13" t="str">
        <f>IFERROR(IF(VLOOKUP(A362,Vocabulary!$A:$F,3)=0,"",VLOOKUP(A362,Vocabulary!$A:$F,3)),"")</f>
        <v>Adrescomponent met de naam die officieel werd toegekend aan een straat (baan, doorgang, plein) of aan een gehucht en waaraan adressen kunnen zijn gekoppeld.</v>
      </c>
      <c r="N362" s="13" t="str">
        <f>IFERROR(IF(VLOOKUP(A362,VocabularyNL!$A:$H,7)=0,"",VLOOKUP(A362,VocabularyNL!$A:$H,7)),"")</f>
        <v>Adrescomponent met de naam die officieel werd toegekend aan een straat (baan, doorgang, plein) of aan een gehucht en waaraan adressen kunnen zijn gekoppeld.</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7" t="str">
        <f>VLOOKUP(Table9[[#This Row],[Id]],Vocabulary!A:K,11)</f>
        <v>no</v>
      </c>
    </row>
    <row r="363" spans="1:19" ht="28.8" x14ac:dyDescent="0.3">
      <c r="A363" s="4">
        <v>411</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&lt;http://data.vlaanderen.be/ns/adres#aanduiding&gt;</v>
      </c>
      <c r="J363" s="13" t="str">
        <f>IF($A363&lt;&gt;"",VLOOKUP($A363,Vocabulary!$A:$J,2,),"")</f>
        <v>aanduiding</v>
      </c>
      <c r="K363" s="13" t="str">
        <f>IFERROR(IF(VLOOKUP(A363,VocabularyNL!$A:$G,6)=0,"",VLOOKUP(A363,VocabularyNL!$A:$G,6)),"")</f>
        <v>aanduiding</v>
      </c>
      <c r="L363" s="13" t="str">
        <f>IFERROR(IF(VLOOKUP(A363,VocabularyFR!$A:$G,6)=0,"",VLOOKUP(A363,VocabularyFR!$A:$G,6)),"")</f>
        <v/>
      </c>
      <c r="M363" s="13" t="str">
        <f>IFERROR(IF(VLOOKUP(A363,Vocabulary!$A:$F,3)=0,"",VLOOKUP(A363,Vocabulary!$A:$F,3)),"")</f>
        <v>Alfanumerieke code die de locator uniek identificeert binnen de straat, administratieve eenheid etc.</v>
      </c>
      <c r="N363" s="13" t="str">
        <f>IFERROR(IF(VLOOKUP(A363,VocabularyNL!$A:$H,7)=0,"",VLOOKUP(A363,VocabularyNL!$A:$H,7)),"")</f>
        <v>Alfanumerieke code die de locator uniek identificeert binnen de straat, administratieve eenheid etc.</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7" t="str">
        <f>VLOOKUP(Table9[[#This Row],[Id]],Vocabulary!A:K,11)</f>
        <v>no</v>
      </c>
    </row>
    <row r="364" spans="1:19" ht="28.8" x14ac:dyDescent="0.3">
      <c r="A364" s="4">
        <v>412</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&lt;http://data.vlaanderen.be/ns/adres#Locatieaanduiding.aanduiding&gt;</v>
      </c>
      <c r="J364" s="13" t="str">
        <f>IF($A364&lt;&gt;"",VLOOKUP($A364,Vocabulary!$A:$J,2,),"")</f>
        <v>Locatieaanduiding.aanduiding</v>
      </c>
      <c r="K364" s="13" t="str">
        <f>IFERROR(IF(VLOOKUP(A364,VocabularyNL!$A:$G,6)=0,"",VLOOKUP(A364,VocabularyNL!$A:$G,6)),"")</f>
        <v>Locatieaanduiding.aanduiding</v>
      </c>
      <c r="L364" s="13" t="str">
        <f>IFERROR(IF(VLOOKUP(A364,VocabularyFR!$A:$G,6)=0,"",VLOOKUP(A364,VocabularyFR!$A:$G,6)),"")</f>
        <v/>
      </c>
      <c r="M364" s="13" t="str">
        <f>IFERROR(IF(VLOOKUP(A364,Vocabulary!$A:$F,3)=0,"",VLOOKUP(A364,Vocabulary!$A:$F,3)),"")</f>
        <v>Alfanumerieke code waarmee het identificerend deel van een adreslocator wordt aangeduid.</v>
      </c>
      <c r="N364" s="13" t="str">
        <f>IFERROR(IF(VLOOKUP(A364,VocabularyNL!$A:$H,7)=0,"",VLOOKUP(A364,VocabularyNL!$A:$H,7)),"")</f>
        <v>Alfanumerieke code waarmee het identificerend deel van een adreslocator wordt aangeduid.</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7" t="str">
        <f>VLOOKUP(Table9[[#This Row],[Id]],Vocabulary!A:K,11)</f>
        <v>no</v>
      </c>
    </row>
    <row r="365" spans="1:19" ht="28.8" x14ac:dyDescent="0.3">
      <c r="A365" s="4">
        <v>413</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&lt;http://data.vlaanderen.be/ns/adres#adreslocator&gt;</v>
      </c>
      <c r="J365" s="13" t="str">
        <f>IF($A365&lt;&gt;"",VLOOKUP($A365,Vocabulary!$A:$J,2,),"")</f>
        <v>adreslocator</v>
      </c>
      <c r="K365" s="13" t="str">
        <f>IFERROR(IF(VLOOKUP(A365,VocabularyNL!$A:$G,6)=0,"",VLOOKUP(A365,VocabularyNL!$A:$G,6)),"")</f>
        <v>adreslocator</v>
      </c>
      <c r="L365" s="13" t="str">
        <f>IFERROR(IF(VLOOKUP(A365,VocabularyFR!$A:$G,6)=0,"",VLOOKUP(A365,VocabularyFR!$A:$G,6)),"")</f>
        <v/>
      </c>
      <c r="M365" s="13" t="str">
        <f>IFERROR(IF(VLOOKUP(A365,Vocabulary!$A:$F,3)=0,"",VLOOKUP(A365,Vocabulary!$A:$F,3)),"")</f>
        <v>Bijkomende adreslocator.</v>
      </c>
      <c r="N365" s="13" t="str">
        <f>IFERROR(IF(VLOOKUP(A365,VocabularyNL!$A:$H,7)=0,"",VLOOKUP(A365,VocabularyNL!$A:$H,7)),"")</f>
        <v>Bijkomende adreslocator.</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7" t="str">
        <f>VLOOKUP(Table9[[#This Row],[Id]],Vocabulary!A:K,11)</f>
        <v>no</v>
      </c>
    </row>
    <row r="366" spans="1:19" ht="72" x14ac:dyDescent="0.3">
      <c r="A366" s="4">
        <v>414</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&lt;http://data.vlaanderen.be/ns/adres#busnummer&gt;</v>
      </c>
      <c r="J366" s="13" t="str">
        <f>IF($A366&lt;&gt;"",VLOOKUP($A366,Vocabulary!$A:$J,2,),"")</f>
        <v>busnummer</v>
      </c>
      <c r="K366" s="13" t="str">
        <f>IFERROR(IF(VLOOKUP(A366,VocabularyNL!$A:$G,6)=0,"",VLOOKUP(A366,VocabularyNL!$A:$G,6)),"")</f>
        <v>busnummer</v>
      </c>
      <c r="L366" s="13" t="str">
        <f>IFERROR(IF(VLOOKUP(A366,VocabularyFR!$A:$G,6)=0,"",VLOOKUP(A366,VocabularyFR!$A:$G,6)),"")</f>
        <v/>
      </c>
      <c r="M366" s="13" t="str">
        <f>IFERROR(IF(VLOOKUP(A366,Vocabulary!$A:$F,3)=0,"",VLOOKUP(A366,Vocabulary!$A:$F,3)),"")</f>
        <v>Officieel toegekende alfanumerieke code die wordt toegevoegd aan het huisnummer om meerdere gebouweenheden, standplaatsen, ligplaatsen of percelen te onderscheiden die eenzelfde huisnummer hebben.</v>
      </c>
      <c r="N366" s="13" t="str">
        <f>IFERROR(IF(VLOOKUP(A366,VocabularyNL!$A:$H,7)=0,"",VLOOKUP(A366,VocabularyNL!$A:$H,7)),"")</f>
        <v>Officieel toegekende alfanumerieke code die wordt toegevoegd aan het huisnummer om meerdere gebouweenheden, standplaatsen, ligplaatsen of percelen te onderscheiden die eenzelfde huisnummer hebben.</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7" t="str">
        <f>VLOOKUP(Table9[[#This Row],[Id]],Vocabulary!A:K,11)</f>
        <v>no</v>
      </c>
    </row>
    <row r="367" spans="1:19" ht="129.6" x14ac:dyDescent="0.3">
      <c r="A367" s="4">
        <v>415</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&lt;http://data.vlaanderen.be/ns/adres#Adresvoorstelling.busnummer&gt;</v>
      </c>
      <c r="J367" s="13" t="str">
        <f>IF($A367&lt;&gt;"",VLOOKUP($A367,Vocabulary!$A:$J,2,),"")</f>
        <v>Adresvoorstelling.busnummer</v>
      </c>
      <c r="K367" s="13" t="str">
        <f>IFERROR(IF(VLOOKUP(A367,VocabularyNL!$A:$G,6)=0,"",VLOOKUP(A367,VocabularyNL!$A:$G,6)),"")</f>
        <v>Adresvoorstelling.busnummer</v>
      </c>
      <c r="L367" s="13" t="str">
        <f>IFERROR(IF(VLOOKUP(A367,VocabularyFR!$A:$G,6)=0,"",VLOOKUP(A367,VocabularyFR!$A:$G,6)),"")</f>
        <v/>
      </c>
      <c r="M367" s="13" t="str">
        <f>IFERROR(IF(VLOOKUP(A367,Vocabulary!$A:$F,3)=0,"",VLOOKUP(A367,Vocabulary!$A:$F,3)),"")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7" s="13" t="str">
        <f>IFERROR(IF(VLOOKUP(A367,VocabularyNL!$A:$H,7)=0,"",VLOOKUP(A367,VocabularyNL!$A:$H,7)),"")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7" t="str">
        <f>VLOOKUP(Table9[[#This Row],[Id]],Vocabulary!A:K,11)</f>
        <v>no</v>
      </c>
    </row>
    <row r="368" spans="1:19" ht="28.8" x14ac:dyDescent="0.3">
      <c r="A368" s="4">
        <v>416</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&lt;http://data.vlaanderen.be/ns/adres#gemeentenaam&gt;</v>
      </c>
      <c r="J368" s="13" t="str">
        <f>IF($A368&lt;&gt;"",VLOOKUP($A368,Vocabulary!$A:$J,2,),"")</f>
        <v>gemeentenaam</v>
      </c>
      <c r="K368" s="13" t="str">
        <f>IFERROR(IF(VLOOKUP(A368,VocabularyNL!$A:$G,6)=0,"",VLOOKUP(A368,VocabularyNL!$A:$G,6)),"")</f>
        <v>gemeentenaam</v>
      </c>
      <c r="L368" s="13" t="str">
        <f>IFERROR(IF(VLOOKUP(A368,VocabularyFR!$A:$G,6)=0,"",VLOOKUP(A368,VocabularyFR!$A:$G,6)),"")</f>
        <v/>
      </c>
      <c r="M368" s="13" t="str">
        <f>IFERROR(IF(VLOOKUP(A368,Vocabulary!$A:$F,3)=0,"",VLOOKUP(A368,Vocabulary!$A:$F,3)),"")</f>
        <v>Gemeentenaam vh adres.</v>
      </c>
      <c r="N368" s="13" t="str">
        <f>IFERROR(IF(VLOOKUP(A368,VocabularyNL!$A:$H,7)=0,"",VLOOKUP(A368,VocabularyNL!$A:$H,7)),"")</f>
        <v>Gemeentenaam vh adres.</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7" t="str">
        <f>VLOOKUP(Table9[[#This Row],[Id]],Vocabulary!A:K,11)</f>
        <v>no</v>
      </c>
    </row>
    <row r="369" spans="1:19" ht="28.8" x14ac:dyDescent="0.3">
      <c r="A369" s="4">
        <v>417</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&lt;http://data.vlaanderen.be/ns/adres#heeftGemeentenaam&gt;</v>
      </c>
      <c r="J369" s="13" t="str">
        <f>IF($A369&lt;&gt;"",VLOOKUP($A369,Vocabulary!$A:$J,2,),"")</f>
        <v>heeftGemeentenaam</v>
      </c>
      <c r="K369" s="13" t="str">
        <f>IFERROR(IF(VLOOKUP(A369,VocabularyNL!$A:$G,6)=0,"",VLOOKUP(A369,VocabularyNL!$A:$G,6)),"")</f>
        <v>heeftGemeentenaam</v>
      </c>
      <c r="L369" s="13" t="str">
        <f>IFERROR(IF(VLOOKUP(A369,VocabularyFR!$A:$G,6)=0,"",VLOOKUP(A369,VocabularyFR!$A:$G,6)),"")</f>
        <v/>
      </c>
      <c r="M369" s="13" t="str">
        <f>IFERROR(IF(VLOOKUP(A369,Vocabulary!$A:$F,3)=0,"",VLOOKUP(A369,Vocabulary!$A:$F,3)),"")</f>
        <v>Gemeentenaamcomponent van het adres.</v>
      </c>
      <c r="N369" s="13" t="str">
        <f>IFERROR(IF(VLOOKUP(A369,VocabularyNL!$A:$H,7)=0,"",VLOOKUP(A369,VocabularyNL!$A:$H,7)),"")</f>
        <v>Gemeentenaamcomponent van het adres.</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7" t="str">
        <f>VLOOKUP(Table9[[#This Row],[Id]],Vocabulary!A:K,11)</f>
        <v>no</v>
      </c>
    </row>
    <row r="370" spans="1:19" ht="28.8" x14ac:dyDescent="0.3">
      <c r="A370" s="4">
        <v>418</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&lt;http://data.vlaanderen.be/ns/adres#heeftPostinfo&gt;</v>
      </c>
      <c r="J370" s="13" t="str">
        <f>IF($A370&lt;&gt;"",VLOOKUP($A370,Vocabulary!$A:$J,2,),"")</f>
        <v>heeftPostinfo</v>
      </c>
      <c r="K370" s="13" t="str">
        <f>IFERROR(IF(VLOOKUP(A370,VocabularyNL!$A:$G,6)=0,"",VLOOKUP(A370,VocabularyNL!$A:$G,6)),"")</f>
        <v>heeftPostinfo</v>
      </c>
      <c r="L370" s="13" t="str">
        <f>IFERROR(IF(VLOOKUP(A370,VocabularyFR!$A:$G,6)=0,"",VLOOKUP(A370,VocabularyFR!$A:$G,6)),"")</f>
        <v/>
      </c>
      <c r="M370" s="13" t="str">
        <f>IFERROR(IF(VLOOKUP(A370,Vocabulary!$A:$F,3)=0,"",VLOOKUP(A370,Vocabulary!$A:$F,3)),"")</f>
        <v>Postinfocomponent van het adres.</v>
      </c>
      <c r="N370" s="13" t="str">
        <f>IFERROR(IF(VLOOKUP(A370,VocabularyNL!$A:$H,7)=0,"",VLOOKUP(A370,VocabularyNL!$A:$H,7)),"")</f>
        <v>Postinfocomponent van het adres.</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7" t="str">
        <f>VLOOKUP(Table9[[#This Row],[Id]],Vocabulary!A:K,11)</f>
        <v>no</v>
      </c>
    </row>
    <row r="371" spans="1:19" ht="28.8" x14ac:dyDescent="0.3">
      <c r="A371" s="4">
        <v>419</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&lt;http://data.vlaanderen.be/ns/adres#heeftStraatnaam&gt;</v>
      </c>
      <c r="J371" s="13" t="str">
        <f>IF($A371&lt;&gt;"",VLOOKUP($A371,Vocabulary!$A:$J,2,),"")</f>
        <v>heeftStraatnaam</v>
      </c>
      <c r="K371" s="13" t="str">
        <f>IFERROR(IF(VLOOKUP(A371,VocabularyNL!$A:$G,6)=0,"",VLOOKUP(A371,VocabularyNL!$A:$G,6)),"")</f>
        <v>heeftStraatnaam</v>
      </c>
      <c r="L371" s="13" t="str">
        <f>IFERROR(IF(VLOOKUP(A371,VocabularyFR!$A:$G,6)=0,"",VLOOKUP(A371,VocabularyFR!$A:$G,6)),"")</f>
        <v/>
      </c>
      <c r="M371" s="13" t="str">
        <f>IFERROR(IF(VLOOKUP(A371,Vocabulary!$A:$F,3)=0,"",VLOOKUP(A371,Vocabulary!$A:$F,3)),"")</f>
        <v>Straatnaamcomponent van het adres.</v>
      </c>
      <c r="N371" s="13" t="str">
        <f>IFERROR(IF(VLOOKUP(A371,VocabularyNL!$A:$H,7)=0,"",VLOOKUP(A371,VocabularyNL!$A:$H,7)),"")</f>
        <v>Straatnaamcomponent van het adres.</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7" t="str">
        <f>VLOOKUP(Table9[[#This Row],[Id]],Vocabulary!A:K,11)</f>
        <v>no</v>
      </c>
    </row>
    <row r="372" spans="1:19" ht="57.6" x14ac:dyDescent="0.3">
      <c r="A372" s="4">
        <v>420</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&lt;http://data.vlaanderen.be/ns/adres#homoniemToevoeging&gt;</v>
      </c>
      <c r="J372" s="13" t="str">
        <f>IF($A372&lt;&gt;"",VLOOKUP($A372,Vocabulary!$A:$J,2,),"")</f>
        <v>homoniemToevoeging</v>
      </c>
      <c r="K372" s="13" t="str">
        <f>IFERROR(IF(VLOOKUP(A372,VocabularyNL!$A:$G,6)=0,"",VLOOKUP(A372,VocabularyNL!$A:$G,6)),"")</f>
        <v>homoniemToevoeging</v>
      </c>
      <c r="L372" s="13" t="str">
        <f>IFERROR(IF(VLOOKUP(A372,VocabularyFR!$A:$G,6)=0,"",VLOOKUP(A372,VocabularyFR!$A:$G,6)),"")</f>
        <v/>
      </c>
      <c r="M372" s="13" t="str">
        <f>IFERROR(IF(VLOOKUP(A372,Vocabulary!$A:$F,3)=0,"",VLOOKUP(A372,Vocabulary!$A:$F,3)),"")</f>
        <v>Toevoeging om dubbele straatnamen (straatnamen met dezelfde naam maar andere ligging in de gemeente en eigen adressen) van elkaar te onderscheiden.</v>
      </c>
      <c r="N372" s="13" t="str">
        <f>IFERROR(IF(VLOOKUP(A372,VocabularyNL!$A:$H,7)=0,"",VLOOKUP(A372,VocabularyNL!$A:$H,7)),"")</f>
        <v>Toevoeging om dubbele straatnamen (straatnamen met dezelfde naam maar andere ligging in de gemeente en eigen adressen) van elkaar te onderscheiden.</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7" t="str">
        <f>VLOOKUP(Table9[[#This Row],[Id]],Vocabulary!A:K,11)</f>
        <v>no</v>
      </c>
    </row>
    <row r="373" spans="1:19" ht="100.8" x14ac:dyDescent="0.3">
      <c r="A373" s="4">
        <v>421</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&lt;http://data.vlaanderen.be/ns/adres#Adresvoorstelling.huisnummer&gt;</v>
      </c>
      <c r="J373" s="13" t="str">
        <f>IF($A373&lt;&gt;"",VLOOKUP($A373,Vocabulary!$A:$J,2,),"")</f>
        <v>Adresvoorstelling.huisnummer</v>
      </c>
      <c r="K373" s="13" t="str">
        <f>IFERROR(IF(VLOOKUP(A373,VocabularyNL!$A:$G,6)=0,"",VLOOKUP(A373,VocabularyNL!$A:$G,6)),"")</f>
        <v>Adresvoorstelling.huisnummer</v>
      </c>
      <c r="L373" s="13" t="str">
        <f>IFERROR(IF(VLOOKUP(A373,VocabularyFR!$A:$G,6)=0,"",VLOOKUP(A373,VocabularyFR!$A:$G,6)),"")</f>
        <v/>
      </c>
      <c r="M373" s="13" t="str">
        <f>IFERROR(IF(VLOOKUP(A373,Vocabulary!$A:$F,3)=0,"",VLOOKUP(A373,Vocabulary!$A:$F,3)),"")</f>
        <v>Alfanumerieke code officieel toegekend aan gebouweenheden, ligplaatsen, standplaatsen of percelen.
Gebruik
Specialisatie van Adresvoorstelling:locatieaanduiding tbv Belgische adressen.</v>
      </c>
      <c r="N373" s="13" t="str">
        <f>IFERROR(IF(VLOOKUP(A373,VocabularyNL!$A:$H,7)=0,"",VLOOKUP(A373,VocabularyNL!$A:$H,7)),"")</f>
        <v>Alfanumerieke code officieel toegekend aan gebouweenheden, ligplaatsen, standplaatsen of percelen.
Gebruik
Specialisatie van Adresvoorstelling:locatieaanduiding tbv Belgische adressen.</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c r="S373" s="57" t="str">
        <f>VLOOKUP(Table9[[#This Row],[Id]],Vocabulary!A:K,11)</f>
        <v>no</v>
      </c>
    </row>
    <row r="374" spans="1:19" ht="43.2" x14ac:dyDescent="0.3">
      <c r="A374" s="4">
        <v>422</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&lt;http://data.vlaanderen.be/ns/adres#huisnummer&gt;</v>
      </c>
      <c r="J374" s="13" t="str">
        <f>IF($A374&lt;&gt;"",VLOOKUP($A374,Vocabulary!$A:$J,2,),"")</f>
        <v>huisnummer</v>
      </c>
      <c r="K374" s="13" t="str">
        <f>IFERROR(IF(VLOOKUP(A374,VocabularyNL!$A:$G,6)=0,"",VLOOKUP(A374,VocabularyNL!$A:$G,6)),"")</f>
        <v>huisnummer</v>
      </c>
      <c r="L374" s="13" t="str">
        <f>IFERROR(IF(VLOOKUP(A374,VocabularyFR!$A:$G,6)=0,"",VLOOKUP(A374,VocabularyFR!$A:$G,6)),"")</f>
        <v/>
      </c>
      <c r="M374" s="13" t="str">
        <f>IFERROR(IF(VLOOKUP(A374,Vocabulary!$A:$F,3)=0,"",VLOOKUP(A374,Vocabulary!$A:$F,3)),"")</f>
        <v>Alfanumerieke code officieel toegekend aan gebouweenheden, ligplaatsen, standplaatsen of percelen.</v>
      </c>
      <c r="N374" s="13" t="str">
        <f>IFERROR(IF(VLOOKUP(A374,VocabularyNL!$A:$H,7)=0,"",VLOOKUP(A374,VocabularyNL!$A:$H,7)),"")</f>
        <v>Alfanumerieke code officieel toegekend aan gebouweenheden, ligplaatsen, standplaatsen of percelen.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7" t="str">
        <f>VLOOKUP(Table9[[#This Row],[Id]],Vocabulary!A:K,11)</f>
        <v>no</v>
      </c>
    </row>
    <row r="375" spans="1:19" ht="28.8" x14ac:dyDescent="0.3">
      <c r="A375" s="4">
        <v>423</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&lt;http://data.vlaanderen.be/ns/adres#isToegekendAan&gt;</v>
      </c>
      <c r="J375" s="13" t="str">
        <f>IF($A375&lt;&gt;"",VLOOKUP($A375,Vocabulary!$A:$J,2,),"")</f>
        <v>isToegekendAan</v>
      </c>
      <c r="K375" s="13" t="str">
        <f>IFERROR(IF(VLOOKUP(A375,VocabularyNL!$A:$G,6)=0,"",VLOOKUP(A375,VocabularyNL!$A:$G,6)),"")</f>
        <v>isToegekendAan</v>
      </c>
      <c r="L375" s="13" t="str">
        <f>IFERROR(IF(VLOOKUP(A375,VocabularyFR!$A:$G,6)=0,"",VLOOKUP(A375,VocabularyFR!$A:$G,6)),"")</f>
        <v/>
      </c>
      <c r="M375" s="13" t="str">
        <f>IFERROR(IF(VLOOKUP(A375,Vocabulary!$A:$F,3)=0,"",VLOOKUP(A375,Vocabulary!$A:$F,3)),"")</f>
        <v>Adresseerbaar object waaraan het adres is toegekend.</v>
      </c>
      <c r="N375" s="13" t="str">
        <f>IFERROR(IF(VLOOKUP(A375,VocabularyNL!$A:$H,7)=0,"",VLOOKUP(A375,VocabularyNL!$A:$H,7)),"")</f>
        <v>Adresseerbaar object waaraan het adres is toegekend.</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7" t="str">
        <f>VLOOKUP(Table9[[#This Row],[Id]],Vocabulary!A:K,11)</f>
        <v>no</v>
      </c>
    </row>
    <row r="376" spans="1:19" ht="28.8" x14ac:dyDescent="0.3">
      <c r="A376" s="4">
        <v>424</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&lt;http://data.vlaanderen.be/ns/adres#isVerrijktMet&gt;</v>
      </c>
      <c r="J376" s="13" t="str">
        <f>IF($A376&lt;&gt;"",VLOOKUP($A376,Vocabulary!$A:$J,2,),"")</f>
        <v>isVerrijktMet</v>
      </c>
      <c r="K376" s="13" t="str">
        <f>IFERROR(IF(VLOOKUP(A376,VocabularyNL!$A:$G,6)=0,"",VLOOKUP(A376,VocabularyNL!$A:$G,6)),"")</f>
        <v>isVerrijktMet</v>
      </c>
      <c r="L376" s="13" t="str">
        <f>IFERROR(IF(VLOOKUP(A376,VocabularyFR!$A:$G,6)=0,"",VLOOKUP(A376,VocabularyFR!$A:$G,6)),"")</f>
        <v/>
      </c>
      <c r="M376" s="13" t="str">
        <f>IFERROR(IF(VLOOKUP(A376,Vocabulary!$A:$F,3)=0,"",VLOOKUP(A376,Vocabulary!$A:$F,3)),"")</f>
        <v>Verwijzing naar een adresuitbreiding.</v>
      </c>
      <c r="N376" s="13" t="str">
        <f>IFERROR(IF(VLOOKUP(A376,VocabularyNL!$A:$H,7)=0,"",VLOOKUP(A376,VocabularyNL!$A:$H,7)),"")</f>
        <v>Verwijzing naar een adresuitbreiding.</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7" t="str">
        <f>VLOOKUP(Table9[[#This Row],[Id]],Vocabulary!A:K,11)</f>
        <v>no</v>
      </c>
    </row>
    <row r="377" spans="1:19" ht="28.8" x14ac:dyDescent="0.3">
      <c r="A377" s="4">
        <v>425</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&lt;http://data.vlaanderen.be/ns/adres#land&gt;</v>
      </c>
      <c r="J377" s="13" t="str">
        <f>IF($A377&lt;&gt;"",VLOOKUP($A377,Vocabulary!$A:$J,2,),"")</f>
        <v>land</v>
      </c>
      <c r="K377" s="13" t="str">
        <f>IFERROR(IF(VLOOKUP(A377,VocabularyNL!$A:$G,6)=0,"",VLOOKUP(A377,VocabularyNL!$A:$G,6)),"")</f>
        <v>land</v>
      </c>
      <c r="L377" s="13" t="str">
        <f>IFERROR(IF(VLOOKUP(A377,VocabularyFR!$A:$G,6)=0,"",VLOOKUP(A377,VocabularyFR!$A:$G,6)),"")</f>
        <v/>
      </c>
      <c r="M377" s="13" t="str">
        <f>IFERROR(IF(VLOOKUP(A377,Vocabulary!$A:$F,3)=0,"",VLOOKUP(A377,Vocabulary!$A:$F,3)),"")</f>
        <v>Land waarin het adres gelegen is.</v>
      </c>
      <c r="N377" s="13" t="str">
        <f>IFERROR(IF(VLOOKUP(A377,VocabularyNL!$A:$H,7)=0,"",VLOOKUP(A377,VocabularyNL!$A:$H,7)),"")</f>
        <v>Land waarin het adres gelegen is.</v>
      </c>
      <c r="O377" s="13" t="str">
        <f>IFERROR(IF(VLOOKUP(A377,VocabularyFR!$A:$H,7)=0,"",VLOOKUP(A377,VocabularyFR!$A:$H,7)),"")</f>
        <v/>
      </c>
      <c r="P377" s="13" t="str">
        <f>IF($A377&lt;&gt;"",IF(VLOOKUP($A377,Vocabulary!$A:$J,7,)&lt;&gt;"",VLOOKUP($A377,Vocabulary!$A:$J,7,),""),"")</f>
        <v/>
      </c>
      <c r="Q377" s="13" t="str">
        <f>IFERROR(IF(VLOOKUP(A377,VocabularyNL!$A:$H,8)=0,"",VLOOKUP(A377,VocabularyNL!$A:$H,8)),"")</f>
        <v/>
      </c>
      <c r="R377" s="13" t="str">
        <f>IFERROR(IF(VLOOKUP(A377,VocabularyFR!$A:$H,8)=0,"",VLOOKUP(A377,VocabularyFR!$A:$H,8)),"")</f>
        <v/>
      </c>
      <c r="S377" s="57" t="str">
        <f>VLOOKUP(Table9[[#This Row],[Id]],Vocabulary!A:K,11)</f>
        <v>no</v>
      </c>
    </row>
    <row r="378" spans="1:19" ht="100.8" x14ac:dyDescent="0.3">
      <c r="A378" s="4">
        <v>426</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&lt;http://data.vlaanderen.be/ns/adres#niveau&gt;</v>
      </c>
      <c r="J378" s="13" t="str">
        <f>IF($A378&lt;&gt;"",VLOOKUP($A378,Vocabulary!$A:$J,2,),"")</f>
        <v>niveau</v>
      </c>
      <c r="K378" s="13" t="str">
        <f>IFERROR(IF(VLOOKUP(A378,VocabularyNL!$A:$G,6)=0,"",VLOOKUP(A378,VocabularyNL!$A:$G,6)),"")</f>
        <v>niveau</v>
      </c>
      <c r="L378" s="13" t="str">
        <f>IFERROR(IF(VLOOKUP(A378,VocabularyFR!$A:$G,6)=0,"",VLOOKUP(A378,VocabularyFR!$A:$G,6)),"")</f>
        <v/>
      </c>
      <c r="M378" s="13" t="str">
        <f>IFERROR(IF(VLOOKUP(A378,Vocabulary!$A:$F,3)=0,"",VLOOKUP(A378,Vocabulary!$A:$F,3)),"")</f>
        <v>Het niveau waarnaar de locator verwijst.
Gebruik
Waarbij het niveau staat voor de geografische granulariteit vd locator: zo verwijzen locators vh type huisnummer doorgaans naar het gebouw terwijl busnummers naar een deel vh gebouw verwijzen.</v>
      </c>
      <c r="N378" s="13" t="str">
        <f>IFERROR(IF(VLOOKUP(A378,VocabularyNL!$A:$H,7)=0,"",VLOOKUP(A378,VocabularyNL!$A:$H,7)),"")</f>
        <v>Het niveau waarnaar de locator verwijst.
Gebruik
Waarbij het niveau staat voor de geografische granulariteit vd locator: zo verwijzen locators vh type huisnummer doorgaans naar het gebouw terwijl busnummers naar een deel vh gebouw verwijzen.</v>
      </c>
      <c r="O378" s="13" t="str">
        <f>IFERROR(IF(VLOOKUP(A378,VocabularyFR!$A:$H,7)=0,"",VLOOKUP(A378,VocabularyFR!$A:$H,7)),"")</f>
        <v/>
      </c>
      <c r="P378" s="13" t="str">
        <f>IF($A378&lt;&gt;"",IF(VLOOKUP($A378,Vocabulary!$A:$J,7,)&lt;&gt;"",VLOOKUP($A378,Vocabulary!$A:$J,7,),""),"")</f>
        <v/>
      </c>
      <c r="Q378" s="13" t="str">
        <f>IFERROR(IF(VLOOKUP(A378,VocabularyNL!$A:$H,8)=0,"",VLOOKUP(A378,VocabularyNL!$A:$H,8)),"")</f>
        <v/>
      </c>
      <c r="R378" s="13" t="str">
        <f>IFERROR(IF(VLOOKUP(A378,VocabularyFR!$A:$H,8)=0,"",VLOOKUP(A378,VocabularyFR!$A:$H,8)),"")</f>
        <v/>
      </c>
      <c r="S378" s="57" t="str">
        <f>VLOOKUP(Table9[[#This Row],[Id]],Vocabulary!A:K,11)</f>
        <v>no</v>
      </c>
    </row>
    <row r="379" spans="1:19" ht="115.2" x14ac:dyDescent="0.3">
      <c r="A379" s="4">
        <v>427</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&lt;http://data.vlaanderen.be/ns/adres#officieelToegekend&gt;</v>
      </c>
      <c r="J379" s="13" t="str">
        <f>IF($A379&lt;&gt;"",VLOOKUP($A379,Vocabulary!$A:$J,2,),"")</f>
        <v>officieelToegekend</v>
      </c>
      <c r="K379" s="13" t="str">
        <f>IFERROR(IF(VLOOKUP(A379,VocabularyNL!$A:$G,6)=0,"",VLOOKUP(A379,VocabularyNL!$A:$G,6)),"")</f>
        <v>officieelToegekend</v>
      </c>
      <c r="L379" s="13" t="str">
        <f>IFERROR(IF(VLOOKUP(A379,VocabularyFR!$A:$G,6)=0,"",VLOOKUP(A379,VocabularyFR!$A:$G,6)),"")</f>
        <v/>
      </c>
      <c r="M379" s="13" t="str">
        <f>IFERROR(IF(VLOOKUP(A379,Vocabulary!$A:$F,3)=0,"",VLOOKUP(A379,Vocabulary!$A:$F,3)),"")</f>
        <v>Geeft aan of het adres officieel door de adresbeheerder is toegekend.
Gebruik
Een adres is niet-officieel wanneer het bestaan ervan niet gekend was vanuit de administratieve procedures, maar pas nadat nadat het feitelijk is vastgesteld op het terrein.</v>
      </c>
      <c r="N379" s="13" t="str">
        <f>IFERROR(IF(VLOOKUP(A379,VocabularyNL!$A:$H,7)=0,"",VLOOKUP(A379,VocabularyNL!$A:$H,7)),"")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c r="S379" s="57" t="str">
        <f>VLOOKUP(Table9[[#This Row],[Id]],Vocabulary!A:K,11)</f>
        <v>no</v>
      </c>
    </row>
    <row r="380" spans="1:19" ht="100.8" x14ac:dyDescent="0.3">
      <c r="A380" s="4">
        <v>428</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&lt;http://data.vlaanderen.be/ns/adres#positie&gt;</v>
      </c>
      <c r="J380" s="13" t="str">
        <f>IF($A380&lt;&gt;"",VLOOKUP($A380,Vocabulary!$A:$J,2,),"")</f>
        <v>positie</v>
      </c>
      <c r="K380" s="13" t="str">
        <f>IFERROR(IF(VLOOKUP(A380,VocabularyNL!$A:$G,6)=0,"",VLOOKUP(A380,VocabularyNL!$A:$G,6)),"")</f>
        <v>positie</v>
      </c>
      <c r="L380" s="13" t="str">
        <f>IFERROR(IF(VLOOKUP(A380,VocabularyFR!$A:$G,6)=0,"",VLOOKUP(A380,VocabularyFR!$A:$G,6)),"")</f>
        <v/>
      </c>
      <c r="M380" s="13" t="str">
        <f>IFERROR(IF(VLOOKUP(A380,Vocabulary!$A:$F,3)=0,"",VLOOKUP(A380,Vocabulary!$A:$F,3)),"")</f>
        <v>Positie van een karakeristiek punt dat de positie van het adres vertegenwoordigt volgens een bepaalde specificatie en inclusief informatie over de herkomst van de positie.
Gebruik
Moet een punt zijn.</v>
      </c>
      <c r="N380" s="13" t="str">
        <f>IFERROR(IF(VLOOKUP(A380,VocabularyNL!$A:$H,7)=0,"",VLOOKUP(A380,VocabularyNL!$A:$H,7)),"")</f>
        <v>Positie van een karakeristiek punt dat de positie van het adres vertegenwoordigt volgens een bepaalde specificatie en inclusief informatie over de herkomst van de positie.
Gebruik
Moet een punt zijn.</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c r="S380" s="57" t="str">
        <f>VLOOKUP(Table9[[#This Row],[Id]],Vocabulary!A:K,11)</f>
        <v>no</v>
      </c>
    </row>
    <row r="381" spans="1:19" ht="28.8" x14ac:dyDescent="0.3">
      <c r="A381" s="4">
        <v>429</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si="5"/>
        <v>&lt;http://data.vlaanderen.be/ns/adres#postcode&gt;</v>
      </c>
      <c r="J381" s="13" t="str">
        <f>IF($A381&lt;&gt;"",VLOOKUP($A381,Vocabulary!$A:$J,2,),"")</f>
        <v>postcode</v>
      </c>
      <c r="K381" s="13" t="str">
        <f>IFERROR(IF(VLOOKUP(A381,VocabularyNL!$A:$G,6)=0,"",VLOOKUP(A381,VocabularyNL!$A:$G,6)),"")</f>
        <v>postcode</v>
      </c>
      <c r="L381" s="13" t="str">
        <f>IFERROR(IF(VLOOKUP(A381,VocabularyFR!$A:$G,6)=0,"",VLOOKUP(A381,VocabularyFR!$A:$G,6)),"")</f>
        <v/>
      </c>
      <c r="M381" s="13" t="str">
        <f>IFERROR(IF(VLOOKUP(A381,Vocabulary!$A:$F,3)=0,"",VLOOKUP(A381,Vocabulary!$A:$F,3)),"")</f>
        <v>Code waarmee het geografisch gebied dat de adressen voor postale doeleinden groepeert aanduidt.</v>
      </c>
      <c r="N381" s="13" t="str">
        <f>IFERROR(IF(VLOOKUP(A381,VocabularyNL!$A:$H,7)=0,"",VLOOKUP(A381,VocabularyNL!$A:$H,7)),"")</f>
        <v>Code waarmee het geografisch gebied dat de adressen voor postale doeleinden groepeert aanduidt.</v>
      </c>
      <c r="O381" s="13" t="str">
        <f>IFERROR(IF(VLOOKUP(A381,VocabularyFR!$A:$H,7)=0,"",VLOOKUP(A381,VocabularyFR!$A:$H,7)),"")</f>
        <v/>
      </c>
      <c r="P381" s="13" t="str">
        <f>IF($A381&lt;&gt;"",IF(VLOOKUP($A381,Vocabulary!$A:$J,7,)&lt;&gt;"",VLOOKUP($A381,Vocabulary!$A:$J,7,),""),"")</f>
        <v>external terminology:
http://www.w3.org/ns/locn#postCode</v>
      </c>
      <c r="Q381" s="13" t="str">
        <f>IFERROR(IF(VLOOKUP(A381,VocabularyNL!$A:$H,8)=0,"",VLOOKUP(A381,VocabularyNL!$A:$H,8)),"")</f>
        <v/>
      </c>
      <c r="R381" s="13" t="str">
        <f>IFERROR(IF(VLOOKUP(A381,VocabularyFR!$A:$H,8)=0,"",VLOOKUP(A381,VocabularyFR!$A:$H,8)),"")</f>
        <v/>
      </c>
      <c r="S381" s="57" t="str">
        <f>VLOOKUP(Table9[[#This Row],[Id]],Vocabulary!A:K,11)</f>
        <v>no</v>
      </c>
    </row>
    <row r="382" spans="1:19" ht="100.8" x14ac:dyDescent="0.3">
      <c r="A382" s="4">
        <v>430</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5"/>
        <v>&lt;http://data.vlaanderen.be/ns/adres#postnaam&gt;</v>
      </c>
      <c r="J382" s="13" t="str">
        <f>IF($A382&lt;&gt;"",VLOOKUP($A382,Vocabulary!$A:$J,2,),"")</f>
        <v>postnaam</v>
      </c>
      <c r="K382" s="13" t="str">
        <f>IFERROR(IF(VLOOKUP(A382,VocabularyNL!$A:$G,6)=0,"",VLOOKUP(A382,VocabularyNL!$A:$G,6)),"")</f>
        <v>postnaam</v>
      </c>
      <c r="L382" s="13" t="str">
        <f>IFERROR(IF(VLOOKUP(A382,VocabularyFR!$A:$G,6)=0,"",VLOOKUP(A382,VocabularyFR!$A:$G,6)),"")</f>
        <v/>
      </c>
      <c r="M382" s="13" t="str">
        <f>IFERROR(IF(VLOOKUP(A382,Vocabulary!$A:$F,3)=0,"",VLOOKUP(A382,Vocabulary!$A:$F,3)),"")</f>
        <v>Naam waarmee het geografisch gebied dat de adressen voor postale doeleinden groepeert kan worden aangeduid.
Gebruik
Typisch de namen van vroegere gemeenten waarmee het gebied samenvalt.</v>
      </c>
      <c r="N382" s="13" t="str">
        <f>IFERROR(IF(VLOOKUP(A382,VocabularyNL!$A:$H,7)=0,"",VLOOKUP(A382,VocabularyNL!$A:$H,7)),"")</f>
        <v>Naam waarmee het geografisch gebied dat de adressen voor postale doeleinden groepeert kan worden aangeduid.
Gebruik
Typisch de namen van vroegere gemeenten waarmee het gebied samenvalt.</v>
      </c>
      <c r="O382" s="13" t="str">
        <f>IFERROR(IF(VLOOKUP(A382,VocabularyFR!$A:$H,7)=0,"",VLOOKUP(A382,VocabularyFR!$A:$H,7)),"")</f>
        <v/>
      </c>
      <c r="P382" s="13" t="str">
        <f>IF($A382&lt;&gt;"",IF(VLOOKUP($A382,Vocabulary!$A:$J,7,)&lt;&gt;"",VLOOKUP($A382,Vocabulary!$A:$J,7,),""),"")</f>
        <v>external terminology:
http://www.w3.org/ns/locn#postName</v>
      </c>
      <c r="Q382" s="13" t="str">
        <f>IFERROR(IF(VLOOKUP(A382,VocabularyNL!$A:$H,8)=0,"",VLOOKUP(A382,VocabularyNL!$A:$H,8)),"")</f>
        <v/>
      </c>
      <c r="R382" s="13" t="str">
        <f>IFERROR(IF(VLOOKUP(A382,VocabularyFR!$A:$H,8)=0,"",VLOOKUP(A382,VocabularyFR!$A:$H,8)),"")</f>
        <v/>
      </c>
      <c r="S382" s="57" t="str">
        <f>VLOOKUP(Table9[[#This Row],[Id]],Vocabulary!A:K,11)</f>
        <v>no</v>
      </c>
    </row>
    <row r="383" spans="1:19" ht="28.8" x14ac:dyDescent="0.3">
      <c r="A383" s="4">
        <v>431</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5"/>
        <v>&lt;http://data.vlaanderen.be/ns/adres#Straatnaam.status&gt;</v>
      </c>
      <c r="J383" s="13" t="str">
        <f>IF($A383&lt;&gt;"",VLOOKUP($A383,Vocabulary!$A:$J,2,),"")</f>
        <v>Straatnaam.status</v>
      </c>
      <c r="K383" s="13" t="str">
        <f>IFERROR(IF(VLOOKUP(A383,VocabularyNL!$A:$G,6)=0,"",VLOOKUP(A383,VocabularyNL!$A:$G,6)),"")</f>
        <v>Straatnaam.status</v>
      </c>
      <c r="L383" s="13" t="str">
        <f>IFERROR(IF(VLOOKUP(A383,VocabularyFR!$A:$G,6)=0,"",VLOOKUP(A383,VocabularyFR!$A:$G,6)),"")</f>
        <v/>
      </c>
      <c r="M383" s="13" t="str">
        <f>IFERROR(IF(VLOOKUP(A383,Vocabulary!$A:$F,3)=0,"",VLOOKUP(A383,Vocabulary!$A:$F,3)),"")</f>
        <v>Actuele toestand van de straatnaam.</v>
      </c>
      <c r="N383" s="13" t="str">
        <f>IFERROR(IF(VLOOKUP(A383,VocabularyNL!$A:$H,7)=0,"",VLOOKUP(A383,VocabularyNL!$A:$H,7)),"")</f>
        <v>Actuele toestand van de straatnaam.</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7" t="str">
        <f>VLOOKUP(Table9[[#This Row],[Id]],Vocabulary!A:K,11)</f>
        <v>no</v>
      </c>
    </row>
    <row r="384" spans="1:19" ht="28.8" x14ac:dyDescent="0.3">
      <c r="A384" s="4">
        <v>432</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5"/>
        <v>&lt;http://data.vlaanderen.be/ns/adres#Adres.status&gt;</v>
      </c>
      <c r="J384" s="13" t="str">
        <f>IF($A384&lt;&gt;"",VLOOKUP($A384,Vocabulary!$A:$J,2,),"")</f>
        <v>Adres.status</v>
      </c>
      <c r="K384" s="13" t="str">
        <f>IFERROR(IF(VLOOKUP(A384,VocabularyNL!$A:$G,6)=0,"",VLOOKUP(A384,VocabularyNL!$A:$G,6)),"")</f>
        <v>Adres.status</v>
      </c>
      <c r="L384" s="13" t="str">
        <f>IFERROR(IF(VLOOKUP(A384,VocabularyFR!$A:$G,6)=0,"",VLOOKUP(A384,VocabularyFR!$A:$G,6)),"")</f>
        <v/>
      </c>
      <c r="M384" s="13" t="str">
        <f>IFERROR(IF(VLOOKUP(A384,Vocabulary!$A:$F,3)=0,"",VLOOKUP(A384,Vocabulary!$A:$F,3)),"")</f>
        <v>Actuele toestand van het adres.</v>
      </c>
      <c r="N384" s="13" t="str">
        <f>IFERROR(IF(VLOOKUP(A384,VocabularyNL!$A:$H,7)=0,"",VLOOKUP(A384,VocabularyNL!$A:$H,7)),"")</f>
        <v>Actuele toestand van het adres.</v>
      </c>
      <c r="O384" s="13" t="str">
        <f>IFERROR(IF(VLOOKUP(A384,VocabularyFR!$A:$H,7)=0,"",VLOOKUP(A384,VocabularyFR!$A:$H,7)),"")</f>
        <v/>
      </c>
      <c r="P384" s="13" t="str">
        <f>IF($A384&lt;&gt;"",IF(VLOOKUP($A384,Vocabulary!$A:$J,7,)&lt;&gt;"",VLOOKUP($A384,Vocabulary!$A:$J,7,),""),"")</f>
        <v/>
      </c>
      <c r="Q384" s="13" t="str">
        <f>IFERROR(IF(VLOOKUP(A384,VocabularyNL!$A:$H,8)=0,"",VLOOKUP(A384,VocabularyNL!$A:$H,8)),"")</f>
        <v/>
      </c>
      <c r="R384" s="13" t="str">
        <f>IFERROR(IF(VLOOKUP(A384,VocabularyFR!$A:$H,8)=0,"",VLOOKUP(A384,VocabularyFR!$A:$H,8)),"")</f>
        <v/>
      </c>
      <c r="S384" s="57" t="str">
        <f>VLOOKUP(Table9[[#This Row],[Id]],Vocabulary!A:K,11)</f>
        <v>no</v>
      </c>
    </row>
    <row r="385" spans="1:19" ht="28.8" x14ac:dyDescent="0.3">
      <c r="A385" s="4">
        <v>433</v>
      </c>
      <c r="B385" s="13" t="str">
        <f>IF($A385&lt;&gt;"",IF(VLOOKUP($A385,VocabularyAdoption!$A:$K,8,)=0,"",VLOOKUP($A385,VocabularyAdoption!$A:$K,8,)),"")</f>
        <v/>
      </c>
      <c r="C385" s="13" t="str">
        <f>IF($A385&lt;&gt;"",VLOOKUP($A385,Vocabulary!$A:$J,6,),"")</f>
        <v>VL</v>
      </c>
      <c r="D385" s="13" t="str">
        <f>IF($A385&lt;&gt;"",VLOOKUP($A385,Vocabulary!$A:$J,8,),"")</f>
        <v>vl-adres</v>
      </c>
      <c r="E385" s="13" t="str">
        <f>IFERROR(VLOOKUP(D385,Prefix!$A:$B,2,),"")</f>
        <v>http://data.vlaanderen.be/ns/adres#</v>
      </c>
      <c r="F385" s="13" t="str">
        <f>IF($A385&lt;&gt;"",IF(VLOOKUP($A385,Vocabulary!$A:$J,9,)=0,"",VLOOKUP($A385,Vocabulary!$A:$J,9,)),"")</f>
        <v/>
      </c>
      <c r="G385" s="13" t="str">
        <f>IF($A385&lt;&gt;"",VLOOKUP($A385,Vocabulary!$A:$J,4,),"")</f>
        <v>Location</v>
      </c>
      <c r="H385" s="13" t="str">
        <f>IF($A385&lt;&gt;"",VLOOKUP($A385,Vocabulary!$A:$J,5,),"")</f>
        <v>Property</v>
      </c>
      <c r="I385" s="13" t="str">
        <f t="shared" ref="I385:I448" si="6">IF(AND(H385="ConceptScheme",LEFT(D385,7) &lt;&gt; "inspire"),CONCATENATE("&lt;",E385,LOWER(IF(F385="",J385,F385)),"#id&gt;"),CONCATENATE("&lt;",E385,IF(F385="",J385,F385),"&gt;"))</f>
        <v>&lt;http://data.vlaanderen.be/ns/adres#Locatienaam.type&gt;</v>
      </c>
      <c r="J385" s="13" t="str">
        <f>IF($A385&lt;&gt;"",VLOOKUP($A385,Vocabulary!$A:$J,2,),"")</f>
        <v>Locatienaam.type</v>
      </c>
      <c r="K385" s="13" t="str">
        <f>IFERROR(IF(VLOOKUP(A385,VocabularyNL!$A:$G,6)=0,"",VLOOKUP(A385,VocabularyNL!$A:$G,6)),"")</f>
        <v>Locatienaam.type</v>
      </c>
      <c r="L385" s="13" t="str">
        <f>IFERROR(IF(VLOOKUP(A385,VocabularyFR!$A:$G,6)=0,"",VLOOKUP(A385,VocabularyFR!$A:$G,6)),"")</f>
        <v/>
      </c>
      <c r="M385" s="13" t="str">
        <f>IFERROR(IF(VLOOKUP(A385,Vocabulary!$A:$F,3)=0,"",VLOOKUP(A385,Vocabulary!$A:$F,3)),"")</f>
        <v>Aard vh geografisch object.</v>
      </c>
      <c r="N385" s="13" t="str">
        <f>IFERROR(IF(VLOOKUP(A385,VocabularyNL!$A:$H,7)=0,"",VLOOKUP(A385,VocabularyNL!$A:$H,7)),"")</f>
        <v>Aard vh geografisch object.</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7" t="str">
        <f>VLOOKUP(Table9[[#This Row],[Id]],Vocabulary!A:K,11)</f>
        <v>no</v>
      </c>
    </row>
    <row r="386" spans="1:19" ht="28.8" x14ac:dyDescent="0.3">
      <c r="A386" s="4">
        <v>434</v>
      </c>
      <c r="B386" s="13" t="str">
        <f>IF($A386&lt;&gt;"",IF(VLOOKUP($A386,VocabularyAdoption!$A:$K,8,)=0,"",VLOOKUP($A386,VocabularyAdoption!$A:$K,8,)),"")</f>
        <v/>
      </c>
      <c r="C386" s="13" t="str">
        <f>IF($A386&lt;&gt;"",VLOOKUP($A386,Vocabulary!$A:$J,6,),"")</f>
        <v>VL</v>
      </c>
      <c r="D386" s="13" t="str">
        <f>IF($A386&lt;&gt;"",VLOOKUP($A386,Vocabulary!$A:$J,8,),"")</f>
        <v>vl-adres</v>
      </c>
      <c r="E386" s="13" t="str">
        <f>IFERROR(VLOOKUP(D386,Prefix!$A:$B,2,),"")</f>
        <v>http://data.vlaanderen.be/ns/adres#</v>
      </c>
      <c r="F386" s="13" t="str">
        <f>IF($A386&lt;&gt;"",IF(VLOOKUP($A386,Vocabulary!$A:$J,9,)=0,"",VLOOKUP($A386,Vocabulary!$A:$J,9,)),"")</f>
        <v/>
      </c>
      <c r="G386" s="13" t="str">
        <f>IF($A386&lt;&gt;"",VLOOKUP($A386,Vocabulary!$A:$J,4,),"")</f>
        <v>Location</v>
      </c>
      <c r="H386" s="13" t="str">
        <f>IF($A386&lt;&gt;"",VLOOKUP($A386,Vocabulary!$A:$J,5,),"")</f>
        <v>Property</v>
      </c>
      <c r="I386" s="13" t="str">
        <f t="shared" si="6"/>
        <v>&lt;http://data.vlaanderen.be/ns/adres#Locatieaanduiding.type&gt;</v>
      </c>
      <c r="J386" s="13" t="str">
        <f>IF($A386&lt;&gt;"",VLOOKUP($A386,Vocabulary!$A:$J,2,),"")</f>
        <v>Locatieaanduiding.type</v>
      </c>
      <c r="K386" s="13" t="str">
        <f>IFERROR(IF(VLOOKUP(A386,VocabularyNL!$A:$G,6)=0,"",VLOOKUP(A386,VocabularyNL!$A:$G,6)),"")</f>
        <v>Locatieaanduiding.type</v>
      </c>
      <c r="L386" s="13" t="str">
        <f>IFERROR(IF(VLOOKUP(A386,VocabularyFR!$A:$G,6)=0,"",VLOOKUP(A386,VocabularyFR!$A:$G,6)),"")</f>
        <v/>
      </c>
      <c r="M386" s="13" t="str">
        <f>IFERROR(IF(VLOOKUP(A386,Vocabulary!$A:$F,3)=0,"",VLOOKUP(A386,Vocabulary!$A:$F,3)),"")</f>
        <v>Aard vd locatieaanduiding.</v>
      </c>
      <c r="N386" s="13" t="str">
        <f>IFERROR(IF(VLOOKUP(A386,VocabularyNL!$A:$H,7)=0,"",VLOOKUP(A386,VocabularyNL!$A:$H,7)),"")</f>
        <v>Aard vd locatieaanduiding.</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7" t="str">
        <f>VLOOKUP(Table9[[#This Row],[Id]],Vocabulary!A:K,11)</f>
        <v>no</v>
      </c>
    </row>
    <row r="387" spans="1:19" ht="72" x14ac:dyDescent="0.3">
      <c r="A387" s="4">
        <v>435</v>
      </c>
      <c r="B387" s="13" t="str">
        <f>IF($A387&lt;&gt;"",IF(VLOOKUP($A387,VocabularyAdoption!$A:$K,8,)=0,"",VLOOKUP($A387,VocabularyAdoption!$A:$K,8,)),"")</f>
        <v/>
      </c>
      <c r="C387" s="13" t="str">
        <f>IF($A387&lt;&gt;"",VLOOKUP($A387,Vocabulary!$A:$J,6,),"")</f>
        <v>VL</v>
      </c>
      <c r="D387" s="13" t="str">
        <f>IF($A387&lt;&gt;"",VLOOKUP($A387,Vocabulary!$A:$J,8,),"")</f>
        <v>vl-adres</v>
      </c>
      <c r="E387" s="13" t="str">
        <f>IFERROR(VLOOKUP(D387,Prefix!$A:$B,2,),"")</f>
        <v>http://data.vlaanderen.be/ns/adres#</v>
      </c>
      <c r="F387" s="13" t="str">
        <f>IF($A387&lt;&gt;"",IF(VLOOKUP($A387,Vocabulary!$A:$J,9,)=0,"",VLOOKUP($A387,Vocabulary!$A:$J,9,)),"")</f>
        <v/>
      </c>
      <c r="G387" s="13" t="str">
        <f>IF($A387&lt;&gt;"",VLOOKUP($A387,Vocabulary!$A:$J,4,),"")</f>
        <v>Location</v>
      </c>
      <c r="H387" s="13" t="str">
        <f>IF($A387&lt;&gt;"",VLOOKUP($A387,Vocabulary!$A:$J,5,),"")</f>
        <v>Property</v>
      </c>
      <c r="I387" s="13" t="str">
        <f t="shared" si="6"/>
        <v>&lt;http://data.vlaanderen.be/ns/adres#verwijstNaar&gt;</v>
      </c>
      <c r="J387" s="13" t="str">
        <f>IF($A387&lt;&gt;"",VLOOKUP($A387,Vocabulary!$A:$J,2,),"")</f>
        <v>verwijstNaar</v>
      </c>
      <c r="K387" s="13" t="str">
        <f>IFERROR(IF(VLOOKUP(A387,VocabularyNL!$A:$G,6)=0,"",VLOOKUP(A387,VocabularyNL!$A:$G,6)),"")</f>
        <v>verwijstNaar</v>
      </c>
      <c r="L387" s="13" t="str">
        <f>IFERROR(IF(VLOOKUP(A387,VocabularyFR!$A:$G,6)=0,"",VLOOKUP(A387,VocabularyFR!$A:$G,6)),"")</f>
        <v/>
      </c>
      <c r="M387" s="13" t="str">
        <f>IFERROR(IF(VLOOKUP(A387,Vocabulary!$A:$F,3)=0,"",VLOOKUP(A387,Vocabulary!$A:$F,3)),"")</f>
        <v xml:space="preserve">Adres waarvan de adresvoorstelling is afgeleid. 
Gebruik
Dit kan enkel voor Belgische adressen aangezien onder adres een Belgisch adres wordt verstaan. </v>
      </c>
      <c r="N387" s="13" t="str">
        <f>IFERROR(IF(VLOOKUP(A387,VocabularyNL!$A:$H,7)=0,"",VLOOKUP(A387,VocabularyNL!$A:$H,7)),"")</f>
        <v xml:space="preserve">Adres waarvan de adresvoorstelling is afgeleid. 
Gebruik
Dit kan enkel voor Belgische adressen aangezien onder adres een Belgisch adres wordt verstaan.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7" t="str">
        <f>VLOOKUP(Table9[[#This Row],[Id]],Vocabulary!A:K,11)</f>
        <v>no</v>
      </c>
    </row>
    <row r="388" spans="1:19" ht="100.8" x14ac:dyDescent="0.3">
      <c r="A388" s="4">
        <v>436</v>
      </c>
      <c r="B388" s="13" t="str">
        <f>IF($A388&lt;&gt;"",IF(VLOOKUP($A388,VocabularyAdoption!$A:$K,8,)=0,"",VLOOKUP($A388,VocabularyAdoption!$A:$K,8,)),"")</f>
        <v/>
      </c>
      <c r="C388" s="13" t="str">
        <f>IF($A388&lt;&gt;"",VLOOKUP($A388,Vocabulary!$A:$J,6,),"")</f>
        <v>VL</v>
      </c>
      <c r="D388" s="13" t="str">
        <f>IF($A388&lt;&gt;"",VLOOKUP($A388,Vocabulary!$A:$J,8,),"")</f>
        <v>vl-adres</v>
      </c>
      <c r="E388" s="13" t="str">
        <f>IFERROR(VLOOKUP(D388,Prefix!$A:$B,2,),"")</f>
        <v>http://data.vlaanderen.be/ns/adres#</v>
      </c>
      <c r="F388" s="13" t="str">
        <f>IF($A388&lt;&gt;"",IF(VLOOKUP($A388,Vocabulary!$A:$J,9,)=0,"",VLOOKUP($A388,Vocabulary!$A:$J,9,)),"")</f>
        <v/>
      </c>
      <c r="G388" s="13" t="str">
        <f>IF($A388&lt;&gt;"",VLOOKUP($A388,Vocabulary!$A:$J,4,),"")</f>
        <v>Location</v>
      </c>
      <c r="H388" s="13" t="str">
        <f>IF($A388&lt;&gt;"",VLOOKUP($A388,Vocabulary!$A:$J,5,),"")</f>
        <v>Property</v>
      </c>
      <c r="I388" s="13" t="str">
        <f t="shared" si="6"/>
        <v>&lt;http://data.vlaanderen.be/ns/adres#volledigAdres&gt;</v>
      </c>
      <c r="J388" s="13" t="str">
        <f>IF($A388&lt;&gt;"",VLOOKUP($A388,Vocabulary!$A:$J,2,),"")</f>
        <v>volledigAdres</v>
      </c>
      <c r="K388" s="13" t="str">
        <f>IFERROR(IF(VLOOKUP(A388,VocabularyNL!$A:$G,6)=0,"",VLOOKUP(A388,VocabularyNL!$A:$G,6)),"")</f>
        <v>volledigAdres</v>
      </c>
      <c r="L388" s="13" t="str">
        <f>IFERROR(IF(VLOOKUP(A388,VocabularyFR!$A:$G,6)=0,"",VLOOKUP(A388,VocabularyFR!$A:$G,6)),"")</f>
        <v/>
      </c>
      <c r="M388" s="13" t="str">
        <f>IFERROR(IF(VLOOKUP(A388,Vocabulary!$A:$F,3)=0,"",VLOOKUP(A388,Vocabulary!$A:$F,3)),"")</f>
        <v xml:space="preserve">Het complete adres in één string, al dan niet geformatteerd. 
Gebruik
Vermijdt fouten tgv het opsplitsen ve adres in zijn onderdelen. Geeft de voorgeschreven volgorde vd verschillende onderdelen weer </v>
      </c>
      <c r="N388" s="13" t="str">
        <f>IFERROR(IF(VLOOKUP(A388,VocabularyNL!$A:$H,7)=0,"",VLOOKUP(A388,VocabularyNL!$A:$H,7)),"")</f>
        <v xml:space="preserve">Het complete adres in één string, al dan niet geformatteerd. 
Gebruik
Vermijdt fouten tgv het opsplitsen ve adres in zijn onderdelen. Geeft de voorgeschreven volgorde vd verschillende onderdelen weer </v>
      </c>
      <c r="O388" s="13" t="str">
        <f>IFERROR(IF(VLOOKUP(A388,VocabularyFR!$A:$H,7)=0,"",VLOOKUP(A388,VocabularyFR!$A:$H,7)),"")</f>
        <v/>
      </c>
      <c r="P388" s="13" t="str">
        <f>IF($A388&lt;&gt;"",IF(VLOOKUP($A388,Vocabulary!$A:$J,7,)&lt;&gt;"",VLOOKUP($A388,Vocabulary!$A:$J,7,),""),"")</f>
        <v>external terminology:
http://www.w3.org/ns/locn#fullAddress</v>
      </c>
      <c r="Q388" s="13" t="str">
        <f>IFERROR(IF(VLOOKUP(A388,VocabularyNL!$A:$H,8)=0,"",VLOOKUP(A388,VocabularyNL!$A:$H,8)),"")</f>
        <v/>
      </c>
      <c r="R388" s="13" t="str">
        <f>IFERROR(IF(VLOOKUP(A388,VocabularyFR!$A:$H,8)=0,"",VLOOKUP(A388,VocabularyFR!$A:$H,8)),"")</f>
        <v/>
      </c>
      <c r="S388" s="57" t="str">
        <f>VLOOKUP(Table9[[#This Row],[Id]],Vocabulary!A:K,11)</f>
        <v>no</v>
      </c>
    </row>
    <row r="389" spans="1:19" ht="115.2" x14ac:dyDescent="0.3">
      <c r="A389" s="4">
        <v>437</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&lt;http://data.vlaanderen.be/ns/persoon#Afstamming&gt;</v>
      </c>
      <c r="J389" s="13" t="str">
        <f>IF($A389&lt;&gt;"",VLOOKUP($A389,Vocabulary!$A:$J,2,),"")</f>
        <v>Afstamming</v>
      </c>
      <c r="K389" s="13" t="str">
        <f>IFERROR(IF(VLOOKUP(A389,VocabularyNL!$A:$G,6)=0,"",VLOOKUP(A389,VocabularyNL!$A:$G,6)),"")</f>
        <v>Afstamming</v>
      </c>
      <c r="L389" s="13" t="str">
        <f>IFERROR(IF(VLOOKUP(A389,VocabularyFR!$A:$G,6)=0,"",VLOOKUP(A389,VocabularyFR!$A:$G,6)),"")</f>
        <v/>
      </c>
      <c r="M389" s="13" t="str">
        <f>IFERROR(IF(VLOOKUP(A389,Vocabulary!$A:$F,3)=0,"",VLOOKUP(A389,Vocabulary!$A:$F,3)),"")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9" s="13" t="str">
        <f>IFERROR(IF(VLOOKUP(A389,VocabularyNL!$A:$H,7)=0,"",VLOOKUP(A389,VocabularyNL!$A:$H,7)),"")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7" t="str">
        <f>VLOOKUP(Table9[[#This Row],[Id]],Vocabulary!A:K,11)</f>
        <v>no</v>
      </c>
    </row>
    <row r="390" spans="1:19" ht="86.4" x14ac:dyDescent="0.3">
      <c r="A390" s="4">
        <v>438</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&lt;http://data.vlaanderen.be/ns/persoon#BurgerlijkeStaat&gt;</v>
      </c>
      <c r="J390" s="13" t="str">
        <f>IF($A390&lt;&gt;"",VLOOKUP($A390,Vocabulary!$A:$J,2,),"")</f>
        <v>BurgerlijkeStaat</v>
      </c>
      <c r="K390" s="13" t="str">
        <f>IFERROR(IF(VLOOKUP(A390,VocabularyNL!$A:$G,6)=0,"",VLOOKUP(A390,VocabularyNL!$A:$G,6)),"")</f>
        <v>BurgerlijkeStaat</v>
      </c>
      <c r="L390" s="13" t="str">
        <f>IFERROR(IF(VLOOKUP(A390,VocabularyFR!$A:$G,6)=0,"",VLOOKUP(A390,VocabularyFR!$A:$G,6)),"")</f>
        <v/>
      </c>
      <c r="M390" s="13" t="str">
        <f>IFERROR(IF(VLOOKUP(A390,Vocabulary!$A:$F,3)=0,"",VLOOKUP(A390,Vocabulary!$A:$F,3)),"")</f>
        <v xml:space="preserve">Burgerrechtelijke toestand van een persoon. 
Gebruik
 Slaat op huwelijk, partnerregistratie, afstamming, voogdij etc. Is maw de toestand van bepaalde verhoudingen tussen personen. </v>
      </c>
      <c r="N390" s="13" t="str">
        <f>IFERROR(IF(VLOOKUP(A390,VocabularyNL!$A:$H,7)=0,"",VLOOKUP(A390,VocabularyNL!$A:$H,7)),"")</f>
        <v xml:space="preserve">Burgerrechtelijke toestand van een persoon. 
Gebruik
 Slaat op huwelijk, partnerregistratie, afstamming, voogdij etc. Is maw de toestand van bepaalde verhoudingen tussen personen.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7" t="str">
        <f>VLOOKUP(Table9[[#This Row],[Id]],Vocabulary!A:K,11)</f>
        <v>no</v>
      </c>
    </row>
    <row r="391" spans="1:19" ht="115.2" x14ac:dyDescent="0.3">
      <c r="A391" s="4">
        <v>439</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&lt;http://data.vlaanderen.be/ns/persoon#Domicilie&gt;</v>
      </c>
      <c r="J391" s="13" t="str">
        <f>IF($A391&lt;&gt;"",VLOOKUP($A391,Vocabulary!$A:$J,2,),"")</f>
        <v>Domicilie</v>
      </c>
      <c r="K391" s="13" t="str">
        <f>IFERROR(IF(VLOOKUP(A391,VocabularyNL!$A:$G,6)=0,"",VLOOKUP(A391,VocabularyNL!$A:$G,6)),"")</f>
        <v>Domicilie</v>
      </c>
      <c r="L391" s="13" t="str">
        <f>IFERROR(IF(VLOOKUP(A391,VocabularyFR!$A:$G,6)=0,"",VLOOKUP(A391,VocabularyFR!$A:$G,6)),"")</f>
        <v/>
      </c>
      <c r="M391" s="13" t="str">
        <f>IFERROR(IF(VLOOKUP(A391,Vocabulary!$A:$F,3)=0,"",VLOOKUP(A391,Vocabulary!$A:$F,3)),"")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91" s="13" t="str">
        <f>IFERROR(IF(VLOOKUP(A391,VocabularyNL!$A:$H,7)=0,"",VLOOKUP(A391,VocabularyNL!$A:$H,7)),"")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7" t="str">
        <f>VLOOKUP(Table9[[#This Row],[Id]],Vocabulary!A:K,11)</f>
        <v>no</v>
      </c>
    </row>
    <row r="392" spans="1:19" ht="28.8" x14ac:dyDescent="0.3">
      <c r="A392" s="4">
        <v>440</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&lt;http://data.vlaanderen.be/ns/persoon#Geboorte&gt;</v>
      </c>
      <c r="J392" s="13" t="str">
        <f>IF($A392&lt;&gt;"",VLOOKUP($A392,Vocabulary!$A:$J,2,),"")</f>
        <v>Geboorte</v>
      </c>
      <c r="K392" s="13" t="str">
        <f>IFERROR(IF(VLOOKUP(A392,VocabularyNL!$A:$G,6)=0,"",VLOOKUP(A392,VocabularyNL!$A:$G,6)),"")</f>
        <v>Geboorte</v>
      </c>
      <c r="L392" s="13" t="str">
        <f>IFERROR(IF(VLOOKUP(A392,VocabularyFR!$A:$G,6)=0,"",VLOOKUP(A392,VocabularyFR!$A:$G,6)),"")</f>
        <v/>
      </c>
      <c r="M392" s="13" t="str">
        <f>IFERROR(IF(VLOOKUP(A392,Vocabulary!$A:$F,3)=0,"",VLOOKUP(A392,Vocabulary!$A:$F,3)),"")</f>
        <v>Het ter wereld komen vd persoon.</v>
      </c>
      <c r="N392" s="13" t="str">
        <f>IFERROR(IF(VLOOKUP(A392,VocabularyNL!$A:$H,7)=0,"",VLOOKUP(A392,VocabularyNL!$A:$H,7)),"")</f>
        <v>Het ter wereld komen vd persoon.</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7" t="str">
        <f>VLOOKUP(Table9[[#This Row],[Id]],Vocabulary!A:K,11)</f>
        <v>no</v>
      </c>
    </row>
    <row r="393" spans="1:19" ht="86.4" x14ac:dyDescent="0.3">
      <c r="A393" s="4">
        <v>441</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&lt;http://data.vlaanderen.be/ns/persoon#GeenInwoner&gt;</v>
      </c>
      <c r="J393" s="13" t="str">
        <f>IF($A393&lt;&gt;"",VLOOKUP($A393,Vocabulary!$A:$J,2,),"")</f>
        <v>GeenInwoner</v>
      </c>
      <c r="K393" s="13" t="str">
        <f>IFERROR(IF(VLOOKUP(A393,VocabularyNL!$A:$G,6)=0,"",VLOOKUP(A393,VocabularyNL!$A:$G,6)),"")</f>
        <v>GeenInwoner</v>
      </c>
      <c r="L393" s="13" t="str">
        <f>IFERROR(IF(VLOOKUP(A393,VocabularyFR!$A:$G,6)=0,"",VLOOKUP(A393,VocabularyFR!$A:$G,6)),"")</f>
        <v/>
      </c>
      <c r="M393" s="13" t="str">
        <f>IFERROR(IF(VLOOKUP(A393,Vocabulary!$A:$F,3)=0,"",VLOOKUP(A393,Vocabulary!$A:$F,3)),"")</f>
        <v xml:space="preserve">Persoon die niet in een bepaalde plaats of land woont. 
Gebruik
 Plaats of land wordt hier vertegenwoordigd door de entiteit jurisdictie. </v>
      </c>
      <c r="N393" s="13" t="str">
        <f>IFERROR(IF(VLOOKUP(A393,VocabularyNL!$A:$H,7)=0,"",VLOOKUP(A393,VocabularyNL!$A:$H,7)),"")</f>
        <v xml:space="preserve">Persoon die niet in een bepaalde plaats of land woont. 
Gebruik
 Plaats of land wordt hier vertegenwoordigd door de entiteit jurisdictie.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7" t="str">
        <f>VLOOKUP(Table9[[#This Row],[Id]],Vocabulary!A:K,11)</f>
        <v>no</v>
      </c>
    </row>
    <row r="394" spans="1:19" ht="201.6" x14ac:dyDescent="0.3">
      <c r="A394" s="4">
        <v>442</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&lt;http://data.vlaanderen.be/ns/persoon#GeregistreerdPersoon&gt;</v>
      </c>
      <c r="J394" s="13" t="str">
        <f>IF($A394&lt;&gt;"",VLOOKUP($A394,Vocabulary!$A:$J,2,),"")</f>
        <v>GeregistreerdPersoon</v>
      </c>
      <c r="K394" s="13" t="str">
        <f>IFERROR(IF(VLOOKUP(A394,VocabularyNL!$A:$G,6)=0,"",VLOOKUP(A394,VocabularyNL!$A:$G,6)),"")</f>
        <v>GeregistreerdPersoon</v>
      </c>
      <c r="L394" s="13" t="str">
        <f>IFERROR(IF(VLOOKUP(A394,VocabularyFR!$A:$G,6)=0,"",VLOOKUP(A394,VocabularyFR!$A:$G,6)),"")</f>
        <v/>
      </c>
      <c r="M394" s="13" t="str">
        <f>IFERROR(IF(VLOOKUP(A394,Vocabulary!$A:$F,3)=0,"",VLOOKUP(A394,Vocabulary!$A:$F,3)),"")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4" s="13" t="str">
        <f>IFERROR(IF(VLOOKUP(A394,VocabularyNL!$A:$H,7)=0,"",VLOOKUP(A394,VocabularyNL!$A:$H,7)),"")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7" t="str">
        <f>VLOOKUP(Table9[[#This Row],[Id]],Vocabulary!A:K,11)</f>
        <v>no</v>
      </c>
    </row>
    <row r="395" spans="1:19" ht="144" x14ac:dyDescent="0.3">
      <c r="A395" s="4">
        <v>443</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&lt;http://data.vlaanderen.be/ns/persoon#Gezin&gt;</v>
      </c>
      <c r="J395" s="13" t="str">
        <f>IF($A395&lt;&gt;"",VLOOKUP($A395,Vocabulary!$A:$J,2,),"")</f>
        <v>Gezin</v>
      </c>
      <c r="K395" s="13" t="str">
        <f>IFERROR(IF(VLOOKUP(A395,VocabularyNL!$A:$G,6)=0,"",VLOOKUP(A395,VocabularyNL!$A:$G,6)),"")</f>
        <v>Gezin</v>
      </c>
      <c r="L395" s="13" t="str">
        <f>IFERROR(IF(VLOOKUP(A395,VocabularyFR!$A:$G,6)=0,"",VLOOKUP(A395,VocabularyFR!$A:$G,6)),"")</f>
        <v/>
      </c>
      <c r="M395" s="13" t="str">
        <f>IFERROR(IF(VLOOKUP(A395,Vocabulary!$A:$F,3)=0,"",VLOOKUP(A395,Vocabulary!$A:$F,3)),"")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5" s="13" t="str">
        <f>IFERROR(IF(VLOOKUP(A395,VocabularyNL!$A:$H,7)=0,"",VLOOKUP(A395,VocabularyNL!$A:$H,7)),"")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7" t="str">
        <f>VLOOKUP(Table9[[#This Row],[Id]],Vocabulary!A:K,11)</f>
        <v>no</v>
      </c>
    </row>
    <row r="396" spans="1:19" ht="57.6" x14ac:dyDescent="0.3">
      <c r="A396" s="4">
        <v>444</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&lt;http://data.vlaanderen.be/ns/persoon#Gezinsrelatie&gt;</v>
      </c>
      <c r="J396" s="13" t="str">
        <f>IF($A396&lt;&gt;"",VLOOKUP($A396,Vocabulary!$A:$J,2,),"")</f>
        <v>Gezinsrelatie</v>
      </c>
      <c r="K396" s="13" t="str">
        <f>IFERROR(IF(VLOOKUP(A396,VocabularyNL!$A:$G,6)=0,"",VLOOKUP(A396,VocabularyNL!$A:$G,6)),"")</f>
        <v>Gezinsrelatie</v>
      </c>
      <c r="L396" s="13" t="str">
        <f>IFERROR(IF(VLOOKUP(A396,VocabularyFR!$A:$G,6)=0,"",VLOOKUP(A396,VocabularyFR!$A:$G,6)),"")</f>
        <v/>
      </c>
      <c r="M396" s="13" t="str">
        <f>IFERROR(IF(VLOOKUP(A396,Vocabulary!$A:$F,3)=0,"",VLOOKUP(A396,Vocabulary!$A:$F,3)),"")</f>
        <v xml:space="preserve">Relatie tussen leden van eenzelfde gezin. 
Gebruik
 Bv echtgenoot, zoon, schoonmoeder. </v>
      </c>
      <c r="N396" s="13" t="str">
        <f>IFERROR(IF(VLOOKUP(A396,VocabularyNL!$A:$H,7)=0,"",VLOOKUP(A396,VocabularyNL!$A:$H,7)),"")</f>
        <v xml:space="preserve">Relatie tussen leden van eenzelfde gezin. 
Gebruik
 Bv echtgenoot, zoon, schoonmoeder.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7" t="str">
        <f>VLOOKUP(Table9[[#This Row],[Id]],Vocabulary!A:K,11)</f>
        <v>no</v>
      </c>
    </row>
    <row r="397" spans="1:19" ht="86.4" x14ac:dyDescent="0.3">
      <c r="A397" s="4">
        <v>445</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&lt;http://data.vlaanderen.be/ns/persoon#Huwelijk&gt;</v>
      </c>
      <c r="J397" s="13" t="str">
        <f>IF($A397&lt;&gt;"",VLOOKUP($A397,Vocabulary!$A:$J,2,),"")</f>
        <v>Huwelijk</v>
      </c>
      <c r="K397" s="13" t="str">
        <f>IFERROR(IF(VLOOKUP(A397,VocabularyNL!$A:$G,6)=0,"",VLOOKUP(A397,VocabularyNL!$A:$G,6)),"")</f>
        <v>Huwelijk</v>
      </c>
      <c r="L397" s="13" t="str">
        <f>IFERROR(IF(VLOOKUP(A397,VocabularyFR!$A:$G,6)=0,"",VLOOKUP(A397,VocabularyFR!$A:$G,6)),"")</f>
        <v/>
      </c>
      <c r="M397" s="13" t="str">
        <f>IFERROR(IF(VLOOKUP(A397,Vocabulary!$A:$F,3)=0,"",VLOOKUP(A397,Vocabulary!$A:$F,3)),"")</f>
        <v xml:space="preserve">Een door burgerlijk of religieus recht geregelde samenlevingsvorm van twee personen. 
Gebruik
 Kan, net als bv samenwonen, de basis vormen van een gezin. </v>
      </c>
      <c r="N397" s="13" t="str">
        <f>IFERROR(IF(VLOOKUP(A397,VocabularyNL!$A:$H,7)=0,"",VLOOKUP(A397,VocabularyNL!$A:$H,7)),"")</f>
        <v xml:space="preserve">Een door burgerlijk of religieus recht geregelde samenlevingsvorm van twee personen. 
Gebruik
 Kan, net als bv samenwonen, de basis vormen van een gezin. </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7" t="str">
        <f>VLOOKUP(Table9[[#This Row],[Id]],Vocabulary!A:K,11)</f>
        <v>no</v>
      </c>
    </row>
    <row r="398" spans="1:19" ht="72" x14ac:dyDescent="0.3">
      <c r="A398" s="4">
        <v>446</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&lt;http://data.vlaanderen.be/ns/persoon#Inwoner&gt;</v>
      </c>
      <c r="J398" s="13" t="str">
        <f>IF($A398&lt;&gt;"",VLOOKUP($A398,Vocabulary!$A:$J,2,),"")</f>
        <v>Inwoner</v>
      </c>
      <c r="K398" s="13" t="str">
        <f>IFERROR(IF(VLOOKUP(A398,VocabularyNL!$A:$G,6)=0,"",VLOOKUP(A398,VocabularyNL!$A:$G,6)),"")</f>
        <v>Inwoner</v>
      </c>
      <c r="L398" s="13" t="str">
        <f>IFERROR(IF(VLOOKUP(A398,VocabularyFR!$A:$G,6)=0,"",VLOOKUP(A398,VocabularyFR!$A:$G,6)),"")</f>
        <v/>
      </c>
      <c r="M398" s="13" t="str">
        <f>IFERROR(IF(VLOOKUP(A398,Vocabulary!$A:$F,3)=0,"",VLOOKUP(A398,Vocabulary!$A:$F,3)),"")</f>
        <v xml:space="preserve">Persoon die in een bepaalde plaats of land woont. 
Gebruik
 Plaats of land wordt hier vertegenwoordigd door de entiteit jurisdictie. </v>
      </c>
      <c r="N398" s="13" t="str">
        <f>IFERROR(IF(VLOOKUP(A398,VocabularyNL!$A:$H,7)=0,"",VLOOKUP(A398,VocabularyNL!$A:$H,7)),"")</f>
        <v xml:space="preserve">Persoon die in een bepaalde plaats of land woont. 
Gebruik
 Plaats of land wordt hier vertegenwoordigd door de entiteit jurisdictie.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7" t="str">
        <f>VLOOKUP(Table9[[#This Row],[Id]],Vocabulary!A:K,11)</f>
        <v>no</v>
      </c>
    </row>
    <row r="399" spans="1:19" ht="28.8" x14ac:dyDescent="0.3">
      <c r="A399" s="4">
        <v>447</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&lt;http://data.vlaanderen.be/ns/persoon#Inwonerschap&gt;</v>
      </c>
      <c r="J399" s="13" t="str">
        <f>IF($A399&lt;&gt;"",VLOOKUP($A399,Vocabulary!$A:$J,2,),"")</f>
        <v>Inwonerschap</v>
      </c>
      <c r="K399" s="13" t="str">
        <f>IFERROR(IF(VLOOKUP(A399,VocabularyNL!$A:$G,6)=0,"",VLOOKUP(A399,VocabularyNL!$A:$G,6)),"")</f>
        <v>Inwonerschap</v>
      </c>
      <c r="L399" s="13" t="str">
        <f>IFERROR(IF(VLOOKUP(A399,VocabularyFR!$A:$G,6)=0,"",VLOOKUP(A399,VocabularyFR!$A:$G,6)),"")</f>
        <v/>
      </c>
      <c r="M399" s="13" t="str">
        <f>IFERROR(IF(VLOOKUP(A399,Vocabulary!$A:$F,3)=0,"",VLOOKUP(A399,Vocabulary!$A:$F,3)),"")</f>
        <v>Het feit dat een persoon verblijf houdt in een plaats of land.</v>
      </c>
      <c r="N399" s="13" t="str">
        <f>IFERROR(IF(VLOOKUP(A399,VocabularyNL!$A:$H,7)=0,"",VLOOKUP(A399,VocabularyNL!$A:$H,7)),"")</f>
        <v>Het feit dat een persoon verblijf houdt in een plaats of land.</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7" t="str">
        <f>VLOOKUP(Table9[[#This Row],[Id]],Vocabulary!A:K,11)</f>
        <v>no</v>
      </c>
    </row>
    <row r="400" spans="1:19" ht="216" x14ac:dyDescent="0.3">
      <c r="A400" s="4">
        <v>448</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&lt;http://data.vlaanderen.be/ns/persoon#Nationaliteit&gt;</v>
      </c>
      <c r="J400" s="13" t="str">
        <f>IF($A400&lt;&gt;"",VLOOKUP($A400,Vocabulary!$A:$J,2,),"")</f>
        <v>Nationaliteit</v>
      </c>
      <c r="K400" s="13" t="str">
        <f>IFERROR(IF(VLOOKUP(A400,VocabularyNL!$A:$G,6)=0,"",VLOOKUP(A400,VocabularyNL!$A:$G,6)),"")</f>
        <v>Nationaliteit</v>
      </c>
      <c r="L400" s="13" t="str">
        <f>IFERROR(IF(VLOOKUP(A400,VocabularyFR!$A:$G,6)=0,"",VLOOKUP(A400,VocabularyFR!$A:$G,6)),"")</f>
        <v/>
      </c>
      <c r="M400" s="13" t="str">
        <f>IFERROR(IF(VLOOKUP(A400,Vocabulary!$A:$F,3)=0,"",VLOOKUP(A400,Vocabulary!$A:$F,3)),"")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400" s="13" t="str">
        <f>IFERROR(IF(VLOOKUP(A400,VocabularyNL!$A:$H,7)=0,"",VLOOKUP(A400,VocabularyNL!$A:$H,7)),"")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7" t="str">
        <f>VLOOKUP(Table9[[#This Row],[Id]],Vocabulary!A:K,11)</f>
        <v>no</v>
      </c>
    </row>
    <row r="401" spans="1:19" ht="28.8" x14ac:dyDescent="0.3">
      <c r="A401" s="4">
        <v>449</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&lt;http://data.vlaanderen.be/ns/persoon#Overlijden&gt;</v>
      </c>
      <c r="J401" s="13" t="str">
        <f>IF($A401&lt;&gt;"",VLOOKUP($A401,Vocabulary!$A:$J,2,),"")</f>
        <v>Overlijden</v>
      </c>
      <c r="K401" s="13" t="str">
        <f>IFERROR(IF(VLOOKUP(A401,VocabularyNL!$A:$G,6)=0,"",VLOOKUP(A401,VocabularyNL!$A:$G,6)),"")</f>
        <v>Overlijden</v>
      </c>
      <c r="L401" s="13" t="str">
        <f>IFERROR(IF(VLOOKUP(A401,VocabularyFR!$A:$G,6)=0,"",VLOOKUP(A401,VocabularyFR!$A:$G,6)),"")</f>
        <v/>
      </c>
      <c r="M401" s="13" t="str">
        <f>IFERROR(IF(VLOOKUP(A401,Vocabulary!$A:$F,3)=0,"",VLOOKUP(A401,Vocabulary!$A:$F,3)),"")</f>
        <v>Het doodgaan vd Persoon.</v>
      </c>
      <c r="N401" s="13" t="str">
        <f>IFERROR(IF(VLOOKUP(A401,VocabularyNL!$A:$H,7)=0,"",VLOOKUP(A401,VocabularyNL!$A:$H,7)),"")</f>
        <v>Het doodgaan vd Persoon.</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7" t="str">
        <f>VLOOKUP(Table9[[#This Row],[Id]],Vocabulary!A:K,11)</f>
        <v>no</v>
      </c>
    </row>
    <row r="402" spans="1:19" ht="100.8" x14ac:dyDescent="0.3">
      <c r="A402" s="4">
        <v>450</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&lt;http://data.vlaanderen.be/ns/persoon#PermanentInwoner&gt;</v>
      </c>
      <c r="J402" s="13" t="str">
        <f>IF($A402&lt;&gt;"",VLOOKUP($A402,Vocabulary!$A:$J,2,),"")</f>
        <v>PermanentInwoner</v>
      </c>
      <c r="K402" s="13" t="str">
        <f>IFERROR(IF(VLOOKUP(A402,VocabularyNL!$A:$G,6)=0,"",VLOOKUP(A402,VocabularyNL!$A:$G,6)),"")</f>
        <v>PermanentInwoner</v>
      </c>
      <c r="L402" s="13" t="str">
        <f>IFERROR(IF(VLOOKUP(A402,VocabularyFR!$A:$G,6)=0,"",VLOOKUP(A402,VocabularyFR!$A:$G,6)),"")</f>
        <v/>
      </c>
      <c r="M402" s="13" t="str">
        <f>IFERROR(IF(VLOOKUP(A402,Vocabulary!$A:$F,3)=0,"",VLOOKUP(A402,Vocabulary!$A:$F,3)),"")</f>
        <v xml:space="preserve">Persoon die permanent in een bepaalde plaats of land woont. 
Gebruik
 Is een verblijfsrecht dat in principe officieel moet worden toegekend als de persoon geen staatsburger is. </v>
      </c>
      <c r="N402" s="13" t="str">
        <f>IFERROR(IF(VLOOKUP(A402,VocabularyNL!$A:$H,7)=0,"",VLOOKUP(A402,VocabularyNL!$A:$H,7)),"")</f>
        <v xml:space="preserve">Persoon die permanent in een bepaalde plaats of land woont. 
Gebruik
 Is een verblijfsrecht dat in principe officieel moet worden toegekend als de persoon geen staatsburger is.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7" t="str">
        <f>VLOOKUP(Table9[[#This Row],[Id]],Vocabulary!A:K,11)</f>
        <v>no</v>
      </c>
    </row>
    <row r="403" spans="1:19" ht="28.8" x14ac:dyDescent="0.3">
      <c r="A403" s="4">
        <v>451</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&lt;http://data.vlaanderen.be/ns/persoon#Persoonsgebeurtenis&gt;</v>
      </c>
      <c r="J403" s="13" t="str">
        <f>IF($A403&lt;&gt;"",VLOOKUP($A403,Vocabulary!$A:$J,2,),"")</f>
        <v>Persoonsgebeurtenis</v>
      </c>
      <c r="K403" s="13" t="str">
        <f>IFERROR(IF(VLOOKUP(A403,VocabularyNL!$A:$G,6)=0,"",VLOOKUP(A403,VocabularyNL!$A:$G,6)),"")</f>
        <v>Persoonsgebeurtenis</v>
      </c>
      <c r="L403" s="13" t="str">
        <f>IFERROR(IF(VLOOKUP(A403,VocabularyFR!$A:$G,6)=0,"",VLOOKUP(A403,VocabularyFR!$A:$G,6)),"")</f>
        <v/>
      </c>
      <c r="M403" s="13" t="str">
        <f>IFERROR(IF(VLOOKUP(A403,Vocabulary!$A:$F,3)=0,"",VLOOKUP(A403,Vocabulary!$A:$F,3)),"")</f>
        <v>Belangrijke gebeurtenis ih leven ve persoon.</v>
      </c>
      <c r="N403" s="13" t="str">
        <f>IFERROR(IF(VLOOKUP(A403,VocabularyNL!$A:$H,7)=0,"",VLOOKUP(A403,VocabularyNL!$A:$H,7)),"")</f>
        <v>Belangrijke gebeurtenis ih leven ve persoon.</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7" t="str">
        <f>VLOOKUP(Table9[[#This Row],[Id]],Vocabulary!A:K,11)</f>
        <v>no</v>
      </c>
    </row>
    <row r="404" spans="1:19" ht="86.4" x14ac:dyDescent="0.3">
      <c r="A404" s="4">
        <v>452</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&lt;http://data.vlaanderen.be/ns/persoon#Persoonsrelatie&gt;</v>
      </c>
      <c r="J404" s="13" t="str">
        <f>IF($A404&lt;&gt;"",VLOOKUP($A404,Vocabulary!$A:$J,2,),"")</f>
        <v>Persoonsrelatie</v>
      </c>
      <c r="K404" s="13" t="str">
        <f>IFERROR(IF(VLOOKUP(A404,VocabularyNL!$A:$G,6)=0,"",VLOOKUP(A404,VocabularyNL!$A:$G,6)),"")</f>
        <v>Persoonsrelatie</v>
      </c>
      <c r="L404" s="13" t="str">
        <f>IFERROR(IF(VLOOKUP(A404,VocabularyFR!$A:$G,6)=0,"",VLOOKUP(A404,VocabularyFR!$A:$G,6)),"")</f>
        <v/>
      </c>
      <c r="M404" s="13" t="str">
        <f>IFERROR(IF(VLOOKUP(A404,Vocabulary!$A:$F,3)=0,"",VLOOKUP(A404,Vocabulary!$A:$F,3)),"")</f>
        <v xml:space="preserve">Relatie tussen twee of meer personen. 
Gebruik
 Typisch zijn dit burgerrechtelijke relaties (zie burgerlijke staat) maar niet noodzakelijk daartoe beperkt. </v>
      </c>
      <c r="N404" s="13" t="str">
        <f>IFERROR(IF(VLOOKUP(A404,VocabularyNL!$A:$H,7)=0,"",VLOOKUP(A404,VocabularyNL!$A:$H,7)),"")</f>
        <v xml:space="preserve">Relatie tussen twee of meer personen. 
Gebruik
 Typisch zijn dit burgerrechtelijke relaties (zie burgerlijke staat) maar niet noodzakelijk daartoe beperkt.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7" t="str">
        <f>VLOOKUP(Table9[[#This Row],[Id]],Vocabulary!A:K,11)</f>
        <v>no</v>
      </c>
    </row>
    <row r="405" spans="1:19" ht="86.4" x14ac:dyDescent="0.3">
      <c r="A405" s="4">
        <v>453</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&lt;http://data.vlaanderen.be/ns/persoon#Samenwonen&gt;</v>
      </c>
      <c r="J405" s="13" t="str">
        <f>IF($A405&lt;&gt;"",VLOOKUP($A405,Vocabulary!$A:$J,2,),"")</f>
        <v>Samenwonen</v>
      </c>
      <c r="K405" s="13" t="str">
        <f>IFERROR(IF(VLOOKUP(A405,VocabularyNL!$A:$G,6)=0,"",VLOOKUP(A405,VocabularyNL!$A:$G,6)),"")</f>
        <v>Samenwonen</v>
      </c>
      <c r="L405" s="13" t="str">
        <f>IFERROR(IF(VLOOKUP(A405,VocabularyFR!$A:$G,6)=0,"",VLOOKUP(A405,VocabularyFR!$A:$G,6)),"")</f>
        <v/>
      </c>
      <c r="M405" s="13" t="str">
        <f>IFERROR(IF(VLOOKUP(A405,Vocabulary!$A:$F,3)=0,"",VLOOKUP(A405,Vocabulary!$A:$F,3)),"")</f>
        <v xml:space="preserve">Regeling waarbij twee personen die niet getrouwd zijn samenleven. 
Gebruik
 Kan, net als bv een huwelijk, de basis vormen van een gezin. </v>
      </c>
      <c r="N405" s="13" t="str">
        <f>IFERROR(IF(VLOOKUP(A405,VocabularyNL!$A:$H,7)=0,"",VLOOKUP(A405,VocabularyNL!$A:$H,7)),"")</f>
        <v xml:space="preserve">Regeling waarbij twee personen die niet getrouwd zijn samenleven. 
Gebruik
 Kan, net als bv een huwelijk, de basis vormen van een gezin. </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7" t="str">
        <f>VLOOKUP(Table9[[#This Row],[Id]],Vocabulary!A:K,11)</f>
        <v>no</v>
      </c>
    </row>
    <row r="406" spans="1:19" ht="129.6" x14ac:dyDescent="0.3">
      <c r="A406" s="4">
        <v>454</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&lt;http://data.vlaanderen.be/ns/persoon#Staatburgerschap&gt;</v>
      </c>
      <c r="J406" s="13" t="str">
        <f>IF($A406&lt;&gt;"",VLOOKUP($A406,Vocabulary!$A:$J,2,),"")</f>
        <v>Staatburgerschap</v>
      </c>
      <c r="K406" s="13" t="str">
        <f>IFERROR(IF(VLOOKUP(A406,VocabularyNL!$A:$G,6)=0,"",VLOOKUP(A406,VocabularyNL!$A:$G,6)),"")</f>
        <v>Staatburgerschap</v>
      </c>
      <c r="L406" s="13" t="str">
        <f>IFERROR(IF(VLOOKUP(A406,VocabularyFR!$A:$G,6)=0,"",VLOOKUP(A406,VocabularyFR!$A:$G,6)),"")</f>
        <v/>
      </c>
      <c r="M406" s="13" t="str">
        <f>IFERROR(IF(VLOOKUP(A406,Vocabulary!$A:$F,3)=0,"",VLOOKUP(A406,Vocabulary!$A:$F,3)),"")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6" s="13" t="str">
        <f>IFERROR(IF(VLOOKUP(A406,VocabularyNL!$A:$H,7)=0,"",VLOOKUP(A406,VocabularyNL!$A:$H,7)),"")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7" t="str">
        <f>VLOOKUP(Table9[[#This Row],[Id]],Vocabulary!A:K,11)</f>
        <v>no</v>
      </c>
    </row>
    <row r="407" spans="1:19" ht="28.8" x14ac:dyDescent="0.3">
      <c r="A407" s="4">
        <v>455</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&lt;http://data.vlaanderen.be/ns/persoon#Staatsburger&gt;</v>
      </c>
      <c r="J407" s="13" t="str">
        <f>IF($A407&lt;&gt;"",VLOOKUP($A407,Vocabulary!$A:$J,2,),"")</f>
        <v>Staatsburger</v>
      </c>
      <c r="K407" s="13" t="str">
        <f>IFERROR(IF(VLOOKUP(A407,VocabularyNL!$A:$G,6)=0,"",VLOOKUP(A407,VocabularyNL!$A:$G,6)),"")</f>
        <v>Staatsburger</v>
      </c>
      <c r="L407" s="13" t="str">
        <f>IFERROR(IF(VLOOKUP(A407,VocabularyFR!$A:$G,6)=0,"",VLOOKUP(A407,VocabularyFR!$A:$G,6)),"")</f>
        <v/>
      </c>
      <c r="M407" s="13" t="str">
        <f>IFERROR(IF(VLOOKUP(A407,Vocabulary!$A:$F,3)=0,"",VLOOKUP(A407,Vocabulary!$A:$F,3)),"")</f>
        <v>Persoon die juridisch verbonden is met een staat.</v>
      </c>
      <c r="N407" s="13" t="str">
        <f>IFERROR(IF(VLOOKUP(A407,VocabularyNL!$A:$H,7)=0,"",VLOOKUP(A407,VocabularyNL!$A:$H,7)),"")</f>
        <v>Persoon die juridisch verbonden is met een staat.</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7" t="str">
        <f>VLOOKUP(Table9[[#This Row],[Id]],Vocabulary!A:K,11)</f>
        <v>no</v>
      </c>
    </row>
    <row r="408" spans="1:19" ht="100.8" x14ac:dyDescent="0.3">
      <c r="A408" s="4">
        <v>456</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Class</v>
      </c>
      <c r="I408" s="13" t="str">
        <f t="shared" si="6"/>
        <v>&lt;http://data.vlaanderen.be/ns/persoon#TijdelijkInwoner&gt;</v>
      </c>
      <c r="J408" s="13" t="str">
        <f>IF($A408&lt;&gt;"",VLOOKUP($A408,Vocabulary!$A:$J,2,),"")</f>
        <v>TijdelijkInwoner</v>
      </c>
      <c r="K408" s="13" t="str">
        <f>IFERROR(IF(VLOOKUP(A408,VocabularyNL!$A:$G,6)=0,"",VLOOKUP(A408,VocabularyNL!$A:$G,6)),"")</f>
        <v>TijdelijkInwoner</v>
      </c>
      <c r="L408" s="13" t="str">
        <f>IFERROR(IF(VLOOKUP(A408,VocabularyFR!$A:$G,6)=0,"",VLOOKUP(A408,VocabularyFR!$A:$G,6)),"")</f>
        <v/>
      </c>
      <c r="M408" s="13" t="str">
        <f>IFERROR(IF(VLOOKUP(A408,Vocabulary!$A:$F,3)=0,"",VLOOKUP(A408,Vocabulary!$A:$F,3)),"")</f>
        <v xml:space="preserve">Persoon die tijdelijk in een plaats of land woont. 
Gebruik
 Is een verblijfsrecht dat in principe enkel wordt toegekend omwille ve zeer specifieke reden bv werken of studeren. Exclusief personen met kort verblijf, bv als toerist. </v>
      </c>
      <c r="N408" s="13" t="str">
        <f>IFERROR(IF(VLOOKUP(A408,VocabularyNL!$A:$H,7)=0,"",VLOOKUP(A408,VocabularyNL!$A:$H,7)),"")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7" t="str">
        <f>VLOOKUP(Table9[[#This Row],[Id]],Vocabulary!A:K,11)</f>
        <v>no</v>
      </c>
    </row>
    <row r="409" spans="1:19" ht="28.8" x14ac:dyDescent="0.3">
      <c r="A409" s="4">
        <v>457</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Class</v>
      </c>
      <c r="I409" s="13" t="str">
        <f t="shared" si="6"/>
        <v>&lt;http://data.vlaanderen.be/ns/persoon#Verblijfplaats&gt;</v>
      </c>
      <c r="J409" s="13" t="str">
        <f>IF($A409&lt;&gt;"",VLOOKUP($A409,Vocabulary!$A:$J,2,),"")</f>
        <v>Verblijfplaats</v>
      </c>
      <c r="K409" s="13" t="str">
        <f>IFERROR(IF(VLOOKUP(A409,VocabularyNL!$A:$G,6)=0,"",VLOOKUP(A409,VocabularyNL!$A:$G,6)),"")</f>
        <v>Verblijfplaats</v>
      </c>
      <c r="L409" s="13" t="str">
        <f>IFERROR(IF(VLOOKUP(A409,VocabularyFR!$A:$G,6)=0,"",VLOOKUP(A409,VocabularyFR!$A:$G,6)),"")</f>
        <v/>
      </c>
      <c r="M409" s="13" t="str">
        <f>IFERROR(IF(VLOOKUP(A409,Vocabulary!$A:$F,3)=0,"",VLOOKUP(A409,Vocabulary!$A:$F,3)),"")</f>
        <v>Plaats waar een persoon al dan niet tijdelijk woont of logeert.</v>
      </c>
      <c r="N409" s="13" t="str">
        <f>IFERROR(IF(VLOOKUP(A409,VocabularyNL!$A:$H,7)=0,"",VLOOKUP(A409,VocabularyNL!$A:$H,7)),"")</f>
        <v>Plaats waar een persoon al dan niet tijdelijk woont of logeert.</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7" t="str">
        <f>VLOOKUP(Table9[[#This Row],[Id]],Vocabulary!A:K,11)</f>
        <v>no</v>
      </c>
    </row>
    <row r="410" spans="1:19" ht="115.2" x14ac:dyDescent="0.3">
      <c r="A410" s="4">
        <v>458</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Class</v>
      </c>
      <c r="I410" s="13" t="str">
        <f t="shared" si="6"/>
        <v>&lt;http://data.vlaanderen.be/ns/persoon#Voogdij&gt;</v>
      </c>
      <c r="J410" s="13" t="str">
        <f>IF($A410&lt;&gt;"",VLOOKUP($A410,Vocabulary!$A:$J,2,),"")</f>
        <v>Voogdij</v>
      </c>
      <c r="K410" s="13" t="str">
        <f>IFERROR(IF(VLOOKUP(A410,VocabularyNL!$A:$G,6)=0,"",VLOOKUP(A410,VocabularyNL!$A:$G,6)),"")</f>
        <v>Voogdij</v>
      </c>
      <c r="L410" s="13" t="str">
        <f>IFERROR(IF(VLOOKUP(A410,VocabularyFR!$A:$G,6)=0,"",VLOOKUP(A410,VocabularyFR!$A:$G,6)),"")</f>
        <v/>
      </c>
      <c r="M410" s="13" t="str">
        <f>IFERROR(IF(VLOOKUP(A410,Vocabulary!$A:$F,3)=0,"",VLOOKUP(A410,Vocabulary!$A:$F,3)),"")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10" s="13" t="str">
        <f>IFERROR(IF(VLOOKUP(A410,VocabularyNL!$A:$H,7)=0,"",VLOOKUP(A410,VocabularyNL!$A:$H,7)),"")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7" t="str">
        <f>VLOOKUP(Table9[[#This Row],[Id]],Vocabulary!A:K,11)</f>
        <v>no</v>
      </c>
    </row>
    <row r="411" spans="1:19" ht="129.6" x14ac:dyDescent="0.3">
      <c r="A411" s="4">
        <v>459</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Class</v>
      </c>
      <c r="I411" s="13" t="str">
        <f t="shared" si="6"/>
        <v>&lt;http://data.vlaanderen.be/ns/persoon#Vreemdeling&gt;</v>
      </c>
      <c r="J411" s="13" t="str">
        <f>IF($A411&lt;&gt;"",VLOOKUP($A411,Vocabulary!$A:$J,2,),"")</f>
        <v>Vreemdeling</v>
      </c>
      <c r="K411" s="13" t="str">
        <f>IFERROR(IF(VLOOKUP(A411,VocabularyNL!$A:$G,6)=0,"",VLOOKUP(A411,VocabularyNL!$A:$G,6)),"")</f>
        <v>Vreemdeling</v>
      </c>
      <c r="L411" s="13" t="str">
        <f>IFERROR(IF(VLOOKUP(A411,VocabularyFR!$A:$G,6)=0,"",VLOOKUP(A411,VocabularyFR!$A:$G,6)),"")</f>
        <v/>
      </c>
      <c r="M411" s="13" t="str">
        <f>IFERROR(IF(VLOOKUP(A411,Vocabulary!$A:$F,3)=0,"",VLOOKUP(A411,Vocabulary!$A:$F,3)),"")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11" s="13" t="str">
        <f>IFERROR(IF(VLOOKUP(A411,VocabularyNL!$A:$H,7)=0,"",VLOOKUP(A411,VocabularyNL!$A:$H,7)),"")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7" t="str">
        <f>VLOOKUP(Table9[[#This Row],[Id]],Vocabulary!A:K,11)</f>
        <v>no</v>
      </c>
    </row>
    <row r="412" spans="1:19" ht="72" x14ac:dyDescent="0.3">
      <c r="A412" s="4">
        <v>460</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&lt;http://data.vlaanderen.be/ns/persoon#afstammingstype&gt;</v>
      </c>
      <c r="J412" s="13" t="str">
        <f>IF($A412&lt;&gt;"",VLOOKUP($A412,Vocabulary!$A:$J,2,),"")</f>
        <v>afstammingstype</v>
      </c>
      <c r="K412" s="13" t="str">
        <f>IFERROR(IF(VLOOKUP(A412,VocabularyNL!$A:$G,6)=0,"",VLOOKUP(A412,VocabularyNL!$A:$G,6)),"")</f>
        <v>afstammingstype</v>
      </c>
      <c r="L412" s="13" t="str">
        <f>IFERROR(IF(VLOOKUP(A412,VocabularyFR!$A:$G,6)=0,"",VLOOKUP(A412,VocabularyFR!$A:$G,6)),"")</f>
        <v/>
      </c>
      <c r="M412" s="13" t="str">
        <f>IFERROR(IF(VLOOKUP(A412,Vocabulary!$A:$F,3)=0,"",VLOOKUP(A412,Vocabulary!$A:$F,3)),"")</f>
        <v xml:space="preserve">Aard vd afstamming. 
Gebruik
Bv geadopteerd, kind uit huwelijk, erkend door de vader etc. </v>
      </c>
      <c r="N412" s="13" t="str">
        <f>IFERROR(IF(VLOOKUP(A412,VocabularyNL!$A:$H,7)=0,"",VLOOKUP(A412,VocabularyNL!$A:$H,7)),"")</f>
        <v xml:space="preserve">Aard vd afstamming. 
Gebruik
Bv geadopteerd, kind uit huwelijk, erkend door de vader etc. </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7" t="str">
        <f>VLOOKUP(Table9[[#This Row],[Id]],Vocabulary!A:K,11)</f>
        <v>no</v>
      </c>
    </row>
    <row r="413" spans="1:19" ht="28.8" x14ac:dyDescent="0.3">
      <c r="A413" s="4">
        <v>461</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&lt;http://data.vlaanderen.be/ns/persoon#Staatburgerschap.binnenJurisdictie&gt;</v>
      </c>
      <c r="J413" s="13" t="str">
        <f>IF($A413&lt;&gt;"",VLOOKUP($A413,Vocabulary!$A:$J,2,),"")</f>
        <v>Staatburgerschap.binnenJurisdictie</v>
      </c>
      <c r="K413" s="13" t="str">
        <f>IFERROR(IF(VLOOKUP(A413,VocabularyNL!$A:$G,6)=0,"",VLOOKUP(A413,VocabularyNL!$A:$G,6)),"")</f>
        <v>Staatburgerschap.binnenJurisdictie</v>
      </c>
      <c r="L413" s="13" t="str">
        <f>IFERROR(IF(VLOOKUP(A413,VocabularyFR!$A:$G,6)=0,"",VLOOKUP(A413,VocabularyFR!$A:$G,6)),"")</f>
        <v/>
      </c>
      <c r="M413" s="13" t="str">
        <f>IFERROR(IF(VLOOKUP(A413,Vocabulary!$A:$F,3)=0,"",VLOOKUP(A413,Vocabulary!$A:$F,3)),"")</f>
        <v>Jurisdictie waarbinnen het staatsburgerschap (ve persoon) is gedefineerd.</v>
      </c>
      <c r="N413" s="13" t="str">
        <f>IFERROR(IF(VLOOKUP(A413,VocabularyNL!$A:$H,7)=0,"",VLOOKUP(A413,VocabularyNL!$A:$H,7)),"")</f>
        <v>Jurisdictie waarbinnen het staatsburgerschap (ve persoon) is gedefineerd.</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7" t="str">
        <f>VLOOKUP(Table9[[#This Row],[Id]],Vocabulary!A:K,11)</f>
        <v>no</v>
      </c>
    </row>
    <row r="414" spans="1:19" ht="28.8" x14ac:dyDescent="0.3">
      <c r="A414" s="4">
        <v>462</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&lt;http://data.vlaanderen.be/ns/persoon#Inwonerschap.binnenJurisdictie&gt;</v>
      </c>
      <c r="J414" s="13" t="str">
        <f>IF($A414&lt;&gt;"",VLOOKUP($A414,Vocabulary!$A:$J,2,),"")</f>
        <v>Inwonerschap.binnenJurisdictie</v>
      </c>
      <c r="K414" s="13" t="str">
        <f>IFERROR(IF(VLOOKUP(A414,VocabularyNL!$A:$G,6)=0,"",VLOOKUP(A414,VocabularyNL!$A:$G,6)),"")</f>
        <v>Inwonerschap.binnenJurisdictie</v>
      </c>
      <c r="L414" s="13" t="str">
        <f>IFERROR(IF(VLOOKUP(A414,VocabularyFR!$A:$G,6)=0,"",VLOOKUP(A414,VocabularyFR!$A:$G,6)),"")</f>
        <v/>
      </c>
      <c r="M414" s="13" t="str">
        <f>IFERROR(IF(VLOOKUP(A414,Vocabulary!$A:$F,3)=0,"",VLOOKUP(A414,Vocabulary!$A:$F,3)),"")</f>
        <v>Jurisdictie waarbinnen het inwonerschap (ve persoon) is gedefineerd.</v>
      </c>
      <c r="N414" s="13" t="str">
        <f>IFERROR(IF(VLOOKUP(A414,VocabularyNL!$A:$H,7)=0,"",VLOOKUP(A414,VocabularyNL!$A:$H,7)),"")</f>
        <v>Jurisdictie waarbinnen het inwonerschap (ve persoon) is gedefineerd.</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7" t="str">
        <f>VLOOKUP(Table9[[#This Row],[Id]],Vocabulary!A:K,11)</f>
        <v>no</v>
      </c>
    </row>
    <row r="415" spans="1:19" ht="28.8" x14ac:dyDescent="0.3">
      <c r="A415" s="4">
        <v>463</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&lt;http://data.vlaanderen.be/ns/persoon#datum&gt;</v>
      </c>
      <c r="J415" s="13" t="str">
        <f>IF($A415&lt;&gt;"",VLOOKUP($A415,Vocabulary!$A:$J,2,),"")</f>
        <v>datum</v>
      </c>
      <c r="K415" s="13" t="str">
        <f>IFERROR(IF(VLOOKUP(A415,VocabularyNL!$A:$G,6)=0,"",VLOOKUP(A415,VocabularyNL!$A:$G,6)),"")</f>
        <v>datum</v>
      </c>
      <c r="L415" s="13" t="str">
        <f>IFERROR(IF(VLOOKUP(A415,VocabularyFR!$A:$G,6)=0,"",VLOOKUP(A415,VocabularyFR!$A:$G,6)),"")</f>
        <v/>
      </c>
      <c r="M415" s="13" t="str">
        <f>IFERROR(IF(VLOOKUP(A415,Vocabulary!$A:$F,3)=0,"",VLOOKUP(A415,Vocabulary!$A:$F,3)),"")</f>
        <v>Datum waarop de gebeurtenis plaatsvond.</v>
      </c>
      <c r="N415" s="13" t="str">
        <f>IFERROR(IF(VLOOKUP(A415,VocabularyNL!$A:$H,7)=0,"",VLOOKUP(A415,VocabularyNL!$A:$H,7)),"")</f>
        <v>Datum waarop de gebeurtenis plaatsvond.</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7" t="str">
        <f>VLOOKUP(Table9[[#This Row],[Id]],Vocabulary!A:K,11)</f>
        <v>no</v>
      </c>
    </row>
    <row r="416" spans="1:19" ht="28.8" x14ac:dyDescent="0.3">
      <c r="A416" s="4">
        <v>464</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&lt;http://data.vlaanderen.be/ns/persoon#datumVanAfstamming&gt;</v>
      </c>
      <c r="J416" s="13" t="str">
        <f>IF($A416&lt;&gt;"",VLOOKUP($A416,Vocabulary!$A:$J,2,),"")</f>
        <v>datumVanAfstamming</v>
      </c>
      <c r="K416" s="13" t="str">
        <f>IFERROR(IF(VLOOKUP(A416,VocabularyNL!$A:$G,6)=0,"",VLOOKUP(A416,VocabularyNL!$A:$G,6)),"")</f>
        <v>datumVanAfstamming</v>
      </c>
      <c r="L416" s="13" t="str">
        <f>IFERROR(IF(VLOOKUP(A416,VocabularyFR!$A:$G,6)=0,"",VLOOKUP(A416,VocabularyFR!$A:$G,6)),"")</f>
        <v/>
      </c>
      <c r="M416" s="13" t="str">
        <f>IFERROR(IF(VLOOKUP(A416,Vocabulary!$A:$F,3)=0,"",VLOOKUP(A416,Vocabulary!$A:$F,3)),"")</f>
        <v>De datum waarop de afstamming wordt vastgesteld.</v>
      </c>
      <c r="N416" s="13" t="str">
        <f>IFERROR(IF(VLOOKUP(A416,VocabularyNL!$A:$H,7)=0,"",VLOOKUP(A416,VocabularyNL!$A:$H,7)),"")</f>
        <v>De datum waarop de afstamming wordt vastgesteld.</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7" t="str">
        <f>VLOOKUP(Table9[[#This Row],[Id]],Vocabulary!A:K,11)</f>
        <v>no</v>
      </c>
    </row>
    <row r="417" spans="1:19" ht="28.8" x14ac:dyDescent="0.3">
      <c r="A417" s="4">
        <v>465</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&lt;http://data.vlaanderen.be/ns/persoon#gebruikteVoornaam&gt;</v>
      </c>
      <c r="J417" s="13" t="str">
        <f>IF($A417&lt;&gt;"",VLOOKUP($A417,Vocabulary!$A:$J,2,),"")</f>
        <v>gebruikteVoornaam</v>
      </c>
      <c r="K417" s="13" t="str">
        <f>IFERROR(IF(VLOOKUP(A417,VocabularyNL!$A:$G,6)=0,"",VLOOKUP(A417,VocabularyNL!$A:$G,6)),"")</f>
        <v>gebruikteVoornaam</v>
      </c>
      <c r="L417" s="13" t="str">
        <f>IFERROR(IF(VLOOKUP(A417,VocabularyFR!$A:$G,6)=0,"",VLOOKUP(A417,VocabularyFR!$A:$G,6)),"")</f>
        <v/>
      </c>
      <c r="M417" s="13" t="str">
        <f>IFERROR(IF(VLOOKUP(A417,Vocabulary!$A:$F,3)=0,"",VLOOKUP(A417,Vocabulary!$A:$F,3)),"")</f>
        <v>Belangrijkste vd voornamen ve persoon.</v>
      </c>
      <c r="N417" s="13" t="str">
        <f>IFERROR(IF(VLOOKUP(A417,VocabularyNL!$A:$H,7)=0,"",VLOOKUP(A417,VocabularyNL!$A:$H,7)),"")</f>
        <v>Belangrijkste vd voornamen ve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7" t="str">
        <f>VLOOKUP(Table9[[#This Row],[Id]],Vocabulary!A:K,11)</f>
        <v>no</v>
      </c>
    </row>
    <row r="418" spans="1:19" ht="28.8" x14ac:dyDescent="0.3">
      <c r="A418" s="4">
        <v>466</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&lt;http://data.vlaanderen.be/ns/persoon#geslacht&gt;</v>
      </c>
      <c r="J418" s="13" t="str">
        <f>IF($A418&lt;&gt;"",VLOOKUP($A418,Vocabulary!$A:$J,2,),"")</f>
        <v>geslacht</v>
      </c>
      <c r="K418" s="13" t="str">
        <f>IFERROR(IF(VLOOKUP(A418,VocabularyNL!$A:$G,6)=0,"",VLOOKUP(A418,VocabularyNL!$A:$G,6)),"")</f>
        <v>geslacht</v>
      </c>
      <c r="L418" s="13" t="str">
        <f>IFERROR(IF(VLOOKUP(A418,VocabularyFR!$A:$G,6)=0,"",VLOOKUP(A418,VocabularyFR!$A:$G,6)),"")</f>
        <v/>
      </c>
      <c r="M418" s="13" t="str">
        <f>IFERROR(IF(VLOOKUP(A418,Vocabulary!$A:$F,3)=0,"",VLOOKUP(A418,Vocabulary!$A:$F,3)),"")</f>
        <v>Het feit of de persoon een man of een vrouw is.</v>
      </c>
      <c r="N418" s="13" t="str">
        <f>IFERROR(IF(VLOOKUP(A418,VocabularyNL!$A:$H,7)=0,"",VLOOKUP(A418,VocabularyNL!$A:$H,7)),"")</f>
        <v>Het feit of de persoon een man of een vrouw is.</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7" t="str">
        <f>VLOOKUP(Table9[[#This Row],[Id]],Vocabulary!A:K,11)</f>
        <v>no</v>
      </c>
    </row>
    <row r="419" spans="1:19" ht="72" x14ac:dyDescent="0.3">
      <c r="A419" s="4">
        <v>467</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&lt;http://data.vlaanderen.be/ns/persoon#gezinsadres&gt;</v>
      </c>
      <c r="J419" s="13" t="str">
        <f>IF($A419&lt;&gt;"",VLOOKUP($A419,Vocabulary!$A:$J,2,),"")</f>
        <v>gezinsadres</v>
      </c>
      <c r="K419" s="13" t="str">
        <f>IFERROR(IF(VLOOKUP(A419,VocabularyNL!$A:$G,6)=0,"",VLOOKUP(A419,VocabularyNL!$A:$G,6)),"")</f>
        <v>gezinsadres</v>
      </c>
      <c r="L419" s="13" t="str">
        <f>IFERROR(IF(VLOOKUP(A419,VocabularyFR!$A:$G,6)=0,"",VLOOKUP(A419,VocabularyFR!$A:$G,6)),"")</f>
        <v/>
      </c>
      <c r="M419" s="13" t="str">
        <f>IFERROR(IF(VLOOKUP(A419,Vocabulary!$A:$F,3)=0,"",VLOOKUP(A419,Vocabulary!$A:$F,3)),"")</f>
        <v xml:space="preserve">Verblijfplaats vh gezin. 
Gebruik
Dikwijls een criterium om te bepalen of personen deel uitmaken van eenzelfde gezin. </v>
      </c>
      <c r="N419" s="13" t="str">
        <f>IFERROR(IF(VLOOKUP(A419,VocabularyNL!$A:$H,7)=0,"",VLOOKUP(A419,VocabularyNL!$A:$H,7)),"")</f>
        <v xml:space="preserve">Verblijfplaats vh gezin. 
Gebruik
Dikwijls een criterium om te bepalen of personen deel uitmaken van eenzelfde gezin.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7" t="str">
        <f>VLOOKUP(Table9[[#This Row],[Id]],Vocabulary!A:K,11)</f>
        <v>no</v>
      </c>
    </row>
    <row r="420" spans="1:19" ht="100.8" x14ac:dyDescent="0.3">
      <c r="A420" s="4">
        <v>468</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&lt;http://data.vlaanderen.be/ns/persoon#gezinsrelatietype&gt;</v>
      </c>
      <c r="J420" s="13" t="str">
        <f>IF($A420&lt;&gt;"",VLOOKUP($A420,Vocabulary!$A:$J,2,),"")</f>
        <v>gezinsrelatietype</v>
      </c>
      <c r="K420" s="13" t="str">
        <f>IFERROR(IF(VLOOKUP(A420,VocabularyNL!$A:$G,6)=0,"",VLOOKUP(A420,VocabularyNL!$A:$G,6)),"")</f>
        <v>gezinsrelatietype</v>
      </c>
      <c r="L420" s="13" t="str">
        <f>IFERROR(IF(VLOOKUP(A420,VocabularyFR!$A:$G,6)=0,"",VLOOKUP(A420,VocabularyFR!$A:$G,6)),"")</f>
        <v/>
      </c>
      <c r="M420" s="13" t="str">
        <f>IFERROR(IF(VLOOKUP(A420,Vocabulary!$A:$F,3)=0,"",VLOOKUP(A420,Vocabulary!$A:$F,3)),"")</f>
        <v xml:space="preserve">Aard vd relatie. 
Gebruik
Wordt typisch bepaald tov het gezinshoofd. Bv als de vader gezinshoofd is en een gezinslid is zoon, dan zou als de grootvader gezinshoofd was datzelfde gezinslid kleinzoon zijn. </v>
      </c>
      <c r="N420" s="13" t="str">
        <f>IFERROR(IF(VLOOKUP(A420,VocabularyNL!$A:$H,7)=0,"",VLOOKUP(A420,VocabularyNL!$A:$H,7)),"")</f>
        <v xml:space="preserve">Aard vd relatie. 
Gebruik
Wordt typisch bepaald tov het gezinshoofd. Bv als de vader gezinshoofd is en een gezinslid is zoon, dan zou als de grootvader gezinshoofd was datzelfde gezinslid kleinzoon zijn. </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7" t="str">
        <f>VLOOKUP(Table9[[#This Row],[Id]],Vocabulary!A:K,11)</f>
        <v>no</v>
      </c>
    </row>
    <row r="421" spans="1:19" ht="28.8" x14ac:dyDescent="0.3">
      <c r="A421" s="4">
        <v>469</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&lt;http://data.vlaanderen.be/ns/persoon#heeftBurgerlijkeStaat&gt;</v>
      </c>
      <c r="J421" s="13" t="str">
        <f>IF($A421&lt;&gt;"",VLOOKUP($A421,Vocabulary!$A:$J,2,),"")</f>
        <v>heeftBurgerlijkeStaat</v>
      </c>
      <c r="K421" s="13" t="str">
        <f>IFERROR(IF(VLOOKUP(A421,VocabularyNL!$A:$G,6)=0,"",VLOOKUP(A421,VocabularyNL!$A:$G,6)),"")</f>
        <v>heeftBurgerlijkeStaat</v>
      </c>
      <c r="L421" s="13" t="str">
        <f>IFERROR(IF(VLOOKUP(A421,VocabularyFR!$A:$G,6)=0,"",VLOOKUP(A421,VocabularyFR!$A:$G,6)),"")</f>
        <v/>
      </c>
      <c r="M421" s="13" t="str">
        <f>IFERROR(IF(VLOOKUP(A421,Vocabulary!$A:$F,3)=0,"",VLOOKUP(A421,Vocabulary!$A:$F,3)),"")</f>
        <v>Burgerlijke staat vd Persoon.</v>
      </c>
      <c r="N421" s="13" t="str">
        <f>IFERROR(IF(VLOOKUP(A421,VocabularyNL!$A:$H,7)=0,"",VLOOKUP(A421,VocabularyNL!$A:$H,7)),"")</f>
        <v>Burgerlijke staat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7" t="str">
        <f>VLOOKUP(Table9[[#This Row],[Id]],Vocabulary!A:K,11)</f>
        <v>no</v>
      </c>
    </row>
    <row r="422" spans="1:19" ht="28.8" x14ac:dyDescent="0.3">
      <c r="A422" s="4">
        <v>470</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&lt;http://data.vlaanderen.be/ns/persoon#heeftGeboorte&gt;</v>
      </c>
      <c r="J422" s="13" t="str">
        <f>IF($A422&lt;&gt;"",VLOOKUP($A422,Vocabulary!$A:$J,2,),"")</f>
        <v>heeftGeboorte</v>
      </c>
      <c r="K422" s="13" t="str">
        <f>IFERROR(IF(VLOOKUP(A422,VocabularyNL!$A:$G,6)=0,"",VLOOKUP(A422,VocabularyNL!$A:$G,6)),"")</f>
        <v>heeftGeboorte</v>
      </c>
      <c r="L422" s="13" t="str">
        <f>IFERROR(IF(VLOOKUP(A422,VocabularyFR!$A:$G,6)=0,"",VLOOKUP(A422,VocabularyFR!$A:$G,6)),"")</f>
        <v/>
      </c>
      <c r="M422" s="13" t="str">
        <f>IFERROR(IF(VLOOKUP(A422,Vocabulary!$A:$F,3)=0,"",VLOOKUP(A422,Vocabulary!$A:$F,3)),"")</f>
        <v>Verwijst naar de geboortegegevens vd persoon.</v>
      </c>
      <c r="N422" s="13" t="str">
        <f>IFERROR(IF(VLOOKUP(A422,VocabularyNL!$A:$H,7)=0,"",VLOOKUP(A422,VocabularyNL!$A:$H,7)),"")</f>
        <v>Verwijst naar de geboortegegevens vd persoon.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7" t="str">
        <f>VLOOKUP(Table9[[#This Row],[Id]],Vocabulary!A:K,11)</f>
        <v>no</v>
      </c>
    </row>
    <row r="423" spans="1:19" ht="86.4" x14ac:dyDescent="0.3">
      <c r="A423" s="4">
        <v>471</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&lt;http://data.vlaanderen.be/ns/persoon#heeftInwonerschap&gt;</v>
      </c>
      <c r="J423" s="13" t="str">
        <f>IF($A423&lt;&gt;"",VLOOKUP($A423,Vocabulary!$A:$J,2,),"")</f>
        <v>heeftInwonerschap</v>
      </c>
      <c r="K423" s="13" t="str">
        <f>IFERROR(IF(VLOOKUP(A423,VocabularyNL!$A:$G,6)=0,"",VLOOKUP(A423,VocabularyNL!$A:$G,6)),"")</f>
        <v>heeftInwonerschap</v>
      </c>
      <c r="L423" s="13" t="str">
        <f>IFERROR(IF(VLOOKUP(A423,VocabularyFR!$A:$G,6)=0,"",VLOOKUP(A423,VocabularyFR!$A:$G,6)),"")</f>
        <v/>
      </c>
      <c r="M423" s="13" t="str">
        <f>IFERROR(IF(VLOOKUP(A423,Vocabulary!$A:$F,3)=0,"",VLOOKUP(A423,Vocabulary!$A:$F,3)),"")</f>
        <v xml:space="preserve">Inwonerschap vd persoon. 
Gebruik
De entiteit inwonerschap beschrijft het inwonerschap in meer detail (oa de jurisdictie waarbinnen het gedefinieerd is). </v>
      </c>
      <c r="N423" s="13" t="str">
        <f>IFERROR(IF(VLOOKUP(A423,VocabularyNL!$A:$H,7)=0,"",VLOOKUP(A423,VocabularyNL!$A:$H,7)),"")</f>
        <v xml:space="preserve">Inwonerschap vd persoon. 
Gebruik
De entiteit inwonerschap beschrijft het inwonerschap in meer detail (oa de jurisdictie waarbinnen het gedefinieerd is). </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7" t="str">
        <f>VLOOKUP(Table9[[#This Row],[Id]],Vocabulary!A:K,11)</f>
        <v>no</v>
      </c>
    </row>
    <row r="424" spans="1:19" ht="28.8" x14ac:dyDescent="0.3">
      <c r="A424" s="4">
        <v>472</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&lt;http://data.vlaanderen.be/ns/persoon#heeftNationaliteit&gt;</v>
      </c>
      <c r="J424" s="13" t="str">
        <f>IF($A424&lt;&gt;"",VLOOKUP($A424,Vocabulary!$A:$J,2,),"")</f>
        <v>heeftNationaliteit</v>
      </c>
      <c r="K424" s="13" t="str">
        <f>IFERROR(IF(VLOOKUP(A424,VocabularyNL!$A:$G,6)=0,"",VLOOKUP(A424,VocabularyNL!$A:$G,6)),"")</f>
        <v>heeftNationaliteit</v>
      </c>
      <c r="L424" s="13" t="str">
        <f>IFERROR(IF(VLOOKUP(A424,VocabularyFR!$A:$G,6)=0,"",VLOOKUP(A424,VocabularyFR!$A:$G,6)),"")</f>
        <v/>
      </c>
      <c r="M424" s="13" t="str">
        <f>IFERROR(IF(VLOOKUP(A424,Vocabulary!$A:$F,3)=0,"",VLOOKUP(A424,Vocabulary!$A:$F,3)),"")</f>
        <v>Nationaliteit vd persoon.</v>
      </c>
      <c r="N424" s="13" t="str">
        <f>IFERROR(IF(VLOOKUP(A424,VocabularyNL!$A:$H,7)=0,"",VLOOKUP(A424,VocabularyNL!$A:$H,7)),"")</f>
        <v>Nationaliteit vd persoon.</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7" t="str">
        <f>VLOOKUP(Table9[[#This Row],[Id]],Vocabulary!A:K,11)</f>
        <v>no</v>
      </c>
    </row>
    <row r="425" spans="1:19" ht="28.8" x14ac:dyDescent="0.3">
      <c r="A425" s="4">
        <v>473</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&lt;http://data.vlaanderen.be/ns/persoon#heeftOverlijden&gt;</v>
      </c>
      <c r="J425" s="13" t="str">
        <f>IF($A425&lt;&gt;"",VLOOKUP($A425,Vocabulary!$A:$J,2,),"")</f>
        <v>heeftOverlijden</v>
      </c>
      <c r="K425" s="13" t="str">
        <f>IFERROR(IF(VLOOKUP(A425,VocabularyNL!$A:$G,6)=0,"",VLOOKUP(A425,VocabularyNL!$A:$G,6)),"")</f>
        <v>heeftOverlijden</v>
      </c>
      <c r="L425" s="13" t="str">
        <f>IFERROR(IF(VLOOKUP(A425,VocabularyFR!$A:$G,6)=0,"",VLOOKUP(A425,VocabularyFR!$A:$G,6)),"")</f>
        <v/>
      </c>
      <c r="M425" s="13" t="str">
        <f>IFERROR(IF(VLOOKUP(A425,Vocabulary!$A:$F,3)=0,"",VLOOKUP(A425,Vocabulary!$A:$F,3)),"")</f>
        <v>Verwijst naar de overlijdensgegevens vd persoon.</v>
      </c>
      <c r="N425" s="13" t="str">
        <f>IFERROR(IF(VLOOKUP(A425,VocabularyNL!$A:$H,7)=0,"",VLOOKUP(A425,VocabularyNL!$A:$H,7)),"")</f>
        <v>Verwijst naar de overlijdensgegevens vd persoon.</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7" t="str">
        <f>VLOOKUP(Table9[[#This Row],[Id]],Vocabulary!A:K,11)</f>
        <v>no</v>
      </c>
    </row>
    <row r="426" spans="1:19" ht="28.8" x14ac:dyDescent="0.3">
      <c r="A426" s="4">
        <v>474</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&lt;http://data.vlaanderen.be/ns/persoon#heeftPersoonsrelatie&gt;</v>
      </c>
      <c r="J426" s="13" t="str">
        <f>IF($A426&lt;&gt;"",VLOOKUP($A426,Vocabulary!$A:$J,2,),"")</f>
        <v>heeftPersoonsrelatie</v>
      </c>
      <c r="K426" s="13" t="str">
        <f>IFERROR(IF(VLOOKUP(A426,VocabularyNL!$A:$G,6)=0,"",VLOOKUP(A426,VocabularyNL!$A:$G,6)),"")</f>
        <v>heeftPersoonsrelatie</v>
      </c>
      <c r="L426" s="13" t="str">
        <f>IFERROR(IF(VLOOKUP(A426,VocabularyFR!$A:$G,6)=0,"",VLOOKUP(A426,VocabularyFR!$A:$G,6)),"")</f>
        <v/>
      </c>
      <c r="M426" s="13" t="str">
        <f>IFERROR(IF(VLOOKUP(A426,Vocabulary!$A:$F,3)=0,"",VLOOKUP(A426,Vocabulary!$A:$F,3)),"")</f>
        <v>Relatie van een persoon (met een ander persoon).</v>
      </c>
      <c r="N426" s="13" t="str">
        <f>IFERROR(IF(VLOOKUP(A426,VocabularyNL!$A:$H,7)=0,"",VLOOKUP(A426,VocabularyNL!$A:$H,7)),"")</f>
        <v>Relatie van een persoon (met een ander persoon).</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7" t="str">
        <f>VLOOKUP(Table9[[#This Row],[Id]],Vocabulary!A:K,11)</f>
        <v>no</v>
      </c>
    </row>
    <row r="427" spans="1:19" ht="86.4" x14ac:dyDescent="0.3">
      <c r="A427" s="4">
        <v>475</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&lt;http://data.vlaanderen.be/ns/persoon#heeftStaatsburgerschap&gt;</v>
      </c>
      <c r="J427" s="13" t="str">
        <f>IF($A427&lt;&gt;"",VLOOKUP($A427,Vocabulary!$A:$J,2,),"")</f>
        <v>heeftStaatsburgerschap</v>
      </c>
      <c r="K427" s="13" t="str">
        <f>IFERROR(IF(VLOOKUP(A427,VocabularyNL!$A:$G,6)=0,"",VLOOKUP(A427,VocabularyNL!$A:$G,6)),"")</f>
        <v>heeftStaatsburgerschap</v>
      </c>
      <c r="L427" s="13" t="str">
        <f>IFERROR(IF(VLOOKUP(A427,VocabularyFR!$A:$G,6)=0,"",VLOOKUP(A427,VocabularyFR!$A:$G,6)),"")</f>
        <v/>
      </c>
      <c r="M427" s="13" t="str">
        <f>IFERROR(IF(VLOOKUP(A427,Vocabulary!$A:$F,3)=0,"",VLOOKUP(A427,Vocabulary!$A:$F,3)),"")</f>
        <v xml:space="preserve">Staatsburgerschap vd persoon. 
Gebruik
De entiteit staatsburgerschap beschrijft het staatsburgerschap in meer detail (oa de jurisdictie waarbinnen het gedefinieerd is). </v>
      </c>
      <c r="N427" s="13" t="str">
        <f>IFERROR(IF(VLOOKUP(A427,VocabularyNL!$A:$H,7)=0,"",VLOOKUP(A427,VocabularyNL!$A:$H,7)),"")</f>
        <v xml:space="preserve">Staatsburgerschap vd persoon. 
Gebruik
De entiteit staatsburgerschap beschrijft het staatsburgerschap in meer detail (oa de jurisdictie waarbinnen het gedefinieerd is). </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7" t="str">
        <f>VLOOKUP(Table9[[#This Row],[Id]],Vocabulary!A:K,11)</f>
        <v>no</v>
      </c>
    </row>
    <row r="428" spans="1:19" ht="28.8" x14ac:dyDescent="0.3">
      <c r="A428" s="4">
        <v>476</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&lt;http://data.vlaanderen.be/ns/persoon#heeftVerblijfplaats&gt;</v>
      </c>
      <c r="J428" s="13" t="str">
        <f>IF($A428&lt;&gt;"",VLOOKUP($A428,Vocabulary!$A:$J,2,),"")</f>
        <v>heeftVerblijfplaats</v>
      </c>
      <c r="K428" s="13" t="str">
        <f>IFERROR(IF(VLOOKUP(A428,VocabularyNL!$A:$G,6)=0,"",VLOOKUP(A428,VocabularyNL!$A:$G,6)),"")</f>
        <v>heeftVerblijfplaats</v>
      </c>
      <c r="L428" s="13" t="str">
        <f>IFERROR(IF(VLOOKUP(A428,VocabularyFR!$A:$G,6)=0,"",VLOOKUP(A428,VocabularyFR!$A:$G,6)),"")</f>
        <v/>
      </c>
      <c r="M428" s="13" t="str">
        <f>IFERROR(IF(VLOOKUP(A428,Vocabulary!$A:$F,3)=0,"",VLOOKUP(A428,Vocabulary!$A:$F,3)),"")</f>
        <v>Plaats waar een persoon verblijft.</v>
      </c>
      <c r="N428" s="13" t="str">
        <f>IFERROR(IF(VLOOKUP(A428,VocabularyNL!$A:$H,7)=0,"",VLOOKUP(A428,VocabularyNL!$A:$H,7)),"")</f>
        <v>Plaats waar een persoon verblijft.</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7" t="str">
        <f>VLOOKUP(Table9[[#This Row],[Id]],Vocabulary!A:K,11)</f>
        <v>no</v>
      </c>
    </row>
    <row r="429" spans="1:19" ht="28.8" x14ac:dyDescent="0.3">
      <c r="A429" s="4">
        <v>477</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&lt;http://data.vlaanderen.be/ns/persoon#isHoofdVan&gt;</v>
      </c>
      <c r="J429" s="13" t="str">
        <f>IF($A429&lt;&gt;"",VLOOKUP($A429,Vocabulary!$A:$J,2,),"")</f>
        <v>isHoofdVan</v>
      </c>
      <c r="K429" s="13" t="str">
        <f>IFERROR(IF(VLOOKUP(A429,VocabularyNL!$A:$G,6)=0,"",VLOOKUP(A429,VocabularyNL!$A:$G,6)),"")</f>
        <v>isHoofdVan</v>
      </c>
      <c r="L429" s="13" t="str">
        <f>IFERROR(IF(VLOOKUP(A429,VocabularyFR!$A:$G,6)=0,"",VLOOKUP(A429,VocabularyFR!$A:$G,6)),"")</f>
        <v/>
      </c>
      <c r="M429" s="13" t="str">
        <f>IFERROR(IF(VLOOKUP(A429,Vocabulary!$A:$F,3)=0,"",VLOOKUP(A429,Vocabulary!$A:$F,3)),"")</f>
        <v>Persoon die standaard het gezin vertegenwoordigt.</v>
      </c>
      <c r="N429" s="13" t="str">
        <f>IFERROR(IF(VLOOKUP(A429,VocabularyNL!$A:$H,7)=0,"",VLOOKUP(A429,VocabularyNL!$A:$H,7)),"")</f>
        <v>Persoon die standaard het gezin vertegenwoordigt.</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7" t="str">
        <f>VLOOKUP(Table9[[#This Row],[Id]],Vocabulary!A:K,11)</f>
        <v>no</v>
      </c>
    </row>
    <row r="430" spans="1:19" ht="28.8" x14ac:dyDescent="0.3">
      <c r="A430" s="4">
        <v>478</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&lt;http://data.vlaanderen.be/ns/persoon#isLidVan&gt;</v>
      </c>
      <c r="J430" s="13" t="str">
        <f>IF($A430&lt;&gt;"",VLOOKUP($A430,Vocabulary!$A:$J,2,),"")</f>
        <v>isLidVan</v>
      </c>
      <c r="K430" s="13" t="str">
        <f>IFERROR(IF(VLOOKUP(A430,VocabularyNL!$A:$G,6)=0,"",VLOOKUP(A430,VocabularyNL!$A:$G,6)),"")</f>
        <v>isLidVan</v>
      </c>
      <c r="L430" s="13" t="str">
        <f>IFERROR(IF(VLOOKUP(A430,VocabularyFR!$A:$G,6)=0,"",VLOOKUP(A430,VocabularyFR!$A:$G,6)),"")</f>
        <v/>
      </c>
      <c r="M430" s="13" t="str">
        <f>IFERROR(IF(VLOOKUP(A430,Vocabulary!$A:$F,3)=0,"",VLOOKUP(A430,Vocabulary!$A:$F,3)),"")</f>
        <v>Persoon die tot een gezin behoort.</v>
      </c>
      <c r="N430" s="13" t="str">
        <f>IFERROR(IF(VLOOKUP(A430,VocabularyNL!$A:$H,7)=0,"",VLOOKUP(A430,VocabularyNL!$A:$H,7)),"")</f>
        <v>Persoon die tot een gezin behoort.</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7" t="str">
        <f>VLOOKUP(Table9[[#This Row],[Id]],Vocabulary!A:K,11)</f>
        <v>no</v>
      </c>
    </row>
    <row r="431" spans="1:19" ht="28.8" x14ac:dyDescent="0.3">
      <c r="A431" s="4">
        <v>479</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&lt;http://data.vlaanderen.be/ns/persoon#isRelatieMet&gt;</v>
      </c>
      <c r="J431" s="13" t="str">
        <f>IF($A431&lt;&gt;"",VLOOKUP($A431,Vocabulary!$A:$J,2,),"")</f>
        <v>isRelatieMet</v>
      </c>
      <c r="K431" s="13" t="str">
        <f>IFERROR(IF(VLOOKUP(A431,VocabularyNL!$A:$G,6)=0,"",VLOOKUP(A431,VocabularyNL!$A:$G,6)),"")</f>
        <v>isRelatieMet</v>
      </c>
      <c r="L431" s="13" t="str">
        <f>IFERROR(IF(VLOOKUP(A431,VocabularyFR!$A:$G,6)=0,"",VLOOKUP(A431,VocabularyFR!$A:$G,6)),"")</f>
        <v/>
      </c>
      <c r="M431" s="13" t="str">
        <f>IFERROR(IF(VLOOKUP(A431,Vocabulary!$A:$F,3)=0,"",VLOOKUP(A431,Vocabulary!$A:$F,3)),"")</f>
        <v>Persoon waarmee de persoon gerelateerd is.</v>
      </c>
      <c r="N431" s="13" t="str">
        <f>IFERROR(IF(VLOOKUP(A431,VocabularyNL!$A:$H,7)=0,"",VLOOKUP(A431,VocabularyNL!$A:$H,7)),"")</f>
        <v>Persoon waarmee de persoon gerelateerd is.</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7" t="str">
        <f>VLOOKUP(Table9[[#This Row],[Id]],Vocabulary!A:K,11)</f>
        <v>no</v>
      </c>
    </row>
    <row r="432" spans="1:19" ht="28.8" x14ac:dyDescent="0.3">
      <c r="A432" s="4">
        <v>480</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&lt;http://data.vlaanderen.be/ns/persoon#nationaliteit&gt;</v>
      </c>
      <c r="J432" s="13" t="str">
        <f>IF($A432&lt;&gt;"",VLOOKUP($A432,Vocabulary!$A:$J,2,),"")</f>
        <v>nationaliteit</v>
      </c>
      <c r="K432" s="13" t="str">
        <f>IFERROR(IF(VLOOKUP(A432,VocabularyNL!$A:$G,6)=0,"",VLOOKUP(A432,VocabularyNL!$A:$G,6)),"")</f>
        <v>nationaliteit</v>
      </c>
      <c r="L432" s="13" t="str">
        <f>IFERROR(IF(VLOOKUP(A432,VocabularyFR!$A:$G,6)=0,"",VLOOKUP(A432,VocabularyFR!$A:$G,6)),"")</f>
        <v/>
      </c>
      <c r="M432" s="13" t="str">
        <f>IFERROR(IF(VLOOKUP(A432,Vocabulary!$A:$F,3)=0,"",VLOOKUP(A432,Vocabulary!$A:$F,3)),"")</f>
        <v>De nationaliteit vd persoon.</v>
      </c>
      <c r="N432" s="13" t="str">
        <f>IFERROR(IF(VLOOKUP(A432,VocabularyNL!$A:$H,7)=0,"",VLOOKUP(A432,VocabularyNL!$A:$H,7)),"")</f>
        <v>De nationaliteit vd persoon.</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7" t="str">
        <f>VLOOKUP(Table9[[#This Row],[Id]],Vocabulary!A:K,11)</f>
        <v>no</v>
      </c>
    </row>
    <row r="433" spans="1:19" ht="28.8" x14ac:dyDescent="0.3">
      <c r="A433" s="4">
        <v>481</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&lt;http://data.vlaanderen.be/ns/persoon#plaats&gt;</v>
      </c>
      <c r="J433" s="13" t="str">
        <f>IF($A433&lt;&gt;"",VLOOKUP($A433,Vocabulary!$A:$J,2,),"")</f>
        <v>plaats</v>
      </c>
      <c r="K433" s="13" t="str">
        <f>IFERROR(IF(VLOOKUP(A433,VocabularyNL!$A:$G,6)=0,"",VLOOKUP(A433,VocabularyNL!$A:$G,6)),"")</f>
        <v>plaats</v>
      </c>
      <c r="L433" s="13" t="str">
        <f>IFERROR(IF(VLOOKUP(A433,VocabularyFR!$A:$G,6)=0,"",VLOOKUP(A433,VocabularyFR!$A:$G,6)),"")</f>
        <v/>
      </c>
      <c r="M433" s="13" t="str">
        <f>IFERROR(IF(VLOOKUP(A433,Vocabulary!$A:$F,3)=0,"",VLOOKUP(A433,Vocabulary!$A:$F,3)),"")</f>
        <v>Plaats waar de gebeurtenis plaatsvond.</v>
      </c>
      <c r="N433" s="13" t="str">
        <f>IFERROR(IF(VLOOKUP(A433,VocabularyNL!$A:$H,7)=0,"",VLOOKUP(A433,VocabularyNL!$A:$H,7)),"")</f>
        <v>Plaats waar de gebeurtenis plaatsvond.</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7" t="str">
        <f>VLOOKUP(Table9[[#This Row],[Id]],Vocabulary!A:K,11)</f>
        <v>no</v>
      </c>
    </row>
    <row r="434" spans="1:19" ht="28.8" x14ac:dyDescent="0.3">
      <c r="A434" s="4">
        <v>482</v>
      </c>
      <c r="B434" s="13" t="str">
        <f>IF($A434&lt;&gt;"",IF(VLOOKUP($A434,VocabularyAdoption!$A:$K,8,)=0,"",VLOOKUP($A434,VocabularyAdoption!$A:$K,8,)),"")</f>
        <v/>
      </c>
      <c r="C434" s="13" t="str">
        <f>IF($A434&lt;&gt;"",VLOOKUP($A434,Vocabulary!$A:$J,6,),"")</f>
        <v>VL</v>
      </c>
      <c r="D434" s="13" t="str">
        <f>IF($A434&lt;&gt;"",VLOOKUP($A434,Vocabulary!$A:$J,8,),"")</f>
        <v>vl-persoon</v>
      </c>
      <c r="E434" s="13" t="str">
        <f>IFERROR(VLOOKUP(D434,Prefix!$A:$B,2,),"")</f>
        <v>http://data.vlaanderen.be/ns/persoon#</v>
      </c>
      <c r="F434" s="13" t="str">
        <f>IF($A434&lt;&gt;"",IF(VLOOKUP($A434,Vocabulary!$A:$J,9,)=0,"",VLOOKUP($A434,Vocabulary!$A:$J,9,)),"")</f>
        <v/>
      </c>
      <c r="G434" s="13" t="str">
        <f>IF($A434&lt;&gt;"",VLOOKUP($A434,Vocabulary!$A:$J,4,),"")</f>
        <v>Person</v>
      </c>
      <c r="H434" s="13" t="str">
        <f>IF($A434&lt;&gt;"",VLOOKUP($A434,Vocabulary!$A:$J,5,),"")</f>
        <v>Property</v>
      </c>
      <c r="I434" s="13" t="str">
        <f t="shared" si="6"/>
        <v>&lt;http://data.vlaanderen.be/ns/persoon#registratie&gt;</v>
      </c>
      <c r="J434" s="13" t="str">
        <f>IF($A434&lt;&gt;"",VLOOKUP($A434,Vocabulary!$A:$J,2,),"")</f>
        <v>registratie</v>
      </c>
      <c r="K434" s="13" t="str">
        <f>IFERROR(IF(VLOOKUP(A434,VocabularyNL!$A:$G,6)=0,"",VLOOKUP(A434,VocabularyNL!$A:$G,6)),"")</f>
        <v>registratie</v>
      </c>
      <c r="L434" s="13" t="str">
        <f>IFERROR(IF(VLOOKUP(A434,VocabularyFR!$A:$G,6)=0,"",VLOOKUP(A434,VocabularyFR!$A:$G,6)),"")</f>
        <v/>
      </c>
      <c r="M434" s="13" t="str">
        <f>IFERROR(IF(VLOOKUP(A434,Vocabulary!$A:$F,3)=0,"",VLOOKUP(A434,Vocabulary!$A:$F,3)),"")</f>
        <v>Identificatiecode vd persoon ih register.</v>
      </c>
      <c r="N434" s="13" t="str">
        <f>IFERROR(IF(VLOOKUP(A434,VocabularyNL!$A:$H,7)=0,"",VLOOKUP(A434,VocabularyNL!$A:$H,7)),"")</f>
        <v>Identificatiecode vd persoon ih register.</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7" t="str">
        <f>VLOOKUP(Table9[[#This Row],[Id]],Vocabulary!A:K,11)</f>
        <v>no</v>
      </c>
    </row>
    <row r="435" spans="1:19" ht="28.8" x14ac:dyDescent="0.3">
      <c r="A435" s="4">
        <v>483</v>
      </c>
      <c r="B435" s="13" t="str">
        <f>IF($A435&lt;&gt;"",IF(VLOOKUP($A435,VocabularyAdoption!$A:$K,8,)=0,"",VLOOKUP($A435,VocabularyAdoption!$A:$K,8,)),"")</f>
        <v/>
      </c>
      <c r="C435" s="13" t="str">
        <f>IF($A435&lt;&gt;"",VLOOKUP($A435,Vocabulary!$A:$J,6,),"")</f>
        <v>VL</v>
      </c>
      <c r="D435" s="13" t="str">
        <f>IF($A435&lt;&gt;"",VLOOKUP($A435,Vocabulary!$A:$J,8,),"")</f>
        <v>vl-persoon</v>
      </c>
      <c r="E435" s="13" t="str">
        <f>IFERROR(VLOOKUP(D435,Prefix!$A:$B,2,),"")</f>
        <v>http://data.vlaanderen.be/ns/persoon#</v>
      </c>
      <c r="F435" s="13" t="str">
        <f>IF($A435&lt;&gt;"",IF(VLOOKUP($A435,Vocabulary!$A:$J,9,)=0,"",VLOOKUP($A435,Vocabulary!$A:$J,9,)),"")</f>
        <v/>
      </c>
      <c r="G435" s="13" t="str">
        <f>IF($A435&lt;&gt;"",VLOOKUP($A435,Vocabulary!$A:$J,4,),"")</f>
        <v>Person</v>
      </c>
      <c r="H435" s="13" t="str">
        <f>IF($A435&lt;&gt;"",VLOOKUP($A435,Vocabulary!$A:$J,5,),"")</f>
        <v>Property</v>
      </c>
      <c r="I435" s="13" t="str">
        <f t="shared" si="6"/>
        <v>&lt;http://data.vlaanderen.be/ns/persoon#type&gt;</v>
      </c>
      <c r="J435" s="13" t="str">
        <f>IF($A435&lt;&gt;"",VLOOKUP($A435,Vocabulary!$A:$J,2,),"")</f>
        <v>type</v>
      </c>
      <c r="K435" s="13" t="str">
        <f>IFERROR(IF(VLOOKUP(A435,VocabularyNL!$A:$G,6)=0,"",VLOOKUP(A435,VocabularyNL!$A:$G,6)),"")</f>
        <v>type</v>
      </c>
      <c r="L435" s="13" t="str">
        <f>IFERROR(IF(VLOOKUP(A435,VocabularyFR!$A:$G,6)=0,"",VLOOKUP(A435,VocabularyFR!$A:$G,6)),"")</f>
        <v/>
      </c>
      <c r="M435" s="13" t="str">
        <f>IFERROR(IF(VLOOKUP(A435,Vocabulary!$A:$F,3)=0,"",VLOOKUP(A435,Vocabulary!$A:$F,3)),"")</f>
        <v>Aard vd burgerlijke staat.</v>
      </c>
      <c r="N435" s="13" t="str">
        <f>IFERROR(IF(VLOOKUP(A435,VocabularyNL!$A:$H,7)=0,"",VLOOKUP(A435,VocabularyNL!$A:$H,7)),"")</f>
        <v>Aard vd burgerlijke staat.</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7" t="str">
        <f>VLOOKUP(Table9[[#This Row],[Id]],Vocabulary!A:K,11)</f>
        <v>no</v>
      </c>
    </row>
    <row r="436" spans="1:19" ht="28.8" x14ac:dyDescent="0.3">
      <c r="A436" s="4">
        <v>484</v>
      </c>
      <c r="B436" s="13" t="str">
        <f>IF($A436&lt;&gt;"",IF(VLOOKUP($A436,VocabularyAdoption!$A:$K,8,)=0,"",VLOOKUP($A436,VocabularyAdoption!$A:$K,8,)),"")</f>
        <v/>
      </c>
      <c r="C436" s="13" t="str">
        <f>IF($A436&lt;&gt;"",VLOOKUP($A436,Vocabulary!$A:$J,6,),"")</f>
        <v>VL</v>
      </c>
      <c r="D436" s="13" t="str">
        <f>IF($A436&lt;&gt;"",VLOOKUP($A436,Vocabulary!$A:$J,8,),"")</f>
        <v>vl-persoon</v>
      </c>
      <c r="E436" s="13" t="str">
        <f>IFERROR(VLOOKUP(D436,Prefix!$A:$B,2,),"")</f>
        <v>http://data.vlaanderen.be/ns/persoon#</v>
      </c>
      <c r="F436" s="13" t="str">
        <f>IF($A436&lt;&gt;"",IF(VLOOKUP($A436,Vocabulary!$A:$J,9,)=0,"",VLOOKUP($A436,Vocabulary!$A:$J,9,)),"")</f>
        <v/>
      </c>
      <c r="G436" s="13" t="str">
        <f>IF($A436&lt;&gt;"",VLOOKUP($A436,Vocabulary!$A:$J,4,),"")</f>
        <v>Person</v>
      </c>
      <c r="H436" s="13" t="str">
        <f>IF($A436&lt;&gt;"",VLOOKUP($A436,Vocabulary!$A:$J,5,),"")</f>
        <v>Property</v>
      </c>
      <c r="I436" s="13" t="str">
        <f t="shared" si="6"/>
        <v>&lt;http://data.vlaanderen.be/ns/persoon#verblijfsadres&gt;</v>
      </c>
      <c r="J436" s="13" t="str">
        <f>IF($A436&lt;&gt;"",VLOOKUP($A436,Vocabulary!$A:$J,2,),"")</f>
        <v>verblijfsadres</v>
      </c>
      <c r="K436" s="13" t="str">
        <f>IFERROR(IF(VLOOKUP(A436,VocabularyNL!$A:$G,6)=0,"",VLOOKUP(A436,VocabularyNL!$A:$G,6)),"")</f>
        <v>verblijfsadres</v>
      </c>
      <c r="L436" s="13" t="str">
        <f>IFERROR(IF(VLOOKUP(A436,VocabularyFR!$A:$G,6)=0,"",VLOOKUP(A436,VocabularyFR!$A:$G,6)),"")</f>
        <v/>
      </c>
      <c r="M436" s="13" t="str">
        <f>IFERROR(IF(VLOOKUP(A436,Vocabulary!$A:$F,3)=0,"",VLOOKUP(A436,Vocabulary!$A:$F,3)),"")</f>
        <v>Plaats waar een persoon al dan niet tijdelijk woont of logeert.</v>
      </c>
      <c r="N436" s="13" t="str">
        <f>IFERROR(IF(VLOOKUP(A436,VocabularyNL!$A:$H,7)=0,"",VLOOKUP(A436,VocabularyNL!$A:$H,7)),"")</f>
        <v>Plaats waar een persoon al dan niet tijdelijk woont of logeert.</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7" t="str">
        <f>VLOOKUP(Table9[[#This Row],[Id]],Vocabulary!A:K,11)</f>
        <v>no</v>
      </c>
    </row>
    <row r="437" spans="1:19" ht="28.8" x14ac:dyDescent="0.3">
      <c r="A437" s="4">
        <v>485</v>
      </c>
      <c r="B437" s="13" t="str">
        <f>IF($A437&lt;&gt;"",IF(VLOOKUP($A437,VocabularyAdoption!$A:$K,8,)=0,"",VLOOKUP($A437,VocabularyAdoption!$A:$K,8,)),"")</f>
        <v/>
      </c>
      <c r="C437" s="13" t="str">
        <f>IF($A437&lt;&gt;"",VLOOKUP($A437,Vocabulary!$A:$J,6,),"")</f>
        <v>VL</v>
      </c>
      <c r="D437" s="13" t="str">
        <f>IF($A437&lt;&gt;"",VLOOKUP($A437,Vocabulary!$A:$J,8,),"")</f>
        <v>vl-persoon</v>
      </c>
      <c r="E437" s="13" t="str">
        <f>IFERROR(VLOOKUP(D437,Prefix!$A:$B,2,),"")</f>
        <v>http://data.vlaanderen.be/ns/persoon#</v>
      </c>
      <c r="F437" s="13" t="str">
        <f>IF($A437&lt;&gt;"",IF(VLOOKUP($A437,Vocabulary!$A:$J,9,)=0,"",VLOOKUP($A437,Vocabulary!$A:$J,9,)),"")</f>
        <v/>
      </c>
      <c r="G437" s="13" t="str">
        <f>IF($A437&lt;&gt;"",VLOOKUP($A437,Vocabulary!$A:$J,4,),"")</f>
        <v>Person</v>
      </c>
      <c r="H437" s="13" t="str">
        <f>IF($A437&lt;&gt;"",VLOOKUP($A437,Vocabulary!$A:$J,5,),"")</f>
        <v>Property</v>
      </c>
      <c r="I437" s="13" t="str">
        <f t="shared" si="6"/>
        <v>&lt;http://data.vlaanderen.be/ns/persoon#volledigeNaam&gt;</v>
      </c>
      <c r="J437" s="13" t="str">
        <f>IF($A437&lt;&gt;"",VLOOKUP($A437,Vocabulary!$A:$J,2,),"")</f>
        <v>volledigeNaam</v>
      </c>
      <c r="K437" s="13" t="str">
        <f>IFERROR(IF(VLOOKUP(A437,VocabularyNL!$A:$G,6)=0,"",VLOOKUP(A437,VocabularyNL!$A:$G,6)),"")</f>
        <v>volledigeNaam</v>
      </c>
      <c r="L437" s="13" t="str">
        <f>IFERROR(IF(VLOOKUP(A437,VocabularyFR!$A:$G,6)=0,"",VLOOKUP(A437,VocabularyFR!$A:$G,6)),"")</f>
        <v/>
      </c>
      <c r="M437" s="13" t="str">
        <f>IFERROR(IF(VLOOKUP(A437,Vocabulary!$A:$F,3)=0,"",VLOOKUP(A437,Vocabulary!$A:$F,3)),"")</f>
        <v>De volledige naam vd persoon, doorgaans de combinatie van voornamen en achternaam.</v>
      </c>
      <c r="N437" s="13" t="str">
        <f>IFERROR(IF(VLOOKUP(A437,VocabularyNL!$A:$H,7)=0,"",VLOOKUP(A437,VocabularyNL!$A:$H,7)),"")</f>
        <v>De volledige naam vd persoon, doorgaans de combinatie van voornamen en achternaam.</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7" t="str">
        <f>VLOOKUP(Table9[[#This Row],[Id]],Vocabulary!A:K,11)</f>
        <v>no</v>
      </c>
    </row>
    <row r="438" spans="1:19" ht="43.2" x14ac:dyDescent="0.3">
      <c r="A438" s="4">
        <v>486</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&lt;http://data.vlaanderen.be/ns/organisatie#Fusie&gt;</v>
      </c>
      <c r="J438" s="13" t="str">
        <f>IF($A438&lt;&gt;"",VLOOKUP($A438,Vocabulary!$A:$J,2,),"")</f>
        <v>Fusie</v>
      </c>
      <c r="K438" s="13" t="str">
        <f>IFERROR(IF(VLOOKUP(A438,VocabularyNL!$A:$G,6)=0,"",VLOOKUP(A438,VocabularyNL!$A:$G,6)),"")</f>
        <v>Fusie</v>
      </c>
      <c r="L438" s="13" t="str">
        <f>IFERROR(IF(VLOOKUP(A438,VocabularyFR!$A:$G,6)=0,"",VLOOKUP(A438,VocabularyFR!$A:$G,6)),"")</f>
        <v/>
      </c>
      <c r="M438" s="13" t="str">
        <f>IFERROR(IF(VLOOKUP(A438,Vocabulary!$A:$F,3)=0,"",VLOOKUP(A438,Vocabulary!$A:$F,3)),"")</f>
        <v>Gebeurtenis waarbij twee organisaties samen een nieuwe organisatie vormen.</v>
      </c>
      <c r="N438" s="13" t="str">
        <f>IFERROR(IF(VLOOKUP(A438,VocabularyNL!$A:$H,7)=0,"",VLOOKUP(A438,VocabularyNL!$A:$H,7)),"")</f>
        <v>Gebeurtenis waarbij twee organisaties samen een nieuwe organisatie vormen.</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7" t="str">
        <f>VLOOKUP(Table9[[#This Row],[Id]],Vocabulary!A:K,11)</f>
        <v>no</v>
      </c>
    </row>
    <row r="439" spans="1:19" ht="86.4" x14ac:dyDescent="0.3">
      <c r="A439" s="4">
        <v>487</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Class</v>
      </c>
      <c r="I439" s="13" t="str">
        <f t="shared" si="6"/>
        <v>&lt;http://data.vlaanderen.be/ns/organisatie#Hoedanigheid&gt;</v>
      </c>
      <c r="J439" s="13" t="str">
        <f>IF($A439&lt;&gt;"",VLOOKUP($A439,Vocabulary!$A:$J,2,),"")</f>
        <v>Hoedanigheid</v>
      </c>
      <c r="K439" s="13" t="str">
        <f>IFERROR(IF(VLOOKUP(A439,VocabularyNL!$A:$G,6)=0,"",VLOOKUP(A439,VocabularyNL!$A:$G,6)),"")</f>
        <v>Hoedanigheid</v>
      </c>
      <c r="L439" s="13" t="str">
        <f>IFERROR(IF(VLOOKUP(A439,VocabularyFR!$A:$G,6)=0,"",VLOOKUP(A439,VocabularyFR!$A:$G,6)),"")</f>
        <v/>
      </c>
      <c r="M439" s="13" t="str">
        <f>IFERROR(IF(VLOOKUP(A439,Vocabulary!$A:$F,3)=0,"",VLOOKUP(A439,Vocabulary!$A:$F,3)),"")</f>
        <v xml:space="preserve">Agent met een positie. 
Gebruik
 Laat een functie toe om te handelen,bv ihkv een dienstverlening (bv diversiteitsplan wordt opgemaakt door diversiteitsambtenaar). </v>
      </c>
      <c r="N439" s="13" t="str">
        <f>IFERROR(IF(VLOOKUP(A439,VocabularyNL!$A:$H,7)=0,"",VLOOKUP(A439,VocabularyNL!$A:$H,7)),"")</f>
        <v xml:space="preserve">Agent met een positie. 
Gebruik
 Laat een functie toe om te handelen,bv ihkv een dienstverlening (bv diversiteitsplan wordt opgemaakt door diversiteitsambtenaar). </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7" t="str">
        <f>VLOOKUP(Table9[[#This Row],[Id]],Vocabulary!A:K,11)</f>
        <v>no</v>
      </c>
    </row>
    <row r="440" spans="1:19" ht="43.2" x14ac:dyDescent="0.3">
      <c r="A440" s="4">
        <v>488</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Class</v>
      </c>
      <c r="I440" s="13" t="str">
        <f t="shared" si="6"/>
        <v>&lt;http://data.vlaanderen.be/ns/organisatie#Splitsing&gt;</v>
      </c>
      <c r="J440" s="13" t="str">
        <f>IF($A440&lt;&gt;"",VLOOKUP($A440,Vocabulary!$A:$J,2,),"")</f>
        <v>Splitsing</v>
      </c>
      <c r="K440" s="13" t="str">
        <f>IFERROR(IF(VLOOKUP(A440,VocabularyNL!$A:$G,6)=0,"",VLOOKUP(A440,VocabularyNL!$A:$G,6)),"")</f>
        <v>Splitsing</v>
      </c>
      <c r="L440" s="13" t="str">
        <f>IFERROR(IF(VLOOKUP(A440,VocabularyFR!$A:$G,6)=0,"",VLOOKUP(A440,VocabularyFR!$A:$G,6)),"")</f>
        <v/>
      </c>
      <c r="M440" s="13" t="str">
        <f>IFERROR(IF(VLOOKUP(A440,Vocabulary!$A:$F,3)=0,"",VLOOKUP(A440,Vocabulary!$A:$F,3)),"")</f>
        <v>Gebeurtenis waarbij uit één organisatie twee organisaties worden gevormd.</v>
      </c>
      <c r="N440" s="13" t="str">
        <f>IFERROR(IF(VLOOKUP(A440,VocabularyNL!$A:$H,7)=0,"",VLOOKUP(A440,VocabularyNL!$A:$H,7)),"")</f>
        <v>Gebeurtenis waarbij uit één organisatie twee organisaties worden gevormd.</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c r="S440" s="57" t="str">
        <f>VLOOKUP(Table9[[#This Row],[Id]],Vocabulary!A:K,11)</f>
        <v>no</v>
      </c>
    </row>
    <row r="441" spans="1:19" ht="43.2" x14ac:dyDescent="0.3">
      <c r="A441" s="4">
        <v>489</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Class</v>
      </c>
      <c r="I441" s="13" t="str">
        <f t="shared" si="6"/>
        <v>&lt;http://data.vlaanderen.be/ns/organisatie#Stopzetting&gt;</v>
      </c>
      <c r="J441" s="13" t="str">
        <f>IF($A441&lt;&gt;"",VLOOKUP($A441,Vocabulary!$A:$J,2,),"")</f>
        <v>Stopzetting</v>
      </c>
      <c r="K441" s="13" t="str">
        <f>IFERROR(IF(VLOOKUP(A441,VocabularyNL!$A:$G,6)=0,"",VLOOKUP(A441,VocabularyNL!$A:$G,6)),"")</f>
        <v>Stopzetting</v>
      </c>
      <c r="L441" s="13" t="str">
        <f>IFERROR(IF(VLOOKUP(A441,VocabularyFR!$A:$G,6)=0,"",VLOOKUP(A441,VocabularyFR!$A:$G,6)),"")</f>
        <v/>
      </c>
      <c r="M441" s="13" t="str">
        <f>IFERROR(IF(VLOOKUP(A441,Vocabulary!$A:$F,3)=0,"",VLOOKUP(A441,Vocabulary!$A:$F,3)),"")</f>
        <v>Gebeurtenis waarbij een organisatie is stopgezet.</v>
      </c>
      <c r="N441" s="13" t="str">
        <f>IFERROR(IF(VLOOKUP(A441,VocabularyNL!$A:$H,7)=0,"",VLOOKUP(A441,VocabularyNL!$A:$H,7)),"")</f>
        <v>Gebeurtenis waarbij een organisatie is stopgezet.</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c r="S441" s="57" t="str">
        <f>VLOOKUP(Table9[[#This Row],[Id]],Vocabulary!A:K,11)</f>
        <v>no</v>
      </c>
    </row>
    <row r="442" spans="1:19" ht="72" x14ac:dyDescent="0.3">
      <c r="A442" s="4">
        <v>490</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Class</v>
      </c>
      <c r="I442" s="13" t="str">
        <f t="shared" si="6"/>
        <v>&lt;http://data.vlaanderen.be/ns/organisatie#Vervanging&gt;</v>
      </c>
      <c r="J442" s="13" t="str">
        <f>IF($A442&lt;&gt;"",VLOOKUP($A442,Vocabulary!$A:$J,2,),"")</f>
        <v>Vervanging</v>
      </c>
      <c r="K442" s="13" t="str">
        <f>IFERROR(IF(VLOOKUP(A442,VocabularyNL!$A:$G,6)=0,"",VLOOKUP(A442,VocabularyNL!$A:$G,6)),"")</f>
        <v>Vervanging</v>
      </c>
      <c r="L442" s="13" t="str">
        <f>IFERROR(IF(VLOOKUP(A442,VocabularyFR!$A:$G,6)=0,"",VLOOKUP(A442,VocabularyFR!$A:$G,6)),"")</f>
        <v/>
      </c>
      <c r="M442" s="13" t="str">
        <f>IFERROR(IF(VLOOKUP(A442,Vocabulary!$A:$F,3)=0,"",VLOOKUP(A442,Vocabulary!$A:$F,3)),"")</f>
        <v xml:space="preserve">Gebeurtenis waarbij een organisatie wordt vervangen door een andere. 
Gebruik
 Bvb doorstart ve bedrijf na technisch faillissement. </v>
      </c>
      <c r="N442" s="13" t="str">
        <f>IFERROR(IF(VLOOKUP(A442,VocabularyNL!$A:$H,7)=0,"",VLOOKUP(A442,VocabularyNL!$A:$H,7)),"")</f>
        <v xml:space="preserve">Gebeurtenis waarbij een organisatie wordt vervangen door een andere. 
Gebruik
 Bvb doorstart ve bedrijf na technisch faillissement. </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c r="S442" s="57" t="str">
        <f>VLOOKUP(Table9[[#This Row],[Id]],Vocabulary!A:K,11)</f>
        <v>no</v>
      </c>
    </row>
    <row r="443" spans="1:19" ht="43.2" x14ac:dyDescent="0.3">
      <c r="A443" s="4">
        <v>491</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&lt;http://data.vlaanderen.be/ns/organisatie#bestaatUit&gt;</v>
      </c>
      <c r="J443" s="13" t="str">
        <f>IF($A443&lt;&gt;"",VLOOKUP($A443,Vocabulary!$A:$J,2,),"")</f>
        <v>bestaatUit</v>
      </c>
      <c r="K443" s="13" t="str">
        <f>IFERROR(IF(VLOOKUP(A443,VocabularyNL!$A:$G,6)=0,"",VLOOKUP(A443,VocabularyNL!$A:$G,6)),"")</f>
        <v>bestaatUit</v>
      </c>
      <c r="L443" s="13" t="str">
        <f>IFERROR(IF(VLOOKUP(A443,VocabularyFR!$A:$G,6)=0,"",VLOOKUP(A443,VocabularyFR!$A:$G,6)),"")</f>
        <v/>
      </c>
      <c r="M443" s="13" t="str">
        <f>IFERROR(IF(VLOOKUP(A443,Vocabulary!$A:$F,3)=0,"",VLOOKUP(A443,Vocabulary!$A:$F,3)),"")</f>
        <v>Adresseerbaar object dat met de vestiging overeenstemt.</v>
      </c>
      <c r="N443" s="13" t="str">
        <f>IFERROR(IF(VLOOKUP(A443,VocabularyNL!$A:$H,7)=0,"",VLOOKUP(A443,VocabularyNL!$A:$H,7)),"")</f>
        <v>Adresseerbaar object dat met de vestiging overeenstemt.</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c r="S443" s="57" t="str">
        <f>VLOOKUP(Table9[[#This Row],[Id]],Vocabulary!A:K,11)</f>
        <v>no</v>
      </c>
    </row>
    <row r="444" spans="1:19" ht="43.2" x14ac:dyDescent="0.3">
      <c r="A444" s="4">
        <v>492</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&lt;http://data.vlaanderen.be/ns/organisatie#contactinfo&gt;</v>
      </c>
      <c r="J444" s="13" t="str">
        <f>IF($A444&lt;&gt;"",VLOOKUP($A444,Vocabulary!$A:$J,2,),"")</f>
        <v>contactinfo</v>
      </c>
      <c r="K444" s="13" t="str">
        <f>IFERROR(IF(VLOOKUP(A444,VocabularyNL!$A:$G,6)=0,"",VLOOKUP(A444,VocabularyNL!$A:$G,6)),"")</f>
        <v>contactinfo</v>
      </c>
      <c r="L444" s="13" t="str">
        <f>IFERROR(IF(VLOOKUP(A444,VocabularyFR!$A:$G,6)=0,"",VLOOKUP(A444,VocabularyFR!$A:$G,6)),"")</f>
        <v/>
      </c>
      <c r="M444" s="13" t="str">
        <f>IFERROR(IF(VLOOKUP(A444,Vocabulary!$A:$F,3)=0,"",VLOOKUP(A444,Vocabulary!$A:$F,3)),"")</f>
        <v>Informatie zoals email, telefoon die toelaat de hoedanigheid te contacteren.</v>
      </c>
      <c r="N444" s="13" t="str">
        <f>IFERROR(IF(VLOOKUP(A444,VocabularyNL!$A:$H,7)=0,"",VLOOKUP(A444,VocabularyNL!$A:$H,7)),"")</f>
        <v>Informatie zoals email, telefoon die toelaat de hoedanigheid te contacteren.</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c r="S444" s="57" t="str">
        <f>VLOOKUP(Table9[[#This Row],[Id]],Vocabulary!A:K,11)</f>
        <v>no</v>
      </c>
    </row>
    <row r="445" spans="1:19" ht="216" x14ac:dyDescent="0.3">
      <c r="A445" s="4">
        <v>493</v>
      </c>
      <c r="B445" s="13" t="str">
        <f>IF($A445&lt;&gt;"",IF(VLOOKUP($A445,VocabularyAdoption!$A:$K,8,)=0,"",VLOOKUP($A445,VocabularyAdoption!$A:$K,8,)),"")</f>
        <v/>
      </c>
      <c r="C445" s="13" t="str">
        <f>IF($A445&lt;&gt;"",VLOOKUP($A445,Vocabulary!$A:$J,6,),"")</f>
        <v>VL</v>
      </c>
      <c r="D445" s="13" t="str">
        <f>IF($A445&lt;&gt;"",VLOOKUP($A445,Vocabulary!$A:$J,8,),"")</f>
        <v>vl-organisatie</v>
      </c>
      <c r="E445" s="13" t="str">
        <f>IFERROR(VLOOKUP(D445,Prefix!$A:$B,2,),"")</f>
        <v>http://data.vlaanderen.be/ns/organisatie#</v>
      </c>
      <c r="F445" s="13" t="str">
        <f>IF($A445&lt;&gt;"",IF(VLOOKUP($A445,Vocabulary!$A:$J,9,)=0,"",VLOOKUP($A445,Vocabulary!$A:$J,9,)),"")</f>
        <v/>
      </c>
      <c r="G445" s="13" t="str">
        <f>IF($A445&lt;&gt;"",VLOOKUP($A445,Vocabulary!$A:$J,4,),"")</f>
        <v>Organization</v>
      </c>
      <c r="H445" s="13" t="str">
        <f>IF($A445&lt;&gt;"",VLOOKUP($A445,Vocabulary!$A:$J,5,),"")</f>
        <v>Property</v>
      </c>
      <c r="I445" s="13" t="str">
        <f t="shared" si="6"/>
        <v>&lt;http://data.vlaanderen.be/ns/organisatie#rechtspersoonlijkheid&gt;</v>
      </c>
      <c r="J445" s="13" t="str">
        <f>IF($A445&lt;&gt;"",VLOOKUP($A445,Vocabulary!$A:$J,2,),"")</f>
        <v>rechtspersoonlijkheid</v>
      </c>
      <c r="K445" s="13" t="str">
        <f>IFERROR(IF(VLOOKUP(A445,VocabularyNL!$A:$G,6)=0,"",VLOOKUP(A445,VocabularyNL!$A:$G,6)),"")</f>
        <v>rechtspersoonlijkheid</v>
      </c>
      <c r="L445" s="13" t="str">
        <f>IFERROR(IF(VLOOKUP(A445,VocabularyFR!$A:$G,6)=0,"",VLOOKUP(A445,VocabularyFR!$A:$G,6)),"")</f>
        <v/>
      </c>
      <c r="M445" s="13" t="str">
        <f>IFERROR(IF(VLOOKUP(A445,Vocabulary!$A:$F,3)=0,"",VLOOKUP(A445,Vocabulary!$A:$F,3)),"")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5" s="13" t="str">
        <f>IFERROR(IF(VLOOKUP(A445,VocabularyNL!$A:$H,7)=0,"",VLOOKUP(A445,VocabularyNL!$A:$H,7)),"")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5" s="13" t="str">
        <f>IFERROR(IF(VLOOKUP(A445,VocabularyFR!$A:$H,7)=0,"",VLOOKUP(A445,VocabularyFR!$A:$H,7)),"")</f>
        <v/>
      </c>
      <c r="P445" s="13" t="str">
        <f>IF($A445&lt;&gt;"",IF(VLOOKUP($A445,Vocabulary!$A:$J,7,)&lt;&gt;"",VLOOKUP($A445,Vocabulary!$A:$J,7,),""),"")</f>
        <v/>
      </c>
      <c r="Q445" s="13" t="str">
        <f>IFERROR(IF(VLOOKUP(A445,VocabularyNL!$A:$H,8)=0,"",VLOOKUP(A445,VocabularyNL!$A:$H,8)),"")</f>
        <v/>
      </c>
      <c r="R445" s="13" t="str">
        <f>IFERROR(IF(VLOOKUP(A445,VocabularyFR!$A:$H,8)=0,"",VLOOKUP(A445,VocabularyFR!$A:$H,8)),"")</f>
        <v/>
      </c>
      <c r="S445" s="57" t="str">
        <f>VLOOKUP(Table9[[#This Row],[Id]],Vocabulary!A:K,11)</f>
        <v>no</v>
      </c>
    </row>
    <row r="446" spans="1:19" ht="86.4" x14ac:dyDescent="0.3">
      <c r="A446" s="4">
        <v>494</v>
      </c>
      <c r="B446" s="13" t="str">
        <f>IF($A446&lt;&gt;"",IF(VLOOKUP($A446,VocabularyAdoption!$A:$K,8,)=0,"",VLOOKUP($A446,VocabularyAdoption!$A:$K,8,)),"")</f>
        <v/>
      </c>
      <c r="C446" s="13" t="str">
        <f>IF($A446&lt;&gt;"",VLOOKUP($A446,Vocabulary!$A:$J,6,),"")</f>
        <v>VL</v>
      </c>
      <c r="D446" s="13" t="str">
        <f>IF($A446&lt;&gt;"",VLOOKUP($A446,Vocabulary!$A:$J,8,),"")</f>
        <v>vl-organisatie</v>
      </c>
      <c r="E446" s="13" t="str">
        <f>IFERROR(VLOOKUP(D446,Prefix!$A:$B,2,),"")</f>
        <v>http://data.vlaanderen.be/ns/organisatie#</v>
      </c>
      <c r="F446" s="13" t="str">
        <f>IF($A446&lt;&gt;"",IF(VLOOKUP($A446,Vocabulary!$A:$J,9,)=0,"",VLOOKUP($A446,Vocabulary!$A:$J,9,)),"")</f>
        <v/>
      </c>
      <c r="G446" s="13" t="str">
        <f>IF($A446&lt;&gt;"",VLOOKUP($A446,Vocabulary!$A:$J,4,),"")</f>
        <v>Organization</v>
      </c>
      <c r="H446" s="13" t="str">
        <f>IF($A446&lt;&gt;"",VLOOKUP($A446,Vocabulary!$A:$J,5,),"")</f>
        <v>Property</v>
      </c>
      <c r="I446" s="13" t="str">
        <f t="shared" si="6"/>
        <v>&lt;http://data.vlaanderen.be/ns/organisatie#rechtstoestand&gt;</v>
      </c>
      <c r="J446" s="13" t="str">
        <f>IF($A446&lt;&gt;"",VLOOKUP($A446,Vocabulary!$A:$J,2,),"")</f>
        <v>rechtstoestand</v>
      </c>
      <c r="K446" s="13" t="str">
        <f>IFERROR(IF(VLOOKUP(A446,VocabularyNL!$A:$G,6)=0,"",VLOOKUP(A446,VocabularyNL!$A:$G,6)),"")</f>
        <v>rechtstoestand</v>
      </c>
      <c r="L446" s="13" t="str">
        <f>IFERROR(IF(VLOOKUP(A446,VocabularyFR!$A:$G,6)=0,"",VLOOKUP(A446,VocabularyFR!$A:$G,6)),"")</f>
        <v/>
      </c>
      <c r="M446" s="13" t="str">
        <f>IFERROR(IF(VLOOKUP(A446,Vocabulary!$A:$F,3)=0,"",VLOOKUP(A446,Vocabulary!$A:$F,3)),"")</f>
        <v xml:space="preserve">Status van de geregistreerde organisatie. 
Gebruik
Stemt in de KBO overeen met rechtstoestand, bvb normale toestand, gerechtelijk akkoord, opening faillissement etc. </v>
      </c>
      <c r="N446" s="13" t="str">
        <f>IFERROR(IF(VLOOKUP(A446,VocabularyNL!$A:$H,7)=0,"",VLOOKUP(A446,VocabularyNL!$A:$H,7)),"")</f>
        <v xml:space="preserve">Status van de geregistreerde organisatie. 
Gebruik
Stemt in de KBO overeen met rechtstoestand, bvb normale toestand, gerechtelijk akkoord, opening faillissement etc. </v>
      </c>
      <c r="O446" s="13" t="str">
        <f>IFERROR(IF(VLOOKUP(A446,VocabularyFR!$A:$H,7)=0,"",VLOOKUP(A446,VocabularyFR!$A:$H,7)),"")</f>
        <v/>
      </c>
      <c r="P446" s="13" t="str">
        <f>IF($A446&lt;&gt;"",IF(VLOOKUP($A446,Vocabulary!$A:$J,7,)&lt;&gt;"",VLOOKUP($A446,Vocabulary!$A:$J,7,),""),"")</f>
        <v/>
      </c>
      <c r="Q446" s="13" t="str">
        <f>IFERROR(IF(VLOOKUP(A446,VocabularyNL!$A:$H,8)=0,"",VLOOKUP(A446,VocabularyNL!$A:$H,8)),"")</f>
        <v/>
      </c>
      <c r="R446" s="13" t="str">
        <f>IFERROR(IF(VLOOKUP(A446,VocabularyFR!$A:$H,8)=0,"",VLOOKUP(A446,VocabularyFR!$A:$H,8)),"")</f>
        <v/>
      </c>
      <c r="S446" s="57" t="str">
        <f>VLOOKUP(Table9[[#This Row],[Id]],Vocabulary!A:K,11)</f>
        <v>no</v>
      </c>
    </row>
    <row r="447" spans="1:19" ht="72" x14ac:dyDescent="0.3">
      <c r="A447" s="4">
        <v>495</v>
      </c>
      <c r="B447" s="13" t="str">
        <f>IF($A447&lt;&gt;"",IF(VLOOKUP($A447,VocabularyAdoption!$A:$K,8,)=0,"",VLOOKUP($A447,VocabularyAdoption!$A:$K,8,)),"")</f>
        <v/>
      </c>
      <c r="C447" s="13" t="str">
        <f>IF($A447&lt;&gt;"",VLOOKUP($A447,Vocabulary!$A:$J,6,),"")</f>
        <v>VL</v>
      </c>
      <c r="D447" s="13" t="str">
        <f>IF($A447&lt;&gt;"",VLOOKUP($A447,Vocabulary!$A:$J,8,),"")</f>
        <v>vl-organisatie</v>
      </c>
      <c r="E447" s="13" t="str">
        <f>IFERROR(VLOOKUP(D447,Prefix!$A:$B,2,),"")</f>
        <v>http://data.vlaanderen.be/ns/organisatie#</v>
      </c>
      <c r="F447" s="13" t="str">
        <f>IF($A447&lt;&gt;"",IF(VLOOKUP($A447,Vocabulary!$A:$J,9,)=0,"",VLOOKUP($A447,Vocabulary!$A:$J,9,)),"")</f>
        <v/>
      </c>
      <c r="G447" s="13" t="str">
        <f>IF($A447&lt;&gt;"",VLOOKUP($A447,Vocabulary!$A:$J,4,),"")</f>
        <v>Organization</v>
      </c>
      <c r="H447" s="13" t="str">
        <f>IF($A447&lt;&gt;"",VLOOKUP($A447,Vocabulary!$A:$J,5,),"")</f>
        <v>Property</v>
      </c>
      <c r="I447" s="13" t="str">
        <f t="shared" si="6"/>
        <v>&lt;http://data.vlaanderen.be/ns/organisatie#rechtsvorm&gt;</v>
      </c>
      <c r="J447" s="13" t="str">
        <f>IF($A447&lt;&gt;"",VLOOKUP($A447,Vocabulary!$A:$J,2,),"")</f>
        <v>rechtsvorm</v>
      </c>
      <c r="K447" s="13" t="str">
        <f>IFERROR(IF(VLOOKUP(A447,VocabularyNL!$A:$G,6)=0,"",VLOOKUP(A447,VocabularyNL!$A:$G,6)),"")</f>
        <v>rechtsvorm</v>
      </c>
      <c r="L447" s="13" t="str">
        <f>IFERROR(IF(VLOOKUP(A447,VocabularyFR!$A:$G,6)=0,"",VLOOKUP(A447,VocabularyFR!$A:$G,6)),"")</f>
        <v/>
      </c>
      <c r="M447" s="13" t="str">
        <f>IFERROR(IF(VLOOKUP(A447,Vocabulary!$A:$F,3)=0,"",VLOOKUP(A447,Vocabulary!$A:$F,3)),"")</f>
        <v xml:space="preserve">Juridisch statuut van de geregistreerde organisatie. 
Gebruik
Stemt in de KBO overeen met rechtsvorm, bvb NV, VZW, Stad/Gemeente, OCMW etc. </v>
      </c>
      <c r="N447" s="13" t="str">
        <f>IFERROR(IF(VLOOKUP(A447,VocabularyNL!$A:$H,7)=0,"",VLOOKUP(A447,VocabularyNL!$A:$H,7)),"")</f>
        <v xml:space="preserve">Juridisch statuut van de geregistreerde organisatie. 
Gebruik
Stemt in de KBO overeen met rechtsvorm, bvb NV, VZW, Stad/Gemeente, OCMW etc. </v>
      </c>
      <c r="O447" s="13" t="str">
        <f>IFERROR(IF(VLOOKUP(A447,VocabularyFR!$A:$H,7)=0,"",VLOOKUP(A447,VocabularyFR!$A:$H,7)),"")</f>
        <v/>
      </c>
      <c r="P447" s="13" t="str">
        <f>IF($A447&lt;&gt;"",IF(VLOOKUP($A447,Vocabulary!$A:$J,7,)&lt;&gt;"",VLOOKUP($A447,Vocabulary!$A:$J,7,),""),"")</f>
        <v/>
      </c>
      <c r="Q447" s="13" t="str">
        <f>IFERROR(IF(VLOOKUP(A447,VocabularyNL!$A:$H,8)=0,"",VLOOKUP(A447,VocabularyNL!$A:$H,8)),"")</f>
        <v/>
      </c>
      <c r="R447" s="13" t="str">
        <f>IFERROR(IF(VLOOKUP(A447,VocabularyFR!$A:$H,8)=0,"",VLOOKUP(A447,VocabularyFR!$A:$H,8)),"")</f>
        <v/>
      </c>
      <c r="S447" s="57" t="str">
        <f>VLOOKUP(Table9[[#This Row],[Id]],Vocabulary!A:K,11)</f>
        <v>no</v>
      </c>
    </row>
    <row r="448" spans="1:19" ht="57.6" x14ac:dyDescent="0.3">
      <c r="A448" s="4">
        <v>496</v>
      </c>
      <c r="B448" s="13" t="str">
        <f>IF($A448&lt;&gt;"",IF(VLOOKUP($A448,VocabularyAdoption!$A:$K,8,)=0,"",VLOOKUP($A448,VocabularyAdoption!$A:$K,8,)),"")</f>
        <v/>
      </c>
      <c r="C448" s="13" t="str">
        <f>IF($A448&lt;&gt;"",VLOOKUP($A448,Vocabulary!$A:$J,6,),"")</f>
        <v>VL</v>
      </c>
      <c r="D448" s="13" t="str">
        <f>IF($A448&lt;&gt;"",VLOOKUP($A448,Vocabulary!$A:$J,8,),"")</f>
        <v>vl-organisatie</v>
      </c>
      <c r="E448" s="13" t="str">
        <f>IFERROR(VLOOKUP(D448,Prefix!$A:$B,2,),"")</f>
        <v>http://data.vlaanderen.be/ns/organisatie#</v>
      </c>
      <c r="F448" s="13" t="str">
        <f>IF($A448&lt;&gt;"",IF(VLOOKUP($A448,Vocabulary!$A:$J,9,)=0,"",VLOOKUP($A448,Vocabulary!$A:$J,9,)),"")</f>
        <v/>
      </c>
      <c r="G448" s="13" t="str">
        <f>IF($A448&lt;&gt;"",VLOOKUP($A448,Vocabulary!$A:$J,4,),"")</f>
        <v>Organization</v>
      </c>
      <c r="H448" s="13" t="str">
        <f>IF($A448&lt;&gt;"",VLOOKUP($A448,Vocabulary!$A:$J,5,),"")</f>
        <v>Property</v>
      </c>
      <c r="I448" s="13" t="str">
        <f t="shared" si="6"/>
        <v>&lt;http://data.vlaanderen.be/ns/organisatie#redenStopzetting&gt;</v>
      </c>
      <c r="J448" s="13" t="str">
        <f>IF($A448&lt;&gt;"",VLOOKUP($A448,Vocabulary!$A:$J,2,),"")</f>
        <v>redenStopzetting</v>
      </c>
      <c r="K448" s="13" t="str">
        <f>IFERROR(IF(VLOOKUP(A448,VocabularyNL!$A:$G,6)=0,"",VLOOKUP(A448,VocabularyNL!$A:$G,6)),"")</f>
        <v>redenStopzetting</v>
      </c>
      <c r="L448" s="13" t="str">
        <f>IFERROR(IF(VLOOKUP(A448,VocabularyFR!$A:$G,6)=0,"",VLOOKUP(A448,VocabularyFR!$A:$G,6)),"")</f>
        <v/>
      </c>
      <c r="M448" s="13" t="str">
        <f>IFERROR(IF(VLOOKUP(A448,Vocabulary!$A:$F,3)=0,"",VLOOKUP(A448,Vocabulary!$A:$F,3)),"")</f>
        <v xml:space="preserve">Reden waarom de organisatie is stopgezet. 
Gebruik
Bvb pensionering, faillissement </v>
      </c>
      <c r="N448" s="13" t="str">
        <f>IFERROR(IF(VLOOKUP(A448,VocabularyNL!$A:$H,7)=0,"",VLOOKUP(A448,VocabularyNL!$A:$H,7)),"")</f>
        <v xml:space="preserve">Reden waarom de organisatie is stopgezet. 
Gebruik
Bvb pensionering, faillissement </v>
      </c>
      <c r="O448" s="13" t="str">
        <f>IFERROR(IF(VLOOKUP(A448,VocabularyFR!$A:$H,7)=0,"",VLOOKUP(A448,VocabularyFR!$A:$H,7)),"")</f>
        <v/>
      </c>
      <c r="P448" s="13" t="str">
        <f>IF($A448&lt;&gt;"",IF(VLOOKUP($A448,Vocabulary!$A:$J,7,)&lt;&gt;"",VLOOKUP($A448,Vocabulary!$A:$J,7,),""),"")</f>
        <v/>
      </c>
      <c r="Q448" s="13" t="str">
        <f>IFERROR(IF(VLOOKUP(A448,VocabularyNL!$A:$H,8)=0,"",VLOOKUP(A448,VocabularyNL!$A:$H,8)),"")</f>
        <v/>
      </c>
      <c r="R448" s="13" t="str">
        <f>IFERROR(IF(VLOOKUP(A448,VocabularyFR!$A:$H,8)=0,"",VLOOKUP(A448,VocabularyFR!$A:$H,8)),"")</f>
        <v/>
      </c>
      <c r="S448" s="57" t="str">
        <f>VLOOKUP(Table9[[#This Row],[Id]],Vocabulary!A:K,11)</f>
        <v>no</v>
      </c>
    </row>
    <row r="449" spans="1:19" ht="43.2" x14ac:dyDescent="0.3">
      <c r="A449" s="4">
        <v>497</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Property</v>
      </c>
      <c r="I449" s="13" t="str">
        <f t="shared" ref="I449:I512" si="7">IF(AND(H449="ConceptScheme",LEFT(D449,7) &lt;&gt; "inspire"),CONCATENATE("&lt;",E449,LOWER(IF(F449="",J449,F449)),"#id&gt;"),CONCATENATE("&lt;",E449,IF(F449="",J449,F449),"&gt;"))</f>
        <v>&lt;aanschrijfprefix&gt;</v>
      </c>
      <c r="J449" s="13" t="str">
        <f>IF($A449&lt;&gt;"",VLOOKUP($A449,Vocabulary!$A:$J,2,),"")</f>
        <v>aanschrijfprefix</v>
      </c>
      <c r="K449" s="13" t="str">
        <f>IFERROR(IF(VLOOKUP(A449,VocabularyNL!$A:$G,6)=0,"",VLOOKUP(A449,VocabularyNL!$A:$G,6)),"")</f>
        <v>aanschrijfprefix</v>
      </c>
      <c r="L449" s="13" t="str">
        <f>IFERROR(IF(VLOOKUP(A449,VocabularyFR!$A:$G,6)=0,"",VLOOKUP(A449,VocabularyFR!$A:$G,6)),"")</f>
        <v/>
      </c>
      <c r="M449" s="13" t="str">
        <f>IFERROR(IF(VLOOKUP(A449,Vocabulary!$A:$F,3)=0,"",VLOOKUP(A449,Vocabulary!$A:$F,3)),"")</f>
        <v/>
      </c>
      <c r="N449" s="13" t="str">
        <f>IFERROR(IF(VLOOKUP(A449,VocabularyNL!$A:$H,7)=0,"",VLOOKUP(A449,VocabularyNL!$A:$H,7)),"")</f>
        <v/>
      </c>
      <c r="O449" s="13" t="str">
        <f>IFERROR(IF(VLOOKUP(A449,VocabularyFR!$A:$H,7)=0,"",VLOOKUP(A449,VocabularyFR!$A:$H,7)),"")</f>
        <v/>
      </c>
      <c r="P449" s="13" t="str">
        <f>IF($A449&lt;&gt;"",IF(VLOOKUP($A449,Vocabulary!$A:$J,7,)&lt;&gt;"",VLOOKUP($A449,Vocabulary!$A:$J,7,),""),"")</f>
        <v>external terminology:
http://ww.w3.org/2006/vcard/ns#honorific-prefix</v>
      </c>
      <c r="Q449" s="13" t="str">
        <f>IFERROR(IF(VLOOKUP(A449,VocabularyNL!$A:$H,8)=0,"",VLOOKUP(A449,VocabularyNL!$A:$H,8)),"")</f>
        <v/>
      </c>
      <c r="R449" s="13" t="str">
        <f>IFERROR(IF(VLOOKUP(A449,VocabularyFR!$A:$H,8)=0,"",VLOOKUP(A449,VocabularyFR!$A:$H,8)),"")</f>
        <v/>
      </c>
      <c r="S449" s="57" t="str">
        <f>VLOOKUP(Table9[[#This Row],[Id]],Vocabulary!A:K,11)</f>
        <v>no</v>
      </c>
    </row>
    <row r="450" spans="1:19" ht="43.2" x14ac:dyDescent="0.3">
      <c r="A450" s="4">
        <v>498</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si="7"/>
        <v>&lt;Activiteit&gt;</v>
      </c>
      <c r="J450" s="13" t="str">
        <f>IF($A450&lt;&gt;"",VLOOKUP($A450,Vocabulary!$A:$J,2,),"")</f>
        <v>Activiteit</v>
      </c>
      <c r="K450" s="13" t="str">
        <f>IFERROR(IF(VLOOKUP(A450,VocabularyNL!$A:$G,6)=0,"",VLOOKUP(A450,VocabularyNL!$A:$G,6)),"")</f>
        <v>Activiteit</v>
      </c>
      <c r="L450" s="13" t="str">
        <f>IFERROR(IF(VLOOKUP(A450,VocabularyFR!$A:$G,6)=0,"",VLOOKUP(A450,VocabularyFR!$A:$G,6)),"")</f>
        <v/>
      </c>
      <c r="M450" s="13" t="str">
        <f>IFERROR(IF(VLOOKUP(A450,Vocabulary!$A:$F,3)=0,"",VLOOKUP(A450,Vocabulary!$A:$F,3)),"")</f>
        <v/>
      </c>
      <c r="N450" s="13" t="str">
        <f>IFERROR(IF(VLOOKUP(A450,VocabularyNL!$A:$H,7)=0,"",VLOOKUP(A450,VocabularyNL!$A:$H,7)),"")</f>
        <v/>
      </c>
      <c r="O450" s="13" t="str">
        <f>IFERROR(IF(VLOOKUP(A450,VocabularyFR!$A:$H,7)=0,"",VLOOKUP(A450,VocabularyFR!$A:$H,7)),"")</f>
        <v/>
      </c>
      <c r="P450" s="13" t="str">
        <f>IF($A450&lt;&gt;"",IF(VLOOKUP($A450,Vocabulary!$A:$J,7,)&lt;&gt;"",VLOOKUP($A450,Vocabulary!$A:$J,7,),""),"")</f>
        <v>external terminology:
http://www.w3.org/ns/prov#Activity</v>
      </c>
      <c r="Q450" s="13" t="str">
        <f>IFERROR(IF(VLOOKUP(A450,VocabularyNL!$A:$H,8)=0,"",VLOOKUP(A450,VocabularyNL!$A:$H,8)),"")</f>
        <v/>
      </c>
      <c r="R450" s="13" t="str">
        <f>IFERROR(IF(VLOOKUP(A450,VocabularyFR!$A:$H,8)=0,"",VLOOKUP(A450,VocabularyFR!$A:$H,8)),"")</f>
        <v/>
      </c>
      <c r="S450" s="57" t="str">
        <f>VLOOKUP(Table9[[#This Row],[Id]],Vocabulary!A:K,11)</f>
        <v>no</v>
      </c>
    </row>
    <row r="451" spans="1:19" ht="43.2" x14ac:dyDescent="0.3">
      <c r="A451" s="4">
        <v>499</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&lt;activiteit&gt;</v>
      </c>
      <c r="J451" s="13" t="str">
        <f>IF($A451&lt;&gt;"",VLOOKUP($A451,Vocabulary!$A:$J,2,),"")</f>
        <v>activiteit</v>
      </c>
      <c r="K451" s="13" t="str">
        <f>IFERROR(IF(VLOOKUP(A451,VocabularyNL!$A:$G,6)=0,"",VLOOKUP(A451,VocabularyNL!$A:$G,6)),"")</f>
        <v>activiteit</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http://www.w3.org/ns/prov#activity</v>
      </c>
      <c r="Q451" s="13" t="str">
        <f>IFERROR(IF(VLOOKUP(A451,VocabularyNL!$A:$H,8)=0,"",VLOOKUP(A451,VocabularyNL!$A:$H,8)),"")</f>
        <v/>
      </c>
      <c r="R451" s="13" t="str">
        <f>IFERROR(IF(VLOOKUP(A451,VocabularyFR!$A:$H,8)=0,"",VLOOKUP(A451,VocabularyFR!$A:$H,8)),"")</f>
        <v/>
      </c>
      <c r="S451" s="57" t="str">
        <f>VLOOKUP(Table9[[#This Row],[Id]],Vocabulary!A:K,11)</f>
        <v>no</v>
      </c>
    </row>
    <row r="452" spans="1:19" ht="43.2" x14ac:dyDescent="0.3">
      <c r="A452" s="4">
        <v>500</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&lt;adres&gt;</v>
      </c>
      <c r="J452" s="13" t="str">
        <f>IF($A452&lt;&gt;"",VLOOKUP($A452,Vocabulary!$A:$J,2,),"")</f>
        <v>adres</v>
      </c>
      <c r="K452" s="13" t="str">
        <f>IFERROR(IF(VLOOKUP(A452,VocabularyNL!$A:$G,6)=0,"",VLOOKUP(A452,VocabularyNL!$A:$G,6)),"")</f>
        <v>adres</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http://www.w3.org/ns/locn#address</v>
      </c>
      <c r="Q452" s="13" t="str">
        <f>IFERROR(IF(VLOOKUP(A452,VocabularyNL!$A:$H,8)=0,"",VLOOKUP(A452,VocabularyNL!$A:$H,8)),"")</f>
        <v/>
      </c>
      <c r="R452" s="13" t="str">
        <f>IFERROR(IF(VLOOKUP(A452,VocabularyFR!$A:$H,8)=0,"",VLOOKUP(A452,VocabularyFR!$A:$H,8)),"")</f>
        <v/>
      </c>
      <c r="S452" s="57" t="str">
        <f>VLOOKUP(Table9[[#This Row],[Id]],Vocabulary!A:K,11)</f>
        <v>no</v>
      </c>
    </row>
    <row r="453" spans="1:19" ht="43.2" x14ac:dyDescent="0.3">
      <c r="A453" s="4">
        <v>501</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Class</v>
      </c>
      <c r="I453" s="13" t="str">
        <f t="shared" si="7"/>
        <v>&lt;Agent&gt;</v>
      </c>
      <c r="J453" s="13" t="str">
        <f>IF($A453&lt;&gt;"",VLOOKUP($A453,Vocabulary!$A:$J,2,),"")</f>
        <v>Agent</v>
      </c>
      <c r="K453" s="13" t="str">
        <f>IFERROR(IF(VLOOKUP(A453,VocabularyNL!$A:$G,6)=0,"",VLOOKUP(A453,VocabularyNL!$A:$G,6)),"")</f>
        <v>Agent</v>
      </c>
      <c r="L453" s="13" t="str">
        <f>IFERROR(IF(VLOOKUP(A453,VocabularyFR!$A:$G,6)=0,"",VLOOKUP(A453,VocabularyFR!$A:$G,6)),"")</f>
        <v/>
      </c>
      <c r="M453" s="13" t="str">
        <f>IFERROR(IF(VLOOKUP(A453,Vocabulary!$A:$F,3)=0,"",VLOOKUP(A453,Vocabulary!$A:$F,3)),"")</f>
        <v>Examples of Agent include person, organization, and software agent.
A resource that acts or has the power to act.</v>
      </c>
      <c r="N453" s="13" t="str">
        <f>IFERROR(IF(VLOOKUP(A453,VocabularyNL!$A:$H,7)=0,"",VLOOKUP(A453,VocabularyNL!$A:$H,7)),"")</f>
        <v>Examples of Agent include person, organization, and software agent.
A resource that acts or has the power to act.</v>
      </c>
      <c r="O453" s="13" t="str">
        <f>IFERROR(IF(VLOOKUP(A453,VocabularyFR!$A:$H,7)=0,"",VLOOKUP(A453,VocabularyFR!$A:$H,7)),"")</f>
        <v/>
      </c>
      <c r="P453" s="13" t="str">
        <f>IF($A453&lt;&gt;"",IF(VLOOKUP($A453,Vocabulary!$A:$J,7,)&lt;&gt;"",VLOOKUP($A453,Vocabulary!$A:$J,7,),""),"")</f>
        <v>external terminology:
http://purl.org/dc/terms/Agent</v>
      </c>
      <c r="Q453" s="13" t="str">
        <f>IFERROR(IF(VLOOKUP(A453,VocabularyNL!$A:$H,8)=0,"",VLOOKUP(A453,VocabularyNL!$A:$H,8)),"")</f>
        <v/>
      </c>
      <c r="R453" s="13" t="str">
        <f>IFERROR(IF(VLOOKUP(A453,VocabularyFR!$A:$H,8)=0,"",VLOOKUP(A453,VocabularyFR!$A:$H,8)),"")</f>
        <v/>
      </c>
      <c r="S453" s="57" t="str">
        <f>VLOOKUP(Table9[[#This Row],[Id]],Vocabulary!A:K,11)</f>
        <v>no</v>
      </c>
    </row>
    <row r="454" spans="1:19" ht="43.2" x14ac:dyDescent="0.3">
      <c r="A454" s="4">
        <v>502</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&lt;Agent&gt;</v>
      </c>
      <c r="J454" s="13" t="str">
        <f>IF($A454&lt;&gt;"",VLOOKUP($A454,Vocabulary!$A:$J,2,),"")</f>
        <v>Agent</v>
      </c>
      <c r="K454" s="13" t="str">
        <f>IFERROR(IF(VLOOKUP(A454,VocabularyNL!$A:$G,6)=0,"",VLOOKUP(A454,VocabularyNL!$A:$G,6)),"")</f>
        <v>Agent</v>
      </c>
      <c r="L454" s="13" t="str">
        <f>IFERROR(IF(VLOOKUP(A454,VocabularyFR!$A:$G,6)=0,"",VLOOKUP(A454,VocabularyFR!$A:$G,6)),"")</f>
        <v/>
      </c>
      <c r="M454" s="13" t="str">
        <f>IFERROR(IF(VLOOKUP(A454,Vocabulary!$A:$F,3)=0,"",VLOOKUP(A454,Vocabulary!$A:$F,3)),"")</f>
        <v>An agent is something that bears some form of responsibility for an activity taking place, for the existence of an entity, or for another agent's activity.</v>
      </c>
      <c r="N454" s="13" t="str">
        <f>IFERROR(IF(VLOOKUP(A454,VocabularyNL!$A:$H,7)=0,"",VLOOKUP(A454,VocabularyNL!$A:$H,7)),"")</f>
        <v>An agent is something that bears some form of responsibility for an activity taking place, for the existence of an entity, or for another agent's activity.</v>
      </c>
      <c r="O454" s="13" t="str">
        <f>IFERROR(IF(VLOOKUP(A454,VocabularyFR!$A:$H,7)=0,"",VLOOKUP(A454,VocabularyFR!$A:$H,7)),"")</f>
        <v/>
      </c>
      <c r="P454" s="13" t="str">
        <f>IF($A454&lt;&gt;"",IF(VLOOKUP($A454,Vocabulary!$A:$J,7,)&lt;&gt;"",VLOOKUP($A454,Vocabulary!$A:$J,7,),""),"")</f>
        <v>external terminology:
http://www.w3.org/ns/prov#Agent</v>
      </c>
      <c r="Q454" s="13" t="str">
        <f>IFERROR(IF(VLOOKUP(A454,VocabularyNL!$A:$H,8)=0,"",VLOOKUP(A454,VocabularyNL!$A:$H,8)),"")</f>
        <v/>
      </c>
      <c r="R454" s="13" t="str">
        <f>IFERROR(IF(VLOOKUP(A454,VocabularyFR!$A:$H,8)=0,"",VLOOKUP(A454,VocabularyFR!$A:$H,8)),"")</f>
        <v/>
      </c>
      <c r="S454" s="57" t="str">
        <f>VLOOKUP(Table9[[#This Row],[Id]],Vocabulary!A:K,11)</f>
        <v>no</v>
      </c>
    </row>
    <row r="455" spans="1:19" ht="43.2" x14ac:dyDescent="0.3">
      <c r="A455" s="4">
        <v>503</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Property</v>
      </c>
      <c r="I455" s="13" t="str">
        <f t="shared" si="7"/>
        <v>&lt;alsGML&gt;</v>
      </c>
      <c r="J455" s="13" t="str">
        <f>IF($A455&lt;&gt;"",VLOOKUP($A455,Vocabulary!$A:$J,2,),"")</f>
        <v>alsGML</v>
      </c>
      <c r="K455" s="13" t="str">
        <f>IFERROR(IF(VLOOKUP(A455,VocabularyNL!$A:$G,6)=0,"",VLOOKUP(A455,VocabularyNL!$A:$G,6)),"")</f>
        <v>alsGML</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http://www.opengis.net/ont/geosparql#asGML</v>
      </c>
      <c r="Q455" s="13" t="str">
        <f>IFERROR(IF(VLOOKUP(A455,VocabularyNL!$A:$H,8)=0,"",VLOOKUP(A455,VocabularyNL!$A:$H,8)),"")</f>
        <v/>
      </c>
      <c r="R455" s="13" t="str">
        <f>IFERROR(IF(VLOOKUP(A455,VocabularyFR!$A:$H,8)=0,"",VLOOKUP(A455,VocabularyFR!$A:$H,8)),"")</f>
        <v/>
      </c>
      <c r="S455" s="57" t="str">
        <f>VLOOKUP(Table9[[#This Row],[Id]],Vocabulary!A:K,11)</f>
        <v>no</v>
      </c>
    </row>
    <row r="456" spans="1:19" ht="43.2" x14ac:dyDescent="0.3">
      <c r="A456" s="4">
        <v>504</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&lt;alsWKT&gt;</v>
      </c>
      <c r="J456" s="13" t="str">
        <f>IF($A456&lt;&gt;"",VLOOKUP($A456,Vocabulary!$A:$J,2,),"")</f>
        <v>alsWKT</v>
      </c>
      <c r="K456" s="13" t="str">
        <f>IFERROR(IF(VLOOKUP(A456,VocabularyNL!$A:$G,6)=0,"",VLOOKUP(A456,VocabularyNL!$A:$G,6)),"")</f>
        <v>alsWKT</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http://www.opengis.net/ont/geosparql#asWKT</v>
      </c>
      <c r="Q456" s="13" t="str">
        <f>IFERROR(IF(VLOOKUP(A456,VocabularyNL!$A:$H,8)=0,"",VLOOKUP(A456,VocabularyNL!$A:$H,8)),"")</f>
        <v/>
      </c>
      <c r="R456" s="13" t="str">
        <f>IFERROR(IF(VLOOKUP(A456,VocabularyFR!$A:$H,8)=0,"",VLOOKUP(A456,VocabularyFR!$A:$H,8)),"")</f>
        <v/>
      </c>
      <c r="S456" s="57" t="str">
        <f>VLOOKUP(Table9[[#This Row],[Id]],Vocabulary!A:K,11)</f>
        <v>no</v>
      </c>
    </row>
    <row r="457" spans="1:19" ht="43.2" x14ac:dyDescent="0.3">
      <c r="A457" s="4">
        <v>505</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Property</v>
      </c>
      <c r="I457" s="13" t="str">
        <f t="shared" si="7"/>
        <v>&lt;beschrijving&gt;</v>
      </c>
      <c r="J457" s="13" t="str">
        <f>IF($A457&lt;&gt;"",VLOOKUP($A457,Vocabulary!$A:$J,2,),"")</f>
        <v>beschrijving</v>
      </c>
      <c r="K457" s="13" t="str">
        <f>IFERROR(IF(VLOOKUP(A457,VocabularyNL!$A:$G,6)=0,"",VLOOKUP(A457,VocabularyNL!$A:$G,6)),"")</f>
        <v>beschrijving</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http://purl.org/dc/terms/description</v>
      </c>
      <c r="Q457" s="13" t="str">
        <f>IFERROR(IF(VLOOKUP(A457,VocabularyNL!$A:$H,8)=0,"",VLOOKUP(A457,VocabularyNL!$A:$H,8)),"")</f>
        <v/>
      </c>
      <c r="R457" s="13" t="str">
        <f>IFERROR(IF(VLOOKUP(A457,VocabularyFR!$A:$H,8)=0,"",VLOOKUP(A457,VocabularyFR!$A:$H,8)),"")</f>
        <v/>
      </c>
      <c r="S457" s="57" t="str">
        <f>VLOOKUP(Table9[[#This Row],[Id]],Vocabulary!A:K,11)</f>
        <v>no</v>
      </c>
    </row>
    <row r="458" spans="1:19" ht="43.2" x14ac:dyDescent="0.3">
      <c r="A458" s="4">
        <v>506</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Class</v>
      </c>
      <c r="I458" s="13" t="str">
        <f t="shared" si="7"/>
        <v>&lt;Contactpunt&gt;</v>
      </c>
      <c r="J458" s="13" t="str">
        <f>IF($A458&lt;&gt;"",VLOOKUP($A458,Vocabulary!$A:$J,2,),"")</f>
        <v>Contactpunt</v>
      </c>
      <c r="K458" s="13" t="str">
        <f>IFERROR(IF(VLOOKUP(A458,VocabularyNL!$A:$G,6)=0,"",VLOOKUP(A458,VocabularyNL!$A:$G,6)),"")</f>
        <v>Contactpunt</v>
      </c>
      <c r="L458" s="13" t="str">
        <f>IFERROR(IF(VLOOKUP(A458,VocabularyFR!$A:$G,6)=0,"",VLOOKUP(A458,VocabularyFR!$A:$G,6)),"")</f>
        <v/>
      </c>
      <c r="M458" s="13" t="str">
        <f>IFERROR(IF(VLOOKUP(A458,Vocabulary!$A:$F,3)=0,"",VLOOKUP(A458,Vocabulary!$A:$F,3)),"")</f>
        <v>A contact point for a person or organization.</v>
      </c>
      <c r="N458" s="13" t="str">
        <f>IFERROR(IF(VLOOKUP(A458,VocabularyNL!$A:$H,7)=0,"",VLOOKUP(A458,VocabularyNL!$A:$H,7)),"")</f>
        <v>A contact point for a person or organization.</v>
      </c>
      <c r="O458" s="13" t="str">
        <f>IFERROR(IF(VLOOKUP(A458,VocabularyFR!$A:$H,7)=0,"",VLOOKUP(A458,VocabularyFR!$A:$H,7)),"")</f>
        <v/>
      </c>
      <c r="P458" s="13" t="str">
        <f>IF($A458&lt;&gt;"",IF(VLOOKUP($A458,Vocabulary!$A:$J,7,)&lt;&gt;"",VLOOKUP($A458,Vocabulary!$A:$J,7,),""),"")</f>
        <v>external terminology:
http://schema.org/ContactPoint</v>
      </c>
      <c r="Q458" s="13" t="str">
        <f>IFERROR(IF(VLOOKUP(A458,VocabularyNL!$A:$H,8)=0,"",VLOOKUP(A458,VocabularyNL!$A:$H,8)),"")</f>
        <v/>
      </c>
      <c r="R458" s="13" t="str">
        <f>IFERROR(IF(VLOOKUP(A458,VocabularyFR!$A:$H,8)=0,"",VLOOKUP(A458,VocabularyFR!$A:$H,8)),"")</f>
        <v/>
      </c>
      <c r="S458" s="57" t="str">
        <f>VLOOKUP(Table9[[#This Row],[Id]],Vocabulary!A:K,11)</f>
        <v>no</v>
      </c>
    </row>
    <row r="459" spans="1:19" ht="43.2" x14ac:dyDescent="0.3">
      <c r="A459" s="4">
        <v>507</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&lt;Document&gt;</v>
      </c>
      <c r="J459" s="13" t="str">
        <f>IF($A459&lt;&gt;"",VLOOKUP($A459,Vocabulary!$A:$J,2,),"")</f>
        <v>Document</v>
      </c>
      <c r="K459" s="13" t="str">
        <f>IFERROR(IF(VLOOKUP(A459,VocabularyNL!$A:$G,6)=0,"",VLOOKUP(A459,VocabularyNL!$A:$G,6)),"")</f>
        <v>Document</v>
      </c>
      <c r="L459" s="13" t="str">
        <f>IFERROR(IF(VLOOKUP(A459,VocabularyFR!$A:$G,6)=0,"",VLOOKUP(A459,VocabularyFR!$A:$G,6)),"")</f>
        <v/>
      </c>
      <c r="M459" s="13" t="str">
        <f>IFERROR(IF(VLOOKUP(A459,Vocabulary!$A:$F,3)=0,"",VLOOKUP(A459,Vocabulary!$A:$F,3)),"")</f>
        <v/>
      </c>
      <c r="N459" s="13" t="str">
        <f>IFERROR(IF(VLOOKUP(A459,VocabularyNL!$A:$H,7)=0,"",VLOOKUP(A459,VocabularyNL!$A:$H,7)),"")</f>
        <v/>
      </c>
      <c r="O459" s="13" t="str">
        <f>IFERROR(IF(VLOOKUP(A459,VocabularyFR!$A:$H,7)=0,"",VLOOKUP(A459,VocabularyFR!$A:$H,7)),"")</f>
        <v/>
      </c>
      <c r="P459" s="13" t="str">
        <f>IF($A459&lt;&gt;"",IF(VLOOKUP($A459,Vocabulary!$A:$J,7,)&lt;&gt;"",VLOOKUP($A459,Vocabulary!$A:$J,7,),""),"")</f>
        <v>external terminology:
http://xmlns.com/foaf/0.1/Document</v>
      </c>
      <c r="Q459" s="13" t="str">
        <f>IFERROR(IF(VLOOKUP(A459,VocabularyNL!$A:$H,8)=0,"",VLOOKUP(A459,VocabularyNL!$A:$H,8)),"")</f>
        <v/>
      </c>
      <c r="R459" s="13" t="str">
        <f>IFERROR(IF(VLOOKUP(A459,VocabularyFR!$A:$H,8)=0,"",VLOOKUP(A459,VocabularyFR!$A:$H,8)),"")</f>
        <v/>
      </c>
      <c r="S459" s="57" t="str">
        <f>VLOOKUP(Table9[[#This Row],[Id]],Vocabulary!A:K,11)</f>
        <v>no</v>
      </c>
    </row>
    <row r="460" spans="1:19" ht="43.2" x14ac:dyDescent="0.3">
      <c r="A460" s="4">
        <v>508</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&lt;email&gt;</v>
      </c>
      <c r="J460" s="13" t="str">
        <f>IF($A460&lt;&gt;"",VLOOKUP($A460,Vocabulary!$A:$J,2,),"")</f>
        <v>email</v>
      </c>
      <c r="K460" s="13" t="str">
        <f>IFERROR(IF(VLOOKUP(A460,VocabularyNL!$A:$G,6)=0,"",VLOOKUP(A460,VocabularyNL!$A:$G,6)),"")</f>
        <v>email</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http://schema.org/email</v>
      </c>
      <c r="Q460" s="13" t="str">
        <f>IFERROR(IF(VLOOKUP(A460,VocabularyNL!$A:$H,8)=0,"",VLOOKUP(A460,VocabularyNL!$A:$H,8)),"")</f>
        <v/>
      </c>
      <c r="R460" s="13" t="str">
        <f>IFERROR(IF(VLOOKUP(A460,VocabularyFR!$A:$H,8)=0,"",VLOOKUP(A460,VocabularyFR!$A:$H,8)),"")</f>
        <v/>
      </c>
      <c r="S460" s="57" t="str">
        <f>VLOOKUP(Table9[[#This Row],[Id]],Vocabulary!A:K,11)</f>
        <v>no</v>
      </c>
    </row>
    <row r="461" spans="1:19" ht="43.2" x14ac:dyDescent="0.3">
      <c r="A461" s="4">
        <v>509</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Class</v>
      </c>
      <c r="I461" s="13" t="str">
        <f t="shared" si="7"/>
        <v>&lt;Entiteit&gt;</v>
      </c>
      <c r="J461" s="13" t="str">
        <f>IF($A461&lt;&gt;"",VLOOKUP($A461,Vocabulary!$A:$J,2,),"")</f>
        <v>Entiteit</v>
      </c>
      <c r="K461" s="13" t="str">
        <f>IFERROR(IF(VLOOKUP(A461,VocabularyNL!$A:$G,6)=0,"",VLOOKUP(A461,VocabularyNL!$A:$G,6)),"")</f>
        <v>Entiteit</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http://www.w3.org/ns/prov#Entity</v>
      </c>
      <c r="Q461" s="13" t="str">
        <f>IFERROR(IF(VLOOKUP(A461,VocabularyNL!$A:$H,8)=0,"",VLOOKUP(A461,VocabularyNL!$A:$H,8)),"")</f>
        <v/>
      </c>
      <c r="R461" s="13" t="str">
        <f>IFERROR(IF(VLOOKUP(A461,VocabularyFR!$A:$H,8)=0,"",VLOOKUP(A461,VocabularyFR!$A:$H,8)),"")</f>
        <v/>
      </c>
      <c r="S461" s="57" t="str">
        <f>VLOOKUP(Table9[[#This Row],[Id]],Vocabulary!A:K,11)</f>
        <v>no</v>
      </c>
    </row>
    <row r="462" spans="1:19" ht="43.2" x14ac:dyDescent="0.3">
      <c r="A462" s="4">
        <v>510</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&lt;faxnummer&gt;</v>
      </c>
      <c r="J462" s="13" t="str">
        <f>IF($A462&lt;&gt;"",VLOOKUP($A462,Vocabulary!$A:$J,2,),"")</f>
        <v>faxnummer</v>
      </c>
      <c r="K462" s="13" t="str">
        <f>IFERROR(IF(VLOOKUP(A462,VocabularyNL!$A:$G,6)=0,"",VLOOKUP(A462,VocabularyNL!$A:$G,6)),"")</f>
        <v>faxnummer</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http://schema.org/faxNumber</v>
      </c>
      <c r="Q462" s="13" t="str">
        <f>IFERROR(IF(VLOOKUP(A462,VocabularyNL!$A:$H,8)=0,"",VLOOKUP(A462,VocabularyNL!$A:$H,8)),"")</f>
        <v/>
      </c>
      <c r="R462" s="13" t="str">
        <f>IFERROR(IF(VLOOKUP(A462,VocabularyFR!$A:$H,8)=0,"",VLOOKUP(A462,VocabularyFR!$A:$H,8)),"")</f>
        <v/>
      </c>
      <c r="S462" s="57" t="str">
        <f>VLOOKUP(Table9[[#This Row],[Id]],Vocabulary!A:K,11)</f>
        <v>no</v>
      </c>
    </row>
    <row r="463" spans="1:19" ht="86.4" x14ac:dyDescent="0.3">
      <c r="A463" s="4">
        <v>511</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&lt;FormeelKader&gt;</v>
      </c>
      <c r="J463" s="13" t="str">
        <f>IF($A463&lt;&gt;"",VLOOKUP($A463,Vocabulary!$A:$J,2,),"")</f>
        <v>FormeelKader</v>
      </c>
      <c r="K463" s="13" t="str">
        <f>IFERROR(IF(VLOOKUP(A463,VocabularyNL!$A:$G,6)=0,"",VLOOKUP(A463,VocabularyNL!$A:$G,6)),"")</f>
        <v>FormeelKader</v>
      </c>
      <c r="L463" s="13" t="str">
        <f>IFERROR(IF(VLOOKUP(A463,VocabularyFR!$A:$G,6)=0,"",VLOOKUP(A463,VocabularyFR!$A:$G,6)),"")</f>
        <v/>
      </c>
      <c r="M463" s="13" t="str">
        <f>IFERROR(IF(VLOOKUP(A463,Vocabulary!$A:$F,3)=0,"",VLOOKUP(A463,Vocabulary!$A:$F,3)),"")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63" s="13" t="str">
        <f>IFERROR(IF(VLOOKUP(A463,VocabularyNL!$A:$H,7)=0,"",VLOOKUP(A463,VocabularyNL!$A:$H,7)),"")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63" s="13" t="str">
        <f>IFERROR(IF(VLOOKUP(A463,VocabularyFR!$A:$H,7)=0,"",VLOOKUP(A463,VocabularyFR!$A:$H,7)),"")</f>
        <v/>
      </c>
      <c r="P463" s="13" t="str">
        <f>IF($A463&lt;&gt;"",IF(VLOOKUP($A463,Vocabulary!$A:$J,7,)&lt;&gt;"",VLOOKUP($A463,Vocabulary!$A:$J,7,),""),"")</f>
        <v>external terminology:
http://purl.org/vocab/cpsv#FormalFramework</v>
      </c>
      <c r="Q463" s="13" t="str">
        <f>IFERROR(IF(VLOOKUP(A463,VocabularyNL!$A:$H,8)=0,"",VLOOKUP(A463,VocabularyNL!$A:$H,8)),"")</f>
        <v/>
      </c>
      <c r="R463" s="13" t="str">
        <f>IFERROR(IF(VLOOKUP(A463,VocabularyFR!$A:$H,8)=0,"",VLOOKUP(A463,VocabularyFR!$A:$H,8)),"")</f>
        <v/>
      </c>
      <c r="S463" s="57" t="str">
        <f>VLOOKUP(Table9[[#This Row],[Id]],Vocabulary!A:K,11)</f>
        <v>no</v>
      </c>
    </row>
    <row r="464" spans="1:19" ht="43.2" x14ac:dyDescent="0.3">
      <c r="A464" s="4">
        <v>512</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Property</v>
      </c>
      <c r="I464" s="13" t="str">
        <f t="shared" si="7"/>
        <v>&lt;gebruikt&gt;</v>
      </c>
      <c r="J464" s="13" t="str">
        <f>IF($A464&lt;&gt;"",VLOOKUP($A464,Vocabulary!$A:$J,2,),"")</f>
        <v>gebruikt</v>
      </c>
      <c r="K464" s="13" t="str">
        <f>IFERROR(IF(VLOOKUP(A464,VocabularyNL!$A:$G,6)=0,"",VLOOKUP(A464,VocabularyNL!$A:$G,6)),"")</f>
        <v>gebruikt</v>
      </c>
      <c r="L464" s="13" t="str">
        <f>IFERROR(IF(VLOOKUP(A464,VocabularyFR!$A:$G,6)=0,"",VLOOKUP(A464,VocabularyFR!$A:$G,6)),"")</f>
        <v/>
      </c>
      <c r="M464" s="13" t="str">
        <f>IFERROR(IF(VLOOKUP(A464,Vocabulary!$A:$F,3)=0,"",VLOOKUP(A464,Vocabulary!$A:$F,3)),"")</f>
        <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http://www.w3.org/ns/prov#used</v>
      </c>
      <c r="Q464" s="13" t="str">
        <f>IFERROR(IF(VLOOKUP(A464,VocabularyNL!$A:$H,8)=0,"",VLOOKUP(A464,VocabularyNL!$A:$H,8)),"")</f>
        <v/>
      </c>
      <c r="R464" s="13" t="str">
        <f>IFERROR(IF(VLOOKUP(A464,VocabularyFR!$A:$H,8)=0,"",VLOOKUP(A464,VocabularyFR!$A:$H,8)),"")</f>
        <v/>
      </c>
      <c r="S464" s="57" t="str">
        <f>VLOOKUP(Table9[[#This Row],[Id]],Vocabulary!A:K,11)</f>
        <v>no</v>
      </c>
    </row>
    <row r="465" spans="1:19" ht="43.2" x14ac:dyDescent="0.3">
      <c r="A465" s="4">
        <v>513</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&lt;gekwalificeerdeGeneratie&gt;</v>
      </c>
      <c r="J465" s="13" t="str">
        <f>IF($A465&lt;&gt;"",VLOOKUP($A465,Vocabulary!$A:$J,2,),"")</f>
        <v>gekwalificeerdeGeneratie</v>
      </c>
      <c r="K465" s="13" t="str">
        <f>IFERROR(IF(VLOOKUP(A465,VocabularyNL!$A:$G,6)=0,"",VLOOKUP(A465,VocabularyNL!$A:$G,6)),"")</f>
        <v>gekwalificeerdeGeneratie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http://www.w3.org/ns/prov#qualifiedGeneration</v>
      </c>
      <c r="Q465" s="13" t="str">
        <f>IFERROR(IF(VLOOKUP(A465,VocabularyNL!$A:$H,8)=0,"",VLOOKUP(A465,VocabularyNL!$A:$H,8)),"")</f>
        <v/>
      </c>
      <c r="R465" s="13" t="str">
        <f>IFERROR(IF(VLOOKUP(A465,VocabularyFR!$A:$H,8)=0,"",VLOOKUP(A465,VocabularyFR!$A:$H,8)),"")</f>
        <v/>
      </c>
      <c r="S465" s="57" t="str">
        <f>VLOOKUP(Table9[[#This Row],[Id]],Vocabulary!A:K,11)</f>
        <v>no</v>
      </c>
    </row>
    <row r="466" spans="1:19" ht="43.2" x14ac:dyDescent="0.3">
      <c r="A466" s="4">
        <v>514</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Property</v>
      </c>
      <c r="I466" s="13" t="str">
        <f t="shared" si="7"/>
        <v>&lt;gekwalificeerdeInvalidatie&gt;</v>
      </c>
      <c r="J466" s="13" t="str">
        <f>IF($A466&lt;&gt;"",VLOOKUP($A466,Vocabulary!$A:$J,2,),"")</f>
        <v>gekwalificeerdeInvalidatie</v>
      </c>
      <c r="K466" s="13" t="str">
        <f>IFERROR(IF(VLOOKUP(A466,VocabularyNL!$A:$G,6)=0,"",VLOOKUP(A466,VocabularyNL!$A:$G,6)),"")</f>
        <v>gekwalificeerdeInvalidatie</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http://www.w3.org/ns/prov#qualifiedInvalidation</v>
      </c>
      <c r="Q466" s="13" t="str">
        <f>IFERROR(IF(VLOOKUP(A466,VocabularyNL!$A:$H,8)=0,"",VLOOKUP(A466,VocabularyNL!$A:$H,8)),"")</f>
        <v/>
      </c>
      <c r="R466" s="13" t="str">
        <f>IFERROR(IF(VLOOKUP(A466,VocabularyFR!$A:$H,8)=0,"",VLOOKUP(A466,VocabularyFR!$A:$H,8)),"")</f>
        <v/>
      </c>
      <c r="S466" s="57" t="str">
        <f>VLOOKUP(Table9[[#This Row],[Id]],Vocabulary!A:K,11)</f>
        <v>no</v>
      </c>
    </row>
    <row r="467" spans="1:19" ht="43.2" x14ac:dyDescent="0.3">
      <c r="A467" s="4">
        <v>515</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Class</v>
      </c>
      <c r="I467" s="13" t="str">
        <f t="shared" si="7"/>
        <v>&lt;Generatie&gt;</v>
      </c>
      <c r="J467" s="13" t="str">
        <f>IF($A467&lt;&gt;"",VLOOKUP($A467,Vocabulary!$A:$J,2,),"")</f>
        <v>Generatie</v>
      </c>
      <c r="K467" s="13" t="str">
        <f>IFERROR(IF(VLOOKUP(A467,VocabularyNL!$A:$G,6)=0,"",VLOOKUP(A467,VocabularyNL!$A:$G,6)),"")</f>
        <v>Generatie</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http://www.w3.org/ns/prov#Generation</v>
      </c>
      <c r="Q467" s="13" t="str">
        <f>IFERROR(IF(VLOOKUP(A467,VocabularyNL!$A:$H,8)=0,"",VLOOKUP(A467,VocabularyNL!$A:$H,8)),"")</f>
        <v/>
      </c>
      <c r="R467" s="13" t="str">
        <f>IFERROR(IF(VLOOKUP(A467,VocabularyFR!$A:$H,8)=0,"",VLOOKUP(A467,VocabularyFR!$A:$H,8)),"")</f>
        <v/>
      </c>
      <c r="S467" s="57" t="str">
        <f>VLOOKUP(Table9[[#This Row],[Id]],Vocabulary!A:K,11)</f>
        <v>no</v>
      </c>
    </row>
    <row r="468" spans="1:19" ht="57.6" x14ac:dyDescent="0.3">
      <c r="A468" s="4">
        <v>516</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&lt;Geometrie&gt;</v>
      </c>
      <c r="J468" s="13" t="str">
        <f>IF($A468&lt;&gt;"",VLOOKUP($A468,Vocabulary!$A:$J,2,),"")</f>
        <v>Geometrie</v>
      </c>
      <c r="K468" s="13" t="str">
        <f>IFERROR(IF(VLOOKUP(A468,VocabularyNL!$A:$G,6)=0,"",VLOOKUP(A468,VocabularyNL!$A:$G,6)),"")</f>
        <v>Geometrie</v>
      </c>
      <c r="L468" s="13" t="str">
        <f>IFERROR(IF(VLOOKUP(A468,VocabularyFR!$A:$G,6)=0,"",VLOOKUP(A468,VocabularyFR!$A:$G,6)),"")</f>
        <v/>
      </c>
      <c r="M468" s="13" t="str">
        <f>IFERROR(IF(VLOOKUP(A468,Vocabulary!$A:$F,3)=0,"",VLOOKUP(A468,Vocabulary!$A:$F,3)),"")</f>
        <v>The locn:Geometry class provides the means to identify a location as a point, line, polygon, etc. expressed using coordinates in some coordinate reference system.</v>
      </c>
      <c r="N468" s="13" t="str">
        <f>IFERROR(IF(VLOOKUP(A468,VocabularyNL!$A:$H,7)=0,"",VLOOKUP(A468,VocabularyNL!$A:$H,7)),"")</f>
        <v>The locn:Geometry class provides the means to identify a location as a point, line, polygon, etc. expressed using coordinates in some coordinate reference system.</v>
      </c>
      <c r="O468" s="13" t="str">
        <f>IFERROR(IF(VLOOKUP(A468,VocabularyFR!$A:$H,7)=0,"",VLOOKUP(A468,VocabularyFR!$A:$H,7)),"")</f>
        <v/>
      </c>
      <c r="P468" s="13" t="str">
        <f>IF($A468&lt;&gt;"",IF(VLOOKUP($A468,Vocabulary!$A:$J,7,)&lt;&gt;"",VLOOKUP($A468,Vocabulary!$A:$J,7,),""),"")</f>
        <v>external terminology:
http://www.w3.org/ns/locn#Geometry</v>
      </c>
      <c r="Q468" s="13" t="str">
        <f>IFERROR(IF(VLOOKUP(A468,VocabularyNL!$A:$H,8)=0,"",VLOOKUP(A468,VocabularyNL!$A:$H,8)),"")</f>
        <v/>
      </c>
      <c r="R468" s="13" t="str">
        <f>IFERROR(IF(VLOOKUP(A468,VocabularyFR!$A:$H,8)=0,"",VLOOKUP(A468,VocabularyFR!$A:$H,8)),"")</f>
        <v/>
      </c>
      <c r="S468" s="57" t="str">
        <f>VLOOKUP(Table9[[#This Row],[Id]],Vocabulary!A:K,11)</f>
        <v>no</v>
      </c>
    </row>
    <row r="469" spans="1:19" ht="43.2" x14ac:dyDescent="0.3">
      <c r="A469" s="4">
        <v>517</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&lt;geometrie&gt;</v>
      </c>
      <c r="J469" s="13" t="str">
        <f>IF($A469&lt;&gt;"",VLOOKUP($A469,Vocabulary!$A:$J,2,),"")</f>
        <v>geometrie</v>
      </c>
      <c r="K469" s="13" t="str">
        <f>IFERROR(IF(VLOOKUP(A469,VocabularyNL!$A:$G,6)=0,"",VLOOKUP(A469,VocabularyNL!$A:$G,6)),"")</f>
        <v>geometrie</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http://www.w3.org/ns/locn#geometry</v>
      </c>
      <c r="Q469" s="13" t="str">
        <f>IFERROR(IF(VLOOKUP(A469,VocabularyNL!$A:$H,8)=0,"",VLOOKUP(A469,VocabularyNL!$A:$H,8)),"")</f>
        <v/>
      </c>
      <c r="R469" s="13" t="str">
        <f>IFERROR(IF(VLOOKUP(A469,VocabularyFR!$A:$H,8)=0,"",VLOOKUP(A469,VocabularyFR!$A:$H,8)),"")</f>
        <v/>
      </c>
      <c r="S469" s="57" t="str">
        <f>VLOOKUP(Table9[[#This Row],[Id]],Vocabulary!A:K,11)</f>
        <v>no</v>
      </c>
    </row>
    <row r="470" spans="1:19" ht="43.2" x14ac:dyDescent="0.3">
      <c r="A470" s="4">
        <v>518</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&lt;Identificator&gt;</v>
      </c>
      <c r="J470" s="13" t="str">
        <f>IF($A470&lt;&gt;"",VLOOKUP($A470,Vocabulary!$A:$J,2,),"")</f>
        <v>Identificator</v>
      </c>
      <c r="K470" s="13" t="str">
        <f>IFERROR(IF(VLOOKUP(A470,VocabularyNL!$A:$G,6)=0,"",VLOOKUP(A470,VocabularyNL!$A:$G,6)),"")</f>
        <v>Identificator</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http://www.w3.org/ns/adms#Identifier</v>
      </c>
      <c r="Q470" s="13" t="str">
        <f>IFERROR(IF(VLOOKUP(A470,VocabularyNL!$A:$H,8)=0,"",VLOOKUP(A470,VocabularyNL!$A:$H,8)),"")</f>
        <v/>
      </c>
      <c r="R470" s="13" t="str">
        <f>IFERROR(IF(VLOOKUP(A470,VocabularyFR!$A:$H,8)=0,"",VLOOKUP(A470,VocabularyFR!$A:$H,8)),"")</f>
        <v/>
      </c>
      <c r="S470" s="57" t="str">
        <f>VLOOKUP(Table9[[#This Row],[Id]],Vocabulary!A:K,11)</f>
        <v>no</v>
      </c>
    </row>
    <row r="471" spans="1:19" ht="43.2" x14ac:dyDescent="0.3">
      <c r="A471" s="4">
        <v>519</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&lt;identificator&gt;</v>
      </c>
      <c r="J471" s="13" t="str">
        <f>IF($A471&lt;&gt;"",VLOOKUP($A471,Vocabulary!$A:$J,2,),"")</f>
        <v>identificator</v>
      </c>
      <c r="K471" s="13" t="str">
        <f>IFERROR(IF(VLOOKUP(A471,VocabularyNL!$A:$G,6)=0,"",VLOOKUP(A471,VocabularyNL!$A:$G,6)),"")</f>
        <v>identificator</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http://www.w3.org/ns/adms#identifier</v>
      </c>
      <c r="Q471" s="13" t="str">
        <f>IFERROR(IF(VLOOKUP(A471,VocabularyNL!$A:$H,8)=0,"",VLOOKUP(A471,VocabularyNL!$A:$H,8)),"")</f>
        <v/>
      </c>
      <c r="R471" s="13" t="str">
        <f>IFERROR(IF(VLOOKUP(A471,VocabularyFR!$A:$H,8)=0,"",VLOOKUP(A471,VocabularyFR!$A:$H,8)),"")</f>
        <v/>
      </c>
      <c r="S471" s="57" t="str">
        <f>VLOOKUP(Table9[[#This Row],[Id]],Vocabulary!A:K,11)</f>
        <v>no</v>
      </c>
    </row>
    <row r="472" spans="1:19" ht="43.2" x14ac:dyDescent="0.3">
      <c r="A472" s="4">
        <v>520</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&lt;Invalidatie&gt;</v>
      </c>
      <c r="J472" s="13" t="str">
        <f>IF($A472&lt;&gt;"",VLOOKUP($A472,Vocabulary!$A:$J,2,),"")</f>
        <v>Invalidatie</v>
      </c>
      <c r="K472" s="13" t="str">
        <f>IFERROR(IF(VLOOKUP(A472,VocabularyNL!$A:$G,6)=0,"",VLOOKUP(A472,VocabularyNL!$A:$G,6)),"")</f>
        <v>Invalidatie</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http://www.w3.org/ns/prov#Invalidation</v>
      </c>
      <c r="Q472" s="13" t="str">
        <f>IFERROR(IF(VLOOKUP(A472,VocabularyNL!$A:$H,8)=0,"",VLOOKUP(A472,VocabularyNL!$A:$H,8)),"")</f>
        <v/>
      </c>
      <c r="R472" s="13" t="str">
        <f>IFERROR(IF(VLOOKUP(A472,VocabularyFR!$A:$H,8)=0,"",VLOOKUP(A472,VocabularyFR!$A:$H,8)),"")</f>
        <v/>
      </c>
      <c r="S472" s="57" t="str">
        <f>VLOOKUP(Table9[[#This Row],[Id]],Vocabulary!A:K,11)</f>
        <v>no</v>
      </c>
    </row>
    <row r="473" spans="1:19" ht="43.2" x14ac:dyDescent="0.3">
      <c r="A473" s="4">
        <v>521</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&lt;isPrimairOnderwerpVan&gt;</v>
      </c>
      <c r="J473" s="13" t="str">
        <f>IF($A473&lt;&gt;"",VLOOKUP($A473,Vocabulary!$A:$J,2,),"")</f>
        <v>isPrimairOnderwerpVan</v>
      </c>
      <c r="K473" s="13" t="str">
        <f>IFERROR(IF(VLOOKUP(A473,VocabularyNL!$A:$G,6)=0,"",VLOOKUP(A473,VocabularyNL!$A:$G,6)),"")</f>
        <v>isPrimairOnderwerpVan</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http://xmlns.com/foaf/0.1/isPrimaryTopicOf</v>
      </c>
      <c r="Q473" s="13" t="str">
        <f>IFERROR(IF(VLOOKUP(A473,VocabularyNL!$A:$H,8)=0,"",VLOOKUP(A473,VocabularyNL!$A:$H,8)),"")</f>
        <v/>
      </c>
      <c r="R473" s="13" t="str">
        <f>IFERROR(IF(VLOOKUP(A473,VocabularyFR!$A:$H,8)=0,"",VLOOKUP(A473,VocabularyFR!$A:$H,8)),"")</f>
        <v/>
      </c>
      <c r="S473" s="57" t="str">
        <f>VLOOKUP(Table9[[#This Row],[Id]],Vocabulary!A:K,11)</f>
        <v>no</v>
      </c>
    </row>
    <row r="474" spans="1:19" ht="43.2" x14ac:dyDescent="0.3">
      <c r="A474" s="4">
        <v>522</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Class</v>
      </c>
      <c r="I474" s="13" t="str">
        <f t="shared" si="7"/>
        <v>&lt;Jurisdictie&gt;</v>
      </c>
      <c r="J474" s="13" t="str">
        <f>IF($A474&lt;&gt;"",VLOOKUP($A474,Vocabulary!$A:$J,2,),"")</f>
        <v>Jurisdictie</v>
      </c>
      <c r="K474" s="13" t="str">
        <f>IFERROR(IF(VLOOKUP(A474,VocabularyNL!$A:$G,6)=0,"",VLOOKUP(A474,VocabularyNL!$A:$G,6)),"")</f>
        <v>Jurisdictie</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http://purl.org/dc/terms/Jurisdiction</v>
      </c>
      <c r="Q474" s="13" t="str">
        <f>IFERROR(IF(VLOOKUP(A474,VocabularyNL!$A:$H,8)=0,"",VLOOKUP(A474,VocabularyNL!$A:$H,8)),"")</f>
        <v/>
      </c>
      <c r="R474" s="13" t="str">
        <f>IFERROR(IF(VLOOKUP(A474,VocabularyFR!$A:$H,8)=0,"",VLOOKUP(A474,VocabularyFR!$A:$H,8)),"")</f>
        <v/>
      </c>
      <c r="S474" s="57" t="str">
        <f>VLOOKUP(Table9[[#This Row],[Id]],Vocabulary!A:K,11)</f>
        <v>no</v>
      </c>
    </row>
    <row r="475" spans="1:19" ht="43.2" x14ac:dyDescent="0.3">
      <c r="A475" s="4">
        <v>523</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&lt;label&gt;</v>
      </c>
      <c r="J475" s="13" t="str">
        <f>IF($A475&lt;&gt;"",VLOOKUP($A475,Vocabulary!$A:$J,2,),"")</f>
        <v>label</v>
      </c>
      <c r="K475" s="13" t="str">
        <f>IFERROR(IF(VLOOKUP(A475,VocabularyNL!$A:$G,6)=0,"",VLOOKUP(A475,VocabularyNL!$A:$G,6)),"")</f>
        <v>label</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http://www.w3.org/2000/01/rdf-schema#label</v>
      </c>
      <c r="Q475" s="13" t="str">
        <f>IFERROR(IF(VLOOKUP(A475,VocabularyNL!$A:$H,8)=0,"",VLOOKUP(A475,VocabularyNL!$A:$H,8)),"")</f>
        <v/>
      </c>
      <c r="R475" s="13" t="str">
        <f>IFERROR(IF(VLOOKUP(A475,VocabularyFR!$A:$H,8)=0,"",VLOOKUP(A475,VocabularyFR!$A:$H,8)),"")</f>
        <v/>
      </c>
      <c r="S475" s="57" t="str">
        <f>VLOOKUP(Table9[[#This Row],[Id]],Vocabulary!A:K,11)</f>
        <v>no</v>
      </c>
    </row>
    <row r="476" spans="1:19" ht="43.2" x14ac:dyDescent="0.3">
      <c r="A476" s="4">
        <v>524</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Class</v>
      </c>
      <c r="I476" s="13" t="str">
        <f t="shared" si="7"/>
        <v>&lt;Lijnstring&gt;</v>
      </c>
      <c r="J476" s="13" t="str">
        <f>IF($A476&lt;&gt;"",VLOOKUP($A476,Vocabulary!$A:$J,2,),"")</f>
        <v>Lijnstring</v>
      </c>
      <c r="K476" s="13" t="str">
        <f>IFERROR(IF(VLOOKUP(A476,VocabularyNL!$A:$G,6)=0,"",VLOOKUP(A476,VocabularyNL!$A:$G,6)),"")</f>
        <v>Lijnstring</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http://www.opengis.net/ont/sf#LineString</v>
      </c>
      <c r="Q476" s="13" t="str">
        <f>IFERROR(IF(VLOOKUP(A476,VocabularyNL!$A:$H,8)=0,"",VLOOKUP(A476,VocabularyNL!$A:$H,8)),"")</f>
        <v/>
      </c>
      <c r="R476" s="13" t="str">
        <f>IFERROR(IF(VLOOKUP(A476,VocabularyFR!$A:$H,8)=0,"",VLOOKUP(A476,VocabularyFR!$A:$H,8)),"")</f>
        <v/>
      </c>
      <c r="S476" s="57" t="str">
        <f>VLOOKUP(Table9[[#This Row],[Id]],Vocabulary!A:K,11)</f>
        <v>no</v>
      </c>
    </row>
    <row r="477" spans="1:19" ht="43.2" x14ac:dyDescent="0.3">
      <c r="A477" s="4">
        <v>525</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&lt;maker&gt;</v>
      </c>
      <c r="J477" s="13" t="str">
        <f>IF($A477&lt;&gt;"",VLOOKUP($A477,Vocabulary!$A:$J,2,),"")</f>
        <v>maker</v>
      </c>
      <c r="K477" s="13" t="str">
        <f>IFERROR(IF(VLOOKUP(A477,VocabularyNL!$A:$G,6)=0,"",VLOOKUP(A477,VocabularyNL!$A:$G,6)),"")</f>
        <v>maker</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http://purl.org/dc/terms/creator</v>
      </c>
      <c r="Q477" s="13" t="str">
        <f>IFERROR(IF(VLOOKUP(A477,VocabularyNL!$A:$H,8)=0,"",VLOOKUP(A477,VocabularyNL!$A:$H,8)),"")</f>
        <v/>
      </c>
      <c r="R477" s="13" t="str">
        <f>IFERROR(IF(VLOOKUP(A477,VocabularyFR!$A:$H,8)=0,"",VLOOKUP(A477,VocabularyFR!$A:$H,8)),"")</f>
        <v/>
      </c>
      <c r="S477" s="57" t="str">
        <f>VLOOKUP(Table9[[#This Row],[Id]],Vocabulary!A:K,11)</f>
        <v>no</v>
      </c>
    </row>
    <row r="478" spans="1:19" ht="43.2" x14ac:dyDescent="0.3">
      <c r="A478" s="4">
        <v>526</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&lt;naam&gt;</v>
      </c>
      <c r="J478" s="13" t="str">
        <f>IF($A478&lt;&gt;"",VLOOKUP($A478,Vocabulary!$A:$J,2,),"")</f>
        <v>naam</v>
      </c>
      <c r="K478" s="13" t="str">
        <f>IFERROR(IF(VLOOKUP(A478,VocabularyNL!$A:$G,6)=0,"",VLOOKUP(A478,VocabularyNL!$A:$G,6)),"")</f>
        <v>naam</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http://xmlns.com/foaf/0.1/name</v>
      </c>
      <c r="Q478" s="13" t="str">
        <f>IFERROR(IF(VLOOKUP(A478,VocabularyNL!$A:$H,8)=0,"",VLOOKUP(A478,VocabularyNL!$A:$H,8)),"")</f>
        <v/>
      </c>
      <c r="R478" s="13" t="str">
        <f>IFERROR(IF(VLOOKUP(A478,VocabularyFR!$A:$H,8)=0,"",VLOOKUP(A478,VocabularyFR!$A:$H,8)),"")</f>
        <v/>
      </c>
      <c r="S478" s="57" t="str">
        <f>VLOOKUP(Table9[[#This Row],[Id]],Vocabulary!A:K,11)</f>
        <v>no</v>
      </c>
    </row>
    <row r="479" spans="1:19" ht="43.2" x14ac:dyDescent="0.3">
      <c r="A479" s="4">
        <v>527</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&lt;notatie&gt;</v>
      </c>
      <c r="J479" s="13" t="str">
        <f>IF($A479&lt;&gt;"",VLOOKUP($A479,Vocabulary!$A:$J,2,),"")</f>
        <v>notatie</v>
      </c>
      <c r="K479" s="13" t="str">
        <f>IFERROR(IF(VLOOKUP(A479,VocabularyNL!$A:$G,6)=0,"",VLOOKUP(A479,VocabularyNL!$A:$G,6)),"")</f>
        <v>notatie</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http://www.w3.org/2004/02/skos/core#notation</v>
      </c>
      <c r="Q479" s="13" t="str">
        <f>IFERROR(IF(VLOOKUP(A479,VocabularyNL!$A:$H,8)=0,"",VLOOKUP(A479,VocabularyNL!$A:$H,8)),"")</f>
        <v/>
      </c>
      <c r="R479" s="13" t="str">
        <f>IFERROR(IF(VLOOKUP(A479,VocabularyFR!$A:$H,8)=0,"",VLOOKUP(A479,VocabularyFR!$A:$H,8)),"")</f>
        <v/>
      </c>
      <c r="S479" s="57" t="str">
        <f>VLOOKUP(Table9[[#This Row],[Id]],Vocabulary!A:K,11)</f>
        <v>no</v>
      </c>
    </row>
    <row r="480" spans="1:19" ht="43.2" x14ac:dyDescent="0.3">
      <c r="A480" s="4">
        <v>528</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Property</v>
      </c>
      <c r="I480" s="13" t="str">
        <f t="shared" si="7"/>
        <v>&lt;onderwerp&gt;</v>
      </c>
      <c r="J480" s="13" t="str">
        <f>IF($A480&lt;&gt;"",VLOOKUP($A480,Vocabulary!$A:$J,2,),"")</f>
        <v>onderwerp</v>
      </c>
      <c r="K480" s="13" t="str">
        <f>IFERROR(IF(VLOOKUP(A480,VocabularyNL!$A:$G,6)=0,"",VLOOKUP(A480,VocabularyNL!$A:$G,6)),"")</f>
        <v>onderwerp</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http://data.europa.eu/m8g/subject</v>
      </c>
      <c r="Q480" s="13" t="str">
        <f>IFERROR(IF(VLOOKUP(A480,VocabularyNL!$A:$H,8)=0,"",VLOOKUP(A480,VocabularyNL!$A:$H,8)),"")</f>
        <v/>
      </c>
      <c r="R480" s="13" t="str">
        <f>IFERROR(IF(VLOOKUP(A480,VocabularyFR!$A:$H,8)=0,"",VLOOKUP(A480,VocabularyFR!$A:$H,8)),"")</f>
        <v/>
      </c>
      <c r="S480" s="57" t="str">
        <f>VLOOKUP(Table9[[#This Row],[Id]],Vocabulary!A:K,11)</f>
        <v>no</v>
      </c>
    </row>
    <row r="481" spans="1:19" ht="43.2" x14ac:dyDescent="0.3">
      <c r="A481" s="4">
        <v>529</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Property</v>
      </c>
      <c r="I481" s="13" t="str">
        <f t="shared" si="7"/>
        <v>&lt;opTijdstip&gt;</v>
      </c>
      <c r="J481" s="13" t="str">
        <f>IF($A481&lt;&gt;"",VLOOKUP($A481,Vocabulary!$A:$J,2,),"")</f>
        <v>opTijdstip</v>
      </c>
      <c r="K481" s="13" t="str">
        <f>IFERROR(IF(VLOOKUP(A481,VocabularyNL!$A:$G,6)=0,"",VLOOKUP(A481,VocabularyNL!$A:$G,6)),"")</f>
        <v>opTijdstip</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http://www.w3.org/ns/prov#atTime</v>
      </c>
      <c r="Q481" s="13" t="str">
        <f>IFERROR(IF(VLOOKUP(A481,VocabularyNL!$A:$H,8)=0,"",VLOOKUP(A481,VocabularyNL!$A:$H,8)),"")</f>
        <v/>
      </c>
      <c r="R481" s="13" t="str">
        <f>IFERROR(IF(VLOOKUP(A481,VocabularyFR!$A:$H,8)=0,"",VLOOKUP(A481,VocabularyFR!$A:$H,8)),"")</f>
        <v/>
      </c>
      <c r="S481" s="57" t="str">
        <f>VLOOKUP(Table9[[#This Row],[Id]],Vocabulary!A:K,11)</f>
        <v>no</v>
      </c>
    </row>
    <row r="482" spans="1:19" ht="43.2" x14ac:dyDescent="0.3">
      <c r="A482" s="4">
        <v>530</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&lt;openingsuren&gt;</v>
      </c>
      <c r="J482" s="13" t="str">
        <f>IF($A482&lt;&gt;"",VLOOKUP($A482,Vocabulary!$A:$J,2,),"")</f>
        <v>openingsuren</v>
      </c>
      <c r="K482" s="13" t="str">
        <f>IFERROR(IF(VLOOKUP(A482,VocabularyNL!$A:$G,6)=0,"",VLOOKUP(A482,VocabularyNL!$A:$G,6)),"")</f>
        <v>openingsuren</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http://schema.org/openingHours</v>
      </c>
      <c r="Q482" s="13" t="str">
        <f>IFERROR(IF(VLOOKUP(A482,VocabularyNL!$A:$H,8)=0,"",VLOOKUP(A482,VocabularyNL!$A:$H,8)),"")</f>
        <v/>
      </c>
      <c r="R482" s="13" t="str">
        <f>IFERROR(IF(VLOOKUP(A482,VocabularyFR!$A:$H,8)=0,"",VLOOKUP(A482,VocabularyFR!$A:$H,8)),"")</f>
        <v/>
      </c>
      <c r="S482" s="57" t="str">
        <f>VLOOKUP(Table9[[#This Row],[Id]],Vocabulary!A:K,11)</f>
        <v>no</v>
      </c>
    </row>
    <row r="483" spans="1:19" ht="43.2" x14ac:dyDescent="0.3">
      <c r="A483" s="4">
        <v>531</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Property</v>
      </c>
      <c r="I483" s="13" t="str">
        <f t="shared" si="7"/>
        <v>&lt;pagina&gt;</v>
      </c>
      <c r="J483" s="13" t="str">
        <f>IF($A483&lt;&gt;"",VLOOKUP($A483,Vocabulary!$A:$J,2,),"")</f>
        <v>pagina</v>
      </c>
      <c r="K483" s="13" t="str">
        <f>IFERROR(IF(VLOOKUP(A483,VocabularyNL!$A:$G,6)=0,"",VLOOKUP(A483,VocabularyNL!$A:$G,6)),"")</f>
        <v>pagina</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http://xmlns.com/foaf/0.1/page</v>
      </c>
      <c r="Q483" s="13" t="str">
        <f>IFERROR(IF(VLOOKUP(A483,VocabularyNL!$A:$H,8)=0,"",VLOOKUP(A483,VocabularyNL!$A:$H,8)),"")</f>
        <v/>
      </c>
      <c r="R483" s="13" t="str">
        <f>IFERROR(IF(VLOOKUP(A483,VocabularyFR!$A:$H,8)=0,"",VLOOKUP(A483,VocabularyFR!$A:$H,8)),"")</f>
        <v/>
      </c>
      <c r="S483" s="57" t="str">
        <f>VLOOKUP(Table9[[#This Row],[Id]],Vocabulary!A:K,11)</f>
        <v>no</v>
      </c>
    </row>
    <row r="484" spans="1:19" ht="43.2" x14ac:dyDescent="0.3">
      <c r="A484" s="4">
        <v>532</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Class</v>
      </c>
      <c r="I484" s="13" t="str">
        <f t="shared" si="7"/>
        <v>&lt;Polygoon&gt;</v>
      </c>
      <c r="J484" s="13" t="str">
        <f>IF($A484&lt;&gt;"",VLOOKUP($A484,Vocabulary!$A:$J,2,),"")</f>
        <v>Polygoon</v>
      </c>
      <c r="K484" s="13" t="str">
        <f>IFERROR(IF(VLOOKUP(A484,VocabularyNL!$A:$G,6)=0,"",VLOOKUP(A484,VocabularyNL!$A:$G,6)),"")</f>
        <v>Polygoon</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http://www.opengis.net/ont/sf#Polygon</v>
      </c>
      <c r="Q484" s="13" t="str">
        <f>IFERROR(IF(VLOOKUP(A484,VocabularyNL!$A:$H,8)=0,"",VLOOKUP(A484,VocabularyNL!$A:$H,8)),"")</f>
        <v/>
      </c>
      <c r="R484" s="13" t="str">
        <f>IFERROR(IF(VLOOKUP(A484,VocabularyFR!$A:$H,8)=0,"",VLOOKUP(A484,VocabularyFR!$A:$H,8)),"")</f>
        <v/>
      </c>
      <c r="S484" s="57" t="str">
        <f>VLOOKUP(Table9[[#This Row],[Id]],Vocabulary!A:K,11)</f>
        <v>no</v>
      </c>
    </row>
    <row r="485" spans="1:19" ht="43.2" x14ac:dyDescent="0.3">
      <c r="A485" s="4">
        <v>533</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Class</v>
      </c>
      <c r="I485" s="13" t="str">
        <f t="shared" si="7"/>
        <v>&lt;Punt&gt;</v>
      </c>
      <c r="J485" s="13" t="str">
        <f>IF($A485&lt;&gt;"",VLOOKUP($A485,Vocabulary!$A:$J,2,),"")</f>
        <v>Punt</v>
      </c>
      <c r="K485" s="13" t="str">
        <f>IFERROR(IF(VLOOKUP(A485,VocabularyNL!$A:$G,6)=0,"",VLOOKUP(A485,VocabularyNL!$A:$G,6)),"")</f>
        <v>Punt</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http://www.opengis.net/ont/sf#Point</v>
      </c>
      <c r="Q485" s="13" t="str">
        <f>IFERROR(IF(VLOOKUP(A485,VocabularyNL!$A:$H,8)=0,"",VLOOKUP(A485,VocabularyNL!$A:$H,8)),"")</f>
        <v/>
      </c>
      <c r="R485" s="13" t="str">
        <f>IFERROR(IF(VLOOKUP(A485,VocabularyFR!$A:$H,8)=0,"",VLOOKUP(A485,VocabularyFR!$A:$H,8)),"")</f>
        <v/>
      </c>
      <c r="S485" s="57" t="str">
        <f>VLOOKUP(Table9[[#This Row],[Id]],Vocabulary!A:K,11)</f>
        <v>no</v>
      </c>
    </row>
    <row r="486" spans="1:19" ht="43.2" x14ac:dyDescent="0.3">
      <c r="A486" s="4">
        <v>534</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&lt;relatie&gt;</v>
      </c>
      <c r="J486" s="13" t="str">
        <f>IF($A486&lt;&gt;"",VLOOKUP($A486,Vocabulary!$A:$J,2,),"")</f>
        <v>relatie</v>
      </c>
      <c r="K486" s="13" t="str">
        <f>IFERROR(IF(VLOOKUP(A486,VocabularyNL!$A:$G,6)=0,"",VLOOKUP(A486,VocabularyNL!$A:$G,6)),"")</f>
        <v>relatie</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http://purl.org/dc/terms/relation</v>
      </c>
      <c r="Q486" s="13" t="str">
        <f>IFERROR(IF(VLOOKUP(A486,VocabularyNL!$A:$H,8)=0,"",VLOOKUP(A486,VocabularyNL!$A:$H,8)),"")</f>
        <v/>
      </c>
      <c r="R486" s="13" t="str">
        <f>IFERROR(IF(VLOOKUP(A486,VocabularyFR!$A:$H,8)=0,"",VLOOKUP(A486,VocabularyFR!$A:$H,8)),"")</f>
        <v/>
      </c>
      <c r="S486" s="57" t="str">
        <f>VLOOKUP(Table9[[#This Row],[Id]],Vocabulary!A:K,11)</f>
        <v>no</v>
      </c>
    </row>
    <row r="487" spans="1:19" ht="43.2" x14ac:dyDescent="0.3">
      <c r="A487" s="4">
        <v>535</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Class</v>
      </c>
      <c r="I487" s="13" t="str">
        <f t="shared" si="7"/>
        <v>&lt;Resource&gt;</v>
      </c>
      <c r="J487" s="13" t="str">
        <f>IF($A487&lt;&gt;"",VLOOKUP($A487,Vocabulary!$A:$J,2,),"")</f>
        <v>Resource</v>
      </c>
      <c r="K487" s="13" t="str">
        <f>IFERROR(IF(VLOOKUP(A487,VocabularyNL!$A:$G,6)=0,"",VLOOKUP(A487,VocabularyNL!$A:$G,6)),"")</f>
        <v>Resource</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http://www.w3.org/2000/01/rdf-schema#Resource</v>
      </c>
      <c r="Q487" s="13" t="str">
        <f>IFERROR(IF(VLOOKUP(A487,VocabularyNL!$A:$H,8)=0,"",VLOOKUP(A487,VocabularyNL!$A:$H,8)),"")</f>
        <v/>
      </c>
      <c r="R487" s="13" t="str">
        <f>IFERROR(IF(VLOOKUP(A487,VocabularyFR!$A:$H,8)=0,"",VLOOKUP(A487,VocabularyFR!$A:$H,8)),"")</f>
        <v/>
      </c>
      <c r="S487" s="57" t="str">
        <f>VLOOKUP(Table9[[#This Row],[Id]],Vocabulary!A:K,11)</f>
        <v>no</v>
      </c>
    </row>
    <row r="488" spans="1:19" ht="43.2" x14ac:dyDescent="0.3">
      <c r="A488" s="4">
        <v>536</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&lt;schemaAgentschap&gt;</v>
      </c>
      <c r="J488" s="13" t="str">
        <f>IF($A488&lt;&gt;"",VLOOKUP($A488,Vocabulary!$A:$J,2,),"")</f>
        <v>schemaAgentschap</v>
      </c>
      <c r="K488" s="13" t="str">
        <f>IFERROR(IF(VLOOKUP(A488,VocabularyNL!$A:$G,6)=0,"",VLOOKUP(A488,VocabularyNL!$A:$G,6)),"")</f>
        <v>schemaAgentschap</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http://www.w3.org/ns/adms#schemaAgency</v>
      </c>
      <c r="Q488" s="13" t="str">
        <f>IFERROR(IF(VLOOKUP(A488,VocabularyNL!$A:$H,8)=0,"",VLOOKUP(A488,VocabularyNL!$A:$H,8)),"")</f>
        <v/>
      </c>
      <c r="R488" s="13" t="str">
        <f>IFERROR(IF(VLOOKUP(A488,VocabularyFR!$A:$H,8)=0,"",VLOOKUP(A488,VocabularyFR!$A:$H,8)),"")</f>
        <v/>
      </c>
      <c r="S488" s="57" t="str">
        <f>VLOOKUP(Table9[[#This Row],[Id]],Vocabulary!A:K,11)</f>
        <v>no</v>
      </c>
    </row>
    <row r="489" spans="1:19" ht="43.2" x14ac:dyDescent="0.3">
      <c r="A489" s="4">
        <v>537</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Property</v>
      </c>
      <c r="I489" s="13" t="str">
        <f t="shared" si="7"/>
        <v>&lt;status&gt;</v>
      </c>
      <c r="J489" s="13" t="str">
        <f>IF($A489&lt;&gt;"",VLOOKUP($A489,Vocabulary!$A:$J,2,),"")</f>
        <v>status</v>
      </c>
      <c r="K489" s="13" t="str">
        <f>IFERROR(IF(VLOOKUP(A489,VocabularyNL!$A:$G,6)=0,"",VLOOKUP(A489,VocabularyNL!$A:$G,6)),"")</f>
        <v>status</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http://www.w3.org/ns/adms#status</v>
      </c>
      <c r="Q489" s="13" t="str">
        <f>IFERROR(IF(VLOOKUP(A489,VocabularyNL!$A:$H,8)=0,"",VLOOKUP(A489,VocabularyNL!$A:$H,8)),"")</f>
        <v/>
      </c>
      <c r="R489" s="13" t="str">
        <f>IFERROR(IF(VLOOKUP(A489,VocabularyFR!$A:$H,8)=0,"",VLOOKUP(A489,VocabularyFR!$A:$H,8)),"")</f>
        <v/>
      </c>
      <c r="S489" s="57" t="str">
        <f>VLOOKUP(Table9[[#This Row],[Id]],Vocabulary!A:K,11)</f>
        <v>no</v>
      </c>
    </row>
    <row r="490" spans="1:19" ht="43.2" x14ac:dyDescent="0.3">
      <c r="A490" s="4">
        <v>538</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&lt;taal&gt;</v>
      </c>
      <c r="J490" s="13" t="str">
        <f>IF($A490&lt;&gt;"",VLOOKUP($A490,Vocabulary!$A:$J,2,),"")</f>
        <v>taal</v>
      </c>
      <c r="K490" s="13" t="str">
        <f>IFERROR(IF(VLOOKUP(A490,VocabularyNL!$A:$G,6)=0,"",VLOOKUP(A490,VocabularyNL!$A:$G,6)),"")</f>
        <v>taal</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http://data.europa.eu/eli/ontology#language</v>
      </c>
      <c r="Q490" s="13" t="str">
        <f>IFERROR(IF(VLOOKUP(A490,VocabularyNL!$A:$H,8)=0,"",VLOOKUP(A490,VocabularyNL!$A:$H,8)),"")</f>
        <v/>
      </c>
      <c r="R490" s="13" t="str">
        <f>IFERROR(IF(VLOOKUP(A490,VocabularyFR!$A:$H,8)=0,"",VLOOKUP(A490,VocabularyFR!$A:$H,8)),"")</f>
        <v/>
      </c>
      <c r="S490" s="57" t="str">
        <f>VLOOKUP(Table9[[#This Row],[Id]],Vocabulary!A:K,11)</f>
        <v>no</v>
      </c>
    </row>
    <row r="491" spans="1:19" ht="43.2" x14ac:dyDescent="0.3">
      <c r="A491" s="4">
        <v>539</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&lt;telefoon&gt;</v>
      </c>
      <c r="J491" s="13" t="str">
        <f>IF($A491&lt;&gt;"",VLOOKUP($A491,Vocabulary!$A:$J,2,),"")</f>
        <v>telefoon</v>
      </c>
      <c r="K491" s="13" t="str">
        <f>IFERROR(IF(VLOOKUP(A491,VocabularyNL!$A:$G,6)=0,"",VLOOKUP(A491,VocabularyNL!$A:$G,6)),"")</f>
        <v>telefoon</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http://schema.org/telephone</v>
      </c>
      <c r="Q491" s="13" t="str">
        <f>IFERROR(IF(VLOOKUP(A491,VocabularyNL!$A:$H,8)=0,"",VLOOKUP(A491,VocabularyNL!$A:$H,8)),"")</f>
        <v/>
      </c>
      <c r="R491" s="13" t="str">
        <f>IFERROR(IF(VLOOKUP(A491,VocabularyFR!$A:$H,8)=0,"",VLOOKUP(A491,VocabularyFR!$A:$H,8)),"")</f>
        <v/>
      </c>
      <c r="S491" s="57" t="str">
        <f>VLOOKUP(Table9[[#This Row],[Id]],Vocabulary!A:K,11)</f>
        <v>no</v>
      </c>
    </row>
    <row r="492" spans="1:19" ht="43.2" x14ac:dyDescent="0.3">
      <c r="A492" s="4">
        <v>540</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&lt;territorialeToepassing&gt;</v>
      </c>
      <c r="J492" s="13" t="str">
        <f>IF($A492&lt;&gt;"",VLOOKUP($A492,Vocabulary!$A:$J,2,),"")</f>
        <v>territorialeToepassing</v>
      </c>
      <c r="K492" s="13" t="str">
        <f>IFERROR(IF(VLOOKUP(A492,VocabularyNL!$A:$G,6)=0,"",VLOOKUP(A492,VocabularyNL!$A:$G,6)),"")</f>
        <v>territorialeToepassing</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http://data.europa.eu/m8g/territorialApplication</v>
      </c>
      <c r="Q492" s="13" t="str">
        <f>IFERROR(IF(VLOOKUP(A492,VocabularyNL!$A:$H,8)=0,"",VLOOKUP(A492,VocabularyNL!$A:$H,8)),"")</f>
        <v/>
      </c>
      <c r="R492" s="13" t="str">
        <f>IFERROR(IF(VLOOKUP(A492,VocabularyFR!$A:$H,8)=0,"",VLOOKUP(A492,VocabularyFR!$A:$H,8)),"")</f>
        <v/>
      </c>
      <c r="S492" s="57" t="str">
        <f>VLOOKUP(Table9[[#This Row],[Id]],Vocabulary!A:K,11)</f>
        <v>no</v>
      </c>
    </row>
    <row r="493" spans="1:19" ht="43.2" x14ac:dyDescent="0.3">
      <c r="A493" s="4">
        <v>541</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Class</v>
      </c>
      <c r="I493" s="13" t="str">
        <f t="shared" si="7"/>
        <v>&lt;TijdsInterval&gt;</v>
      </c>
      <c r="J493" s="13" t="str">
        <f>IF($A493&lt;&gt;"",VLOOKUP($A493,Vocabulary!$A:$J,2,),"")</f>
        <v>TijdsInterval</v>
      </c>
      <c r="K493" s="13" t="str">
        <f>IFERROR(IF(VLOOKUP(A493,VocabularyNL!$A:$G,6)=0,"",VLOOKUP(A493,VocabularyNL!$A:$G,6)),"")</f>
        <v>TijdsInterval</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http://purl.org/dc/terms/PeriodOfTime</v>
      </c>
      <c r="Q493" s="13" t="str">
        <f>IFERROR(IF(VLOOKUP(A493,VocabularyNL!$A:$H,8)=0,"",VLOOKUP(A493,VocabularyNL!$A:$H,8)),"")</f>
        <v/>
      </c>
      <c r="R493" s="13" t="str">
        <f>IFERROR(IF(VLOOKUP(A493,VocabularyFR!$A:$H,8)=0,"",VLOOKUP(A493,VocabularyFR!$A:$H,8)),"")</f>
        <v/>
      </c>
      <c r="S493" s="57" t="str">
        <f>VLOOKUP(Table9[[#This Row],[Id]],Vocabulary!A:K,11)</f>
        <v>no</v>
      </c>
    </row>
    <row r="494" spans="1:19" ht="43.2" x14ac:dyDescent="0.3">
      <c r="A494" s="4">
        <v>542</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&lt;titel&gt;</v>
      </c>
      <c r="J494" s="13" t="str">
        <f>IF($A494&lt;&gt;"",VLOOKUP($A494,Vocabulary!$A:$J,2,),"")</f>
        <v>titel</v>
      </c>
      <c r="K494" s="13" t="str">
        <f>IFERROR(IF(VLOOKUP(A494,VocabularyNL!$A:$G,6)=0,"",VLOOKUP(A494,VocabularyNL!$A:$G,6)),"")</f>
        <v>titel</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http://purl.org/dc/terms/title</v>
      </c>
      <c r="Q494" s="13" t="str">
        <f>IFERROR(IF(VLOOKUP(A494,VocabularyNL!$A:$H,8)=0,"",VLOOKUP(A494,VocabularyNL!$A:$H,8)),"")</f>
        <v/>
      </c>
      <c r="R494" s="13" t="str">
        <f>IFERROR(IF(VLOOKUP(A494,VocabularyFR!$A:$H,8)=0,"",VLOOKUP(A494,VocabularyFR!$A:$H,8)),"")</f>
        <v/>
      </c>
      <c r="S494" s="57" t="str">
        <f>VLOOKUP(Table9[[#This Row],[Id]],Vocabulary!A:K,11)</f>
        <v>no</v>
      </c>
    </row>
    <row r="495" spans="1:19" ht="43.2" x14ac:dyDescent="0.3">
      <c r="A495" s="4">
        <v>543</v>
      </c>
      <c r="B495" s="13" t="str">
        <f>IF($A495&lt;&gt;"",IF(VLOOKUP($A495,VocabularyAdoption!$A:$K,8,)=0,"",VLOOKUP($A495,VocabularyAdoption!$A:$K,8,)),"")</f>
        <v/>
      </c>
      <c r="C495" s="13" t="str">
        <f>IF($A495&lt;&gt;"",VLOOKUP($A495,Vocabulary!$A:$J,6,),"")</f>
        <v>VL</v>
      </c>
      <c r="D495" s="13" t="str">
        <f>IF($A495&lt;&gt;"",VLOOKUP($A495,Vocabulary!$A:$J,8,),"")</f>
        <v>vl-generiek-ext</v>
      </c>
      <c r="E495" s="13" t="str">
        <f>IFERROR(VLOOKUP(D495,Prefix!$A:$B,2,),"")</f>
        <v/>
      </c>
      <c r="F495" s="13" t="str">
        <f>IF($A495&lt;&gt;"",IF(VLOOKUP($A495,Vocabulary!$A:$J,9,)=0,"",VLOOKUP($A495,Vocabulary!$A:$J,9,)),"")</f>
        <v/>
      </c>
      <c r="G495" s="13" t="str">
        <f>IF($A495&lt;&gt;"",VLOOKUP($A495,Vocabulary!$A:$J,4,),"")</f>
        <v>Generic</v>
      </c>
      <c r="H495" s="13" t="str">
        <f>IF($A495&lt;&gt;"",VLOOKUP($A495,Vocabulary!$A:$J,5,),"")</f>
        <v>Property</v>
      </c>
      <c r="I495" s="13" t="str">
        <f t="shared" si="7"/>
        <v>&lt;type&gt;</v>
      </c>
      <c r="J495" s="13" t="str">
        <f>IF($A495&lt;&gt;"",VLOOKUP($A495,Vocabulary!$A:$J,2,),"")</f>
        <v>type</v>
      </c>
      <c r="K495" s="13" t="str">
        <f>IFERROR(IF(VLOOKUP(A495,VocabularyNL!$A:$G,6)=0,"",VLOOKUP(A495,VocabularyNL!$A:$G,6)),"")</f>
        <v>type</v>
      </c>
      <c r="L495" s="13" t="str">
        <f>IFERROR(IF(VLOOKUP(A495,VocabularyFR!$A:$G,6)=0,"",VLOOKUP(A495,VocabularyFR!$A:$G,6)),"")</f>
        <v/>
      </c>
      <c r="M495" s="13" t="str">
        <f>IFERROR(IF(VLOOKUP(A495,Vocabulary!$A:$F,3)=0,"",VLOOKUP(A495,Vocabulary!$A:$F,3)),"")</f>
        <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http://purl.org/dc/terms/type</v>
      </c>
      <c r="Q495" s="13" t="str">
        <f>IFERROR(IF(VLOOKUP(A495,VocabularyNL!$A:$H,8)=0,"",VLOOKUP(A495,VocabularyNL!$A:$H,8)),"")</f>
        <v/>
      </c>
      <c r="R495" s="13" t="str">
        <f>IFERROR(IF(VLOOKUP(A495,VocabularyFR!$A:$H,8)=0,"",VLOOKUP(A495,VocabularyFR!$A:$H,8)),"")</f>
        <v/>
      </c>
      <c r="S495" s="57" t="str">
        <f>VLOOKUP(Table9[[#This Row],[Id]],Vocabulary!A:K,11)</f>
        <v>no</v>
      </c>
    </row>
    <row r="496" spans="1:19" ht="43.2" x14ac:dyDescent="0.3">
      <c r="A496" s="4">
        <v>544</v>
      </c>
      <c r="B496" s="13" t="str">
        <f>IF($A496&lt;&gt;"",IF(VLOOKUP($A496,VocabularyAdoption!$A:$K,8,)=0,"",VLOOKUP($A496,VocabularyAdoption!$A:$K,8,)),"")</f>
        <v/>
      </c>
      <c r="C496" s="13" t="str">
        <f>IF($A496&lt;&gt;"",VLOOKUP($A496,Vocabulary!$A:$J,6,),"")</f>
        <v>VL</v>
      </c>
      <c r="D496" s="13" t="str">
        <f>IF($A496&lt;&gt;"",VLOOKUP($A496,Vocabulary!$A:$J,8,),"")</f>
        <v>vl-generiek-ext</v>
      </c>
      <c r="E496" s="13" t="str">
        <f>IFERROR(VLOOKUP(D496,Prefix!$A:$B,2,),"")</f>
        <v/>
      </c>
      <c r="F496" s="13" t="str">
        <f>IF($A496&lt;&gt;"",IF(VLOOKUP($A496,Vocabulary!$A:$J,9,)=0,"",VLOOKUP($A496,Vocabulary!$A:$J,9,)),"")</f>
        <v/>
      </c>
      <c r="G496" s="13" t="str">
        <f>IF($A496&lt;&gt;"",VLOOKUP($A496,Vocabulary!$A:$J,4,),"")</f>
        <v>Generic</v>
      </c>
      <c r="H496" s="13" t="str">
        <f>IF($A496&lt;&gt;"",VLOOKUP($A496,Vocabulary!$A:$J,5,),"")</f>
        <v>Property</v>
      </c>
      <c r="I496" s="13" t="str">
        <f t="shared" si="7"/>
        <v>&lt;uitgegeven&gt;</v>
      </c>
      <c r="J496" s="13" t="str">
        <f>IF($A496&lt;&gt;"",VLOOKUP($A496,Vocabulary!$A:$J,2,),"")</f>
        <v>uitgegeven</v>
      </c>
      <c r="K496" s="13" t="str">
        <f>IFERROR(IF(VLOOKUP(A496,VocabularyNL!$A:$G,6)=0,"",VLOOKUP(A496,VocabularyNL!$A:$G,6)),"")</f>
        <v>uitgegeven</v>
      </c>
      <c r="L496" s="13" t="str">
        <f>IFERROR(IF(VLOOKUP(A496,VocabularyFR!$A:$G,6)=0,"",VLOOKUP(A496,VocabularyFR!$A:$G,6)),"")</f>
        <v/>
      </c>
      <c r="M496" s="13" t="str">
        <f>IFERROR(IF(VLOOKUP(A496,Vocabulary!$A:$F,3)=0,"",VLOOKUP(A496,Vocabulary!$A:$F,3)),"")</f>
        <v/>
      </c>
      <c r="N496" s="13" t="str">
        <f>IFERROR(IF(VLOOKUP(A496,VocabularyNL!$A:$H,7)=0,"",VLOOKUP(A496,VocabularyNL!$A:$H,7)),"")</f>
        <v/>
      </c>
      <c r="O496" s="13" t="str">
        <f>IFERROR(IF(VLOOKUP(A496,VocabularyFR!$A:$H,7)=0,"",VLOOKUP(A496,VocabularyFR!$A:$H,7)),"")</f>
        <v/>
      </c>
      <c r="P496" s="13" t="str">
        <f>IF($A496&lt;&gt;"",IF(VLOOKUP($A496,Vocabulary!$A:$J,7,)&lt;&gt;"",VLOOKUP($A496,Vocabulary!$A:$J,7,),""),"")</f>
        <v>external terminology:
http://purl.org/dc/terms/issued</v>
      </c>
      <c r="Q496" s="13" t="str">
        <f>IFERROR(IF(VLOOKUP(A496,VocabularyNL!$A:$H,8)=0,"",VLOOKUP(A496,VocabularyNL!$A:$H,8)),"")</f>
        <v/>
      </c>
      <c r="R496" s="13" t="str">
        <f>IFERROR(IF(VLOOKUP(A496,VocabularyFR!$A:$H,8)=0,"",VLOOKUP(A496,VocabularyFR!$A:$H,8)),"")</f>
        <v/>
      </c>
      <c r="S496" s="57" t="str">
        <f>VLOOKUP(Table9[[#This Row],[Id]],Vocabulary!A:K,11)</f>
        <v>no</v>
      </c>
    </row>
    <row r="497" spans="1:19" ht="43.2" x14ac:dyDescent="0.3">
      <c r="A497" s="4">
        <v>545</v>
      </c>
      <c r="B497" s="13" t="str">
        <f>IF($A497&lt;&gt;"",IF(VLOOKUP($A497,VocabularyAdoption!$A:$K,8,)=0,"",VLOOKUP($A497,VocabularyAdoption!$A:$K,8,)),"")</f>
        <v/>
      </c>
      <c r="C497" s="13" t="str">
        <f>IF($A497&lt;&gt;"",VLOOKUP($A497,Vocabulary!$A:$J,6,),"")</f>
        <v>VL</v>
      </c>
      <c r="D497" s="13" t="str">
        <f>IF($A497&lt;&gt;"",VLOOKUP($A497,Vocabulary!$A:$J,8,),"")</f>
        <v>vl-generiek-ext</v>
      </c>
      <c r="E497" s="13" t="str">
        <f>IFERROR(VLOOKUP(D497,Prefix!$A:$B,2,),"")</f>
        <v/>
      </c>
      <c r="F497" s="13" t="str">
        <f>IF($A497&lt;&gt;"",IF(VLOOKUP($A497,Vocabulary!$A:$J,9,)=0,"",VLOOKUP($A497,Vocabulary!$A:$J,9,)),"")</f>
        <v/>
      </c>
      <c r="G497" s="13" t="str">
        <f>IF($A497&lt;&gt;"",VLOOKUP($A497,Vocabulary!$A:$J,4,),"")</f>
        <v>Generic</v>
      </c>
      <c r="H497" s="13" t="str">
        <f>IF($A497&lt;&gt;"",VLOOKUP($A497,Vocabulary!$A:$J,5,),"")</f>
        <v>Property</v>
      </c>
      <c r="I497" s="13" t="str">
        <f t="shared" si="7"/>
        <v>&lt;urenBeschikbaarheid&gt;</v>
      </c>
      <c r="J497" s="13" t="str">
        <f>IF($A497&lt;&gt;"",VLOOKUP($A497,Vocabulary!$A:$J,2,),"")</f>
        <v>urenBeschikbaarheid</v>
      </c>
      <c r="K497" s="13" t="str">
        <f>IFERROR(IF(VLOOKUP(A497,VocabularyNL!$A:$G,6)=0,"",VLOOKUP(A497,VocabularyNL!$A:$G,6)),"")</f>
        <v>urenBeschikbaarheid</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http://schema.org/hoursAvailable</v>
      </c>
      <c r="Q497" s="13" t="str">
        <f>IFERROR(IF(VLOOKUP(A497,VocabularyNL!$A:$H,8)=0,"",VLOOKUP(A497,VocabularyNL!$A:$H,8)),"")</f>
        <v/>
      </c>
      <c r="R497" s="13" t="str">
        <f>IFERROR(IF(VLOOKUP(A497,VocabularyFR!$A:$H,8)=0,"",VLOOKUP(A497,VocabularyFR!$A:$H,8)),"")</f>
        <v/>
      </c>
      <c r="S497" s="57" t="str">
        <f>VLOOKUP(Table9[[#This Row],[Id]],Vocabulary!A:K,11)</f>
        <v>no</v>
      </c>
    </row>
    <row r="498" spans="1:19" ht="43.2" x14ac:dyDescent="0.3">
      <c r="A498" s="4">
        <v>546</v>
      </c>
      <c r="B498" s="13" t="str">
        <f>IF($A498&lt;&gt;"",IF(VLOOKUP($A498,VocabularyAdoption!$A:$K,8,)=0,"",VLOOKUP($A498,VocabularyAdoption!$A:$K,8,)),"")</f>
        <v/>
      </c>
      <c r="C498" s="13" t="str">
        <f>IF($A498&lt;&gt;"",VLOOKUP($A498,Vocabulary!$A:$J,6,),"")</f>
        <v>VL</v>
      </c>
      <c r="D498" s="13" t="str">
        <f>IF($A498&lt;&gt;"",VLOOKUP($A498,Vocabulary!$A:$J,8,),"")</f>
        <v>vl-generiek-ext</v>
      </c>
      <c r="E498" s="13" t="str">
        <f>IFERROR(VLOOKUP(D498,Prefix!$A:$B,2,),"")</f>
        <v/>
      </c>
      <c r="F498" s="13" t="str">
        <f>IF($A498&lt;&gt;"",IF(VLOOKUP($A498,Vocabulary!$A:$J,9,)=0,"",VLOOKUP($A498,Vocabulary!$A:$J,9,)),"")</f>
        <v/>
      </c>
      <c r="G498" s="13" t="str">
        <f>IF($A498&lt;&gt;"",VLOOKUP($A498,Vocabulary!$A:$J,4,),"")</f>
        <v>Generic</v>
      </c>
      <c r="H498" s="13" t="str">
        <f>IF($A498&lt;&gt;"",VLOOKUP($A498,Vocabulary!$A:$J,5,),"")</f>
        <v>Property</v>
      </c>
      <c r="I498" s="13" t="str">
        <f t="shared" si="7"/>
        <v>&lt;wasGeassocieerdMet&gt;</v>
      </c>
      <c r="J498" s="13" t="str">
        <f>IF($A498&lt;&gt;"",VLOOKUP($A498,Vocabulary!$A:$J,2,),"")</f>
        <v>wasGeassocieerdMet</v>
      </c>
      <c r="K498" s="13" t="str">
        <f>IFERROR(IF(VLOOKUP(A498,VocabularyNL!$A:$G,6)=0,"",VLOOKUP(A498,VocabularyNL!$A:$G,6)),"")</f>
        <v>wasGeassocieerdMet</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http://www.w3.org/ns/prov#wasAssociatedWith</v>
      </c>
      <c r="Q498" s="13" t="str">
        <f>IFERROR(IF(VLOOKUP(A498,VocabularyNL!$A:$H,8)=0,"",VLOOKUP(A498,VocabularyNL!$A:$H,8)),"")</f>
        <v/>
      </c>
      <c r="R498" s="13" t="str">
        <f>IFERROR(IF(VLOOKUP(A498,VocabularyFR!$A:$H,8)=0,"",VLOOKUP(A498,VocabularyFR!$A:$H,8)),"")</f>
        <v/>
      </c>
      <c r="S498" s="57" t="str">
        <f>VLOOKUP(Table9[[#This Row],[Id]],Vocabulary!A:K,11)</f>
        <v>no</v>
      </c>
    </row>
    <row r="499" spans="1:19" ht="28.8" x14ac:dyDescent="0.3">
      <c r="A499" s="4">
        <v>547</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&lt;administratieveEenheidNiveau1&gt;</v>
      </c>
      <c r="J499" s="13" t="str">
        <f>IF($A499&lt;&gt;"",VLOOKUP($A499,Vocabulary!$A:$J,2,),"")</f>
        <v>administratieveEenheidNiveau1</v>
      </c>
      <c r="K499" s="13" t="str">
        <f>IFERROR(IF(VLOOKUP(A499,VocabularyNL!$A:$G,6)=0,"",VLOOKUP(A499,VocabularyNL!$A:$G,6)),"")</f>
        <v>administratieveEenheidNiveau1</v>
      </c>
      <c r="L499" s="13" t="str">
        <f>IFERROR(IF(VLOOKUP(A499,VocabularyFR!$A:$G,6)=0,"",VLOOKUP(A499,VocabularyFR!$A:$G,6)),"")</f>
        <v/>
      </c>
      <c r="M499" s="13" t="str">
        <f>IFERROR(IF(VLOOKUP(A499,Vocabulary!$A:$F,3)=0,"",VLOOKUP(A499,Vocabulary!$A:$F,3)),"")</f>
        <v>The uppermost administrative unit for the address, almost always a country.</v>
      </c>
      <c r="N499" s="13" t="str">
        <f>IFERROR(IF(VLOOKUP(A499,VocabularyNL!$A:$H,7)=0,"",VLOOKUP(A499,VocabularyNL!$A:$H,7)),"")</f>
        <v>The uppermost administrative unit for the address, almost always a country.</v>
      </c>
      <c r="O499" s="13" t="str">
        <f>IFERROR(IF(VLOOKUP(A499,VocabularyFR!$A:$H,7)=0,"",VLOOKUP(A499,VocabularyFR!$A:$H,7)),"")</f>
        <v/>
      </c>
      <c r="P499" s="13" t="str">
        <f>IF($A499&lt;&gt;"",IF(VLOOKUP($A499,Vocabulary!$A:$J,7,)&lt;&gt;"",VLOOKUP($A499,Vocabulary!$A:$J,7,),""),"")</f>
        <v>external terminology:
http://www.w3.org/ns/locn#adminUnitL1</v>
      </c>
      <c r="Q499" s="13" t="str">
        <f>IFERROR(IF(VLOOKUP(A499,VocabularyNL!$A:$H,8)=0,"",VLOOKUP(A499,VocabularyNL!$A:$H,8)),"")</f>
        <v/>
      </c>
      <c r="R499" s="13" t="str">
        <f>IFERROR(IF(VLOOKUP(A499,VocabularyFR!$A:$H,8)=0,"",VLOOKUP(A499,VocabularyFR!$A:$H,8)),"")</f>
        <v/>
      </c>
      <c r="S499" s="57" t="str">
        <f>VLOOKUP(Table9[[#This Row],[Id]],Vocabulary!A:K,11)</f>
        <v>no</v>
      </c>
    </row>
    <row r="500" spans="1:19" ht="43.2" x14ac:dyDescent="0.3">
      <c r="A500" s="4">
        <v>548</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&lt;administratieveEenheidNiveau2&gt;</v>
      </c>
      <c r="J500" s="13" t="str">
        <f>IF($A500&lt;&gt;"",VLOOKUP($A500,Vocabulary!$A:$J,2,),"")</f>
        <v>administratieveEenheidNiveau2</v>
      </c>
      <c r="K500" s="13" t="str">
        <f>IFERROR(IF(VLOOKUP(A500,VocabularyNL!$A:$G,6)=0,"",VLOOKUP(A500,VocabularyNL!$A:$G,6)),"")</f>
        <v>administratieveEenheidNiveau2</v>
      </c>
      <c r="L500" s="13" t="str">
        <f>IFERROR(IF(VLOOKUP(A500,VocabularyFR!$A:$G,6)=0,"",VLOOKUP(A500,VocabularyFR!$A:$G,6)),"")</f>
        <v/>
      </c>
      <c r="M500" s="13" t="str">
        <f>IFERROR(IF(VLOOKUP(A500,Vocabulary!$A:$F,3)=0,"",VLOOKUP(A500,Vocabulary!$A:$F,3)),"")</f>
        <v>The region of the address, usually a county, state or other such area that typically encompasses several localities.</v>
      </c>
      <c r="N500" s="13" t="str">
        <f>IFERROR(IF(VLOOKUP(A500,VocabularyNL!$A:$H,7)=0,"",VLOOKUP(A500,VocabularyNL!$A:$H,7)),"")</f>
        <v>The region of the address, usually a county, state or other such area that typically encompasses several localities.</v>
      </c>
      <c r="O500" s="13" t="str">
        <f>IFERROR(IF(VLOOKUP(A500,VocabularyFR!$A:$H,7)=0,"",VLOOKUP(A500,VocabularyFR!$A:$H,7)),"")</f>
        <v/>
      </c>
      <c r="P500" s="13" t="str">
        <f>IF($A500&lt;&gt;"",IF(VLOOKUP($A500,Vocabulary!$A:$J,7,)&lt;&gt;"",VLOOKUP($A500,Vocabulary!$A:$J,7,),""),"")</f>
        <v>external terminology:
http://www.w3.org/ns/locn#adminUnitL2</v>
      </c>
      <c r="Q500" s="13" t="str">
        <f>IFERROR(IF(VLOOKUP(A500,VocabularyNL!$A:$H,8)=0,"",VLOOKUP(A500,VocabularyNL!$A:$H,8)),"")</f>
        <v/>
      </c>
      <c r="R500" s="13" t="str">
        <f>IFERROR(IF(VLOOKUP(A500,VocabularyFR!$A:$H,8)=0,"",VLOOKUP(A500,VocabularyFR!$A:$H,8)),"")</f>
        <v/>
      </c>
      <c r="S500" s="57" t="str">
        <f>VLOOKUP(Table9[[#This Row],[Id]],Vocabulary!A:K,11)</f>
        <v>no</v>
      </c>
    </row>
    <row r="501" spans="1:19" ht="28.8" x14ac:dyDescent="0.3">
      <c r="A501" s="4">
        <v>549</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&lt;adresgebied&gt;</v>
      </c>
      <c r="J501" s="13" t="str">
        <f>IF($A501&lt;&gt;"",VLOOKUP($A501,Vocabulary!$A:$J,2,),"")</f>
        <v>adresgebied</v>
      </c>
      <c r="K501" s="13" t="str">
        <f>IFERROR(IF(VLOOKUP(A501,VocabularyNL!$A:$G,6)=0,"",VLOOKUP(A501,VocabularyNL!$A:$G,6)),"")</f>
        <v>adresgebied</v>
      </c>
      <c r="L501" s="13" t="str">
        <f>IFERROR(IF(VLOOKUP(A501,VocabularyFR!$A:$G,6)=0,"",VLOOKUP(A501,VocabularyFR!$A:$G,6)),"")</f>
        <v/>
      </c>
      <c r="M501" s="13" t="str">
        <f>IFERROR(IF(VLOOKUP(A501,Vocabulary!$A:$F,3)=0,"",VLOOKUP(A501,Vocabulary!$A:$F,3)),"")</f>
        <v/>
      </c>
      <c r="N501" s="13" t="str">
        <f>IFERROR(IF(VLOOKUP(A501,VocabularyNL!$A:$H,7)=0,"",VLOOKUP(A501,VocabularyNL!$A:$H,7)),"")</f>
        <v/>
      </c>
      <c r="O501" s="13" t="str">
        <f>IFERROR(IF(VLOOKUP(A501,VocabularyFR!$A:$H,7)=0,"",VLOOKUP(A501,VocabularyFR!$A:$H,7)),"")</f>
        <v/>
      </c>
      <c r="P501" s="13" t="str">
        <f>IF($A501&lt;&gt;"",IF(VLOOKUP($A501,Vocabulary!$A:$J,7,)&lt;&gt;"",VLOOKUP($A501,Vocabulary!$A:$J,7,),""),"")</f>
        <v>external terminology:
http://www.w3.org/ns/locn#addressArea</v>
      </c>
      <c r="Q501" s="13" t="str">
        <f>IFERROR(IF(VLOOKUP(A501,VocabularyNL!$A:$H,8)=0,"",VLOOKUP(A501,VocabularyNL!$A:$H,8)),"")</f>
        <v/>
      </c>
      <c r="R501" s="13" t="str">
        <f>IFERROR(IF(VLOOKUP(A501,VocabularyFR!$A:$H,8)=0,"",VLOOKUP(A501,VocabularyFR!$A:$H,8)),"")</f>
        <v/>
      </c>
      <c r="S501" s="57" t="str">
        <f>VLOOKUP(Table9[[#This Row],[Id]],Vocabulary!A:K,11)</f>
        <v>no</v>
      </c>
    </row>
    <row r="502" spans="1:19" ht="28.8" x14ac:dyDescent="0.3">
      <c r="A502" s="4">
        <v>550</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Class</v>
      </c>
      <c r="I502" s="13" t="str">
        <f t="shared" si="7"/>
        <v>&lt;Adresvoorstelling&gt;</v>
      </c>
      <c r="J502" s="13" t="str">
        <f>IF($A502&lt;&gt;"",VLOOKUP($A502,Vocabulary!$A:$J,2,),"")</f>
        <v>Adresvoorstelling</v>
      </c>
      <c r="K502" s="13" t="str">
        <f>IFERROR(IF(VLOOKUP(A502,VocabularyNL!$A:$G,6)=0,"",VLOOKUP(A502,VocabularyNL!$A:$G,6)),"")</f>
        <v>Adresvoorstelling</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http://www.w3.org/ns/locn#Address</v>
      </c>
      <c r="Q502" s="13" t="str">
        <f>IFERROR(IF(VLOOKUP(A502,VocabularyNL!$A:$H,8)=0,"",VLOOKUP(A502,VocabularyNL!$A:$H,8)),"")</f>
        <v/>
      </c>
      <c r="R502" s="13" t="str">
        <f>IFERROR(IF(VLOOKUP(A502,VocabularyFR!$A:$H,8)=0,"",VLOOKUP(A502,VocabularyFR!$A:$H,8)),"")</f>
        <v/>
      </c>
      <c r="S502" s="57" t="str">
        <f>VLOOKUP(Table9[[#This Row],[Id]],Vocabulary!A:K,11)</f>
        <v>no</v>
      </c>
    </row>
    <row r="503" spans="1:19" ht="43.2" x14ac:dyDescent="0.3">
      <c r="A503" s="4">
        <v>551</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&lt;label&gt;</v>
      </c>
      <c r="J503" s="13" t="str">
        <f>IF($A503&lt;&gt;"",VLOOKUP($A503,Vocabulary!$A:$J,2,),"")</f>
        <v>label</v>
      </c>
      <c r="K503" s="13" t="str">
        <f>IFERROR(IF(VLOOKUP(A503,VocabularyNL!$A:$G,6)=0,"",VLOOKUP(A503,VocabularyNL!$A:$G,6)),"")</f>
        <v>label</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http://www.w3.org/2000/01/rdf-schema#label</v>
      </c>
      <c r="Q503" s="13" t="str">
        <f>IFERROR(IF(VLOOKUP(A503,VocabularyNL!$A:$H,8)=0,"",VLOOKUP(A503,VocabularyNL!$A:$H,8)),"")</f>
        <v/>
      </c>
      <c r="R503" s="13" t="str">
        <f>IFERROR(IF(VLOOKUP(A503,VocabularyFR!$A:$H,8)=0,"",VLOOKUP(A503,VocabularyFR!$A:$H,8)),"")</f>
        <v/>
      </c>
      <c r="S503" s="57" t="str">
        <f>VLOOKUP(Table9[[#This Row],[Id]],Vocabulary!A:K,11)</f>
        <v>no</v>
      </c>
    </row>
    <row r="504" spans="1:19" ht="43.2" x14ac:dyDescent="0.3">
      <c r="A504" s="4">
        <v>552</v>
      </c>
      <c r="B504" s="13" t="str">
        <f>IF($A504&lt;&gt;"",IF(VLOOKUP($A504,VocabularyAdoption!$A:$K,8,)=0,"",VLOOKUP($A504,VocabularyAdoption!$A:$K,8,)),"")</f>
        <v/>
      </c>
      <c r="C504" s="13" t="str">
        <f>IF($A504&lt;&gt;"",VLOOKUP($A504,Vocabulary!$A:$J,6,),"")</f>
        <v>VL</v>
      </c>
      <c r="D504" s="13" t="str">
        <f>IF($A504&lt;&gt;"",VLOOKUP($A504,Vocabulary!$A:$J,8,),"")</f>
        <v>vl-adres-ext</v>
      </c>
      <c r="E504" s="13" t="str">
        <f>IFERROR(VLOOKUP(D504,Prefix!$A:$B,2,),"")</f>
        <v/>
      </c>
      <c r="F504" s="13" t="str">
        <f>IF($A504&lt;&gt;"",IF(VLOOKUP($A504,Vocabulary!$A:$J,9,)=0,"",VLOOKUP($A504,Vocabulary!$A:$J,9,)),"")</f>
        <v/>
      </c>
      <c r="G504" s="13" t="str">
        <f>IF($A504&lt;&gt;"",VLOOKUP($A504,Vocabulary!$A:$J,4,),"")</f>
        <v>Location</v>
      </c>
      <c r="H504" s="13" t="str">
        <f>IF($A504&lt;&gt;"",VLOOKUP($A504,Vocabulary!$A:$J,5,),"")</f>
        <v>Property</v>
      </c>
      <c r="I504" s="13" t="str">
        <f t="shared" si="7"/>
        <v>&lt;locatieaanduiding&gt;</v>
      </c>
      <c r="J504" s="13" t="str">
        <f>IF($A504&lt;&gt;"",VLOOKUP($A504,Vocabulary!$A:$J,2,),"")</f>
        <v>locatieaanduiding</v>
      </c>
      <c r="K504" s="13" t="str">
        <f>IFERROR(IF(VLOOKUP(A504,VocabularyNL!$A:$G,6)=0,"",VLOOKUP(A504,VocabularyNL!$A:$G,6)),"")</f>
        <v>locatieaanduiding</v>
      </c>
      <c r="L504" s="13" t="str">
        <f>IFERROR(IF(VLOOKUP(A504,VocabularyFR!$A:$G,6)=0,"",VLOOKUP(A504,VocabularyFR!$A:$G,6)),"")</f>
        <v/>
      </c>
      <c r="M504" s="13" t="str">
        <f>IFERROR(IF(VLOOKUP(A504,Vocabulary!$A:$F,3)=0,"",VLOOKUP(A504,Vocabulary!$A:$F,3)),"")</f>
        <v/>
      </c>
      <c r="N504" s="13" t="str">
        <f>IFERROR(IF(VLOOKUP(A504,VocabularyNL!$A:$H,7)=0,"",VLOOKUP(A504,VocabularyNL!$A:$H,7)),"")</f>
        <v/>
      </c>
      <c r="O504" s="13" t="str">
        <f>IFERROR(IF(VLOOKUP(A504,VocabularyFR!$A:$H,7)=0,"",VLOOKUP(A504,VocabularyFR!$A:$H,7)),"")</f>
        <v/>
      </c>
      <c r="P504" s="13" t="str">
        <f>IF($A504&lt;&gt;"",IF(VLOOKUP($A504,Vocabulary!$A:$J,7,)&lt;&gt;"",VLOOKUP($A504,Vocabulary!$A:$J,7,),""),"")</f>
        <v>external terminology:
http://www.w3.org/ns/locn#locatorDesignator</v>
      </c>
      <c r="Q504" s="13" t="str">
        <f>IFERROR(IF(VLOOKUP(A504,VocabularyNL!$A:$H,8)=0,"",VLOOKUP(A504,VocabularyNL!$A:$H,8)),"")</f>
        <v/>
      </c>
      <c r="R504" s="13" t="str">
        <f>IFERROR(IF(VLOOKUP(A504,VocabularyFR!$A:$H,8)=0,"",VLOOKUP(A504,VocabularyFR!$A:$H,8)),"")</f>
        <v/>
      </c>
      <c r="S504" s="57" t="str">
        <f>VLOOKUP(Table9[[#This Row],[Id]],Vocabulary!A:K,11)</f>
        <v>no</v>
      </c>
    </row>
    <row r="505" spans="1:19" ht="72" x14ac:dyDescent="0.3">
      <c r="A505" s="4">
        <v>553</v>
      </c>
      <c r="B505" s="13" t="str">
        <f>IF($A505&lt;&gt;"",IF(VLOOKUP($A505,VocabularyAdoption!$A:$K,8,)=0,"",VLOOKUP($A505,VocabularyAdoption!$A:$K,8,)),"")</f>
        <v/>
      </c>
      <c r="C505" s="13" t="str">
        <f>IF($A505&lt;&gt;"",VLOOKUP($A505,Vocabulary!$A:$J,6,),"")</f>
        <v>VL</v>
      </c>
      <c r="D505" s="13" t="str">
        <f>IF($A505&lt;&gt;"",VLOOKUP($A505,Vocabulary!$A:$J,8,),"")</f>
        <v>vl-adres-ext</v>
      </c>
      <c r="E505" s="13" t="str">
        <f>IFERROR(VLOOKUP(D505,Prefix!$A:$B,2,),"")</f>
        <v/>
      </c>
      <c r="F505" s="13" t="str">
        <f>IF($A505&lt;&gt;"",IF(VLOOKUP($A505,Vocabulary!$A:$J,9,)=0,"",VLOOKUP($A505,Vocabulary!$A:$J,9,)),"")</f>
        <v/>
      </c>
      <c r="G505" s="13" t="str">
        <f>IF($A505&lt;&gt;"",VLOOKUP($A505,Vocabulary!$A:$J,4,),"")</f>
        <v>Location</v>
      </c>
      <c r="H505" s="13" t="str">
        <f>IF($A505&lt;&gt;"",VLOOKUP($A505,Vocabulary!$A:$J,5,),"")</f>
        <v>Property</v>
      </c>
      <c r="I505" s="13" t="str">
        <f t="shared" si="7"/>
        <v>&lt;locatienaam&gt;</v>
      </c>
      <c r="J505" s="13" t="str">
        <f>IF($A505&lt;&gt;"",VLOOKUP($A505,Vocabulary!$A:$J,2,),"")</f>
        <v>locatienaam</v>
      </c>
      <c r="K505" s="13" t="str">
        <f>IFERROR(IF(VLOOKUP(A505,VocabularyNL!$A:$G,6)=0,"",VLOOKUP(A505,VocabularyNL!$A:$G,6)),"")</f>
        <v>locatienaam</v>
      </c>
      <c r="L505" s="13" t="str">
        <f>IFERROR(IF(VLOOKUP(A505,VocabularyFR!$A:$G,6)=0,"",VLOOKUP(A505,VocabularyFR!$A:$G,6)),"")</f>
        <v/>
      </c>
      <c r="M505" s="13" t="str">
        <f>IFERROR(IF(VLOOKUP(A505,Vocabulary!$A:$F,3)=0,"",VLOOKUP(A505,Vocabulary!$A:$F,3)),"")</f>
        <v>Proper noun(s) applied to the real world entity identified by the locator. The locator name could be the name of the property or complex, of the building or part of the building, or it could be the name of a room inside a building.</v>
      </c>
      <c r="N505" s="13" t="str">
        <f>IFERROR(IF(VLOOKUP(A505,VocabularyNL!$A:$H,7)=0,"",VLOOKUP(A505,VocabularyNL!$A:$H,7)),"")</f>
        <v>Proper noun(s) applied to the real world entity identified by the locator. The locator name could be the name of the property or complex, of the building or part of the building, or it could be the name of a room inside a building.</v>
      </c>
      <c r="O505" s="13" t="str">
        <f>IFERROR(IF(VLOOKUP(A505,VocabularyFR!$A:$H,7)=0,"",VLOOKUP(A505,VocabularyFR!$A:$H,7)),"")</f>
        <v/>
      </c>
      <c r="P505" s="13" t="str">
        <f>IF($A505&lt;&gt;"",IF(VLOOKUP($A505,Vocabulary!$A:$J,7,)&lt;&gt;"",VLOOKUP($A505,Vocabulary!$A:$J,7,),""),"")</f>
        <v>external terminology:
http://www.w3.org/ns/locn#locatorName</v>
      </c>
      <c r="Q505" s="13" t="str">
        <f>IFERROR(IF(VLOOKUP(A505,VocabularyNL!$A:$H,8)=0,"",VLOOKUP(A505,VocabularyNL!$A:$H,8)),"")</f>
        <v/>
      </c>
      <c r="R505" s="13" t="str">
        <f>IFERROR(IF(VLOOKUP(A505,VocabularyFR!$A:$H,8)=0,"",VLOOKUP(A505,VocabularyFR!$A:$H,8)),"")</f>
        <v/>
      </c>
      <c r="S505" s="57" t="str">
        <f>VLOOKUP(Table9[[#This Row],[Id]],Vocabulary!A:K,11)</f>
        <v>no</v>
      </c>
    </row>
    <row r="506" spans="1:19" ht="28.8" x14ac:dyDescent="0.3">
      <c r="A506" s="4">
        <v>554</v>
      </c>
      <c r="B506" s="13" t="str">
        <f>IF($A506&lt;&gt;"",IF(VLOOKUP($A506,VocabularyAdoption!$A:$K,8,)=0,"",VLOOKUP($A506,VocabularyAdoption!$A:$K,8,)),"")</f>
        <v/>
      </c>
      <c r="C506" s="13" t="str">
        <f>IF($A506&lt;&gt;"",VLOOKUP($A506,Vocabulary!$A:$J,6,),"")</f>
        <v>VL</v>
      </c>
      <c r="D506" s="13" t="str">
        <f>IF($A506&lt;&gt;"",VLOOKUP($A506,Vocabulary!$A:$J,8,),"")</f>
        <v>vl-adres-ext</v>
      </c>
      <c r="E506" s="13" t="str">
        <f>IFERROR(VLOOKUP(D506,Prefix!$A:$B,2,),"")</f>
        <v/>
      </c>
      <c r="F506" s="13" t="str">
        <f>IF($A506&lt;&gt;"",IF(VLOOKUP($A506,Vocabulary!$A:$J,9,)=0,"",VLOOKUP($A506,Vocabulary!$A:$J,9,)),"")</f>
        <v/>
      </c>
      <c r="G506" s="13" t="str">
        <f>IF($A506&lt;&gt;"",VLOOKUP($A506,Vocabulary!$A:$J,4,),"")</f>
        <v>Location</v>
      </c>
      <c r="H506" s="13" t="str">
        <f>IF($A506&lt;&gt;"",VLOOKUP($A506,Vocabulary!$A:$J,5,),"")</f>
        <v>Property</v>
      </c>
      <c r="I506" s="13" t="str">
        <f t="shared" si="7"/>
        <v>&lt;postbus&gt;</v>
      </c>
      <c r="J506" s="13" t="str">
        <f>IF($A506&lt;&gt;"",VLOOKUP($A506,Vocabulary!$A:$J,2,),"")</f>
        <v>postbus</v>
      </c>
      <c r="K506" s="13" t="str">
        <f>IFERROR(IF(VLOOKUP(A506,VocabularyNL!$A:$G,6)=0,"",VLOOKUP(A506,VocabularyNL!$A:$G,6)),"")</f>
        <v>postbus</v>
      </c>
      <c r="L506" s="13" t="str">
        <f>IFERROR(IF(VLOOKUP(A506,VocabularyFR!$A:$G,6)=0,"",VLOOKUP(A506,VocabularyFR!$A:$G,6)),"")</f>
        <v/>
      </c>
      <c r="M506" s="13" t="str">
        <f>IFERROR(IF(VLOOKUP(A506,Vocabulary!$A:$F,3)=0,"",VLOOKUP(A506,Vocabulary!$A:$F,3)),"")</f>
        <v/>
      </c>
      <c r="N506" s="13" t="str">
        <f>IFERROR(IF(VLOOKUP(A506,VocabularyNL!$A:$H,7)=0,"",VLOOKUP(A506,VocabularyNL!$A:$H,7)),"")</f>
        <v/>
      </c>
      <c r="O506" s="13" t="str">
        <f>IFERROR(IF(VLOOKUP(A506,VocabularyFR!$A:$H,7)=0,"",VLOOKUP(A506,VocabularyFR!$A:$H,7)),"")</f>
        <v/>
      </c>
      <c r="P506" s="13" t="str">
        <f>IF($A506&lt;&gt;"",IF(VLOOKUP($A506,Vocabulary!$A:$J,7,)&lt;&gt;"",VLOOKUP($A506,Vocabulary!$A:$J,7,),""),"")</f>
        <v>external terminology:
http://www.w3.org/ns/locn#poBox</v>
      </c>
      <c r="Q506" s="13" t="str">
        <f>IFERROR(IF(VLOOKUP(A506,VocabularyNL!$A:$H,8)=0,"",VLOOKUP(A506,VocabularyNL!$A:$H,8)),"")</f>
        <v/>
      </c>
      <c r="R506" s="13" t="str">
        <f>IFERROR(IF(VLOOKUP(A506,VocabularyFR!$A:$H,8)=0,"",VLOOKUP(A506,VocabularyFR!$A:$H,8)),"")</f>
        <v/>
      </c>
      <c r="S506" s="57" t="str">
        <f>VLOOKUP(Table9[[#This Row],[Id]],Vocabulary!A:K,11)</f>
        <v>no</v>
      </c>
    </row>
    <row r="507" spans="1:19" ht="28.8" x14ac:dyDescent="0.3">
      <c r="A507" s="4">
        <v>557</v>
      </c>
      <c r="B507" s="13" t="str">
        <f>IF($A507&lt;&gt;"",IF(VLOOKUP($A507,VocabularyAdoption!$A:$K,8,)=0,"",VLOOKUP($A507,VocabularyAdoption!$A:$K,8,)),"")</f>
        <v/>
      </c>
      <c r="C507" s="13" t="str">
        <f>IF($A507&lt;&gt;"",VLOOKUP($A507,Vocabulary!$A:$J,6,),"")</f>
        <v>VL</v>
      </c>
      <c r="D507" s="13" t="str">
        <f>IF($A507&lt;&gt;"",VLOOKUP($A507,Vocabulary!$A:$J,8,),"")</f>
        <v>vl-adres-ext</v>
      </c>
      <c r="E507" s="13" t="str">
        <f>IFERROR(VLOOKUP(D507,Prefix!$A:$B,2,),"")</f>
        <v/>
      </c>
      <c r="F507" s="13" t="str">
        <f>IF($A507&lt;&gt;"",IF(VLOOKUP($A507,Vocabulary!$A:$J,9,)=0,"",VLOOKUP($A507,Vocabulary!$A:$J,9,)),"")</f>
        <v/>
      </c>
      <c r="G507" s="13" t="str">
        <f>IF($A507&lt;&gt;"",VLOOKUP($A507,Vocabulary!$A:$J,4,),"")</f>
        <v>Location</v>
      </c>
      <c r="H507" s="13" t="str">
        <f>IF($A507&lt;&gt;"",VLOOKUP($A507,Vocabulary!$A:$J,5,),"")</f>
        <v>Property</v>
      </c>
      <c r="I507" s="13" t="str">
        <f t="shared" si="7"/>
        <v>&lt;straatnaam&gt;</v>
      </c>
      <c r="J507" s="13" t="str">
        <f>IF($A507&lt;&gt;"",VLOOKUP($A507,Vocabulary!$A:$J,2,),"")</f>
        <v>straatnaam</v>
      </c>
      <c r="K507" s="13" t="str">
        <f>IFERROR(IF(VLOOKUP(A507,VocabularyNL!$A:$G,6)=0,"",VLOOKUP(A507,VocabularyNL!$A:$G,6)),"")</f>
        <v>straatnaam</v>
      </c>
      <c r="L507" s="13" t="str">
        <f>IFERROR(IF(VLOOKUP(A507,VocabularyFR!$A:$G,6)=0,"",VLOOKUP(A507,VocabularyFR!$A:$G,6)),"")</f>
        <v/>
      </c>
      <c r="M507" s="13" t="str">
        <f>IFERROR(IF(VLOOKUP(A507,Vocabulary!$A:$F,3)=0,"",VLOOKUP(A507,Vocabulary!$A:$F,3)),"")</f>
        <v/>
      </c>
      <c r="N507" s="13" t="str">
        <f>IFERROR(IF(VLOOKUP(A507,VocabularyNL!$A:$H,7)=0,"",VLOOKUP(A507,VocabularyNL!$A:$H,7)),"")</f>
        <v/>
      </c>
      <c r="O507" s="13" t="str">
        <f>IFERROR(IF(VLOOKUP(A507,VocabularyFR!$A:$H,7)=0,"",VLOOKUP(A507,VocabularyFR!$A:$H,7)),"")</f>
        <v/>
      </c>
      <c r="P507" s="13" t="str">
        <f>IF($A507&lt;&gt;"",IF(VLOOKUP($A507,Vocabulary!$A:$J,7,)&lt;&gt;"",VLOOKUP($A507,Vocabulary!$A:$J,7,),""),"")</f>
        <v>external terminology:
http://www.w3.org/ns/locn#thoroughfare</v>
      </c>
      <c r="Q507" s="13" t="str">
        <f>IFERROR(IF(VLOOKUP(A507,VocabularyNL!$A:$H,8)=0,"",VLOOKUP(A507,VocabularyNL!$A:$H,8)),"")</f>
        <v/>
      </c>
      <c r="R507" s="13" t="str">
        <f>IFERROR(IF(VLOOKUP(A507,VocabularyFR!$A:$H,8)=0,"",VLOOKUP(A507,VocabularyFR!$A:$H,8)),"")</f>
        <v/>
      </c>
      <c r="S507" s="57" t="str">
        <f>VLOOKUP(Table9[[#This Row],[Id]],Vocabulary!A:K,11)</f>
        <v>no</v>
      </c>
    </row>
    <row r="508" spans="1:19" ht="43.2" x14ac:dyDescent="0.3">
      <c r="A508" s="4">
        <v>559</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&lt;contactpunt&gt;</v>
      </c>
      <c r="J508" s="13" t="str">
        <f>IF($A508&lt;&gt;"",VLOOKUP($A508,Vocabulary!$A:$J,2,),"")</f>
        <v>contactpunt</v>
      </c>
      <c r="K508" s="13" t="str">
        <f>IFERROR(IF(VLOOKUP(A508,VocabularyNL!$A:$G,6)=0,"",VLOOKUP(A508,VocabularyNL!$A:$G,6)),"")</f>
        <v>contactpunt</v>
      </c>
      <c r="L508" s="13" t="str">
        <f>IFERROR(IF(VLOOKUP(A508,VocabularyFR!$A:$G,6)=0,"",VLOOKUP(A508,VocabularyFR!$A:$G,6)),"")</f>
        <v/>
      </c>
      <c r="M508" s="13" t="str">
        <f>IFERROR(IF(VLOOKUP(A508,Vocabulary!$A:$F,3)=0,"",VLOOKUP(A508,Vocabulary!$A:$F,3)),"")</f>
        <v>A contact point for a person or organization.</v>
      </c>
      <c r="N508" s="13" t="str">
        <f>IFERROR(IF(VLOOKUP(A508,VocabularyNL!$A:$H,7)=0,"",VLOOKUP(A508,VocabularyNL!$A:$H,7)),"")</f>
        <v>A contact point for a person or organization.</v>
      </c>
      <c r="O508" s="13" t="str">
        <f>IFERROR(IF(VLOOKUP(A508,VocabularyFR!$A:$H,7)=0,"",VLOOKUP(A508,VocabularyFR!$A:$H,7)),"")</f>
        <v/>
      </c>
      <c r="P508" s="13" t="str">
        <f>IF($A508&lt;&gt;"",IF(VLOOKUP($A508,Vocabulary!$A:$J,7,)&lt;&gt;"",VLOOKUP($A508,Vocabulary!$A:$J,7,),""),"")</f>
        <v>external terminology:
http://schema.org/contactPoint</v>
      </c>
      <c r="Q508" s="13" t="str">
        <f>IFERROR(IF(VLOOKUP(A508,VocabularyNL!$A:$H,8)=0,"",VLOOKUP(A508,VocabularyNL!$A:$H,8)),"")</f>
        <v/>
      </c>
      <c r="R508" s="13" t="str">
        <f>IFERROR(IF(VLOOKUP(A508,VocabularyFR!$A:$H,8)=0,"",VLOOKUP(A508,VocabularyFR!$A:$H,8)),"")</f>
        <v/>
      </c>
      <c r="S508" s="57" t="str">
        <f>VLOOKUP(Table9[[#This Row],[Id]],Vocabulary!A:K,11)</f>
        <v>no</v>
      </c>
    </row>
    <row r="509" spans="1:19" ht="86.4" x14ac:dyDescent="0.3">
      <c r="A509" s="4">
        <v>560</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si="7"/>
        <v>&lt;familienaam&gt;</v>
      </c>
      <c r="J509" s="13" t="str">
        <f>IF($A509&lt;&gt;"",VLOOKUP($A509,Vocabulary!$A:$J,2,),"")</f>
        <v>familienaam</v>
      </c>
      <c r="K509" s="13" t="str">
        <f>IFERROR(IF(VLOOKUP(A509,VocabularyNL!$A:$G,6)=0,"",VLOOKUP(A509,VocabularyNL!$A:$G,6)),"")</f>
        <v>familienaam</v>
      </c>
      <c r="L509" s="13" t="str">
        <f>IFERROR(IF(VLOOKUP(A509,VocabularyFR!$A:$G,6)=0,"",VLOOKUP(A509,VocabularyFR!$A:$G,6)),"")</f>
        <v/>
      </c>
      <c r="M509" s="13" t="str">
        <f>IFERROR(IF(VLOOKUP(A509,Vocabulary!$A:$F,3)=0,"",VLOOKUP(A509,Vocabulary!$A:$F,3)),"")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9" s="13" t="str">
        <f>IFERROR(IF(VLOOKUP(A509,VocabularyNL!$A:$H,7)=0,"",VLOOKUP(A509,VocabularyNL!$A:$H,7)),"")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9" s="13" t="str">
        <f>IFERROR(IF(VLOOKUP(A509,VocabularyFR!$A:$H,7)=0,"",VLOOKUP(A509,VocabularyFR!$A:$H,7)),"")</f>
        <v/>
      </c>
      <c r="P509" s="13" t="str">
        <f>IF($A509&lt;&gt;"",IF(VLOOKUP($A509,Vocabulary!$A:$J,7,)&lt;&gt;"",VLOOKUP($A509,Vocabulary!$A:$J,7,),""),"")</f>
        <v>external terminology:
http://xmlns.com/foaf/0.1/familyName</v>
      </c>
      <c r="Q509" s="13" t="str">
        <f>IFERROR(IF(VLOOKUP(A509,VocabularyNL!$A:$H,8)=0,"",VLOOKUP(A509,VocabularyNL!$A:$H,8)),"")</f>
        <v/>
      </c>
      <c r="R509" s="13" t="str">
        <f>IFERROR(IF(VLOOKUP(A509,VocabularyFR!$A:$H,8)=0,"",VLOOKUP(A509,VocabularyFR!$A:$H,8)),"")</f>
        <v/>
      </c>
      <c r="S509" s="57" t="str">
        <f>VLOOKUP(Table9[[#This Row],[Id]],Vocabulary!A:K,11)</f>
        <v>no</v>
      </c>
    </row>
    <row r="510" spans="1:19" ht="158.4" x14ac:dyDescent="0.3">
      <c r="A510" s="4">
        <v>561</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7"/>
        <v>&lt;geboortenaam&gt;</v>
      </c>
      <c r="J510" s="13" t="str">
        <f>IF($A510&lt;&gt;"",VLOOKUP($A510,Vocabulary!$A:$J,2,),"")</f>
        <v>geboortenaam</v>
      </c>
      <c r="K510" s="13" t="str">
        <f>IFERROR(IF(VLOOKUP(A510,VocabularyNL!$A:$G,6)=0,"",VLOOKUP(A510,VocabularyNL!$A:$G,6)),"")</f>
        <v>geboortenaam</v>
      </c>
      <c r="L510" s="13" t="str">
        <f>IFERROR(IF(VLOOKUP(A510,VocabularyFR!$A:$G,6)=0,"",VLOOKUP(A510,VocabularyFR!$A:$G,6)),"")</f>
        <v/>
      </c>
      <c r="M510" s="13" t="str">
        <f>IFERROR(IF(VLOOKUP(A510,Vocabulary!$A:$F,3)=0,"",VLOOKUP(A510,Vocabulary!$A:$F,3)),"")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10" s="13" t="str">
        <f>IFERROR(IF(VLOOKUP(A510,VocabularyNL!$A:$H,7)=0,"",VLOOKUP(A510,VocabularyNL!$A:$H,7)),"")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10" s="13" t="str">
        <f>IFERROR(IF(VLOOKUP(A510,VocabularyFR!$A:$H,7)=0,"",VLOOKUP(A510,VocabularyFR!$A:$H,7)),"")</f>
        <v/>
      </c>
      <c r="P510" s="13" t="str">
        <f>IF($A510&lt;&gt;"",IF(VLOOKUP($A510,Vocabulary!$A:$J,7,)&lt;&gt;"",VLOOKUP($A510,Vocabulary!$A:$J,7,),""),"")</f>
        <v>external terminology:
http://www.w3.org/ns/person#birthName</v>
      </c>
      <c r="Q510" s="13" t="str">
        <f>IFERROR(IF(VLOOKUP(A510,VocabularyNL!$A:$H,8)=0,"",VLOOKUP(A510,VocabularyNL!$A:$H,8)),"")</f>
        <v/>
      </c>
      <c r="R510" s="13" t="str">
        <f>IFERROR(IF(VLOOKUP(A510,VocabularyFR!$A:$H,8)=0,"",VLOOKUP(A510,VocabularyFR!$A:$H,8)),"")</f>
        <v/>
      </c>
      <c r="S510" s="57" t="str">
        <f>VLOOKUP(Table9[[#This Row],[Id]],Vocabulary!A:K,11)</f>
        <v>no</v>
      </c>
    </row>
    <row r="511" spans="1:19" ht="86.4" x14ac:dyDescent="0.3">
      <c r="A511" s="4">
        <v>562</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Property</v>
      </c>
      <c r="I511" s="13" t="str">
        <f t="shared" si="7"/>
        <v>&lt;gegevenNaam&gt;</v>
      </c>
      <c r="J511" s="13" t="str">
        <f>IF($A511&lt;&gt;"",VLOOKUP($A511,Vocabulary!$A:$J,2,),"")</f>
        <v>gegevenNaam</v>
      </c>
      <c r="K511" s="13" t="str">
        <f>IFERROR(IF(VLOOKUP(A511,VocabularyNL!$A:$G,6)=0,"",VLOOKUP(A511,VocabularyNL!$A:$G,6)),"")</f>
        <v>gegevenNaam</v>
      </c>
      <c r="L511" s="13" t="str">
        <f>IFERROR(IF(VLOOKUP(A511,VocabularyFR!$A:$G,6)=0,"",VLOOKUP(A511,VocabularyFR!$A:$G,6)),"")</f>
        <v/>
      </c>
      <c r="M511" s="13" t="str">
        <f>IFERROR(IF(VLOOKUP(A511,Vocabulary!$A:$F,3)=0,"",VLOOKUP(A511,Vocabulary!$A:$F,3)),"")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11" s="13" t="str">
        <f>IFERROR(IF(VLOOKUP(A511,VocabularyNL!$A:$H,7)=0,"",VLOOKUP(A511,VocabularyNL!$A:$H,7)),"")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11" s="13" t="str">
        <f>IFERROR(IF(VLOOKUP(A511,VocabularyFR!$A:$H,7)=0,"",VLOOKUP(A511,VocabularyFR!$A:$H,7)),"")</f>
        <v/>
      </c>
      <c r="P511" s="13" t="str">
        <f>IF($A511&lt;&gt;"",IF(VLOOKUP($A511,Vocabulary!$A:$J,7,)&lt;&gt;"",VLOOKUP($A511,Vocabulary!$A:$J,7,),""),"")</f>
        <v>external terminology:
http://xmlns.com/foaf/0.1/givenName</v>
      </c>
      <c r="Q511" s="13" t="str">
        <f>IFERROR(IF(VLOOKUP(A511,VocabularyNL!$A:$H,8)=0,"",VLOOKUP(A511,VocabularyNL!$A:$H,8)),"")</f>
        <v/>
      </c>
      <c r="R511" s="13" t="str">
        <f>IFERROR(IF(VLOOKUP(A511,VocabularyFR!$A:$H,8)=0,"",VLOOKUP(A511,VocabularyFR!$A:$H,8)),"")</f>
        <v/>
      </c>
      <c r="S511" s="57" t="str">
        <f>VLOOKUP(Table9[[#This Row],[Id]],Vocabulary!A:K,11)</f>
        <v>no</v>
      </c>
    </row>
    <row r="512" spans="1:19" ht="43.2" x14ac:dyDescent="0.3">
      <c r="A512" s="4">
        <v>563</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7"/>
        <v>&lt;inwonerschap&gt;</v>
      </c>
      <c r="J512" s="13" t="str">
        <f>IF($A512&lt;&gt;"",VLOOKUP($A512,Vocabulary!$A:$J,2,),"")</f>
        <v>inwonerschap</v>
      </c>
      <c r="K512" s="13" t="str">
        <f>IFERROR(IF(VLOOKUP(A512,VocabularyNL!$A:$G,6)=0,"",VLOOKUP(A512,VocabularyNL!$A:$G,6)),"")</f>
        <v>inwonerschap</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http://www.w3.org/ns/person#residency</v>
      </c>
      <c r="Q512" s="13" t="str">
        <f>IFERROR(IF(VLOOKUP(A512,VocabularyNL!$A:$H,8)=0,"",VLOOKUP(A512,VocabularyNL!$A:$H,8)),"")</f>
        <v/>
      </c>
      <c r="R512" s="13" t="str">
        <f>IFERROR(IF(VLOOKUP(A512,VocabularyFR!$A:$H,8)=0,"",VLOOKUP(A512,VocabularyFR!$A:$H,8)),"")</f>
        <v/>
      </c>
      <c r="S512" s="57" t="str">
        <f>VLOOKUP(Table9[[#This Row],[Id]],Vocabulary!A:K,11)</f>
        <v>no</v>
      </c>
    </row>
    <row r="513" spans="1:19" ht="43.2" x14ac:dyDescent="0.3">
      <c r="A513" s="4">
        <v>564</v>
      </c>
      <c r="B513" s="13" t="str">
        <f>IF($A513&lt;&gt;"",IF(VLOOKUP($A513,VocabularyAdoption!$A:$K,8,)=0,"",VLOOKUP($A513,VocabularyAdoption!$A:$K,8,)),"")</f>
        <v/>
      </c>
      <c r="C513" s="13" t="str">
        <f>IF($A513&lt;&gt;"",VLOOKUP($A513,Vocabulary!$A:$J,6,),"")</f>
        <v>VL</v>
      </c>
      <c r="D513" s="13" t="str">
        <f>IF($A513&lt;&gt;"",VLOOKUP($A513,Vocabulary!$A:$J,8,),"")</f>
        <v>vl-persoon-ext</v>
      </c>
      <c r="E513" s="13" t="str">
        <f>IFERROR(VLOOKUP(D513,Prefix!$A:$B,2,),"")</f>
        <v/>
      </c>
      <c r="F513" s="13" t="str">
        <f>IF($A513&lt;&gt;"",IF(VLOOKUP($A513,Vocabulary!$A:$J,9,)=0,"",VLOOKUP($A513,Vocabulary!$A:$J,9,)),"")</f>
        <v/>
      </c>
      <c r="G513" s="13" t="str">
        <f>IF($A513&lt;&gt;"",VLOOKUP($A513,Vocabulary!$A:$J,4,),"")</f>
        <v>Person</v>
      </c>
      <c r="H513" s="13" t="str">
        <f>IF($A513&lt;&gt;"",VLOOKUP($A513,Vocabulary!$A:$J,5,),"")</f>
        <v>Property</v>
      </c>
      <c r="I513" s="13" t="str">
        <f t="shared" ref="I513:I576" si="8">IF(AND(H513="ConceptScheme",LEFT(D513,7) &lt;&gt; "inspire"),CONCATENATE("&lt;",E513,LOWER(IF(F513="",J513,F513)),"#id&gt;"),CONCATENATE("&lt;",E513,IF(F513="",J513,F513),"&gt;"))</f>
        <v>&lt;naam&gt;</v>
      </c>
      <c r="J513" s="13" t="str">
        <f>IF($A513&lt;&gt;"",VLOOKUP($A513,Vocabulary!$A:$J,2,),"")</f>
        <v>naam</v>
      </c>
      <c r="K513" s="13" t="str">
        <f>IFERROR(IF(VLOOKUP(A513,VocabularyNL!$A:$G,6)=0,"",VLOOKUP(A513,VocabularyNL!$A:$G,6)),"")</f>
        <v>naam</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http://xmlns.com/foaf/0.1/name</v>
      </c>
      <c r="Q513" s="13" t="str">
        <f>IFERROR(IF(VLOOKUP(A513,VocabularyNL!$A:$H,8)=0,"",VLOOKUP(A513,VocabularyNL!$A:$H,8)),"")</f>
        <v/>
      </c>
      <c r="R513" s="13" t="str">
        <f>IFERROR(IF(VLOOKUP(A513,VocabularyFR!$A:$H,8)=0,"",VLOOKUP(A513,VocabularyFR!$A:$H,8)),"")</f>
        <v/>
      </c>
      <c r="S513" s="57" t="str">
        <f>VLOOKUP(Table9[[#This Row],[Id]],Vocabulary!A:K,11)</f>
        <v>no</v>
      </c>
    </row>
    <row r="514" spans="1:19" ht="100.8" x14ac:dyDescent="0.3">
      <c r="A514" s="4">
        <v>565</v>
      </c>
      <c r="B514" s="13" t="str">
        <f>IF($A514&lt;&gt;"",IF(VLOOKUP($A514,VocabularyAdoption!$A:$K,8,)=0,"",VLOOKUP($A514,VocabularyAdoption!$A:$K,8,)),"")</f>
        <v/>
      </c>
      <c r="C514" s="13" t="str">
        <f>IF($A514&lt;&gt;"",VLOOKUP($A514,Vocabulary!$A:$J,6,),"")</f>
        <v>VL</v>
      </c>
      <c r="D514" s="13" t="str">
        <f>IF($A514&lt;&gt;"",VLOOKUP($A514,Vocabulary!$A:$J,8,),"")</f>
        <v>vl-persoon-ext</v>
      </c>
      <c r="E514" s="13" t="str">
        <f>IFERROR(VLOOKUP(D514,Prefix!$A:$B,2,),"")</f>
        <v/>
      </c>
      <c r="F514" s="13" t="str">
        <f>IF($A514&lt;&gt;"",IF(VLOOKUP($A514,Vocabulary!$A:$J,9,)=0,"",VLOOKUP($A514,Vocabulary!$A:$J,9,)),"")</f>
        <v/>
      </c>
      <c r="G514" s="13" t="str">
        <f>IF($A514&lt;&gt;"",VLOOKUP($A514,Vocabulary!$A:$J,4,),"")</f>
        <v>Person</v>
      </c>
      <c r="H514" s="13" t="str">
        <f>IF($A514&lt;&gt;"",VLOOKUP($A514,Vocabulary!$A:$J,5,),"")</f>
        <v>Property</v>
      </c>
      <c r="I514" s="13" t="str">
        <f t="shared" si="8"/>
        <v>&lt;patroniem&gt;</v>
      </c>
      <c r="J514" s="13" t="str">
        <f>IF($A514&lt;&gt;"",VLOOKUP($A514,Vocabulary!$A:$J,2,),"")</f>
        <v>patroniem</v>
      </c>
      <c r="K514" s="13" t="str">
        <f>IFERROR(IF(VLOOKUP(A514,VocabularyNL!$A:$G,6)=0,"",VLOOKUP(A514,VocabularyNL!$A:$G,6)),"")</f>
        <v>patroniem</v>
      </c>
      <c r="L514" s="13" t="str">
        <f>IFERROR(IF(VLOOKUP(A514,VocabularyFR!$A:$G,6)=0,"",VLOOKUP(A514,VocabularyFR!$A:$G,6)),"")</f>
        <v/>
      </c>
      <c r="M514" s="13" t="str">
        <f>IFERROR(IF(VLOOKUP(A514,Vocabulary!$A:$F,3)=0,"",VLOOKUP(A514,Vocabulary!$A:$F,3)),"")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4" s="13" t="str">
        <f>IFERROR(IF(VLOOKUP(A514,VocabularyNL!$A:$H,7)=0,"",VLOOKUP(A514,VocabularyNL!$A:$H,7)),"")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4" s="13" t="str">
        <f>IFERROR(IF(VLOOKUP(A514,VocabularyFR!$A:$H,7)=0,"",VLOOKUP(A514,VocabularyFR!$A:$H,7)),"")</f>
        <v/>
      </c>
      <c r="P514" s="13" t="str">
        <f>IF($A514&lt;&gt;"",IF(VLOOKUP($A514,Vocabulary!$A:$J,7,)&lt;&gt;"",VLOOKUP($A514,Vocabulary!$A:$J,7,),""),"")</f>
        <v>external terminology:
http://www.w3.org/ns/person#patronymicName</v>
      </c>
      <c r="Q514" s="13" t="str">
        <f>IFERROR(IF(VLOOKUP(A514,VocabularyNL!$A:$H,8)=0,"",VLOOKUP(A514,VocabularyNL!$A:$H,8)),"")</f>
        <v/>
      </c>
      <c r="R514" s="13" t="str">
        <f>IFERROR(IF(VLOOKUP(A514,VocabularyFR!$A:$H,8)=0,"",VLOOKUP(A514,VocabularyFR!$A:$H,8)),"")</f>
        <v/>
      </c>
      <c r="S514" s="57" t="str">
        <f>VLOOKUP(Table9[[#This Row],[Id]],Vocabulary!A:K,11)</f>
        <v>no</v>
      </c>
    </row>
    <row r="515" spans="1:19" ht="72" x14ac:dyDescent="0.3">
      <c r="A515" s="4">
        <v>566</v>
      </c>
      <c r="B515" s="13" t="str">
        <f>IF($A515&lt;&gt;"",IF(VLOOKUP($A515,VocabularyAdoption!$A:$K,8,)=0,"",VLOOKUP($A515,VocabularyAdoption!$A:$K,8,)),"")</f>
        <v/>
      </c>
      <c r="C515" s="13" t="str">
        <f>IF($A515&lt;&gt;"",VLOOKUP($A515,Vocabulary!$A:$J,6,),"")</f>
        <v>VL</v>
      </c>
      <c r="D515" s="13" t="str">
        <f>IF($A515&lt;&gt;"",VLOOKUP($A515,Vocabulary!$A:$J,8,),"")</f>
        <v>vl-persoon-ext</v>
      </c>
      <c r="E515" s="13" t="str">
        <f>IFERROR(VLOOKUP(D515,Prefix!$A:$B,2,),"")</f>
        <v/>
      </c>
      <c r="F515" s="13" t="str">
        <f>IF($A515&lt;&gt;"",IF(VLOOKUP($A515,Vocabulary!$A:$J,9,)=0,"",VLOOKUP($A515,Vocabulary!$A:$J,9,)),"")</f>
        <v/>
      </c>
      <c r="G515" s="13" t="str">
        <f>IF($A515&lt;&gt;"",VLOOKUP($A515,Vocabulary!$A:$J,4,),"")</f>
        <v>Person</v>
      </c>
      <c r="H515" s="13" t="str">
        <f>IF($A515&lt;&gt;"",VLOOKUP($A515,Vocabulary!$A:$J,5,),"")</f>
        <v>Class</v>
      </c>
      <c r="I515" s="13" t="str">
        <f t="shared" si="8"/>
        <v>&lt;Persoon&gt;</v>
      </c>
      <c r="J515" s="13" t="str">
        <f>IF($A515&lt;&gt;"",VLOOKUP($A515,Vocabulary!$A:$J,2,),"")</f>
        <v>Persoon</v>
      </c>
      <c r="K515" s="13" t="str">
        <f>IFERROR(IF(VLOOKUP(A515,VocabularyNL!$A:$G,6)=0,"",VLOOKUP(A515,VocabularyNL!$A:$G,6)),"")</f>
        <v>Persoon</v>
      </c>
      <c r="L515" s="13" t="str">
        <f>IFERROR(IF(VLOOKUP(A515,VocabularyFR!$A:$G,6)=0,"",VLOOKUP(A515,VocabularyFR!$A:$G,6)),"")</f>
        <v/>
      </c>
      <c r="M515" s="13" t="str">
        <f>IFERROR(IF(VLOOKUP(A515,Vocabulary!$A:$F,3)=0,"",VLOOKUP(A515,Vocabulary!$A:$F,3)),"")</f>
        <v>An individual person who may be dead or alive, but not imaginary. It is that restriction that makes person:Person a sub class of both foaf:Person and schema:Person which both cover imaginary characters as well as real people.</v>
      </c>
      <c r="N515" s="13" t="str">
        <f>IFERROR(IF(VLOOKUP(A515,VocabularyNL!$A:$H,7)=0,"",VLOOKUP(A515,VocabularyNL!$A:$H,7)),"")</f>
        <v>An individual person who may be dead or alive, but not imaginary. It is that restriction that makes person:Person a sub class of both foaf:Person and schema:Person which both cover imaginary characters as well as real people.</v>
      </c>
      <c r="O515" s="13" t="str">
        <f>IFERROR(IF(VLOOKUP(A515,VocabularyFR!$A:$H,7)=0,"",VLOOKUP(A515,VocabularyFR!$A:$H,7)),"")</f>
        <v/>
      </c>
      <c r="P515" s="13" t="str">
        <f>IF($A515&lt;&gt;"",IF(VLOOKUP($A515,Vocabulary!$A:$J,7,)&lt;&gt;"",VLOOKUP($A515,Vocabulary!$A:$J,7,),""),"")</f>
        <v>external terminology:
http://www.w3.org/ns/person#Person</v>
      </c>
      <c r="Q515" s="13" t="str">
        <f>IFERROR(IF(VLOOKUP(A515,VocabularyNL!$A:$H,8)=0,"",VLOOKUP(A515,VocabularyNL!$A:$H,8)),"")</f>
        <v/>
      </c>
      <c r="R515" s="13" t="str">
        <f>IFERROR(IF(VLOOKUP(A515,VocabularyFR!$A:$H,8)=0,"",VLOOKUP(A515,VocabularyFR!$A:$H,8)),"")</f>
        <v/>
      </c>
      <c r="S515" s="57" t="str">
        <f>VLOOKUP(Table9[[#This Row],[Id]],Vocabulary!A:K,11)</f>
        <v>no</v>
      </c>
    </row>
    <row r="516" spans="1:19" ht="43.2" x14ac:dyDescent="0.3">
      <c r="A516" s="4">
        <v>567</v>
      </c>
      <c r="B516" s="13" t="str">
        <f>IF($A516&lt;&gt;"",IF(VLOOKUP($A516,VocabularyAdoption!$A:$K,8,)=0,"",VLOOKUP($A516,VocabularyAdoption!$A:$K,8,)),"")</f>
        <v/>
      </c>
      <c r="C516" s="13" t="str">
        <f>IF($A516&lt;&gt;"",VLOOKUP($A516,Vocabulary!$A:$J,6,),"")</f>
        <v>VL</v>
      </c>
      <c r="D516" s="13" t="str">
        <f>IF($A516&lt;&gt;"",VLOOKUP($A516,Vocabulary!$A:$J,8,),"")</f>
        <v>vl-persoon-ext</v>
      </c>
      <c r="E516" s="13" t="str">
        <f>IFERROR(VLOOKUP(D516,Prefix!$A:$B,2,),"")</f>
        <v/>
      </c>
      <c r="F516" s="13" t="str">
        <f>IF($A516&lt;&gt;"",IF(VLOOKUP($A516,Vocabulary!$A:$J,9,)=0,"",VLOOKUP($A516,Vocabulary!$A:$J,9,)),"")</f>
        <v/>
      </c>
      <c r="G516" s="13" t="str">
        <f>IF($A516&lt;&gt;"",VLOOKUP($A516,Vocabulary!$A:$J,4,),"")</f>
        <v>Person</v>
      </c>
      <c r="H516" s="13" t="str">
        <f>IF($A516&lt;&gt;"",VLOOKUP($A516,Vocabulary!$A:$J,5,),"")</f>
        <v>Property</v>
      </c>
      <c r="I516" s="13" t="str">
        <f t="shared" si="8"/>
        <v>&lt;staatsburgerschap&gt;</v>
      </c>
      <c r="J516" s="13" t="str">
        <f>IF($A516&lt;&gt;"",VLOOKUP($A516,Vocabulary!$A:$J,2,),"")</f>
        <v>staatsburgerschap</v>
      </c>
      <c r="K516" s="13" t="str">
        <f>IFERROR(IF(VLOOKUP(A516,VocabularyNL!$A:$G,6)=0,"",VLOOKUP(A516,VocabularyNL!$A:$G,6)),"")</f>
        <v>staatsburgerschap</v>
      </c>
      <c r="L516" s="13" t="str">
        <f>IFERROR(IF(VLOOKUP(A516,VocabularyFR!$A:$G,6)=0,"",VLOOKUP(A516,VocabularyFR!$A:$G,6)),"")</f>
        <v/>
      </c>
      <c r="M516" s="13" t="str">
        <f>IFERROR(IF(VLOOKUP(A516,Vocabulary!$A:$F,3)=0,"",VLOOKUP(A516,Vocabulary!$A:$F,3)),"")</f>
        <v/>
      </c>
      <c r="N516" s="13" t="str">
        <f>IFERROR(IF(VLOOKUP(A516,VocabularyNL!$A:$H,7)=0,"",VLOOKUP(A516,VocabularyNL!$A:$H,7)),"")</f>
        <v/>
      </c>
      <c r="O516" s="13" t="str">
        <f>IFERROR(IF(VLOOKUP(A516,VocabularyFR!$A:$H,7)=0,"",VLOOKUP(A516,VocabularyFR!$A:$H,7)),"")</f>
        <v/>
      </c>
      <c r="P516" s="13" t="str">
        <f>IF($A516&lt;&gt;"",IF(VLOOKUP($A516,Vocabulary!$A:$J,7,)&lt;&gt;"",VLOOKUP($A516,Vocabulary!$A:$J,7,),""),"")</f>
        <v>external terminology:
http://www.w3.org/ns/person#citizenship</v>
      </c>
      <c r="Q516" s="13" t="str">
        <f>IFERROR(IF(VLOOKUP(A516,VocabularyNL!$A:$H,8)=0,"",VLOOKUP(A516,VocabularyNL!$A:$H,8)),"")</f>
        <v/>
      </c>
      <c r="R516" s="13" t="str">
        <f>IFERROR(IF(VLOOKUP(A516,VocabularyFR!$A:$H,8)=0,"",VLOOKUP(A516,VocabularyFR!$A:$H,8)),"")</f>
        <v/>
      </c>
      <c r="S516" s="57" t="str">
        <f>VLOOKUP(Table9[[#This Row],[Id]],Vocabulary!A:K,11)</f>
        <v>no</v>
      </c>
    </row>
    <row r="517" spans="1:19" ht="43.2" x14ac:dyDescent="0.3">
      <c r="A517" s="4">
        <v>568</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&lt;alternatieveLabel&gt;</v>
      </c>
      <c r="J517" s="13" t="str">
        <f>IF($A517&lt;&gt;"",VLOOKUP($A517,Vocabulary!$A:$J,2,),"")</f>
        <v>alternatieveLabel</v>
      </c>
      <c r="K517" s="13" t="str">
        <f>IFERROR(IF(VLOOKUP(A517,VocabularyNL!$A:$G,6)=0,"",VLOOKUP(A517,VocabularyNL!$A:$G,6)),"")</f>
        <v>alternatieveLabel</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http://www.w3.org/2004/02/skos/core#altLabel</v>
      </c>
      <c r="Q517" s="13" t="str">
        <f>IFERROR(IF(VLOOKUP(A517,VocabularyNL!$A:$H,8)=0,"",VLOOKUP(A517,VocabularyNL!$A:$H,8)),"")</f>
        <v/>
      </c>
      <c r="R517" s="13" t="str">
        <f>IFERROR(IF(VLOOKUP(A517,VocabularyFR!$A:$H,8)=0,"",VLOOKUP(A517,VocabularyFR!$A:$H,8)),"")</f>
        <v/>
      </c>
      <c r="S517" s="57" t="str">
        <f>VLOOKUP(Table9[[#This Row],[Id]],Vocabulary!A:K,11)</f>
        <v>no</v>
      </c>
    </row>
    <row r="518" spans="1:19" ht="43.2" x14ac:dyDescent="0.3">
      <c r="A518" s="4">
        <v>569</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&lt;beschrijving&gt;</v>
      </c>
      <c r="J518" s="13" t="str">
        <f>IF($A518&lt;&gt;"",VLOOKUP($A518,Vocabulary!$A:$J,2,),"")</f>
        <v>beschrijving</v>
      </c>
      <c r="K518" s="13" t="str">
        <f>IFERROR(IF(VLOOKUP(A518,VocabularyNL!$A:$G,6)=0,"",VLOOKUP(A518,VocabularyNL!$A:$G,6)),"")</f>
        <v>beschrijving</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http://purl.org/dc/terms/description</v>
      </c>
      <c r="Q518" s="13" t="str">
        <f>IFERROR(IF(VLOOKUP(A518,VocabularyNL!$A:$H,8)=0,"",VLOOKUP(A518,VocabularyNL!$A:$H,8)),"")</f>
        <v/>
      </c>
      <c r="R518" s="13" t="str">
        <f>IFERROR(IF(VLOOKUP(A518,VocabularyFR!$A:$H,8)=0,"",VLOOKUP(A518,VocabularyFR!$A:$H,8)),"")</f>
        <v/>
      </c>
      <c r="S518" s="57" t="str">
        <f>VLOOKUP(Table9[[#This Row],[Id]],Vocabulary!A:K,11)</f>
        <v>no</v>
      </c>
    </row>
    <row r="519" spans="1:19" ht="43.2" x14ac:dyDescent="0.3">
      <c r="A519" s="4">
        <v>570</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&lt;classificatie&gt;</v>
      </c>
      <c r="J519" s="13" t="str">
        <f>IF($A519&lt;&gt;"",VLOOKUP($A519,Vocabulary!$A:$J,2,),"")</f>
        <v>classificatie</v>
      </c>
      <c r="K519" s="13" t="str">
        <f>IFERROR(IF(VLOOKUP(A519,VocabularyNL!$A:$G,6)=0,"",VLOOKUP(A519,VocabularyNL!$A:$G,6)),"")</f>
        <v>classificatie</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http://www.w3.org/ns/org#classification</v>
      </c>
      <c r="Q519" s="13" t="str">
        <f>IFERROR(IF(VLOOKUP(A519,VocabularyNL!$A:$H,8)=0,"",VLOOKUP(A519,VocabularyNL!$A:$H,8)),"")</f>
        <v/>
      </c>
      <c r="R519" s="13" t="str">
        <f>IFERROR(IF(VLOOKUP(A519,VocabularyFR!$A:$H,8)=0,"",VLOOKUP(A519,VocabularyFR!$A:$H,8)),"")</f>
        <v/>
      </c>
      <c r="S519" s="57" t="str">
        <f>VLOOKUP(Table9[[#This Row],[Id]],Vocabulary!A:K,11)</f>
        <v>no</v>
      </c>
    </row>
    <row r="520" spans="1:19" ht="43.2" x14ac:dyDescent="0.3">
      <c r="A520" s="4">
        <v>571</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Property</v>
      </c>
      <c r="I520" s="13" t="str">
        <f t="shared" si="8"/>
        <v>&lt;contactpunt&gt;</v>
      </c>
      <c r="J520" s="13" t="str">
        <f>IF($A520&lt;&gt;"",VLOOKUP($A520,Vocabulary!$A:$J,2,),"")</f>
        <v>contactpunt</v>
      </c>
      <c r="K520" s="13" t="str">
        <f>IFERROR(IF(VLOOKUP(A520,VocabularyNL!$A:$G,6)=0,"",VLOOKUP(A520,VocabularyNL!$A:$G,6)),"")</f>
        <v>contactpunt</v>
      </c>
      <c r="L520" s="13" t="str">
        <f>IFERROR(IF(VLOOKUP(A520,VocabularyFR!$A:$G,6)=0,"",VLOOKUP(A520,VocabularyFR!$A:$G,6)),"")</f>
        <v/>
      </c>
      <c r="M520" s="13" t="str">
        <f>IFERROR(IF(VLOOKUP(A520,Vocabulary!$A:$F,3)=0,"",VLOOKUP(A520,Vocabulary!$A:$F,3)),"")</f>
        <v>A contact point for a person or organization.</v>
      </c>
      <c r="N520" s="13" t="str">
        <f>IFERROR(IF(VLOOKUP(A520,VocabularyNL!$A:$H,7)=0,"",VLOOKUP(A520,VocabularyNL!$A:$H,7)),"")</f>
        <v>A contact point for a person or organization.</v>
      </c>
      <c r="O520" s="13" t="str">
        <f>IFERROR(IF(VLOOKUP(A520,VocabularyFR!$A:$H,7)=0,"",VLOOKUP(A520,VocabularyFR!$A:$H,7)),"")</f>
        <v/>
      </c>
      <c r="P520" s="13" t="str">
        <f>IF($A520&lt;&gt;"",IF(VLOOKUP($A520,Vocabulary!$A:$J,7,)&lt;&gt;"",VLOOKUP($A520,Vocabulary!$A:$J,7,),""),"")</f>
        <v>external terminology:
http://schema.org/contactPoint</v>
      </c>
      <c r="Q520" s="13" t="str">
        <f>IFERROR(IF(VLOOKUP(A520,VocabularyNL!$A:$H,8)=0,"",VLOOKUP(A520,VocabularyNL!$A:$H,8)),"")</f>
        <v/>
      </c>
      <c r="R520" s="13" t="str">
        <f>IFERROR(IF(VLOOKUP(A520,VocabularyFR!$A:$H,8)=0,"",VLOOKUP(A520,VocabularyFR!$A:$H,8)),"")</f>
        <v/>
      </c>
      <c r="S520" s="57" t="str">
        <f>VLOOKUP(Table9[[#This Row],[Id]],Vocabulary!A:K,11)</f>
        <v>no</v>
      </c>
    </row>
    <row r="521" spans="1:19" ht="43.2" x14ac:dyDescent="0.3">
      <c r="A521" s="4">
        <v>572</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&lt;datum&gt;</v>
      </c>
      <c r="J521" s="13" t="str">
        <f>IF($A521&lt;&gt;"",VLOOKUP($A521,Vocabulary!$A:$J,2,),"")</f>
        <v>datum</v>
      </c>
      <c r="K521" s="13" t="str">
        <f>IFERROR(IF(VLOOKUP(A521,VocabularyNL!$A:$G,6)=0,"",VLOOKUP(A521,VocabularyNL!$A:$G,6)),"")</f>
        <v>datum</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http://purl.org/dc/terms/date</v>
      </c>
      <c r="Q521" s="13" t="str">
        <f>IFERROR(IF(VLOOKUP(A521,VocabularyNL!$A:$H,8)=0,"",VLOOKUP(A521,VocabularyNL!$A:$H,8)),"")</f>
        <v/>
      </c>
      <c r="R521" s="13" t="str">
        <f>IFERROR(IF(VLOOKUP(A521,VocabularyFR!$A:$H,8)=0,"",VLOOKUP(A521,VocabularyFR!$A:$H,8)),"")</f>
        <v/>
      </c>
      <c r="S521" s="57" t="str">
        <f>VLOOKUP(Table9[[#This Row],[Id]],Vocabulary!A:K,11)</f>
        <v>no</v>
      </c>
    </row>
    <row r="522" spans="1:19" ht="43.2" x14ac:dyDescent="0.3">
      <c r="A522" s="4">
        <v>573</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Property</v>
      </c>
      <c r="I522" s="13" t="str">
        <f t="shared" si="8"/>
        <v>&lt;doel&gt;</v>
      </c>
      <c r="J522" s="13" t="str">
        <f>IF($A522&lt;&gt;"",VLOOKUP($A522,Vocabulary!$A:$J,2,),"")</f>
        <v>doel</v>
      </c>
      <c r="K522" s="13" t="str">
        <f>IFERROR(IF(VLOOKUP(A522,VocabularyNL!$A:$G,6)=0,"",VLOOKUP(A522,VocabularyNL!$A:$G,6)),"")</f>
        <v>doel</v>
      </c>
      <c r="L522" s="13" t="str">
        <f>IFERROR(IF(VLOOKUP(A522,VocabularyFR!$A:$G,6)=0,"",VLOOKUP(A522,VocabularyFR!$A:$G,6)),"")</f>
        <v/>
      </c>
      <c r="M522" s="13" t="str">
        <f>IFERROR(IF(VLOOKUP(A522,Vocabulary!$A:$F,3)=0,"",VLOOKUP(A522,Vocabulary!$A:$F,3)),"")</f>
        <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http://www.w3.org/ns/org#purpose</v>
      </c>
      <c r="Q522" s="13" t="str">
        <f>IFERROR(IF(VLOOKUP(A522,VocabularyNL!$A:$H,8)=0,"",VLOOKUP(A522,VocabularyNL!$A:$H,8)),"")</f>
        <v/>
      </c>
      <c r="R522" s="13" t="str">
        <f>IFERROR(IF(VLOOKUP(A522,VocabularyFR!$A:$H,8)=0,"",VLOOKUP(A522,VocabularyFR!$A:$H,8)),"")</f>
        <v/>
      </c>
      <c r="S522" s="57" t="str">
        <f>VLOOKUP(Table9[[#This Row],[Id]],Vocabulary!A:K,11)</f>
        <v>no</v>
      </c>
    </row>
    <row r="523" spans="1:19" ht="43.2" x14ac:dyDescent="0.3">
      <c r="A523" s="4">
        <v>574</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&lt;eenheidVan&gt;</v>
      </c>
      <c r="J523" s="13" t="str">
        <f>IF($A523&lt;&gt;"",VLOOKUP($A523,Vocabulary!$A:$J,2,),"")</f>
        <v>eenheidVan</v>
      </c>
      <c r="K523" s="13" t="str">
        <f>IFERROR(IF(VLOOKUP(A523,VocabularyNL!$A:$G,6)=0,"",VLOOKUP(A523,VocabularyNL!$A:$G,6)),"")</f>
        <v>eenheidVan</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http://www.w3.org/ns/org#unitOf</v>
      </c>
      <c r="Q523" s="13" t="str">
        <f>IFERROR(IF(VLOOKUP(A523,VocabularyNL!$A:$H,8)=0,"",VLOOKUP(A523,VocabularyNL!$A:$H,8)),"")</f>
        <v/>
      </c>
      <c r="R523" s="13" t="str">
        <f>IFERROR(IF(VLOOKUP(A523,VocabularyFR!$A:$H,8)=0,"",VLOOKUP(A523,VocabularyFR!$A:$H,8)),"")</f>
        <v/>
      </c>
      <c r="S523" s="57" t="str">
        <f>VLOOKUP(Table9[[#This Row],[Id]],Vocabulary!A:K,11)</f>
        <v>no</v>
      </c>
    </row>
    <row r="524" spans="1:19" ht="115.2" x14ac:dyDescent="0.3">
      <c r="A524" s="4">
        <v>575</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Class</v>
      </c>
      <c r="I524" s="13" t="str">
        <f t="shared" si="8"/>
        <v>&lt;FormeleOrganisatie&gt;</v>
      </c>
      <c r="J524" s="13" t="str">
        <f>IF($A524&lt;&gt;"",VLOOKUP($A524,Vocabulary!$A:$J,2,),"")</f>
        <v>FormeleOrganisatie</v>
      </c>
      <c r="K524" s="13" t="str">
        <f>IFERROR(IF(VLOOKUP(A524,VocabularyNL!$A:$G,6)=0,"",VLOOKUP(A524,VocabularyNL!$A:$G,6)),"")</f>
        <v>FormeleOrganisatie</v>
      </c>
      <c r="L524" s="13" t="str">
        <f>IFERROR(IF(VLOOKUP(A524,VocabularyFR!$A:$G,6)=0,"",VLOOKUP(A524,VocabularyFR!$A:$G,6)),"")</f>
        <v/>
      </c>
      <c r="M524" s="13" t="str">
        <f>IFERROR(IF(VLOOKUP(A524,Vocabulary!$A:$F,3)=0,"",VLOOKUP(A524,Vocabulary!$A:$F,3)),"")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4" s="13" t="str">
        <f>IFERROR(IF(VLOOKUP(A524,VocabularyNL!$A:$H,7)=0,"",VLOOKUP(A524,VocabularyNL!$A:$H,7)),"")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4" s="13" t="str">
        <f>IFERROR(IF(VLOOKUP(A524,VocabularyFR!$A:$H,7)=0,"",VLOOKUP(A524,VocabularyFR!$A:$H,7)),"")</f>
        <v/>
      </c>
      <c r="P524" s="13" t="str">
        <f>IF($A524&lt;&gt;"",IF(VLOOKUP($A524,Vocabulary!$A:$J,7,)&lt;&gt;"",VLOOKUP($A524,Vocabulary!$A:$J,7,),""),"")</f>
        <v>external terminology:
http://www.w3.org/ns/org#FormalOrganization</v>
      </c>
      <c r="Q524" s="13" t="str">
        <f>IFERROR(IF(VLOOKUP(A524,VocabularyNL!$A:$H,8)=0,"",VLOOKUP(A524,VocabularyNL!$A:$H,8)),"")</f>
        <v/>
      </c>
      <c r="R524" s="13" t="str">
        <f>IFERROR(IF(VLOOKUP(A524,VocabularyFR!$A:$H,8)=0,"",VLOOKUP(A524,VocabularyFR!$A:$H,8)),"")</f>
        <v/>
      </c>
      <c r="S524" s="57" t="str">
        <f>VLOOKUP(Table9[[#This Row],[Id]],Vocabulary!A:K,11)</f>
        <v>no</v>
      </c>
    </row>
    <row r="525" spans="1:19" ht="43.2" x14ac:dyDescent="0.3">
      <c r="A525" s="4">
        <v>576</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&lt;gelinktMet&gt;</v>
      </c>
      <c r="J525" s="13" t="str">
        <f>IF($A525&lt;&gt;"",VLOOKUP($A525,Vocabulary!$A:$J,2,),"")</f>
        <v>gelinktMet</v>
      </c>
      <c r="K525" s="13" t="str">
        <f>IFERROR(IF(VLOOKUP(A525,VocabularyNL!$A:$G,6)=0,"",VLOOKUP(A525,VocabularyNL!$A:$G,6)),"")</f>
        <v>gelinktMet</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http://www.w3.org/ns/org#linkedTo</v>
      </c>
      <c r="Q525" s="13" t="str">
        <f>IFERROR(IF(VLOOKUP(A525,VocabularyNL!$A:$H,8)=0,"",VLOOKUP(A525,VocabularyNL!$A:$H,8)),"")</f>
        <v/>
      </c>
      <c r="R525" s="13" t="str">
        <f>IFERROR(IF(VLOOKUP(A525,VocabularyFR!$A:$H,8)=0,"",VLOOKUP(A525,VocabularyFR!$A:$H,8)),"")</f>
        <v/>
      </c>
      <c r="S525" s="57" t="str">
        <f>VLOOKUP(Table9[[#This Row],[Id]],Vocabulary!A:K,11)</f>
        <v>no</v>
      </c>
    </row>
    <row r="526" spans="1:19" ht="374.4" x14ac:dyDescent="0.3">
      <c r="A526" s="4">
        <v>577</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Class</v>
      </c>
      <c r="I526" s="13" t="str">
        <f t="shared" si="8"/>
        <v>&lt;GeregistreerdeOrganisatie&gt;</v>
      </c>
      <c r="J526" s="13" t="str">
        <f>IF($A526&lt;&gt;"",VLOOKUP($A526,Vocabulary!$A:$J,2,),"")</f>
        <v>GeregistreerdeOrganisatie</v>
      </c>
      <c r="K526" s="13" t="str">
        <f>IFERROR(IF(VLOOKUP(A526,VocabularyNL!$A:$G,6)=0,"",VLOOKUP(A526,VocabularyNL!$A:$G,6)),"")</f>
        <v>GeregistreerdeOrganisatie</v>
      </c>
      <c r="L526" s="13" t="str">
        <f>IFERROR(IF(VLOOKUP(A526,VocabularyFR!$A:$G,6)=0,"",VLOOKUP(A526,VocabularyFR!$A:$G,6)),"")</f>
        <v/>
      </c>
      <c r="M526" s="13" t="str">
        <f>IFERROR(IF(VLOOKUP(A526,Vocabulary!$A:$F,3)=0,"",VLOOKUP(A526,Vocabulary!$A:$F,3)),"")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6" s="13" t="str">
        <f>IFERROR(IF(VLOOKUP(A526,VocabularyNL!$A:$H,7)=0,"",VLOOKUP(A526,VocabularyNL!$A:$H,7)),"")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6" s="13" t="str">
        <f>IFERROR(IF(VLOOKUP(A526,VocabularyFR!$A:$H,7)=0,"",VLOOKUP(A526,VocabularyFR!$A:$H,7)),"")</f>
        <v/>
      </c>
      <c r="P526" s="13" t="str">
        <f>IF($A526&lt;&gt;"",IF(VLOOKUP($A526,Vocabulary!$A:$J,7,)&lt;&gt;"",VLOOKUP($A526,Vocabulary!$A:$J,7,),""),"")</f>
        <v>external terminology:
http://www.w3.org/ns/regorg#RegisteredOrganization</v>
      </c>
      <c r="Q526" s="13" t="str">
        <f>IFERROR(IF(VLOOKUP(A526,VocabularyNL!$A:$H,8)=0,"",VLOOKUP(A526,VocabularyNL!$A:$H,8)),"")</f>
        <v/>
      </c>
      <c r="R526" s="13" t="str">
        <f>IFERROR(IF(VLOOKUP(A526,VocabularyFR!$A:$H,8)=0,"",VLOOKUP(A526,VocabularyFR!$A:$H,8)),"")</f>
        <v/>
      </c>
      <c r="S526" s="57" t="str">
        <f>VLOOKUP(Table9[[#This Row],[Id]],Vocabulary!A:K,11)</f>
        <v>no</v>
      </c>
    </row>
    <row r="527" spans="1:19" ht="43.2" x14ac:dyDescent="0.3">
      <c r="A527" s="4">
        <v>578</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&lt;gevolgVan&gt;</v>
      </c>
      <c r="J527" s="13" t="str">
        <f>IF($A527&lt;&gt;"",VLOOKUP($A527,Vocabulary!$A:$J,2,),"")</f>
        <v>gevolgVan</v>
      </c>
      <c r="K527" s="13" t="str">
        <f>IFERROR(IF(VLOOKUP(A527,VocabularyNL!$A:$G,6)=0,"",VLOOKUP(A527,VocabularyNL!$A:$G,6)),"")</f>
        <v>gevolgVan</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http://www.w3.org/ns/org#resultedFrom</v>
      </c>
      <c r="Q527" s="13" t="str">
        <f>IFERROR(IF(VLOOKUP(A527,VocabularyNL!$A:$H,8)=0,"",VLOOKUP(A527,VocabularyNL!$A:$H,8)),"")</f>
        <v/>
      </c>
      <c r="R527" s="13" t="str">
        <f>IFERROR(IF(VLOOKUP(A527,VocabularyFR!$A:$H,8)=0,"",VLOOKUP(A527,VocabularyFR!$A:$H,8)),"")</f>
        <v/>
      </c>
      <c r="S527" s="57" t="str">
        <f>VLOOKUP(Table9[[#This Row],[Id]],Vocabulary!A:K,11)</f>
        <v>no</v>
      </c>
    </row>
    <row r="528" spans="1:19" ht="43.2" x14ac:dyDescent="0.3">
      <c r="A528" s="4">
        <v>579</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&lt;heeft&gt;</v>
      </c>
      <c r="J528" s="13" t="str">
        <f>IF($A528&lt;&gt;"",VLOOKUP($A528,Vocabulary!$A:$J,2,),"")</f>
        <v>heeft</v>
      </c>
      <c r="K528" s="13" t="str">
        <f>IFERROR(IF(VLOOKUP(A528,VocabularyNL!$A:$G,6)=0,"",VLOOKUP(A528,VocabularyNL!$A:$G,6)),"")</f>
        <v>heeft</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http://www.w3.org/ns/org#hasMembership</v>
      </c>
      <c r="Q528" s="13" t="str">
        <f>IFERROR(IF(VLOOKUP(A528,VocabularyNL!$A:$H,8)=0,"",VLOOKUP(A528,VocabularyNL!$A:$H,8)),"")</f>
        <v/>
      </c>
      <c r="R528" s="13" t="str">
        <f>IFERROR(IF(VLOOKUP(A528,VocabularyFR!$A:$H,8)=0,"",VLOOKUP(A528,VocabularyFR!$A:$H,8)),"")</f>
        <v/>
      </c>
      <c r="S528" s="57" t="str">
        <f>VLOOKUP(Table9[[#This Row],[Id]],Vocabulary!A:K,11)</f>
        <v>no</v>
      </c>
    </row>
    <row r="529" spans="1:19" ht="43.2" x14ac:dyDescent="0.3">
      <c r="A529" s="4">
        <v>580</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&lt;heeftEenheid&gt;</v>
      </c>
      <c r="J529" s="13" t="str">
        <f>IF($A529&lt;&gt;"",VLOOKUP($A529,Vocabulary!$A:$J,2,),"")</f>
        <v>heeftEenheid</v>
      </c>
      <c r="K529" s="13" t="str">
        <f>IFERROR(IF(VLOOKUP(A529,VocabularyNL!$A:$G,6)=0,"",VLOOKUP(A529,VocabularyNL!$A:$G,6)),"")</f>
        <v>heeftEenheid</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http://www.w3.org/ns/org#hasUnit</v>
      </c>
      <c r="Q529" s="13" t="str">
        <f>IFERROR(IF(VLOOKUP(A529,VocabularyNL!$A:$H,8)=0,"",VLOOKUP(A529,VocabularyNL!$A:$H,8)),"")</f>
        <v/>
      </c>
      <c r="R529" s="13" t="str">
        <f>IFERROR(IF(VLOOKUP(A529,VocabularyFR!$A:$H,8)=0,"",VLOOKUP(A529,VocabularyFR!$A:$H,8)),"")</f>
        <v/>
      </c>
      <c r="S529" s="57" t="str">
        <f>VLOOKUP(Table9[[#This Row],[Id]],Vocabulary!A:K,11)</f>
        <v>no</v>
      </c>
    </row>
    <row r="530" spans="1:19" ht="43.2" x14ac:dyDescent="0.3">
      <c r="A530" s="4">
        <v>581</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&lt;heeftFormeelKader&gt;</v>
      </c>
      <c r="J530" s="13" t="str">
        <f>IF($A530&lt;&gt;"",VLOOKUP($A530,Vocabulary!$A:$J,2,),"")</f>
        <v>heeftFormeelKader</v>
      </c>
      <c r="K530" s="13" t="str">
        <f>IFERROR(IF(VLOOKUP(A530,VocabularyNL!$A:$G,6)=0,"",VLOOKUP(A530,VocabularyNL!$A:$G,6)),"")</f>
        <v>heeftFormeelKader</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http://data.europa.eu/m8g/hasFormalFramework</v>
      </c>
      <c r="Q530" s="13" t="str">
        <f>IFERROR(IF(VLOOKUP(A530,VocabularyNL!$A:$H,8)=0,"",VLOOKUP(A530,VocabularyNL!$A:$H,8)),"")</f>
        <v/>
      </c>
      <c r="R530" s="13" t="str">
        <f>IFERROR(IF(VLOOKUP(A530,VocabularyFR!$A:$H,8)=0,"",VLOOKUP(A530,VocabularyFR!$A:$H,8)),"")</f>
        <v/>
      </c>
      <c r="S530" s="57" t="str">
        <f>VLOOKUP(Table9[[#This Row],[Id]],Vocabulary!A:K,11)</f>
        <v>no</v>
      </c>
    </row>
    <row r="531" spans="1:19" ht="43.2" x14ac:dyDescent="0.3">
      <c r="A531" s="4">
        <v>582</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&lt;heeftGeregistreerdeOrganisatie&gt;</v>
      </c>
      <c r="J531" s="13" t="str">
        <f>IF($A531&lt;&gt;"",VLOOKUP($A531,Vocabulary!$A:$J,2,),"")</f>
        <v>heeftGeregistreerdeOrganisatie</v>
      </c>
      <c r="K531" s="13" t="str">
        <f>IFERROR(IF(VLOOKUP(A531,VocabularyNL!$A:$G,6)=0,"",VLOOKUP(A531,VocabularyNL!$A:$G,6)),"")</f>
        <v>heeftGeregistreerdeOrganisatie</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http://www.w3.org/ns/regorg#hasRegisteredOrganization</v>
      </c>
      <c r="Q531" s="13" t="str">
        <f>IFERROR(IF(VLOOKUP(A531,VocabularyNL!$A:$H,8)=0,"",VLOOKUP(A531,VocabularyNL!$A:$H,8)),"")</f>
        <v/>
      </c>
      <c r="R531" s="13" t="str">
        <f>IFERROR(IF(VLOOKUP(A531,VocabularyFR!$A:$H,8)=0,"",VLOOKUP(A531,VocabularyFR!$A:$H,8)),"")</f>
        <v/>
      </c>
      <c r="S531" s="57" t="str">
        <f>VLOOKUP(Table9[[#This Row],[Id]],Vocabulary!A:K,11)</f>
        <v>no</v>
      </c>
    </row>
    <row r="532" spans="1:19" ht="43.2" x14ac:dyDescent="0.3">
      <c r="A532" s="4">
        <v>583</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&lt;heeftGeregistreerdeVestiging&gt;</v>
      </c>
      <c r="J532" s="13" t="str">
        <f>IF($A532&lt;&gt;"",VLOOKUP($A532,Vocabulary!$A:$J,2,),"")</f>
        <v>heeftGeregistreerdeVestiging</v>
      </c>
      <c r="K532" s="13" t="str">
        <f>IFERROR(IF(VLOOKUP(A532,VocabularyNL!$A:$G,6)=0,"",VLOOKUP(A532,VocabularyNL!$A:$G,6)),"")</f>
        <v>heeftGeregistreerdeVestiging</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http://www.w3.org/ns/org#hasRegisteredSite</v>
      </c>
      <c r="Q532" s="13" t="str">
        <f>IFERROR(IF(VLOOKUP(A532,VocabularyNL!$A:$H,8)=0,"",VLOOKUP(A532,VocabularyNL!$A:$H,8)),"")</f>
        <v/>
      </c>
      <c r="R532" s="13" t="str">
        <f>IFERROR(IF(VLOOKUP(A532,VocabularyFR!$A:$H,8)=0,"",VLOOKUP(A532,VocabularyFR!$A:$H,8)),"")</f>
        <v/>
      </c>
      <c r="S532" s="57" t="str">
        <f>VLOOKUP(Table9[[#This Row],[Id]],Vocabulary!A:K,11)</f>
        <v>no</v>
      </c>
    </row>
    <row r="533" spans="1:19" ht="43.2" x14ac:dyDescent="0.3">
      <c r="A533" s="4">
        <v>584</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&lt;heeftPositie&gt;</v>
      </c>
      <c r="J533" s="13" t="str">
        <f>IF($A533&lt;&gt;"",VLOOKUP($A533,Vocabulary!$A:$J,2,),"")</f>
        <v>heeftPositie</v>
      </c>
      <c r="K533" s="13" t="str">
        <f>IFERROR(IF(VLOOKUP(A533,VocabularyNL!$A:$G,6)=0,"",VLOOKUP(A533,VocabularyNL!$A:$G,6)),"")</f>
        <v>heeftPositie</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http://www.w3.org/ns/org#hasPost</v>
      </c>
      <c r="Q533" s="13" t="str">
        <f>IFERROR(IF(VLOOKUP(A533,VocabularyNL!$A:$H,8)=0,"",VLOOKUP(A533,VocabularyNL!$A:$H,8)),"")</f>
        <v/>
      </c>
      <c r="R533" s="13" t="str">
        <f>IFERROR(IF(VLOOKUP(A533,VocabularyFR!$A:$H,8)=0,"",VLOOKUP(A533,VocabularyFR!$A:$H,8)),"")</f>
        <v/>
      </c>
      <c r="S533" s="57" t="str">
        <f>VLOOKUP(Table9[[#This Row],[Id]],Vocabulary!A:K,11)</f>
        <v>no</v>
      </c>
    </row>
    <row r="534" spans="1:19" ht="43.2" x14ac:dyDescent="0.3">
      <c r="A534" s="4">
        <v>585</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&lt;heeftPrimaireVestiging&gt;</v>
      </c>
      <c r="J534" s="13" t="str">
        <f>IF($A534&lt;&gt;"",VLOOKUP($A534,Vocabulary!$A:$J,2,),"")</f>
        <v>heeftPrimaireVestiging</v>
      </c>
      <c r="K534" s="13" t="str">
        <f>IFERROR(IF(VLOOKUP(A534,VocabularyNL!$A:$G,6)=0,"",VLOOKUP(A534,VocabularyNL!$A:$G,6)),"")</f>
        <v>heeftPrimaireVestiging</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http://www.w3.org/ns/org#hasPrimarySite</v>
      </c>
      <c r="Q534" s="13" t="str">
        <f>IFERROR(IF(VLOOKUP(A534,VocabularyNL!$A:$H,8)=0,"",VLOOKUP(A534,VocabularyNL!$A:$H,8)),"")</f>
        <v/>
      </c>
      <c r="R534" s="13" t="str">
        <f>IFERROR(IF(VLOOKUP(A534,VocabularyFR!$A:$H,8)=0,"",VLOOKUP(A534,VocabularyFR!$A:$H,8)),"")</f>
        <v/>
      </c>
      <c r="S534" s="57" t="str">
        <f>VLOOKUP(Table9[[#This Row],[Id]],Vocabulary!A:K,11)</f>
        <v>no</v>
      </c>
    </row>
    <row r="535" spans="1:19" ht="43.2" x14ac:dyDescent="0.3">
      <c r="A535" s="4">
        <v>586</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&lt;heeftStandplaats&gt;</v>
      </c>
      <c r="J535" s="13" t="str">
        <f>IF($A535&lt;&gt;"",VLOOKUP($A535,Vocabulary!$A:$J,2,),"")</f>
        <v>heeftStandplaats</v>
      </c>
      <c r="K535" s="13" t="str">
        <f>IFERROR(IF(VLOOKUP(A535,VocabularyNL!$A:$G,6)=0,"",VLOOKUP(A535,VocabularyNL!$A:$G,6)),"")</f>
        <v>heeftStandplaats</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http://www.w3.org/ns/org#basedAt</v>
      </c>
      <c r="Q535" s="13" t="str">
        <f>IFERROR(IF(VLOOKUP(A535,VocabularyNL!$A:$H,8)=0,"",VLOOKUP(A535,VocabularyNL!$A:$H,8)),"")</f>
        <v/>
      </c>
      <c r="R535" s="13" t="str">
        <f>IFERROR(IF(VLOOKUP(A535,VocabularyFR!$A:$H,8)=0,"",VLOOKUP(A535,VocabularyFR!$A:$H,8)),"")</f>
        <v/>
      </c>
      <c r="S535" s="57" t="str">
        <f>VLOOKUP(Table9[[#This Row],[Id]],Vocabulary!A:K,11)</f>
        <v>no</v>
      </c>
    </row>
    <row r="536" spans="1:19" ht="43.2" x14ac:dyDescent="0.3">
      <c r="A536" s="4">
        <v>587</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&lt;heeftSuborganisatie&gt;</v>
      </c>
      <c r="J536" s="13" t="str">
        <f>IF($A536&lt;&gt;"",VLOOKUP($A536,Vocabulary!$A:$J,2,),"")</f>
        <v>heeftSuborganisatie</v>
      </c>
      <c r="K536" s="13" t="str">
        <f>IFERROR(IF(VLOOKUP(A536,VocabularyNL!$A:$G,6)=0,"",VLOOKUP(A536,VocabularyNL!$A:$G,6)),"")</f>
        <v>heeftSuborganisatie</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http://www.w3.org/ns/org#hasSubOrganization</v>
      </c>
      <c r="Q536" s="13" t="str">
        <f>IFERROR(IF(VLOOKUP(A536,VocabularyNL!$A:$H,8)=0,"",VLOOKUP(A536,VocabularyNL!$A:$H,8)),"")</f>
        <v/>
      </c>
      <c r="R536" s="13" t="str">
        <f>IFERROR(IF(VLOOKUP(A536,VocabularyFR!$A:$H,8)=0,"",VLOOKUP(A536,VocabularyFR!$A:$H,8)),"")</f>
        <v/>
      </c>
      <c r="S536" s="57" t="str">
        <f>VLOOKUP(Table9[[#This Row],[Id]],Vocabulary!A:K,11)</f>
        <v>no</v>
      </c>
    </row>
    <row r="537" spans="1:19" ht="43.2" x14ac:dyDescent="0.3">
      <c r="A537" s="4">
        <v>588</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&lt;heeftVestiging&gt;</v>
      </c>
      <c r="J537" s="13" t="str">
        <f>IF($A537&lt;&gt;"",VLOOKUP($A537,Vocabulary!$A:$J,2,),"")</f>
        <v>heeftVestiging</v>
      </c>
      <c r="K537" s="13" t="str">
        <f>IFERROR(IF(VLOOKUP(A537,VocabularyNL!$A:$G,6)=0,"",VLOOKUP(A537,VocabularyNL!$A:$G,6)),"")</f>
        <v>heeftVestiging</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http://www.w3.org/ns/org#hasSite</v>
      </c>
      <c r="Q537" s="13" t="str">
        <f>IFERROR(IF(VLOOKUP(A537,VocabularyNL!$A:$H,8)=0,"",VLOOKUP(A537,VocabularyNL!$A:$H,8)),"")</f>
        <v/>
      </c>
      <c r="R537" s="13" t="str">
        <f>IFERROR(IF(VLOOKUP(A537,VocabularyFR!$A:$H,8)=0,"",VLOOKUP(A537,VocabularyFR!$A:$H,8)),"")</f>
        <v/>
      </c>
      <c r="S537" s="57" t="str">
        <f>VLOOKUP(Table9[[#This Row],[Id]],Vocabulary!A:K,11)</f>
        <v>no</v>
      </c>
    </row>
    <row r="538" spans="1:19" ht="43.2" x14ac:dyDescent="0.3">
      <c r="A538" s="4">
        <v>589</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&lt;homepage&gt;</v>
      </c>
      <c r="J538" s="13" t="str">
        <f>IF($A538&lt;&gt;"",VLOOKUP($A538,Vocabulary!$A:$J,2,),"")</f>
        <v>homepage</v>
      </c>
      <c r="K538" s="13" t="str">
        <f>IFERROR(IF(VLOOKUP(A538,VocabularyNL!$A:$G,6)=0,"",VLOOKUP(A538,VocabularyNL!$A:$G,6)),"")</f>
        <v>homepage</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http://xmlns.com/foaf/0.1/homepage</v>
      </c>
      <c r="Q538" s="13" t="str">
        <f>IFERROR(IF(VLOOKUP(A538,VocabularyNL!$A:$H,8)=0,"",VLOOKUP(A538,VocabularyNL!$A:$H,8)),"")</f>
        <v/>
      </c>
      <c r="R538" s="13" t="str">
        <f>IFERROR(IF(VLOOKUP(A538,VocabularyFR!$A:$H,8)=0,"",VLOOKUP(A538,VocabularyFR!$A:$H,8)),"")</f>
        <v/>
      </c>
      <c r="S538" s="57" t="str">
        <f>VLOOKUP(Table9[[#This Row],[Id]],Vocabulary!A:K,11)</f>
        <v>no</v>
      </c>
    </row>
    <row r="539" spans="1:19" ht="43.2" x14ac:dyDescent="0.3">
      <c r="A539" s="4">
        <v>590</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&lt;hoofdVan&gt;</v>
      </c>
      <c r="J539" s="13" t="str">
        <f>IF($A539&lt;&gt;"",VLOOKUP($A539,Vocabulary!$A:$J,2,),"")</f>
        <v>hoofdVan</v>
      </c>
      <c r="K539" s="13" t="str">
        <f>IFERROR(IF(VLOOKUP(A539,VocabularyNL!$A:$G,6)=0,"",VLOOKUP(A539,VocabularyNL!$A:$G,6)),"")</f>
        <v>hoofdVan</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http://www.w3.org/ns/org#headOf</v>
      </c>
      <c r="Q539" s="13" t="str">
        <f>IFERROR(IF(VLOOKUP(A539,VocabularyNL!$A:$H,8)=0,"",VLOOKUP(A539,VocabularyNL!$A:$H,8)),"")</f>
        <v/>
      </c>
      <c r="R539" s="13" t="str">
        <f>IFERROR(IF(VLOOKUP(A539,VocabularyFR!$A:$H,8)=0,"",VLOOKUP(A539,VocabularyFR!$A:$H,8)),"")</f>
        <v/>
      </c>
      <c r="S539" s="57" t="str">
        <f>VLOOKUP(Table9[[#This Row],[Id]],Vocabulary!A:K,11)</f>
        <v>no</v>
      </c>
    </row>
    <row r="540" spans="1:19" ht="43.2" x14ac:dyDescent="0.3">
      <c r="A540" s="4">
        <v>591</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&lt;houdt&gt;</v>
      </c>
      <c r="J540" s="13" t="str">
        <f>IF($A540&lt;&gt;"",VLOOKUP($A540,Vocabulary!$A:$J,2,),"")</f>
        <v>houdt</v>
      </c>
      <c r="K540" s="13" t="str">
        <f>IFERROR(IF(VLOOKUP(A540,VocabularyNL!$A:$G,6)=0,"",VLOOKUP(A540,VocabularyNL!$A:$G,6)),"")</f>
        <v>houdt</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http://www.w3.org/ns/org#holds</v>
      </c>
      <c r="Q540" s="13" t="str">
        <f>IFERROR(IF(VLOOKUP(A540,VocabularyNL!$A:$H,8)=0,"",VLOOKUP(A540,VocabularyNL!$A:$H,8)),"")</f>
        <v/>
      </c>
      <c r="R540" s="13" t="str">
        <f>IFERROR(IF(VLOOKUP(A540,VocabularyFR!$A:$H,8)=0,"",VLOOKUP(A540,VocabularyFR!$A:$H,8)),"")</f>
        <v/>
      </c>
      <c r="S540" s="57" t="str">
        <f>VLOOKUP(Table9[[#This Row],[Id]],Vocabulary!A:K,11)</f>
        <v>no</v>
      </c>
    </row>
    <row r="541" spans="1:19" ht="43.2" x14ac:dyDescent="0.3">
      <c r="A541" s="4">
        <v>592</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&lt;ingevuldDoor&gt;</v>
      </c>
      <c r="J541" s="13" t="str">
        <f>IF($A541&lt;&gt;"",VLOOKUP($A541,Vocabulary!$A:$J,2,),"")</f>
        <v>ingevuldDoor</v>
      </c>
      <c r="K541" s="13" t="str">
        <f>IFERROR(IF(VLOOKUP(A541,VocabularyNL!$A:$G,6)=0,"",VLOOKUP(A541,VocabularyNL!$A:$G,6)),"")</f>
        <v>ingevuldDoor</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http://www.w3.org/ns/org#heldBy</v>
      </c>
      <c r="Q541" s="13" t="str">
        <f>IFERROR(IF(VLOOKUP(A541,VocabularyNL!$A:$H,8)=0,"",VLOOKUP(A541,VocabularyNL!$A:$H,8)),"")</f>
        <v/>
      </c>
      <c r="R541" s="13" t="str">
        <f>IFERROR(IF(VLOOKUP(A541,VocabularyFR!$A:$H,8)=0,"",VLOOKUP(A541,VocabularyFR!$A:$H,8)),"")</f>
        <v/>
      </c>
      <c r="S541" s="57" t="str">
        <f>VLOOKUP(Table9[[#This Row],[Id]],Vocabulary!A:K,11)</f>
        <v>no</v>
      </c>
    </row>
    <row r="542" spans="1:19" ht="43.2" x14ac:dyDescent="0.3">
      <c r="A542" s="4">
        <v>593</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Property</v>
      </c>
      <c r="I542" s="13" t="str">
        <f t="shared" si="8"/>
        <v>&lt;isLidmaatschapBij&gt;</v>
      </c>
      <c r="J542" s="13" t="str">
        <f>IF($A542&lt;&gt;"",VLOOKUP($A542,Vocabulary!$A:$J,2,),"")</f>
        <v>isLidmaatschapBij</v>
      </c>
      <c r="K542" s="13" t="str">
        <f>IFERROR(IF(VLOOKUP(A542,VocabularyNL!$A:$G,6)=0,"",VLOOKUP(A542,VocabularyNL!$A:$G,6)),"")</f>
        <v>isLidmaatschapBij</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http://www.w3.org/ns/org#organization</v>
      </c>
      <c r="Q542" s="13" t="str">
        <f>IFERROR(IF(VLOOKUP(A542,VocabularyNL!$A:$H,8)=0,"",VLOOKUP(A542,VocabularyNL!$A:$H,8)),"")</f>
        <v/>
      </c>
      <c r="R542" s="13" t="str">
        <f>IFERROR(IF(VLOOKUP(A542,VocabularyFR!$A:$H,8)=0,"",VLOOKUP(A542,VocabularyFR!$A:$H,8)),"")</f>
        <v/>
      </c>
      <c r="S542" s="57" t="str">
        <f>VLOOKUP(Table9[[#This Row],[Id]],Vocabulary!A:K,11)</f>
        <v>no</v>
      </c>
    </row>
    <row r="543" spans="1:19" ht="43.2" x14ac:dyDescent="0.3">
      <c r="A543" s="4">
        <v>594</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&lt;lid&gt;</v>
      </c>
      <c r="J543" s="13" t="str">
        <f>IF($A543&lt;&gt;"",VLOOKUP($A543,Vocabulary!$A:$J,2,),"")</f>
        <v>lid</v>
      </c>
      <c r="K543" s="13" t="str">
        <f>IFERROR(IF(VLOOKUP(A543,VocabularyNL!$A:$G,6)=0,"",VLOOKUP(A543,VocabularyNL!$A:$G,6)),"")</f>
        <v>lid</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http://www.w3.org/ns/org#member</v>
      </c>
      <c r="Q543" s="13" t="str">
        <f>IFERROR(IF(VLOOKUP(A543,VocabularyNL!$A:$H,8)=0,"",VLOOKUP(A543,VocabularyNL!$A:$H,8)),"")</f>
        <v/>
      </c>
      <c r="R543" s="13" t="str">
        <f>IFERROR(IF(VLOOKUP(A543,VocabularyFR!$A:$H,8)=0,"",VLOOKUP(A543,VocabularyFR!$A:$H,8)),"")</f>
        <v/>
      </c>
      <c r="S543" s="57" t="str">
        <f>VLOOKUP(Table9[[#This Row],[Id]],Vocabulary!A:K,11)</f>
        <v>no</v>
      </c>
    </row>
    <row r="544" spans="1:19" ht="43.2" x14ac:dyDescent="0.3">
      <c r="A544" s="4">
        <v>595</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Property</v>
      </c>
      <c r="I544" s="13" t="str">
        <f t="shared" si="8"/>
        <v>&lt;lidGedurende&gt;</v>
      </c>
      <c r="J544" s="13" t="str">
        <f>IF($A544&lt;&gt;"",VLOOKUP($A544,Vocabulary!$A:$J,2,),"")</f>
        <v>lidGedurende</v>
      </c>
      <c r="K544" s="13" t="str">
        <f>IFERROR(IF(VLOOKUP(A544,VocabularyNL!$A:$G,6)=0,"",VLOOKUP(A544,VocabularyNL!$A:$G,6)),"")</f>
        <v>lidGedurende</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http://www.w3.org/ns/org#memberDuring</v>
      </c>
      <c r="Q544" s="13" t="str">
        <f>IFERROR(IF(VLOOKUP(A544,VocabularyNL!$A:$H,8)=0,"",VLOOKUP(A544,VocabularyNL!$A:$H,8)),"")</f>
        <v/>
      </c>
      <c r="R544" s="13" t="str">
        <f>IFERROR(IF(VLOOKUP(A544,VocabularyFR!$A:$H,8)=0,"",VLOOKUP(A544,VocabularyFR!$A:$H,8)),"")</f>
        <v/>
      </c>
      <c r="S544" s="57" t="str">
        <f>VLOOKUP(Table9[[#This Row],[Id]],Vocabulary!A:K,11)</f>
        <v>no</v>
      </c>
    </row>
    <row r="545" spans="1:19" ht="43.2" x14ac:dyDescent="0.3">
      <c r="A545" s="4">
        <v>596</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Property</v>
      </c>
      <c r="I545" s="13" t="str">
        <f t="shared" si="8"/>
        <v>&lt;lidVan&gt;</v>
      </c>
      <c r="J545" s="13" t="str">
        <f>IF($A545&lt;&gt;"",VLOOKUP($A545,Vocabulary!$A:$J,2,),"")</f>
        <v>lidVan</v>
      </c>
      <c r="K545" s="13" t="str">
        <f>IFERROR(IF(VLOOKUP(A545,VocabularyNL!$A:$G,6)=0,"",VLOOKUP(A545,VocabularyNL!$A:$G,6)),"")</f>
        <v>lidVan</v>
      </c>
      <c r="L545" s="13" t="str">
        <f>IFERROR(IF(VLOOKUP(A545,VocabularyFR!$A:$G,6)=0,"",VLOOKUP(A545,VocabularyFR!$A:$G,6)),"")</f>
        <v/>
      </c>
      <c r="M545" s="13" t="str">
        <f>IFERROR(IF(VLOOKUP(A545,Vocabulary!$A:$F,3)=0,"",VLOOKUP(A545,Vocabulary!$A:$F,3)),"")</f>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http://www.w3.org/ns/org#memberOf</v>
      </c>
      <c r="Q545" s="13" t="str">
        <f>IFERROR(IF(VLOOKUP(A545,VocabularyNL!$A:$H,8)=0,"",VLOOKUP(A545,VocabularyNL!$A:$H,8)),"")</f>
        <v/>
      </c>
      <c r="R545" s="13" t="str">
        <f>IFERROR(IF(VLOOKUP(A545,VocabularyFR!$A:$H,8)=0,"",VLOOKUP(A545,VocabularyFR!$A:$H,8)),"")</f>
        <v/>
      </c>
      <c r="S545" s="57" t="str">
        <f>VLOOKUP(Table9[[#This Row],[Id]],Vocabulary!A:K,11)</f>
        <v>no</v>
      </c>
    </row>
    <row r="546" spans="1:19" ht="43.2" x14ac:dyDescent="0.3">
      <c r="A546" s="4">
        <v>597</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Class</v>
      </c>
      <c r="I546" s="13" t="str">
        <f t="shared" si="8"/>
        <v>&lt;Lidmaatschap&gt;</v>
      </c>
      <c r="J546" s="13" t="str">
        <f>IF($A546&lt;&gt;"",VLOOKUP($A546,Vocabulary!$A:$J,2,),"")</f>
        <v>Lidmaatschap</v>
      </c>
      <c r="K546" s="13" t="str">
        <f>IFERROR(IF(VLOOKUP(A546,VocabularyNL!$A:$G,6)=0,"",VLOOKUP(A546,VocabularyNL!$A:$G,6)),"")</f>
        <v>Lidmaatschap</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http://www.w3.org/ns/org#Membership</v>
      </c>
      <c r="Q546" s="13" t="str">
        <f>IFERROR(IF(VLOOKUP(A546,VocabularyNL!$A:$H,8)=0,"",VLOOKUP(A546,VocabularyNL!$A:$H,8)),"")</f>
        <v/>
      </c>
      <c r="R546" s="13" t="str">
        <f>IFERROR(IF(VLOOKUP(A546,VocabularyFR!$A:$H,8)=0,"",VLOOKUP(A546,VocabularyFR!$A:$H,8)),"")</f>
        <v/>
      </c>
      <c r="S546" s="57" t="str">
        <f>VLOOKUP(Table9[[#This Row],[Id]],Vocabulary!A:K,11)</f>
        <v>no</v>
      </c>
    </row>
    <row r="547" spans="1:19" ht="43.2" x14ac:dyDescent="0.3">
      <c r="A547" s="4">
        <v>598</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Property</v>
      </c>
      <c r="I547" s="13" t="str">
        <f t="shared" si="8"/>
        <v>&lt;logo&gt;</v>
      </c>
      <c r="J547" s="13" t="str">
        <f>IF($A547&lt;&gt;"",VLOOKUP($A547,Vocabulary!$A:$J,2,),"")</f>
        <v>logo</v>
      </c>
      <c r="K547" s="13" t="str">
        <f>IFERROR(IF(VLOOKUP(A547,VocabularyNL!$A:$G,6)=0,"",VLOOKUP(A547,VocabularyNL!$A:$G,6)),"")</f>
        <v>logo</v>
      </c>
      <c r="L547" s="13" t="str">
        <f>IFERROR(IF(VLOOKUP(A547,VocabularyFR!$A:$G,6)=0,"",VLOOKUP(A547,VocabularyFR!$A:$G,6)),"")</f>
        <v/>
      </c>
      <c r="M547" s="13" t="str">
        <f>IFERROR(IF(VLOOKUP(A547,Vocabulary!$A:$F,3)=0,"",VLOOKUP(A547,Vocabulary!$A:$F,3)),"")</f>
        <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http://schema.org/logo</v>
      </c>
      <c r="Q547" s="13" t="str">
        <f>IFERROR(IF(VLOOKUP(A547,VocabularyNL!$A:$H,8)=0,"",VLOOKUP(A547,VocabularyNL!$A:$H,8)),"")</f>
        <v/>
      </c>
      <c r="R547" s="13" t="str">
        <f>IFERROR(IF(VLOOKUP(A547,VocabularyFR!$A:$H,8)=0,"",VLOOKUP(A547,VocabularyFR!$A:$H,8)),"")</f>
        <v/>
      </c>
      <c r="S547" s="57" t="str">
        <f>VLOOKUP(Table9[[#This Row],[Id]],Vocabulary!A:K,11)</f>
        <v>no</v>
      </c>
    </row>
    <row r="548" spans="1:19" ht="43.2" x14ac:dyDescent="0.3">
      <c r="A548" s="4">
        <v>599</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Class</v>
      </c>
      <c r="I548" s="13" t="str">
        <f t="shared" si="8"/>
        <v>&lt;Oprichtingsgebeurtenis&gt;</v>
      </c>
      <c r="J548" s="13" t="str">
        <f>IF($A548&lt;&gt;"",VLOOKUP($A548,Vocabulary!$A:$J,2,),"")</f>
        <v>Oprichtingsgebeurtenis</v>
      </c>
      <c r="K548" s="13" t="str">
        <f>IFERROR(IF(VLOOKUP(A548,VocabularyNL!$A:$G,6)=0,"",VLOOKUP(A548,VocabularyNL!$A:$G,6)),"")</f>
        <v>Oprichtingsgebeurtenis</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http://data.europa.eu/m8g/FoundationEvent</v>
      </c>
      <c r="Q548" s="13" t="str">
        <f>IFERROR(IF(VLOOKUP(A548,VocabularyNL!$A:$H,8)=0,"",VLOOKUP(A548,VocabularyNL!$A:$H,8)),"")</f>
        <v/>
      </c>
      <c r="R548" s="13" t="str">
        <f>IFERROR(IF(VLOOKUP(A548,VocabularyFR!$A:$H,8)=0,"",VLOOKUP(A548,VocabularyFR!$A:$H,8)),"")</f>
        <v/>
      </c>
      <c r="S548" s="57" t="str">
        <f>VLOOKUP(Table9[[#This Row],[Id]],Vocabulary!A:K,11)</f>
        <v>no</v>
      </c>
    </row>
    <row r="549" spans="1:19" ht="100.8" x14ac:dyDescent="0.3">
      <c r="A549" s="4">
        <v>600</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Class</v>
      </c>
      <c r="I549" s="13" t="str">
        <f t="shared" si="8"/>
        <v>&lt;Organisatie&gt;</v>
      </c>
      <c r="J549" s="13" t="str">
        <f>IF($A549&lt;&gt;"",VLOOKUP($A549,Vocabulary!$A:$J,2,),"")</f>
        <v>Organisatie</v>
      </c>
      <c r="K549" s="13" t="str">
        <f>IFERROR(IF(VLOOKUP(A549,VocabularyNL!$A:$G,6)=0,"",VLOOKUP(A549,VocabularyNL!$A:$G,6)),"")</f>
        <v>Organisatie</v>
      </c>
      <c r="L549" s="13" t="str">
        <f>IFERROR(IF(VLOOKUP(A549,VocabularyFR!$A:$G,6)=0,"",VLOOKUP(A549,VocabularyFR!$A:$G,6)),"")</f>
        <v/>
      </c>
      <c r="M549" s="13" t="str">
        <f>IFERROR(IF(VLOOKUP(A549,Vocabulary!$A:$F,3)=0,"",VLOOKUP(A549,Vocabulary!$A:$F,3)),"")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9" s="13" t="str">
        <f>IFERROR(IF(VLOOKUP(A549,VocabularyNL!$A:$H,7)=0,"",VLOOKUP(A549,VocabularyNL!$A:$H,7)),"")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9" s="13" t="str">
        <f>IFERROR(IF(VLOOKUP(A549,VocabularyFR!$A:$H,7)=0,"",VLOOKUP(A549,VocabularyFR!$A:$H,7)),"")</f>
        <v/>
      </c>
      <c r="P549" s="13" t="str">
        <f>IF($A549&lt;&gt;"",IF(VLOOKUP($A549,Vocabulary!$A:$J,7,)&lt;&gt;"",VLOOKUP($A549,Vocabulary!$A:$J,7,),""),"")</f>
        <v>external terminology:
http://www.w3.org/ns/org#Organization</v>
      </c>
      <c r="Q549" s="13" t="str">
        <f>IFERROR(IF(VLOOKUP(A549,VocabularyNL!$A:$H,8)=0,"",VLOOKUP(A549,VocabularyNL!$A:$H,8)),"")</f>
        <v/>
      </c>
      <c r="R549" s="13" t="str">
        <f>IFERROR(IF(VLOOKUP(A549,VocabularyFR!$A:$H,8)=0,"",VLOOKUP(A549,VocabularyFR!$A:$H,8)),"")</f>
        <v/>
      </c>
      <c r="S549" s="57" t="str">
        <f>VLOOKUP(Table9[[#This Row],[Id]],Vocabulary!A:K,11)</f>
        <v>no</v>
      </c>
    </row>
    <row r="550" spans="1:19" ht="43.2" x14ac:dyDescent="0.3">
      <c r="A550" s="4">
        <v>601</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&lt;organisatieactiviteit&gt;</v>
      </c>
      <c r="J550" s="13" t="str">
        <f>IF($A550&lt;&gt;"",VLOOKUP($A550,Vocabulary!$A:$J,2,),"")</f>
        <v>organisatieactiviteit</v>
      </c>
      <c r="K550" s="13" t="str">
        <f>IFERROR(IF(VLOOKUP(A550,VocabularyNL!$A:$G,6)=0,"",VLOOKUP(A550,VocabularyNL!$A:$G,6)),"")</f>
        <v>organisatieactiviteit</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http://www.w3.org/ns/regorg#orgActivity</v>
      </c>
      <c r="Q550" s="13" t="str">
        <f>IFERROR(IF(VLOOKUP(A550,VocabularyNL!$A:$H,8)=0,"",VLOOKUP(A550,VocabularyNL!$A:$H,8)),"")</f>
        <v/>
      </c>
      <c r="R550" s="13" t="str">
        <f>IFERROR(IF(VLOOKUP(A550,VocabularyFR!$A:$H,8)=0,"",VLOOKUP(A550,VocabularyFR!$A:$H,8)),"")</f>
        <v/>
      </c>
      <c r="S550" s="57" t="str">
        <f>VLOOKUP(Table9[[#This Row],[Id]],Vocabulary!A:K,11)</f>
        <v>no</v>
      </c>
    </row>
    <row r="551" spans="1:19" ht="86.4" x14ac:dyDescent="0.3">
      <c r="A551" s="4">
        <v>602</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&lt;Organisatie-eenheid&gt;</v>
      </c>
      <c r="J551" s="13" t="str">
        <f>IF($A551&lt;&gt;"",VLOOKUP($A551,Vocabulary!$A:$J,2,),"")</f>
        <v>Organisatie-eenheid</v>
      </c>
      <c r="K551" s="13" t="str">
        <f>IFERROR(IF(VLOOKUP(A551,VocabularyNL!$A:$G,6)=0,"",VLOOKUP(A551,VocabularyNL!$A:$G,6)),"")</f>
        <v>Organisatie-eenheid</v>
      </c>
      <c r="L551" s="13" t="str">
        <f>IFERROR(IF(VLOOKUP(A551,VocabularyFR!$A:$G,6)=0,"",VLOOKUP(A551,VocabularyFR!$A:$G,6)),"")</f>
        <v/>
      </c>
      <c r="M551" s="13" t="str">
        <f>IFERROR(IF(VLOOKUP(A551,Vocabulary!$A:$F,3)=0,"",VLOOKUP(A551,Vocabulary!$A:$F,3)),"")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51" s="13" t="str">
        <f>IFERROR(IF(VLOOKUP(A551,VocabularyNL!$A:$H,7)=0,"",VLOOKUP(A551,VocabularyNL!$A:$H,7)),"")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51" s="13" t="str">
        <f>IFERROR(IF(VLOOKUP(A551,VocabularyFR!$A:$H,7)=0,"",VLOOKUP(A551,VocabularyFR!$A:$H,7)),"")</f>
        <v/>
      </c>
      <c r="P551" s="13" t="str">
        <f>IF($A551&lt;&gt;"",IF(VLOOKUP($A551,Vocabulary!$A:$J,7,)&lt;&gt;"",VLOOKUP($A551,Vocabulary!$A:$J,7,),""),"")</f>
        <v>external terminology:
http://www.w3.org/ns/org#OrganizationalUnit</v>
      </c>
      <c r="Q551" s="13" t="str">
        <f>IFERROR(IF(VLOOKUP(A551,VocabularyNL!$A:$H,8)=0,"",VLOOKUP(A551,VocabularyNL!$A:$H,8)),"")</f>
        <v/>
      </c>
      <c r="R551" s="13" t="str">
        <f>IFERROR(IF(VLOOKUP(A551,VocabularyFR!$A:$H,8)=0,"",VLOOKUP(A551,VocabularyFR!$A:$H,8)),"")</f>
        <v/>
      </c>
      <c r="S551" s="57" t="str">
        <f>VLOOKUP(Table9[[#This Row],[Id]],Vocabulary!A:K,11)</f>
        <v>no</v>
      </c>
    </row>
    <row r="552" spans="1:19" ht="43.2" x14ac:dyDescent="0.3">
      <c r="A552" s="4">
        <v>603</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&lt;organisatiestatus&gt;</v>
      </c>
      <c r="J552" s="13" t="str">
        <f>IF($A552&lt;&gt;"",VLOOKUP($A552,Vocabulary!$A:$J,2,),"")</f>
        <v>organisatiestatus</v>
      </c>
      <c r="K552" s="13" t="str">
        <f>IFERROR(IF(VLOOKUP(A552,VocabularyNL!$A:$G,6)=0,"",VLOOKUP(A552,VocabularyNL!$A:$G,6)),"")</f>
        <v>organisatiestatus</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http://www.w3.org/ns/regorg#orgStatus</v>
      </c>
      <c r="Q552" s="13" t="str">
        <f>IFERROR(IF(VLOOKUP(A552,VocabularyNL!$A:$H,8)=0,"",VLOOKUP(A552,VocabularyNL!$A:$H,8)),"")</f>
        <v/>
      </c>
      <c r="R552" s="13" t="str">
        <f>IFERROR(IF(VLOOKUP(A552,VocabularyFR!$A:$H,8)=0,"",VLOOKUP(A552,VocabularyFR!$A:$H,8)),"")</f>
        <v/>
      </c>
      <c r="S552" s="57" t="str">
        <f>VLOOKUP(Table9[[#This Row],[Id]],Vocabulary!A:K,11)</f>
        <v>no</v>
      </c>
    </row>
    <row r="553" spans="1:19" ht="43.2" x14ac:dyDescent="0.3">
      <c r="A553" s="4">
        <v>604</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Property</v>
      </c>
      <c r="I553" s="13" t="str">
        <f t="shared" si="8"/>
        <v>&lt;organisatietype&gt;</v>
      </c>
      <c r="J553" s="13" t="str">
        <f>IF($A553&lt;&gt;"",VLOOKUP($A553,Vocabulary!$A:$J,2,),"")</f>
        <v>organisatietype</v>
      </c>
      <c r="K553" s="13" t="str">
        <f>IFERROR(IF(VLOOKUP(A553,VocabularyNL!$A:$G,6)=0,"",VLOOKUP(A553,VocabularyNL!$A:$G,6)),"")</f>
        <v>organisatietype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http://www.w3.org/ns/regorg#orgType</v>
      </c>
      <c r="Q553" s="13" t="str">
        <f>IFERROR(IF(VLOOKUP(A553,VocabularyNL!$A:$H,8)=0,"",VLOOKUP(A553,VocabularyNL!$A:$H,8)),"")</f>
        <v/>
      </c>
      <c r="R553" s="13" t="str">
        <f>IFERROR(IF(VLOOKUP(A553,VocabularyFR!$A:$H,8)=0,"",VLOOKUP(A553,VocabularyFR!$A:$H,8)),"")</f>
        <v/>
      </c>
      <c r="S553" s="57" t="str">
        <f>VLOOKUP(Table9[[#This Row],[Id]],Vocabulary!A:K,11)</f>
        <v>no</v>
      </c>
    </row>
    <row r="554" spans="1:19" ht="43.2" x14ac:dyDescent="0.3">
      <c r="A554" s="4">
        <v>605</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&lt;origineleOrganisatie&gt;</v>
      </c>
      <c r="J554" s="13" t="str">
        <f>IF($A554&lt;&gt;"",VLOOKUP($A554,Vocabulary!$A:$J,2,),"")</f>
        <v>origineleOrganisatie</v>
      </c>
      <c r="K554" s="13" t="str">
        <f>IFERROR(IF(VLOOKUP(A554,VocabularyNL!$A:$G,6)=0,"",VLOOKUP(A554,VocabularyNL!$A:$G,6)),"")</f>
        <v>origineleOrganisatie</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http://www.w3.org/ns/org#originalOrganization</v>
      </c>
      <c r="Q554" s="13" t="str">
        <f>IFERROR(IF(VLOOKUP(A554,VocabularyNL!$A:$H,8)=0,"",VLOOKUP(A554,VocabularyNL!$A:$H,8)),"")</f>
        <v/>
      </c>
      <c r="R554" s="13" t="str">
        <f>IFERROR(IF(VLOOKUP(A554,VocabularyFR!$A:$H,8)=0,"",VLOOKUP(A554,VocabularyFR!$A:$H,8)),"")</f>
        <v/>
      </c>
      <c r="S554" s="57" t="str">
        <f>VLOOKUP(Table9[[#This Row],[Id]],Vocabulary!A:K,11)</f>
        <v>no</v>
      </c>
    </row>
    <row r="555" spans="1:19" ht="43.2" x14ac:dyDescent="0.3">
      <c r="A555" s="4">
        <v>606</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Class</v>
      </c>
      <c r="I555" s="13" t="str">
        <f t="shared" si="8"/>
        <v>&lt;Positie&gt;</v>
      </c>
      <c r="J555" s="13" t="str">
        <f>IF($A555&lt;&gt;"",VLOOKUP($A555,Vocabulary!$A:$J,2,),"")</f>
        <v>Positie</v>
      </c>
      <c r="K555" s="13" t="str">
        <f>IFERROR(IF(VLOOKUP(A555,VocabularyNL!$A:$G,6)=0,"",VLOOKUP(A555,VocabularyNL!$A:$G,6)),"")</f>
        <v>Positie</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http://www.w3.org/ns/org#Post</v>
      </c>
      <c r="Q555" s="13" t="str">
        <f>IFERROR(IF(VLOOKUP(A555,VocabularyNL!$A:$H,8)=0,"",VLOOKUP(A555,VocabularyNL!$A:$H,8)),"")</f>
        <v/>
      </c>
      <c r="R555" s="13" t="str">
        <f>IFERROR(IF(VLOOKUP(A555,VocabularyFR!$A:$H,8)=0,"",VLOOKUP(A555,VocabularyFR!$A:$H,8)),"")</f>
        <v/>
      </c>
      <c r="S555" s="57" t="str">
        <f>VLOOKUP(Table9[[#This Row],[Id]],Vocabulary!A:K,11)</f>
        <v>no</v>
      </c>
    </row>
    <row r="556" spans="1:19" ht="43.2" x14ac:dyDescent="0.3">
      <c r="A556" s="4">
        <v>607</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&lt;positieBij&gt;</v>
      </c>
      <c r="J556" s="13" t="str">
        <f>IF($A556&lt;&gt;"",VLOOKUP($A556,Vocabulary!$A:$J,2,),"")</f>
        <v>positieBij</v>
      </c>
      <c r="K556" s="13" t="str">
        <f>IFERROR(IF(VLOOKUP(A556,VocabularyNL!$A:$G,6)=0,"",VLOOKUP(A556,VocabularyNL!$A:$G,6)),"")</f>
        <v>positieBij</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http://www.w3.org/ns/org#postIn</v>
      </c>
      <c r="Q556" s="13" t="str">
        <f>IFERROR(IF(VLOOKUP(A556,VocabularyNL!$A:$H,8)=0,"",VLOOKUP(A556,VocabularyNL!$A:$H,8)),"")</f>
        <v/>
      </c>
      <c r="R556" s="13" t="str">
        <f>IFERROR(IF(VLOOKUP(A556,VocabularyFR!$A:$H,8)=0,"",VLOOKUP(A556,VocabularyFR!$A:$H,8)),"")</f>
        <v/>
      </c>
      <c r="S556" s="57" t="str">
        <f>VLOOKUP(Table9[[#This Row],[Id]],Vocabulary!A:K,11)</f>
        <v>no</v>
      </c>
    </row>
    <row r="557" spans="1:19" ht="43.2" x14ac:dyDescent="0.3">
      <c r="A557" s="4">
        <v>608</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&lt;PubliekeOrganisatie&gt;</v>
      </c>
      <c r="J557" s="13" t="str">
        <f>IF($A557&lt;&gt;"",VLOOKUP($A557,Vocabulary!$A:$J,2,),"")</f>
        <v>PubliekeOrganisatie</v>
      </c>
      <c r="K557" s="13" t="str">
        <f>IFERROR(IF(VLOOKUP(A557,VocabularyNL!$A:$G,6)=0,"",VLOOKUP(A557,VocabularyNL!$A:$G,6)),"")</f>
        <v>PubliekeOrganisatie</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http://data.europa.eu/m8g/PublicOrganisation</v>
      </c>
      <c r="Q557" s="13" t="str">
        <f>IFERROR(IF(VLOOKUP(A557,VocabularyNL!$A:$H,8)=0,"",VLOOKUP(A557,VocabularyNL!$A:$H,8)),"")</f>
        <v/>
      </c>
      <c r="R557" s="13" t="str">
        <f>IFERROR(IF(VLOOKUP(A557,VocabularyFR!$A:$H,8)=0,"",VLOOKUP(A557,VocabularyFR!$A:$H,8)),"")</f>
        <v/>
      </c>
      <c r="S557" s="57" t="str">
        <f>VLOOKUP(Table9[[#This Row],[Id]],Vocabulary!A:K,11)</f>
        <v>no</v>
      </c>
    </row>
    <row r="558" spans="1:19" ht="43.2" x14ac:dyDescent="0.3">
      <c r="A558" s="4">
        <v>609</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&lt;rapporteertAan&gt;</v>
      </c>
      <c r="J558" s="13" t="str">
        <f>IF($A558&lt;&gt;"",VLOOKUP($A558,Vocabulary!$A:$J,2,),"")</f>
        <v>rapporteertAan</v>
      </c>
      <c r="K558" s="13" t="str">
        <f>IFERROR(IF(VLOOKUP(A558,VocabularyNL!$A:$G,6)=0,"",VLOOKUP(A558,VocabularyNL!$A:$G,6)),"")</f>
        <v>rapporteertAan</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http://www.w3.org/ns/org#reportsTo</v>
      </c>
      <c r="Q558" s="13" t="str">
        <f>IFERROR(IF(VLOOKUP(A558,VocabularyNL!$A:$H,8)=0,"",VLOOKUP(A558,VocabularyNL!$A:$H,8)),"")</f>
        <v/>
      </c>
      <c r="R558" s="13" t="str">
        <f>IFERROR(IF(VLOOKUP(A558,VocabularyFR!$A:$H,8)=0,"",VLOOKUP(A558,VocabularyFR!$A:$H,8)),"")</f>
        <v/>
      </c>
      <c r="S558" s="57" t="str">
        <f>VLOOKUP(Table9[[#This Row],[Id]],Vocabulary!A:K,11)</f>
        <v>no</v>
      </c>
    </row>
    <row r="559" spans="1:19" ht="43.2" x14ac:dyDescent="0.3">
      <c r="A559" s="4">
        <v>610</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&lt;registratie&gt;</v>
      </c>
      <c r="J559" s="13" t="str">
        <f>IF($A559&lt;&gt;"",VLOOKUP($A559,Vocabulary!$A:$J,2,),"")</f>
        <v>registratie</v>
      </c>
      <c r="K559" s="13" t="str">
        <f>IFERROR(IF(VLOOKUP(A559,VocabularyNL!$A:$G,6)=0,"",VLOOKUP(A559,VocabularyNL!$A:$G,6)),"")</f>
        <v>registratie</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http://www.w3.org/ns/regorg#registration</v>
      </c>
      <c r="Q559" s="13" t="str">
        <f>IFERROR(IF(VLOOKUP(A559,VocabularyNL!$A:$H,8)=0,"",VLOOKUP(A559,VocabularyNL!$A:$H,8)),"")</f>
        <v/>
      </c>
      <c r="R559" s="13" t="str">
        <f>IFERROR(IF(VLOOKUP(A559,VocabularyFR!$A:$H,8)=0,"",VLOOKUP(A559,VocabularyFR!$A:$H,8)),"")</f>
        <v/>
      </c>
      <c r="S559" s="57" t="str">
        <f>VLOOKUP(Table9[[#This Row],[Id]],Vocabulary!A:K,11)</f>
        <v>no</v>
      </c>
    </row>
    <row r="560" spans="1:19" ht="43.2" x14ac:dyDescent="0.3">
      <c r="A560" s="4">
        <v>611</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Property</v>
      </c>
      <c r="I560" s="13" t="str">
        <f t="shared" si="8"/>
        <v>&lt;resulterendeOrganisatie&gt;</v>
      </c>
      <c r="J560" s="13" t="str">
        <f>IF($A560&lt;&gt;"",VLOOKUP($A560,Vocabulary!$A:$J,2,),"")</f>
        <v>resulterendeOrganisatie</v>
      </c>
      <c r="K560" s="13" t="str">
        <f>IFERROR(IF(VLOOKUP(A560,VocabularyNL!$A:$G,6)=0,"",VLOOKUP(A560,VocabularyNL!$A:$G,6)),"")</f>
        <v>resulterendeOrganisatie</v>
      </c>
      <c r="L560" s="13" t="str">
        <f>IFERROR(IF(VLOOKUP(A560,VocabularyFR!$A:$G,6)=0,"",VLOOKUP(A560,VocabularyFR!$A:$G,6)),"")</f>
        <v/>
      </c>
      <c r="M560" s="13" t="str">
        <f>IFERROR(IF(VLOOKUP(A560,Vocabulary!$A:$F,3)=0,"",VLOOKUP(A560,Vocabulary!$A:$F,3)),"")</f>
        <v/>
      </c>
      <c r="N560" s="13" t="str">
        <f>IFERROR(IF(VLOOKUP(A560,VocabularyNL!$A:$H,7)=0,"",VLOOKUP(A560,VocabularyNL!$A:$H,7)),"")</f>
        <v/>
      </c>
      <c r="O560" s="13" t="str">
        <f>IFERROR(IF(VLOOKUP(A560,VocabularyFR!$A:$H,7)=0,"",VLOOKUP(A560,VocabularyFR!$A:$H,7)),"")</f>
        <v/>
      </c>
      <c r="P560" s="13" t="str">
        <f>IF($A560&lt;&gt;"",IF(VLOOKUP($A560,Vocabulary!$A:$J,7,)&lt;&gt;"",VLOOKUP($A560,Vocabulary!$A:$J,7,),""),"")</f>
        <v>external terminology:
http://www.w3.org/ns/org#resultingOrganization</v>
      </c>
      <c r="Q560" s="13" t="str">
        <f>IFERROR(IF(VLOOKUP(A560,VocabularyNL!$A:$H,8)=0,"",VLOOKUP(A560,VocabularyNL!$A:$H,8)),"")</f>
        <v/>
      </c>
      <c r="R560" s="13" t="str">
        <f>IFERROR(IF(VLOOKUP(A560,VocabularyFR!$A:$H,8)=0,"",VLOOKUP(A560,VocabularyFR!$A:$H,8)),"")</f>
        <v/>
      </c>
      <c r="S560" s="57" t="str">
        <f>VLOOKUP(Table9[[#This Row],[Id]],Vocabulary!A:K,11)</f>
        <v>no</v>
      </c>
    </row>
    <row r="561" spans="1:19" ht="43.2" x14ac:dyDescent="0.3">
      <c r="A561" s="4">
        <v>612</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Class</v>
      </c>
      <c r="I561" s="13" t="str">
        <f t="shared" si="8"/>
        <v>&lt;Rol&gt;</v>
      </c>
      <c r="J561" s="13" t="str">
        <f>IF($A561&lt;&gt;"",VLOOKUP($A561,Vocabulary!$A:$J,2,),"")</f>
        <v>Rol</v>
      </c>
      <c r="K561" s="13" t="str">
        <f>IFERROR(IF(VLOOKUP(A561,VocabularyNL!$A:$G,6)=0,"",VLOOKUP(A561,VocabularyNL!$A:$G,6)),"")</f>
        <v>Rol</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http://www.w3.org/ns/org#Role</v>
      </c>
      <c r="Q561" s="13" t="str">
        <f>IFERROR(IF(VLOOKUP(A561,VocabularyNL!$A:$H,8)=0,"",VLOOKUP(A561,VocabularyNL!$A:$H,8)),"")</f>
        <v/>
      </c>
      <c r="R561" s="13" t="str">
        <f>IFERROR(IF(VLOOKUP(A561,VocabularyFR!$A:$H,8)=0,"",VLOOKUP(A561,VocabularyFR!$A:$H,8)),"")</f>
        <v/>
      </c>
      <c r="S561" s="57" t="str">
        <f>VLOOKUP(Table9[[#This Row],[Id]],Vocabulary!A:K,11)</f>
        <v>no</v>
      </c>
    </row>
    <row r="562" spans="1:19" ht="43.2" x14ac:dyDescent="0.3">
      <c r="A562" s="4">
        <v>613</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&lt;rol&gt;</v>
      </c>
      <c r="J562" s="13" t="str">
        <f>IF($A562&lt;&gt;"",VLOOKUP($A562,Vocabulary!$A:$J,2,),"")</f>
        <v>rol</v>
      </c>
      <c r="K562" s="13" t="str">
        <f>IFERROR(IF(VLOOKUP(A562,VocabularyNL!$A:$G,6)=0,"",VLOOKUP(A562,VocabularyNL!$A:$G,6)),"")</f>
        <v>rol</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http://www.w3.org/ns/org#role</v>
      </c>
      <c r="Q562" s="13" t="str">
        <f>IFERROR(IF(VLOOKUP(A562,VocabularyNL!$A:$H,8)=0,"",VLOOKUP(A562,VocabularyNL!$A:$H,8)),"")</f>
        <v/>
      </c>
      <c r="R562" s="13" t="str">
        <f>IFERROR(IF(VLOOKUP(A562,VocabularyFR!$A:$H,8)=0,"",VLOOKUP(A562,VocabularyFR!$A:$H,8)),"")</f>
        <v/>
      </c>
      <c r="S562" s="57" t="str">
        <f>VLOOKUP(Table9[[#This Row],[Id]],Vocabulary!A:K,11)</f>
        <v>no</v>
      </c>
    </row>
    <row r="563" spans="1:19" ht="43.2" x14ac:dyDescent="0.3">
      <c r="A563" s="4">
        <v>614</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Property</v>
      </c>
      <c r="I563" s="13" t="str">
        <f t="shared" si="8"/>
        <v>&lt;ruimtelijk&gt;</v>
      </c>
      <c r="J563" s="13" t="str">
        <f>IF($A563&lt;&gt;"",VLOOKUP($A563,Vocabulary!$A:$J,2,),"")</f>
        <v>ruimtelijk</v>
      </c>
      <c r="K563" s="13" t="str">
        <f>IFERROR(IF(VLOOKUP(A563,VocabularyNL!$A:$G,6)=0,"",VLOOKUP(A563,VocabularyNL!$A:$G,6)),"")</f>
        <v>ruimtelijk</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http://purl.org/dc/terms/spatial</v>
      </c>
      <c r="Q563" s="13" t="str">
        <f>IFERROR(IF(VLOOKUP(A563,VocabularyNL!$A:$H,8)=0,"",VLOOKUP(A563,VocabularyNL!$A:$H,8)),"")</f>
        <v/>
      </c>
      <c r="R563" s="13" t="str">
        <f>IFERROR(IF(VLOOKUP(A563,VocabularyFR!$A:$H,8)=0,"",VLOOKUP(A563,VocabularyFR!$A:$H,8)),"")</f>
        <v/>
      </c>
      <c r="S563" s="57" t="str">
        <f>VLOOKUP(Table9[[#This Row],[Id]],Vocabulary!A:K,11)</f>
        <v>no</v>
      </c>
    </row>
    <row r="564" spans="1:19" ht="158.4" x14ac:dyDescent="0.3">
      <c r="A564" s="4">
        <v>615</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&lt;SamenwerkingVanOrganisaties&gt;</v>
      </c>
      <c r="J564" s="13" t="str">
        <f>IF($A564&lt;&gt;"",VLOOKUP($A564,Vocabulary!$A:$J,2,),"")</f>
        <v>SamenwerkingVanOrganisaties</v>
      </c>
      <c r="K564" s="13" t="str">
        <f>IFERROR(IF(VLOOKUP(A564,VocabularyNL!$A:$G,6)=0,"",VLOOKUP(A564,VocabularyNL!$A:$G,6)),"")</f>
        <v>SamenwerkingVanOrganisaties</v>
      </c>
      <c r="L564" s="13" t="str">
        <f>IFERROR(IF(VLOOKUP(A564,VocabularyFR!$A:$G,6)=0,"",VLOOKUP(A564,VocabularyFR!$A:$G,6)),"")</f>
        <v/>
      </c>
      <c r="M564" s="13" t="str">
        <f>IFERROR(IF(VLOOKUP(A564,Vocabulary!$A:$F,3)=0,"",VLOOKUP(A564,Vocabulary!$A:$F,3)),"")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4" s="13" t="str">
        <f>IFERROR(IF(VLOOKUP(A564,VocabularyNL!$A:$H,7)=0,"",VLOOKUP(A564,VocabularyNL!$A:$H,7)),"")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4" s="13" t="str">
        <f>IFERROR(IF(VLOOKUP(A564,VocabularyFR!$A:$H,7)=0,"",VLOOKUP(A564,VocabularyFR!$A:$H,7)),"")</f>
        <v/>
      </c>
      <c r="P564" s="13" t="str">
        <f>IF($A564&lt;&gt;"",IF(VLOOKUP($A564,Vocabulary!$A:$J,7,)&lt;&gt;"",VLOOKUP($A564,Vocabulary!$A:$J,7,),""),"")</f>
        <v>external terminology:
http://www.w3.org/ns/org#OrganizationalCollaboration</v>
      </c>
      <c r="Q564" s="13" t="str">
        <f>IFERROR(IF(VLOOKUP(A564,VocabularyNL!$A:$H,8)=0,"",VLOOKUP(A564,VocabularyNL!$A:$H,8)),"")</f>
        <v/>
      </c>
      <c r="R564" s="13" t="str">
        <f>IFERROR(IF(VLOOKUP(A564,VocabularyFR!$A:$H,8)=0,"",VLOOKUP(A564,VocabularyFR!$A:$H,8)),"")</f>
        <v/>
      </c>
      <c r="S564" s="57" t="str">
        <f>VLOOKUP(Table9[[#This Row],[Id]],Vocabulary!A:K,11)</f>
        <v>no</v>
      </c>
    </row>
    <row r="565" spans="1:19" ht="43.2" x14ac:dyDescent="0.3">
      <c r="A565" s="4">
        <v>616</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&lt;suborganisatieVan&gt;</v>
      </c>
      <c r="J565" s="13" t="str">
        <f>IF($A565&lt;&gt;"",VLOOKUP($A565,Vocabulary!$A:$J,2,),"")</f>
        <v>suborganisatieVan</v>
      </c>
      <c r="K565" s="13" t="str">
        <f>IFERROR(IF(VLOOKUP(A565,VocabularyNL!$A:$G,6)=0,"",VLOOKUP(A565,VocabularyNL!$A:$G,6)),"")</f>
        <v>suborganisatieVan</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http://www.w3.org/ns/org#subOrganizationOf</v>
      </c>
      <c r="Q565" s="13" t="str">
        <f>IFERROR(IF(VLOOKUP(A565,VocabularyNL!$A:$H,8)=0,"",VLOOKUP(A565,VocabularyNL!$A:$H,8)),"")</f>
        <v/>
      </c>
      <c r="R565" s="13" t="str">
        <f>IFERROR(IF(VLOOKUP(A565,VocabularyFR!$A:$H,8)=0,"",VLOOKUP(A565,VocabularyFR!$A:$H,8)),"")</f>
        <v/>
      </c>
      <c r="S565" s="57" t="str">
        <f>VLOOKUP(Table9[[#This Row],[Id]],Vocabulary!A:K,11)</f>
        <v>no</v>
      </c>
    </row>
    <row r="566" spans="1:19" ht="43.2" x14ac:dyDescent="0.3">
      <c r="A566" s="4">
        <v>617</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&lt;veranderdDoor&gt;</v>
      </c>
      <c r="J566" s="13" t="str">
        <f>IF($A566&lt;&gt;"",VLOOKUP($A566,Vocabulary!$A:$J,2,),"")</f>
        <v>veranderdDoor</v>
      </c>
      <c r="K566" s="13" t="str">
        <f>IFERROR(IF(VLOOKUP(A566,VocabularyNL!$A:$G,6)=0,"",VLOOKUP(A566,VocabularyNL!$A:$G,6)),"")</f>
        <v>veranderdDoor</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http://www.w3.org/ns/org#changedBy</v>
      </c>
      <c r="Q566" s="13" t="str">
        <f>IFERROR(IF(VLOOKUP(A566,VocabularyNL!$A:$H,8)=0,"",VLOOKUP(A566,VocabularyNL!$A:$H,8)),"")</f>
        <v/>
      </c>
      <c r="R566" s="13" t="str">
        <f>IFERROR(IF(VLOOKUP(A566,VocabularyFR!$A:$H,8)=0,"",VLOOKUP(A566,VocabularyFR!$A:$H,8)),"")</f>
        <v/>
      </c>
      <c r="S566" s="57" t="str">
        <f>VLOOKUP(Table9[[#This Row],[Id]],Vocabulary!A:K,11)</f>
        <v>no</v>
      </c>
    </row>
    <row r="567" spans="1:19" ht="43.2" x14ac:dyDescent="0.3">
      <c r="A567" s="4">
        <v>618</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Class</v>
      </c>
      <c r="I567" s="13" t="str">
        <f t="shared" si="8"/>
        <v>&lt;Veranderingsgebeurtenis&gt;</v>
      </c>
      <c r="J567" s="13" t="str">
        <f>IF($A567&lt;&gt;"",VLOOKUP($A567,Vocabulary!$A:$J,2,),"")</f>
        <v>Veranderingsgebeurtenis</v>
      </c>
      <c r="K567" s="13" t="str">
        <f>IFERROR(IF(VLOOKUP(A567,VocabularyNL!$A:$G,6)=0,"",VLOOKUP(A567,VocabularyNL!$A:$G,6)),"")</f>
        <v>Veranderingsgebeurtenis</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http://www.w3.org/ns/org#ChangeEvent</v>
      </c>
      <c r="Q567" s="13" t="str">
        <f>IFERROR(IF(VLOOKUP(A567,VocabularyNL!$A:$H,8)=0,"",VLOOKUP(A567,VocabularyNL!$A:$H,8)),"")</f>
        <v/>
      </c>
      <c r="R567" s="13" t="str">
        <f>IFERROR(IF(VLOOKUP(A567,VocabularyFR!$A:$H,8)=0,"",VLOOKUP(A567,VocabularyFR!$A:$H,8)),"")</f>
        <v/>
      </c>
      <c r="S567" s="57" t="str">
        <f>VLOOKUP(Table9[[#This Row],[Id]],Vocabulary!A:K,11)</f>
        <v>no</v>
      </c>
    </row>
    <row r="568" spans="1:19" ht="129.6" x14ac:dyDescent="0.3">
      <c r="A568" s="4">
        <v>619</v>
      </c>
      <c r="B568" s="13" t="str">
        <f>IF($A568&lt;&gt;"",IF(VLOOKUP($A568,VocabularyAdoption!$A:$K,8,)=0,"",VLOOKUP($A568,VocabularyAdoption!$A:$K,8,)),"")</f>
        <v/>
      </c>
      <c r="C568" s="13" t="str">
        <f>IF($A568&lt;&gt;"",VLOOKUP($A568,Vocabulary!$A:$J,6,),"")</f>
        <v>VL</v>
      </c>
      <c r="D568" s="13" t="str">
        <f>IF($A568&lt;&gt;"",VLOOKUP($A568,Vocabulary!$A:$J,8,),"")</f>
        <v>vl-organisatie-ext</v>
      </c>
      <c r="E568" s="13" t="str">
        <f>IFERROR(VLOOKUP(D568,Prefix!$A:$B,2,),"")</f>
        <v/>
      </c>
      <c r="F568" s="13" t="str">
        <f>IF($A568&lt;&gt;"",IF(VLOOKUP($A568,Vocabulary!$A:$J,9,)=0,"",VLOOKUP($A568,Vocabulary!$A:$J,9,)),"")</f>
        <v/>
      </c>
      <c r="G568" s="13" t="str">
        <f>IF($A568&lt;&gt;"",VLOOKUP($A568,Vocabulary!$A:$J,4,),"")</f>
        <v>Organization</v>
      </c>
      <c r="H568" s="13" t="str">
        <f>IF($A568&lt;&gt;"",VLOOKUP($A568,Vocabulary!$A:$J,5,),"")</f>
        <v>Class</v>
      </c>
      <c r="I568" s="13" t="str">
        <f t="shared" si="8"/>
        <v>&lt;Vestiging&gt;</v>
      </c>
      <c r="J568" s="13" t="str">
        <f>IF($A568&lt;&gt;"",VLOOKUP($A568,Vocabulary!$A:$J,2,),"")</f>
        <v>Vestiging</v>
      </c>
      <c r="K568" s="13" t="str">
        <f>IFERROR(IF(VLOOKUP(A568,VocabularyNL!$A:$G,6)=0,"",VLOOKUP(A568,VocabularyNL!$A:$G,6)),"")</f>
        <v>Vestiging</v>
      </c>
      <c r="L568" s="13" t="str">
        <f>IFERROR(IF(VLOOKUP(A568,VocabularyFR!$A:$G,6)=0,"",VLOOKUP(A568,VocabularyFR!$A:$G,6)),"")</f>
        <v/>
      </c>
      <c r="M568" s="13" t="str">
        <f>IFERROR(IF(VLOOKUP(A568,Vocabulary!$A:$F,3)=0,"",VLOOKUP(A568,Vocabulary!$A:$F,3)),"")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8" s="13" t="str">
        <f>IFERROR(IF(VLOOKUP(A568,VocabularyNL!$A:$H,7)=0,"",VLOOKUP(A568,VocabularyNL!$A:$H,7)),"")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8" s="13" t="str">
        <f>IFERROR(IF(VLOOKUP(A568,VocabularyFR!$A:$H,7)=0,"",VLOOKUP(A568,VocabularyFR!$A:$H,7)),"")</f>
        <v/>
      </c>
      <c r="P568" s="13" t="str">
        <f>IF($A568&lt;&gt;"",IF(VLOOKUP($A568,Vocabulary!$A:$J,7,)&lt;&gt;"",VLOOKUP($A568,Vocabulary!$A:$J,7,),""),"")</f>
        <v>external terminology:
http://www.w3.org/ns/org#Site</v>
      </c>
      <c r="Q568" s="13" t="str">
        <f>IFERROR(IF(VLOOKUP(A568,VocabularyNL!$A:$H,8)=0,"",VLOOKUP(A568,VocabularyNL!$A:$H,8)),"")</f>
        <v/>
      </c>
      <c r="R568" s="13" t="str">
        <f>IFERROR(IF(VLOOKUP(A568,VocabularyFR!$A:$H,8)=0,"",VLOOKUP(A568,VocabularyFR!$A:$H,8)),"")</f>
        <v/>
      </c>
      <c r="S568" s="57" t="str">
        <f>VLOOKUP(Table9[[#This Row],[Id]],Vocabulary!A:K,11)</f>
        <v>no</v>
      </c>
    </row>
    <row r="569" spans="1:19" ht="43.2" x14ac:dyDescent="0.3">
      <c r="A569" s="4">
        <v>620</v>
      </c>
      <c r="B569" s="13" t="str">
        <f>IF($A569&lt;&gt;"",IF(VLOOKUP($A569,VocabularyAdoption!$A:$K,8,)=0,"",VLOOKUP($A569,VocabularyAdoption!$A:$K,8,)),"")</f>
        <v/>
      </c>
      <c r="C569" s="13" t="str">
        <f>IF($A569&lt;&gt;"",VLOOKUP($A569,Vocabulary!$A:$J,6,),"")</f>
        <v>VL</v>
      </c>
      <c r="D569" s="13" t="str">
        <f>IF($A569&lt;&gt;"",VLOOKUP($A569,Vocabulary!$A:$J,8,),"")</f>
        <v>vl-organisatie-ext</v>
      </c>
      <c r="E569" s="13" t="str">
        <f>IFERROR(VLOOKUP(D569,Prefix!$A:$B,2,),"")</f>
        <v/>
      </c>
      <c r="F569" s="13" t="str">
        <f>IF($A569&lt;&gt;"",IF(VLOOKUP($A569,Vocabulary!$A:$J,9,)=0,"",VLOOKUP($A569,Vocabulary!$A:$J,9,)),"")</f>
        <v/>
      </c>
      <c r="G569" s="13" t="str">
        <f>IF($A569&lt;&gt;"",VLOOKUP($A569,Vocabulary!$A:$J,4,),"")</f>
        <v>Organization</v>
      </c>
      <c r="H569" s="13" t="str">
        <f>IF($A569&lt;&gt;"",VLOOKUP($A569,Vocabulary!$A:$J,5,),"")</f>
        <v>Property</v>
      </c>
      <c r="I569" s="13" t="str">
        <f t="shared" si="8"/>
        <v>&lt;vestigingsadres&gt;</v>
      </c>
      <c r="J569" s="13" t="str">
        <f>IF($A569&lt;&gt;"",VLOOKUP($A569,Vocabulary!$A:$J,2,),"")</f>
        <v>vestigingsadres</v>
      </c>
      <c r="K569" s="13" t="str">
        <f>IFERROR(IF(VLOOKUP(A569,VocabularyNL!$A:$G,6)=0,"",VLOOKUP(A569,VocabularyNL!$A:$G,6)),"")</f>
        <v>vestigingsadres</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external terminology:
http://www.w3.org/ns/org#siteAddress</v>
      </c>
      <c r="Q569" s="13" t="str">
        <f>IFERROR(IF(VLOOKUP(A569,VocabularyNL!$A:$H,8)=0,"",VLOOKUP(A569,VocabularyNL!$A:$H,8)),"")</f>
        <v/>
      </c>
      <c r="R569" s="13" t="str">
        <f>IFERROR(IF(VLOOKUP(A569,VocabularyFR!$A:$H,8)=0,"",VLOOKUP(A569,VocabularyFR!$A:$H,8)),"")</f>
        <v/>
      </c>
      <c r="S569" s="57" t="str">
        <f>VLOOKUP(Table9[[#This Row],[Id]],Vocabulary!A:K,11)</f>
        <v>no</v>
      </c>
    </row>
    <row r="570" spans="1:19" ht="43.2" x14ac:dyDescent="0.3">
      <c r="A570" s="4">
        <v>621</v>
      </c>
      <c r="B570" s="13" t="str">
        <f>IF($A570&lt;&gt;"",IF(VLOOKUP($A570,VocabularyAdoption!$A:$K,8,)=0,"",VLOOKUP($A570,VocabularyAdoption!$A:$K,8,)),"")</f>
        <v/>
      </c>
      <c r="C570" s="13" t="str">
        <f>IF($A570&lt;&gt;"",VLOOKUP($A570,Vocabulary!$A:$J,6,),"")</f>
        <v>VL</v>
      </c>
      <c r="D570" s="13" t="str">
        <f>IF($A570&lt;&gt;"",VLOOKUP($A570,Vocabulary!$A:$J,8,),"")</f>
        <v>vl-organisatie-ext</v>
      </c>
      <c r="E570" s="13" t="str">
        <f>IFERROR(VLOOKUP(D570,Prefix!$A:$B,2,),"")</f>
        <v/>
      </c>
      <c r="F570" s="13" t="str">
        <f>IF($A570&lt;&gt;"",IF(VLOOKUP($A570,Vocabulary!$A:$J,9,)=0,"",VLOOKUP($A570,Vocabulary!$A:$J,9,)),"")</f>
        <v/>
      </c>
      <c r="G570" s="13" t="str">
        <f>IF($A570&lt;&gt;"",VLOOKUP($A570,Vocabulary!$A:$J,4,),"")</f>
        <v>Organization</v>
      </c>
      <c r="H570" s="13" t="str">
        <f>IF($A570&lt;&gt;"",VLOOKUP($A570,Vocabulary!$A:$J,5,),"")</f>
        <v>Property</v>
      </c>
      <c r="I570" s="13" t="str">
        <f t="shared" si="8"/>
        <v>&lt;voorkeurslabel&gt;</v>
      </c>
      <c r="J570" s="13" t="str">
        <f>IF($A570&lt;&gt;"",VLOOKUP($A570,Vocabulary!$A:$J,2,),"")</f>
        <v>voorkeurslabel</v>
      </c>
      <c r="K570" s="13" t="str">
        <f>IFERROR(IF(VLOOKUP(A570,VocabularyNL!$A:$G,6)=0,"",VLOOKUP(A570,VocabularyNL!$A:$G,6)),"")</f>
        <v>voorkeurslabel</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external terminology:
http://www.w3.org/2004/02/skos/core#prefLabel</v>
      </c>
      <c r="Q570" s="13" t="str">
        <f>IFERROR(IF(VLOOKUP(A570,VocabularyNL!$A:$H,8)=0,"",VLOOKUP(A570,VocabularyNL!$A:$H,8)),"")</f>
        <v/>
      </c>
      <c r="R570" s="13" t="str">
        <f>IFERROR(IF(VLOOKUP(A570,VocabularyFR!$A:$H,8)=0,"",VLOOKUP(A570,VocabularyFR!$A:$H,8)),"")</f>
        <v/>
      </c>
      <c r="S570" s="57" t="str">
        <f>VLOOKUP(Table9[[#This Row],[Id]],Vocabulary!A:K,11)</f>
        <v>no</v>
      </c>
    </row>
    <row r="571" spans="1:19" ht="43.2" x14ac:dyDescent="0.3">
      <c r="A571" s="4">
        <v>622</v>
      </c>
      <c r="B571" s="13" t="str">
        <f>IF($A571&lt;&gt;"",IF(VLOOKUP($A571,VocabularyAdoption!$A:$K,8,)=0,"",VLOOKUP($A571,VocabularyAdoption!$A:$K,8,)),"")</f>
        <v/>
      </c>
      <c r="C571" s="13" t="str">
        <f>IF($A571&lt;&gt;"",VLOOKUP($A571,Vocabulary!$A:$J,6,),"")</f>
        <v>VL</v>
      </c>
      <c r="D571" s="13" t="str">
        <f>IF($A571&lt;&gt;"",VLOOKUP($A571,Vocabulary!$A:$J,8,),"")</f>
        <v>vl-organisatie-ext</v>
      </c>
      <c r="E571" s="13" t="str">
        <f>IFERROR(VLOOKUP(D571,Prefix!$A:$B,2,),"")</f>
        <v/>
      </c>
      <c r="F571" s="13" t="str">
        <f>IF($A571&lt;&gt;"",IF(VLOOKUP($A571,Vocabulary!$A:$J,9,)=0,"",VLOOKUP($A571,Vocabulary!$A:$J,9,)),"")</f>
        <v/>
      </c>
      <c r="G571" s="13" t="str">
        <f>IF($A571&lt;&gt;"",VLOOKUP($A571,Vocabulary!$A:$J,4,),"")</f>
        <v>Organization</v>
      </c>
      <c r="H571" s="13" t="str">
        <f>IF($A571&lt;&gt;"",VLOOKUP($A571,Vocabulary!$A:$J,5,),"")</f>
        <v>Property</v>
      </c>
      <c r="I571" s="13" t="str">
        <f t="shared" si="8"/>
        <v>&lt;wettelijkeNaam&gt;</v>
      </c>
      <c r="J571" s="13" t="str">
        <f>IF($A571&lt;&gt;"",VLOOKUP($A571,Vocabulary!$A:$J,2,),"")</f>
        <v>wettelijkeNaam</v>
      </c>
      <c r="K571" s="13" t="str">
        <f>IFERROR(IF(VLOOKUP(A571,VocabularyNL!$A:$G,6)=0,"",VLOOKUP(A571,VocabularyNL!$A:$G,6)),"")</f>
        <v>wettelijkeNaam</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external terminology:
http://www.w3.org/ns/regorg#legalName</v>
      </c>
      <c r="Q571" s="13" t="str">
        <f>IFERROR(IF(VLOOKUP(A571,VocabularyNL!$A:$H,8)=0,"",VLOOKUP(A571,VocabularyNL!$A:$H,8)),"")</f>
        <v/>
      </c>
      <c r="R571" s="13" t="str">
        <f>IFERROR(IF(VLOOKUP(A571,VocabularyFR!$A:$H,8)=0,"",VLOOKUP(A571,VocabularyFR!$A:$H,8)),"")</f>
        <v/>
      </c>
      <c r="S571" s="57" t="str">
        <f>VLOOKUP(Table9[[#This Row],[Id]],Vocabulary!A:K,11)</f>
        <v>no</v>
      </c>
    </row>
    <row r="572" spans="1:19" ht="28.8" x14ac:dyDescent="0.3">
      <c r="A572" s="4">
        <v>623</v>
      </c>
      <c r="B572" s="13" t="str">
        <f>IF($A572&lt;&gt;"",IF(VLOOKUP($A572,VocabularyAdoption!$A:$K,8,)=0,"",VLOOKUP($A572,VocabularyAdoption!$A:$K,8,)),"")</f>
        <v/>
      </c>
      <c r="C572" s="13" t="str">
        <f>IF($A572&lt;&gt;"",VLOOKUP($A572,Vocabulary!$A:$J,6,),"")</f>
        <v>VL</v>
      </c>
      <c r="D572" s="13" t="str">
        <f>IF($A572&lt;&gt;"",VLOOKUP($A572,Vocabulary!$A:$J,8,),"")</f>
        <v>vl-generiek</v>
      </c>
      <c r="E572" s="13" t="str">
        <f>IFERROR(VLOOKUP(D572,Prefix!$A:$B,2,),"")</f>
        <v>http://data.vlaanderen.be/ns/generiek#</v>
      </c>
      <c r="F572" s="13" t="str">
        <f>IF($A572&lt;&gt;"",IF(VLOOKUP($A572,Vocabulary!$A:$J,9,)=0,"",VLOOKUP($A572,Vocabulary!$A:$J,9,)),"")</f>
        <v/>
      </c>
      <c r="G572" s="13" t="str">
        <f>IF($A572&lt;&gt;"",VLOOKUP($A572,Vocabulary!$A:$J,4,),"")</f>
        <v>Generic</v>
      </c>
      <c r="H572" s="13" t="str">
        <f>IF($A572&lt;&gt;"",VLOOKUP($A572,Vocabulary!$A:$J,5,),"")</f>
        <v>Class</v>
      </c>
      <c r="I572" s="13" t="str">
        <f t="shared" si="8"/>
        <v>&lt;http://data.vlaanderen.be/ns/generiek#Object&gt;</v>
      </c>
      <c r="J572" s="13" t="str">
        <f>IF($A572&lt;&gt;"",VLOOKUP($A572,Vocabulary!$A:$J,2,),"")</f>
        <v>Object</v>
      </c>
      <c r="K572" s="13" t="str">
        <f>IFERROR(IF(VLOOKUP(A572,VocabularyNL!$A:$G,6)=0,"",VLOOKUP(A572,VocabularyNL!$A:$G,6)),"")</f>
        <v>Object</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7" t="str">
        <f>VLOOKUP(Table9[[#This Row],[Id]],Vocabulary!A:K,11)</f>
        <v>no</v>
      </c>
    </row>
    <row r="573" spans="1:19" ht="28.8" x14ac:dyDescent="0.3">
      <c r="A573" s="4">
        <v>624</v>
      </c>
      <c r="B573" s="13" t="str">
        <f>IF($A573&lt;&gt;"",IF(VLOOKUP($A573,VocabularyAdoption!$A:$K,8,)=0,"",VLOOKUP($A573,VocabularyAdoption!$A:$K,8,)),"")</f>
        <v/>
      </c>
      <c r="C573" s="13" t="str">
        <f>IF($A573&lt;&gt;"",VLOOKUP($A573,Vocabulary!$A:$J,6,),"")</f>
        <v>VL</v>
      </c>
      <c r="D573" s="13" t="str">
        <f>IF($A573&lt;&gt;"",VLOOKUP($A573,Vocabulary!$A:$J,8,),"")</f>
        <v>vl-generiek</v>
      </c>
      <c r="E573" s="13" t="str">
        <f>IFERROR(VLOOKUP(D573,Prefix!$A:$B,2,),"")</f>
        <v>http://data.vlaanderen.be/ns/generiek#</v>
      </c>
      <c r="F573" s="13" t="str">
        <f>IF($A573&lt;&gt;"",IF(VLOOKUP($A573,Vocabulary!$A:$J,9,)=0,"",VLOOKUP($A573,Vocabulary!$A:$J,9,)),"")</f>
        <v/>
      </c>
      <c r="G573" s="13" t="str">
        <f>IF($A573&lt;&gt;"",VLOOKUP($A573,Vocabulary!$A:$J,4,),"")</f>
        <v>Generic</v>
      </c>
      <c r="H573" s="13" t="str">
        <f>IF($A573&lt;&gt;"",VLOOKUP($A573,Vocabulary!$A:$J,5,),"")</f>
        <v>Class</v>
      </c>
      <c r="I573" s="13" t="str">
        <f t="shared" si="8"/>
        <v>&lt;http://data.vlaanderen.be/ns/generiek#ContactInfo&gt;</v>
      </c>
      <c r="J573" s="13" t="str">
        <f>IF($A573&lt;&gt;"",VLOOKUP($A573,Vocabulary!$A:$J,2,),"")</f>
        <v>ContactInfo</v>
      </c>
      <c r="K573" s="13" t="str">
        <f>IFERROR(IF(VLOOKUP(A573,VocabularyNL!$A:$G,6)=0,"",VLOOKUP(A573,VocabularyNL!$A:$G,6)),"")</f>
        <v>ContactInfo</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7" t="str">
        <f>VLOOKUP(Table9[[#This Row],[Id]],Vocabulary!A:K,11)</f>
        <v>no</v>
      </c>
    </row>
    <row r="574" spans="1:19" ht="28.8" x14ac:dyDescent="0.3">
      <c r="A574" s="4">
        <v>625</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8"/>
        <v>&lt;http://data.vlaanderen.be/ns/adres#Perceel&gt;</v>
      </c>
      <c r="J574" s="13" t="str">
        <f>IF($A574&lt;&gt;"",VLOOKUP($A574,Vocabulary!$A:$J,2,),"")</f>
        <v>Perceel</v>
      </c>
      <c r="K574" s="13" t="str">
        <f>IFERROR(IF(VLOOKUP(A574,VocabularyNL!$A:$G,6)=0,"",VLOOKUP(A574,VocabularyNL!$A:$G,6)),"")</f>
        <v>Perceel</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7" t="str">
        <f>VLOOKUP(Table9[[#This Row],[Id]],Vocabulary!A:K,11)</f>
        <v>no</v>
      </c>
    </row>
    <row r="575" spans="1:19" ht="28.8" x14ac:dyDescent="0.3">
      <c r="A575" s="4">
        <v>626</v>
      </c>
      <c r="B575" s="13" t="str">
        <f>IF($A575&lt;&gt;"",IF(VLOOKUP($A575,VocabularyAdoption!$A:$K,8,)=0,"",VLOOKUP($A575,VocabularyAdoption!$A:$K,8,)),"")</f>
        <v/>
      </c>
      <c r="C575" s="13" t="str">
        <f>IF($A575&lt;&gt;"",VLOOKUP($A575,Vocabulary!$A:$J,6,),"")</f>
        <v>VL</v>
      </c>
      <c r="D575" s="13" t="str">
        <f>IF($A575&lt;&gt;"",VLOOKUP($A575,Vocabulary!$A:$J,8,),"")</f>
        <v>vl-adres</v>
      </c>
      <c r="E575" s="13" t="str">
        <f>IFERROR(VLOOKUP(D575,Prefix!$A:$B,2,),"")</f>
        <v>http://data.vlaanderen.be/ns/adres#</v>
      </c>
      <c r="F575" s="13" t="str">
        <f>IF($A575&lt;&gt;"",IF(VLOOKUP($A575,Vocabulary!$A:$J,9,)=0,"",VLOOKUP($A575,Vocabulary!$A:$J,9,)),"")</f>
        <v/>
      </c>
      <c r="G575" s="13" t="str">
        <f>IF($A575&lt;&gt;"",VLOOKUP($A575,Vocabulary!$A:$J,4,),"")</f>
        <v>Location</v>
      </c>
      <c r="H575" s="13" t="str">
        <f>IF($A575&lt;&gt;"",VLOOKUP($A575,Vocabulary!$A:$J,5,),"")</f>
        <v>Class</v>
      </c>
      <c r="I575" s="13" t="str">
        <f t="shared" si="8"/>
        <v>&lt;http://data.vlaanderen.be/ns/adres#Gebouw&gt;</v>
      </c>
      <c r="J575" s="13" t="str">
        <f>IF($A575&lt;&gt;"",VLOOKUP($A575,Vocabulary!$A:$J,2,),"")</f>
        <v>Gebouw</v>
      </c>
      <c r="K575" s="13" t="str">
        <f>IFERROR(IF(VLOOKUP(A575,VocabularyNL!$A:$G,6)=0,"",VLOOKUP(A575,VocabularyNL!$A:$G,6)),"")</f>
        <v>Gebouw</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7" t="str">
        <f>VLOOKUP(Table9[[#This Row],[Id]],Vocabulary!A:K,11)</f>
        <v>no</v>
      </c>
    </row>
    <row r="576" spans="1:19" ht="28.8" x14ac:dyDescent="0.3">
      <c r="A576" s="4">
        <v>627</v>
      </c>
      <c r="B576" s="13" t="str">
        <f>IF($A576&lt;&gt;"",IF(VLOOKUP($A576,VocabularyAdoption!$A:$K,8,)=0,"",VLOOKUP($A576,VocabularyAdoption!$A:$K,8,)),"")</f>
        <v/>
      </c>
      <c r="C576" s="13" t="str">
        <f>IF($A576&lt;&gt;"",VLOOKUP($A576,Vocabulary!$A:$J,6,),"")</f>
        <v>VL</v>
      </c>
      <c r="D576" s="13" t="str">
        <f>IF($A576&lt;&gt;"",VLOOKUP($A576,Vocabulary!$A:$J,8,),"")</f>
        <v>vl-adres</v>
      </c>
      <c r="E576" s="13" t="str">
        <f>IFERROR(VLOOKUP(D576,Prefix!$A:$B,2,),"")</f>
        <v>http://data.vlaanderen.be/ns/adres#</v>
      </c>
      <c r="F576" s="13" t="str">
        <f>IF($A576&lt;&gt;"",IF(VLOOKUP($A576,Vocabulary!$A:$J,9,)=0,"",VLOOKUP($A576,Vocabulary!$A:$J,9,)),"")</f>
        <v/>
      </c>
      <c r="G576" s="13" t="str">
        <f>IF($A576&lt;&gt;"",VLOOKUP($A576,Vocabulary!$A:$J,4,),"")</f>
        <v>Location</v>
      </c>
      <c r="H576" s="13" t="str">
        <f>IF($A576&lt;&gt;"",VLOOKUP($A576,Vocabulary!$A:$J,5,),"")</f>
        <v>Class</v>
      </c>
      <c r="I576" s="13" t="str">
        <f t="shared" si="8"/>
        <v>&lt;http://data.vlaanderen.be/ns/adres#Gebouweenheid&gt;</v>
      </c>
      <c r="J576" s="13" t="str">
        <f>IF($A576&lt;&gt;"",VLOOKUP($A576,Vocabulary!$A:$J,2,),"")</f>
        <v>Gebouweenheid</v>
      </c>
      <c r="K576" s="13" t="str">
        <f>IFERROR(IF(VLOOKUP(A576,VocabularyNL!$A:$G,6)=0,"",VLOOKUP(A576,VocabularyNL!$A:$G,6)),"")</f>
        <v>Gebouweenheid</v>
      </c>
      <c r="L576" s="13" t="str">
        <f>IFERROR(IF(VLOOKUP(A576,VocabularyFR!$A:$G,6)=0,"",VLOOKUP(A576,VocabularyFR!$A:$G,6)),"")</f>
        <v/>
      </c>
      <c r="M576" s="13" t="str">
        <f>IFERROR(IF(VLOOKUP(A576,Vocabulary!$A:$F,3)=0,"",VLOOKUP(A576,Vocabulary!$A:$F,3)),"")</f>
        <v/>
      </c>
      <c r="N576" s="13" t="str">
        <f>IFERROR(IF(VLOOKUP(A576,VocabularyNL!$A:$H,7)=0,"",VLOOKUP(A576,VocabularyNL!$A:$H,7)),"")</f>
        <v/>
      </c>
      <c r="O576" s="13" t="str">
        <f>IFERROR(IF(VLOOKUP(A576,VocabularyFR!$A:$H,7)=0,"",VLOOKUP(A576,VocabularyFR!$A:$H,7)),"")</f>
        <v/>
      </c>
      <c r="P576" s="13" t="str">
        <f>IF($A576&lt;&gt;"",IF(VLOOKUP($A576,Vocabulary!$A:$J,7,)&lt;&gt;"",VLOOKUP($A576,Vocabulary!$A:$J,7,),""),"")</f>
        <v/>
      </c>
      <c r="Q576" s="13" t="str">
        <f>IFERROR(IF(VLOOKUP(A576,VocabularyNL!$A:$H,8)=0,"",VLOOKUP(A576,VocabularyNL!$A:$H,8)),"")</f>
        <v/>
      </c>
      <c r="R576" s="13" t="str">
        <f>IFERROR(IF(VLOOKUP(A576,VocabularyFR!$A:$H,8)=0,"",VLOOKUP(A576,VocabularyFR!$A:$H,8)),"")</f>
        <v/>
      </c>
      <c r="S576" s="57" t="str">
        <f>VLOOKUP(Table9[[#This Row],[Id]],Vocabulary!A:K,11)</f>
        <v>no</v>
      </c>
    </row>
    <row r="577" spans="1:19" ht="28.8" x14ac:dyDescent="0.3">
      <c r="A577" s="4">
        <v>628</v>
      </c>
      <c r="B577" s="13" t="str">
        <f>IF($A577&lt;&gt;"",IF(VLOOKUP($A577,VocabularyAdoption!$A:$K,8,)=0,"",VLOOKUP($A577,VocabularyAdoption!$A:$K,8,)),"")</f>
        <v/>
      </c>
      <c r="C577" s="13" t="str">
        <f>IF($A577&lt;&gt;"",VLOOKUP($A577,Vocabulary!$A:$J,6,),"")</f>
        <v>VL</v>
      </c>
      <c r="D577" s="13" t="str">
        <f>IF($A577&lt;&gt;"",VLOOKUP($A577,Vocabulary!$A:$J,8,),"")</f>
        <v>vl-adres</v>
      </c>
      <c r="E577" s="13" t="str">
        <f>IFERROR(VLOOKUP(D577,Prefix!$A:$B,2,),"")</f>
        <v>http://data.vlaanderen.be/ns/adres#</v>
      </c>
      <c r="F577" s="13" t="str">
        <f>IF($A577&lt;&gt;"",IF(VLOOKUP($A577,Vocabulary!$A:$J,9,)=0,"",VLOOKUP($A577,Vocabulary!$A:$J,9,)),"")</f>
        <v/>
      </c>
      <c r="G577" s="13" t="str">
        <f>IF($A577&lt;&gt;"",VLOOKUP($A577,Vocabulary!$A:$J,4,),"")</f>
        <v>Location</v>
      </c>
      <c r="H577" s="13" t="str">
        <f>IF($A577&lt;&gt;"",VLOOKUP($A577,Vocabulary!$A:$J,5,),"")</f>
        <v>Class</v>
      </c>
      <c r="I577" s="13" t="str">
        <f t="shared" ref="I577:I627" si="9">IF(AND(H577="ConceptScheme",LEFT(D577,7) &lt;&gt; "inspire"),CONCATENATE("&lt;",E577,LOWER(IF(F577="",J577,F577)),"#id&gt;"),CONCATENATE("&lt;",E577,IF(F577="",J577,F577),"&gt;"))</f>
        <v>&lt;http://data.vlaanderen.be/ns/adres#Standplaats&gt;</v>
      </c>
      <c r="J577" s="13" t="str">
        <f>IF($A577&lt;&gt;"",VLOOKUP($A577,Vocabulary!$A:$J,2,),"")</f>
        <v>Standplaats</v>
      </c>
      <c r="K577" s="13" t="str">
        <f>IFERROR(IF(VLOOKUP(A577,VocabularyNL!$A:$G,6)=0,"",VLOOKUP(A577,VocabularyNL!$A:$G,6)),"")</f>
        <v>Standplaats</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7" t="str">
        <f>VLOOKUP(Table9[[#This Row],[Id]],Vocabulary!A:K,11)</f>
        <v>no</v>
      </c>
    </row>
    <row r="578" spans="1:19" ht="28.8" x14ac:dyDescent="0.3">
      <c r="A578" s="4">
        <v>629</v>
      </c>
      <c r="B578" s="13" t="str">
        <f>IF($A578&lt;&gt;"",IF(VLOOKUP($A578,VocabularyAdoption!$A:$K,8,)=0,"",VLOOKUP($A578,VocabularyAdoption!$A:$K,8,)),"")</f>
        <v/>
      </c>
      <c r="C578" s="13" t="str">
        <f>IF($A578&lt;&gt;"",VLOOKUP($A578,Vocabulary!$A:$J,6,),"")</f>
        <v>VL</v>
      </c>
      <c r="D578" s="13" t="str">
        <f>IF($A578&lt;&gt;"",VLOOKUP($A578,Vocabulary!$A:$J,8,),"")</f>
        <v>vl-adres</v>
      </c>
      <c r="E578" s="13" t="str">
        <f>IFERROR(VLOOKUP(D578,Prefix!$A:$B,2,),"")</f>
        <v>http://data.vlaanderen.be/ns/adres#</v>
      </c>
      <c r="F578" s="13" t="str">
        <f>IF($A578&lt;&gt;"",IF(VLOOKUP($A578,Vocabulary!$A:$J,9,)=0,"",VLOOKUP($A578,Vocabulary!$A:$J,9,)),"")</f>
        <v/>
      </c>
      <c r="G578" s="13" t="str">
        <f>IF($A578&lt;&gt;"",VLOOKUP($A578,Vocabulary!$A:$J,4,),"")</f>
        <v>Location</v>
      </c>
      <c r="H578" s="13" t="str">
        <f>IF($A578&lt;&gt;"",VLOOKUP($A578,Vocabulary!$A:$J,5,),"")</f>
        <v>Class</v>
      </c>
      <c r="I578" s="13" t="str">
        <f t="shared" si="9"/>
        <v>&lt;http://data.vlaanderen.be/ns/adres#Ligplaats&gt;</v>
      </c>
      <c r="J578" s="13" t="str">
        <f>IF($A578&lt;&gt;"",VLOOKUP($A578,Vocabulary!$A:$J,2,),"")</f>
        <v>Ligplaats</v>
      </c>
      <c r="K578" s="13" t="str">
        <f>IFERROR(IF(VLOOKUP(A578,VocabularyNL!$A:$G,6)=0,"",VLOOKUP(A578,VocabularyNL!$A:$G,6)),"")</f>
        <v>Ligplaats</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7" t="str">
        <f>VLOOKUP(Table9[[#This Row],[Id]],Vocabulary!A:K,11)</f>
        <v>no</v>
      </c>
    </row>
    <row r="579" spans="1:19" ht="28.8" x14ac:dyDescent="0.3">
      <c r="A579" s="4">
        <v>630</v>
      </c>
      <c r="B579" s="13" t="str">
        <f>IF($A579&lt;&gt;"",IF(VLOOKUP($A579,VocabularyAdoption!$A:$K,8,)=0,"",VLOOKUP($A579,VocabularyAdoption!$A:$K,8,)),"")</f>
        <v/>
      </c>
      <c r="C579" s="13" t="str">
        <f>IF($A579&lt;&gt;"",VLOOKUP($A579,Vocabulary!$A:$J,6,),"")</f>
        <v>VL</v>
      </c>
      <c r="D579" s="13" t="str">
        <f>IF($A579&lt;&gt;"",VLOOKUP($A579,Vocabulary!$A:$J,8,),"")</f>
        <v>vl-persoon</v>
      </c>
      <c r="E579" s="13" t="str">
        <f>IFERROR(VLOOKUP(D579,Prefix!$A:$B,2,),"")</f>
        <v>http://data.vlaanderen.be/ns/persoon#</v>
      </c>
      <c r="F579" s="13" t="str">
        <f>IF($A579&lt;&gt;"",IF(VLOOKUP($A579,Vocabulary!$A:$J,9,)=0,"",VLOOKUP($A579,Vocabulary!$A:$J,9,)),"")</f>
        <v/>
      </c>
      <c r="G579" s="13" t="str">
        <f>IF($A579&lt;&gt;"",VLOOKUP($A579,Vocabulary!$A:$J,4,),"")</f>
        <v>Person</v>
      </c>
      <c r="H579" s="13" t="str">
        <f>IF($A579&lt;&gt;"",VLOOKUP($A579,Vocabulary!$A:$J,5,),"")</f>
        <v>Property</v>
      </c>
      <c r="I579" s="13" t="str">
        <f t="shared" si="9"/>
        <v>&lt;http://data.vlaanderen.be/ns/persoon#heeftRelatieMet&gt;</v>
      </c>
      <c r="J579" s="13" t="str">
        <f>IF($A579&lt;&gt;"",VLOOKUP($A579,Vocabulary!$A:$J,2,),"")</f>
        <v>heeftRelatieMet</v>
      </c>
      <c r="K579" s="13" t="str">
        <f>IFERROR(IF(VLOOKUP(A579,VocabularyNL!$A:$G,6)=0,"",VLOOKUP(A579,VocabularyNL!$A:$G,6)),"")</f>
        <v>heeftRelatieMet</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7" t="str">
        <f>VLOOKUP(Table9[[#This Row],[Id]],Vocabulary!A:K,11)</f>
        <v>no</v>
      </c>
    </row>
    <row r="580" spans="1:19" ht="43.2" x14ac:dyDescent="0.3">
      <c r="A580" s="4">
        <v>631</v>
      </c>
      <c r="B580" s="13" t="str">
        <f>IF($A580&lt;&gt;"",IF(VLOOKUP($A580,VocabularyAdoption!$A:$K,8,)=0,"",VLOOKUP($A580,VocabularyAdoption!$A:$K,8,)),"")</f>
        <v/>
      </c>
      <c r="C580" s="13" t="str">
        <f>IF($A580&lt;&gt;"",VLOOKUP($A580,Vocabulary!$A:$J,6,),"")</f>
        <v>VL</v>
      </c>
      <c r="D580" s="13" t="str">
        <f>IF($A580&lt;&gt;"",VLOOKUP($A580,Vocabulary!$A:$J,8,),"")</f>
        <v>vl-organisatie-ext</v>
      </c>
      <c r="E580" s="13" t="str">
        <f>IFERROR(VLOOKUP(D580,Prefix!$A:$B,2,),"")</f>
        <v/>
      </c>
      <c r="F580" s="13" t="str">
        <f>IF($A580&lt;&gt;"",IF(VLOOKUP($A580,Vocabulary!$A:$J,9,)=0,"",VLOOKUP($A580,Vocabulary!$A:$J,9,)),"")</f>
        <v/>
      </c>
      <c r="G580" s="13" t="str">
        <f>IF($A580&lt;&gt;"",VLOOKUP($A580,Vocabulary!$A:$J,4,),"")</f>
        <v>Organization</v>
      </c>
      <c r="H580" s="13" t="str">
        <f>IF($A580&lt;&gt;"",VLOOKUP($A580,Vocabulary!$A:$J,5,),"")</f>
        <v>Property</v>
      </c>
      <c r="I580" s="13" t="str">
        <f t="shared" si="9"/>
        <v>&lt;alternatieveNaam&gt;</v>
      </c>
      <c r="J580" s="13" t="str">
        <f>IF($A580&lt;&gt;"",VLOOKUP($A580,Vocabulary!$A:$J,2,),"")</f>
        <v>alternatieveNaam</v>
      </c>
      <c r="K580" s="13" t="str">
        <f>IFERROR(IF(VLOOKUP(A580,VocabularyNL!$A:$G,6)=0,"",VLOOKUP(A580,VocabularyNL!$A:$G,6)),"")</f>
        <v>alternatieveNaam</v>
      </c>
      <c r="L580" s="13" t="str">
        <f>IFERROR(IF(VLOOKUP(A580,VocabularyFR!$A:$G,6)=0,"",VLOOKUP(A580,VocabularyFR!$A:$G,6)),"")</f>
        <v/>
      </c>
      <c r="M580" s="13" t="str">
        <f>IFERROR(IF(VLOOKUP(A580,Vocabulary!$A:$F,3)=0,"",VLOOKUP(A580,Vocabulary!$A:$F,3)),"")</f>
        <v>alternative label</v>
      </c>
      <c r="N580" s="13" t="str">
        <f>IFERROR(IF(VLOOKUP(A580,VocabularyNL!$A:$H,7)=0,"",VLOOKUP(A580,VocabularyNL!$A:$H,7)),"")</f>
        <v>alternative label</v>
      </c>
      <c r="O580" s="13" t="str">
        <f>IFERROR(IF(VLOOKUP(A580,VocabularyFR!$A:$H,7)=0,"",VLOOKUP(A580,VocabularyFR!$A:$H,7)),"")</f>
        <v/>
      </c>
      <c r="P580" s="13" t="str">
        <f>IF($A580&lt;&gt;"",IF(VLOOKUP($A580,Vocabulary!$A:$J,7,)&lt;&gt;"",VLOOKUP($A580,Vocabulary!$A:$J,7,),""),"")</f>
        <v>&lt;skos:altLabel&gt;</v>
      </c>
      <c r="Q580" s="13" t="str">
        <f>IFERROR(IF(VLOOKUP(A580,VocabularyNL!$A:$H,8)=0,"",VLOOKUP(A580,VocabularyNL!$A:$H,8)),"")</f>
        <v/>
      </c>
      <c r="R580" s="13" t="str">
        <f>IFERROR(IF(VLOOKUP(A580,VocabularyFR!$A:$H,8)=0,"",VLOOKUP(A580,VocabularyFR!$A:$H,8)),"")</f>
        <v/>
      </c>
      <c r="S580" s="57" t="str">
        <f>VLOOKUP(Table9[[#This Row],[Id]],Vocabulary!A:K,11)</f>
        <v>no</v>
      </c>
    </row>
    <row r="581" spans="1:19" ht="43.2" x14ac:dyDescent="0.3">
      <c r="A581" s="4">
        <v>632</v>
      </c>
      <c r="B581" s="13" t="str">
        <f>IF($A581&lt;&gt;"",IF(VLOOKUP($A581,VocabularyAdoption!$A:$K,8,)=0,"",VLOOKUP($A581,VocabularyAdoption!$A:$K,8,)),"")</f>
        <v/>
      </c>
      <c r="C581" s="13" t="str">
        <f>IF($A581&lt;&gt;"",VLOOKUP($A581,Vocabulary!$A:$J,6,),"")</f>
        <v>VL</v>
      </c>
      <c r="D581" s="13" t="str">
        <f>IF($A581&lt;&gt;"",VLOOKUP($A581,Vocabulary!$A:$J,8,),"")</f>
        <v>vl-generiek-ext</v>
      </c>
      <c r="E581" s="13" t="str">
        <f>IFERROR(VLOOKUP(D581,Prefix!$A:$B,2,),"")</f>
        <v/>
      </c>
      <c r="F581" s="13" t="str">
        <f>IF($A581&lt;&gt;"",IF(VLOOKUP($A581,Vocabulary!$A:$J,9,)=0,"",VLOOKUP($A581,Vocabulary!$A:$J,9,)),"")</f>
        <v/>
      </c>
      <c r="G581" s="13" t="str">
        <f>IF($A581&lt;&gt;"",VLOOKUP($A581,Vocabulary!$A:$J,4,),"")</f>
        <v>Generic</v>
      </c>
      <c r="H581" s="13" t="str">
        <f>IF($A581&lt;&gt;"",VLOOKUP($A581,Vocabulary!$A:$J,5,),"")</f>
        <v>Property</v>
      </c>
      <c r="I581" s="13" t="str">
        <f t="shared" si="9"/>
        <v>&lt;website&gt;</v>
      </c>
      <c r="J581" s="13" t="str">
        <f>IF($A581&lt;&gt;"",VLOOKUP($A581,Vocabulary!$A:$J,2,),"")</f>
        <v>website</v>
      </c>
      <c r="K581" s="13" t="str">
        <f>IFERROR(IF(VLOOKUP(A581,VocabularyNL!$A:$G,6)=0,"",VLOOKUP(A581,VocabularyNL!$A:$G,6)),"")</f>
        <v>website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7" t="str">
        <f>VLOOKUP(Table9[[#This Row],[Id]],Vocabulary!A:K,11)</f>
        <v>no</v>
      </c>
    </row>
    <row r="582" spans="1:19" ht="43.2" x14ac:dyDescent="0.3">
      <c r="A582" s="4">
        <v>633</v>
      </c>
      <c r="B582" s="13" t="str">
        <f>IF($A582&lt;&gt;"",IF(VLOOKUP($A582,VocabularyAdoption!$A:$K,8,)=0,"",VLOOKUP($A582,VocabularyAdoption!$A:$K,8,)),"")</f>
        <v/>
      </c>
      <c r="C582" s="13" t="str">
        <f>IF($A582&lt;&gt;"",VLOOKUP($A582,Vocabulary!$A:$J,6,),"")</f>
        <v>VL</v>
      </c>
      <c r="D582" s="13" t="str">
        <f>IF($A582&lt;&gt;"",VLOOKUP($A582,Vocabulary!$A:$J,8,),"")</f>
        <v>vl-organisatie</v>
      </c>
      <c r="E582" s="13" t="str">
        <f>IFERROR(VLOOKUP(D582,Prefix!$A:$B,2,),"")</f>
        <v>http://data.vlaanderen.be/ns/organisatie#</v>
      </c>
      <c r="F582" s="13" t="str">
        <f>IF($A582&lt;&gt;"",IF(VLOOKUP($A582,Vocabulary!$A:$J,9,)=0,"",VLOOKUP($A582,Vocabulary!$A:$J,9,)),"")</f>
        <v/>
      </c>
      <c r="G582" s="13" t="str">
        <f>IF($A582&lt;&gt;"",VLOOKUP($A582,Vocabulary!$A:$J,4,),"")</f>
        <v>Organization</v>
      </c>
      <c r="H582" s="13" t="str">
        <f>IF($A582&lt;&gt;"",VLOOKUP($A582,Vocabulary!$A:$J,5,),"")</f>
        <v>ConceptScheme</v>
      </c>
      <c r="I582" s="13" t="str">
        <f t="shared" si="9"/>
        <v>&lt;http://data.vlaanderen.be/ns/organisatie#rechtsvormtype#id&gt;</v>
      </c>
      <c r="J582" s="13" t="str">
        <f>IF($A582&lt;&gt;"",VLOOKUP($A582,Vocabulary!$A:$J,2,),"")</f>
        <v>Rechtsvormtype</v>
      </c>
      <c r="K582" s="13" t="str">
        <f>IFERROR(IF(VLOOKUP(A582,VocabularyNL!$A:$G,6)=0,"",VLOOKUP(A582,VocabularyNL!$A:$G,6)),"")</f>
        <v>Rechtsvormtype</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7" t="str">
        <f>VLOOKUP(Table9[[#This Row],[Id]],Vocabulary!A:K,11)</f>
        <v>no</v>
      </c>
    </row>
    <row r="583" spans="1:19" ht="43.2" x14ac:dyDescent="0.3">
      <c r="A583" s="4">
        <v>634</v>
      </c>
      <c r="B583" s="13" t="str">
        <f>IF($A583&lt;&gt;"",IF(VLOOKUP($A583,VocabularyAdoption!$A:$K,8,)=0,"",VLOOKUP($A583,VocabularyAdoption!$A:$K,8,)),"")</f>
        <v/>
      </c>
      <c r="C583" s="13" t="str">
        <f>IF($A583&lt;&gt;"",VLOOKUP($A583,Vocabulary!$A:$J,6,),"")</f>
        <v>VL</v>
      </c>
      <c r="D583" s="13" t="str">
        <f>IF($A583&lt;&gt;"",VLOOKUP($A583,Vocabulary!$A:$J,8,),"")</f>
        <v>vl-organisatie</v>
      </c>
      <c r="E583" s="13" t="str">
        <f>IFERROR(VLOOKUP(D583,Prefix!$A:$B,2,),"")</f>
        <v>http://data.vlaanderen.be/ns/organisatie#</v>
      </c>
      <c r="F583" s="13" t="str">
        <f>IF($A583&lt;&gt;"",IF(VLOOKUP($A583,Vocabulary!$A:$J,9,)=0,"",VLOOKUP($A583,Vocabulary!$A:$J,9,)),"")</f>
        <v/>
      </c>
      <c r="G583" s="13" t="str">
        <f>IF($A583&lt;&gt;"",VLOOKUP($A583,Vocabulary!$A:$J,4,),"")</f>
        <v>Organization</v>
      </c>
      <c r="H583" s="13" t="str">
        <f>IF($A583&lt;&gt;"",VLOOKUP($A583,Vocabulary!$A:$J,5,),"")</f>
        <v>ConceptScheme</v>
      </c>
      <c r="I583" s="13" t="str">
        <f t="shared" si="9"/>
        <v>&lt;http://data.vlaanderen.be/ns/organisatie#rechtstoestandtype#id&gt;</v>
      </c>
      <c r="J583" s="13" t="str">
        <f>IF($A583&lt;&gt;"",VLOOKUP($A583,Vocabulary!$A:$J,2,),"")</f>
        <v>Rechtstoestandtype</v>
      </c>
      <c r="K583" s="13" t="str">
        <f>IFERROR(IF(VLOOKUP(A583,VocabularyNL!$A:$G,6)=0,"",VLOOKUP(A583,VocabularyNL!$A:$G,6)),"")</f>
        <v>Rechtstoestandtype</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7" t="str">
        <f>VLOOKUP(Table9[[#This Row],[Id]],Vocabulary!A:K,11)</f>
        <v>no</v>
      </c>
    </row>
    <row r="584" spans="1:19" ht="187.2" x14ac:dyDescent="0.3">
      <c r="A584" s="4">
        <v>635</v>
      </c>
      <c r="B584" s="13" t="str">
        <f>IF($A584&lt;&gt;"",IF(VLOOKUP($A584,VocabularyAdoption!$A:$K,8,)=0,"",VLOOKUP($A584,VocabularyAdoption!$A:$K,8,)),"")</f>
        <v/>
      </c>
      <c r="C584" s="13" t="str">
        <f>IF($A584&lt;&gt;"",VLOOKUP($A584,Vocabulary!$A:$J,6,),"")</f>
        <v>VL</v>
      </c>
      <c r="D584" s="13" t="str">
        <f>IF($A584&lt;&gt;"",VLOOKUP($A584,Vocabulary!$A:$J,8,),"")</f>
        <v>vl-organisatie</v>
      </c>
      <c r="E584" s="13" t="str">
        <f>IFERROR(VLOOKUP(D584,Prefix!$A:$B,2,),"")</f>
        <v>http://data.vlaanderen.be/ns/organisatie#</v>
      </c>
      <c r="F584" s="13" t="str">
        <f>IF($A584&lt;&gt;"",IF(VLOOKUP($A584,Vocabulary!$A:$J,9,)=0,"",VLOOKUP($A584,Vocabulary!$A:$J,9,)),"")</f>
        <v/>
      </c>
      <c r="G584" s="13" t="str">
        <f>IF($A584&lt;&gt;"",VLOOKUP($A584,Vocabulary!$A:$J,4,),"")</f>
        <v>Organization</v>
      </c>
      <c r="H584" s="13" t="str">
        <f>IF($A584&lt;&gt;"",VLOOKUP($A584,Vocabulary!$A:$J,5,),"")</f>
        <v>ConceptScheme</v>
      </c>
      <c r="I584" s="13" t="str">
        <f t="shared" si="9"/>
        <v>&lt;http://data.vlaanderen.be/ns/organisatie#rechtspersoonlijkheidtype#id&gt;</v>
      </c>
      <c r="J584" s="13" t="str">
        <f>IF($A584&lt;&gt;"",VLOOKUP($A584,Vocabulary!$A:$J,2,),"")</f>
        <v>Rechtspersoonlijkheidtype</v>
      </c>
      <c r="K584" s="13" t="str">
        <f>IFERROR(IF(VLOOKUP(A584,VocabularyNL!$A:$G,6)=0,"",VLOOKUP(A584,VocabularyNL!$A:$G,6)),"")</f>
        <v>Rechtspersoonlijkheidtype</v>
      </c>
      <c r="L584" s="13" t="str">
        <f>IFERROR(IF(VLOOKUP(A584,VocabularyFR!$A:$G,6)=0,"",VLOOKUP(A584,VocabularyFR!$A:$G,6)),"")</f>
        <v/>
      </c>
      <c r="M584" s="13" t="str">
        <f>IFERROR(IF(VLOOKUP(A584,Vocabulary!$A:$F,3)=0,"",VLOOKUP(A584,Vocabulary!$A:$F,3)),"")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4" s="13" t="str">
        <f>IFERROR(IF(VLOOKUP(A584,VocabularyNL!$A:$H,7)=0,"",VLOOKUP(A584,VocabularyNL!$A:$H,7)),"")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c r="S584" s="57" t="str">
        <f>VLOOKUP(Table9[[#This Row],[Id]],Vocabulary!A:K,11)</f>
        <v>no</v>
      </c>
    </row>
    <row r="585" spans="1:19" ht="28.8" x14ac:dyDescent="0.3">
      <c r="A585" s="4">
        <v>636</v>
      </c>
      <c r="B585" s="13" t="str">
        <f>IF($A585&lt;&gt;"",IF(VLOOKUP($A585,VocabularyAdoption!$A:$K,8,)=0,"",VLOOKUP($A585,VocabularyAdoption!$A:$K,8,)),"")</f>
        <v/>
      </c>
      <c r="C585" s="13" t="str">
        <f>IF($A585&lt;&gt;"",VLOOKUP($A585,Vocabulary!$A:$J,6,),"")</f>
        <v>VL</v>
      </c>
      <c r="D585" s="13" t="str">
        <f>IF($A585&lt;&gt;"",VLOOKUP($A585,Vocabulary!$A:$J,8,),"")</f>
        <v>vl-adres</v>
      </c>
      <c r="E585" s="13" t="str">
        <f>IFERROR(VLOOKUP(D585,Prefix!$A:$B,2,),"")</f>
        <v>http://data.vlaanderen.be/ns/adres#</v>
      </c>
      <c r="F585" s="13" t="str">
        <f>IF($A585&lt;&gt;"",IF(VLOOKUP($A585,Vocabulary!$A:$J,9,)=0,"",VLOOKUP($A585,Vocabulary!$A:$J,9,)),"")</f>
        <v/>
      </c>
      <c r="G585" s="13" t="str">
        <f>IF($A585&lt;&gt;"",VLOOKUP($A585,Vocabulary!$A:$J,4,),"")</f>
        <v>Location</v>
      </c>
      <c r="H585" s="13" t="str">
        <f>IF($A585&lt;&gt;"",VLOOKUP($A585,Vocabulary!$A:$J,5,),"")</f>
        <v>ConceptScheme</v>
      </c>
      <c r="I585" s="13" t="str">
        <f t="shared" si="9"/>
        <v>&lt;http://data.vlaanderen.be/ns/adres#statuswaarde#id&gt;</v>
      </c>
      <c r="J585" s="13" t="str">
        <f>IF($A585&lt;&gt;"",VLOOKUP($A585,Vocabulary!$A:$J,2,),"")</f>
        <v>Statuswaarde</v>
      </c>
      <c r="K585" s="13" t="str">
        <f>IFERROR(IF(VLOOKUP(A585,VocabularyNL!$A:$G,6)=0,"",VLOOKUP(A585,VocabularyNL!$A:$G,6)),"")</f>
        <v>Statuswaarde</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c r="S585" s="57" t="str">
        <f>VLOOKUP(Table9[[#This Row],[Id]],Vocabulary!A:K,11)</f>
        <v>no</v>
      </c>
    </row>
    <row r="586" spans="1:19" ht="43.2" x14ac:dyDescent="0.3">
      <c r="A586" s="4">
        <v>637</v>
      </c>
      <c r="B586" s="13" t="str">
        <f>IF($A586&lt;&gt;"",IF(VLOOKUP($A586,VocabularyAdoption!$A:$K,8,)=0,"",VLOOKUP($A586,VocabularyAdoption!$A:$K,8,)),"")</f>
        <v/>
      </c>
      <c r="C586" s="13" t="str">
        <f>IF($A586&lt;&gt;"",VLOOKUP($A586,Vocabulary!$A:$J,6,),"")</f>
        <v>VL</v>
      </c>
      <c r="D586" s="13" t="str">
        <f>IF($A586&lt;&gt;"",VLOOKUP($A586,Vocabulary!$A:$J,8,),"")</f>
        <v>vl-persoon-ext</v>
      </c>
      <c r="E586" s="13" t="str">
        <f>IFERROR(VLOOKUP(D586,Prefix!$A:$B,2,),"")</f>
        <v/>
      </c>
      <c r="F586" s="13" t="str">
        <f>IF($A586&lt;&gt;"",IF(VLOOKUP($A586,Vocabulary!$A:$J,9,)=0,"",VLOOKUP($A586,Vocabulary!$A:$J,9,)),"")</f>
        <v/>
      </c>
      <c r="G586" s="13" t="str">
        <f>IF($A586&lt;&gt;"",VLOOKUP($A586,Vocabulary!$A:$J,4,),"")</f>
        <v>Person</v>
      </c>
      <c r="H586" s="13" t="str">
        <f>IF($A586&lt;&gt;"",VLOOKUP($A586,Vocabulary!$A:$J,5,),"")</f>
        <v>Property</v>
      </c>
      <c r="I586" s="13" t="str">
        <f t="shared" si="9"/>
        <v>&lt;achternaam&gt;</v>
      </c>
      <c r="J586" s="13" t="str">
        <f>IF($A586&lt;&gt;"",VLOOKUP($A586,Vocabulary!$A:$J,2,),"")</f>
        <v>achternaam</v>
      </c>
      <c r="K586" s="13" t="str">
        <f>IFERROR(IF(VLOOKUP(A586,VocabularyNL!$A:$G,6)=0,"",VLOOKUP(A586,VocabularyNL!$A:$G,6)),"")</f>
        <v>achternaam</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c r="S586" s="57" t="str">
        <f>VLOOKUP(Table9[[#This Row],[Id]],Vocabulary!A:K,11)</f>
        <v>no</v>
      </c>
    </row>
    <row r="587" spans="1:19" ht="43.2" x14ac:dyDescent="0.3">
      <c r="A587" s="4">
        <v>638</v>
      </c>
      <c r="B587" s="13" t="str">
        <f>IF($A587&lt;&gt;"",IF(VLOOKUP($A587,VocabularyAdoption!$A:$K,8,)=0,"",VLOOKUP($A587,VocabularyAdoption!$A:$K,8,)),"")</f>
        <v/>
      </c>
      <c r="C587" s="13" t="str">
        <f>IF($A587&lt;&gt;"",VLOOKUP($A587,Vocabulary!$A:$J,6,),"")</f>
        <v>VL</v>
      </c>
      <c r="D587" s="13" t="str">
        <f>IF($A587&lt;&gt;"",VLOOKUP($A587,Vocabulary!$A:$J,8,),"")</f>
        <v>vl-persoon-ext</v>
      </c>
      <c r="E587" s="13" t="str">
        <f>IFERROR(VLOOKUP(D587,Prefix!$A:$B,2,),"")</f>
        <v/>
      </c>
      <c r="F587" s="13" t="str">
        <f>IF($A587&lt;&gt;"",IF(VLOOKUP($A587,Vocabulary!$A:$J,9,)=0,"",VLOOKUP($A587,Vocabulary!$A:$J,9,)),"")</f>
        <v/>
      </c>
      <c r="G587" s="13" t="str">
        <f>IF($A587&lt;&gt;"",VLOOKUP($A587,Vocabulary!$A:$J,4,),"")</f>
        <v>Person</v>
      </c>
      <c r="H587" s="13" t="str">
        <f>IF($A587&lt;&gt;"",VLOOKUP($A587,Vocabulary!$A:$J,5,),"")</f>
        <v>Property</v>
      </c>
      <c r="I587" s="13" t="str">
        <f t="shared" si="9"/>
        <v>&lt;voornaam&gt;</v>
      </c>
      <c r="J587" s="13" t="str">
        <f>IF($A587&lt;&gt;"",VLOOKUP($A587,Vocabulary!$A:$J,2,),"")</f>
        <v>voornaam</v>
      </c>
      <c r="K587" s="13" t="str">
        <f>IFERROR(IF(VLOOKUP(A587,VocabularyNL!$A:$G,6)=0,"",VLOOKUP(A587,VocabularyNL!$A:$G,6)),"")</f>
        <v>voornaam</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c r="S587" s="57" t="str">
        <f>VLOOKUP(Table9[[#This Row],[Id]],Vocabulary!A:K,11)</f>
        <v>no</v>
      </c>
    </row>
    <row r="588" spans="1:19" ht="28.8" x14ac:dyDescent="0.3">
      <c r="A588" s="4">
        <v>639</v>
      </c>
      <c r="B588" s="13" t="str">
        <f>IF($A588&lt;&gt;"",IF(VLOOKUP($A588,VocabularyAdoption!$A:$K,8,)=0,"",VLOOKUP($A588,VocabularyAdoption!$A:$K,8,)),"")</f>
        <v/>
      </c>
      <c r="C588" s="13" t="str">
        <f>IF($A588&lt;&gt;"",VLOOKUP($A588,Vocabulary!$A:$J,6,),"")</f>
        <v>VL</v>
      </c>
      <c r="D588" s="13" t="str">
        <f>IF($A588&lt;&gt;"",VLOOKUP($A588,Vocabulary!$A:$J,8,),"")</f>
        <v>vl-persoon</v>
      </c>
      <c r="E588" s="13" t="str">
        <f>IFERROR(VLOOKUP(D588,Prefix!$A:$B,2,),"")</f>
        <v>http://data.vlaanderen.be/ns/persoon#</v>
      </c>
      <c r="F588" s="13" t="str">
        <f>IF($A588&lt;&gt;"",IF(VLOOKUP($A588,Vocabulary!$A:$J,9,)=0,"",VLOOKUP($A588,Vocabulary!$A:$J,9,)),"")</f>
        <v/>
      </c>
      <c r="G588" s="13" t="str">
        <f>IF($A588&lt;&gt;"",VLOOKUP($A588,Vocabulary!$A:$J,4,),"")</f>
        <v>Person</v>
      </c>
      <c r="H588" s="13" t="str">
        <f>IF($A588&lt;&gt;"",VLOOKUP($A588,Vocabulary!$A:$J,5,),"")</f>
        <v>ConceptScheme</v>
      </c>
      <c r="I588" s="13" t="str">
        <f t="shared" si="9"/>
        <v>&lt;http://data.vlaanderen.be/ns/persoon#geslacht#id&gt;</v>
      </c>
      <c r="J588" s="13" t="str">
        <f>IF($A588&lt;&gt;"",VLOOKUP($A588,Vocabulary!$A:$J,2,),"")</f>
        <v>Geslacht</v>
      </c>
      <c r="K588" s="13" t="str">
        <f>IFERROR(IF(VLOOKUP(A588,VocabularyNL!$A:$G,6)=0,"",VLOOKUP(A588,VocabularyNL!$A:$G,6)),"")</f>
        <v>Geslacht</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c r="S588" s="57" t="str">
        <f>VLOOKUP(Table9[[#This Row],[Id]],Vocabulary!A:K,11)</f>
        <v>no</v>
      </c>
    </row>
    <row r="589" spans="1:19" ht="28.8" x14ac:dyDescent="0.3">
      <c r="A589" s="4">
        <v>640</v>
      </c>
      <c r="B589" s="13" t="str">
        <f>IF($A589&lt;&gt;"",IF(VLOOKUP($A589,VocabularyAdoption!$A:$K,8,)=0,"",VLOOKUP($A589,VocabularyAdoption!$A:$K,8,)),"")</f>
        <v/>
      </c>
      <c r="C589" s="13" t="str">
        <f>IF($A589&lt;&gt;"",VLOOKUP($A589,Vocabulary!$A:$J,6,),"")</f>
        <v>VL</v>
      </c>
      <c r="D589" s="13" t="str">
        <f>IF($A589&lt;&gt;"",VLOOKUP($A589,Vocabulary!$A:$J,8,),"")</f>
        <v>vl-persoon</v>
      </c>
      <c r="E589" s="13" t="str">
        <f>IFERROR(VLOOKUP(D589,Prefix!$A:$B,2,),"")</f>
        <v>http://data.vlaanderen.be/ns/persoon#</v>
      </c>
      <c r="F589" s="13" t="str">
        <f>IF($A589&lt;&gt;"",IF(VLOOKUP($A589,Vocabulary!$A:$J,9,)=0,"",VLOOKUP($A589,Vocabulary!$A:$J,9,)),"")</f>
        <v/>
      </c>
      <c r="G589" s="13" t="str">
        <f>IF($A589&lt;&gt;"",VLOOKUP($A589,Vocabulary!$A:$J,4,),"")</f>
        <v>Person</v>
      </c>
      <c r="H589" s="13" t="str">
        <f>IF($A589&lt;&gt;"",VLOOKUP($A589,Vocabulary!$A:$J,5,),"")</f>
        <v>ConceptScheme</v>
      </c>
      <c r="I589" s="13" t="str">
        <f t="shared" si="9"/>
        <v>&lt;http://data.vlaanderen.be/ns/persoon#burgerlijkestaattype#id&gt;</v>
      </c>
      <c r="J589" s="13" t="str">
        <f>IF($A589&lt;&gt;"",VLOOKUP($A589,Vocabulary!$A:$J,2,),"")</f>
        <v>BurgerlijkeStaatType</v>
      </c>
      <c r="K589" s="13" t="str">
        <f>IFERROR(IF(VLOOKUP(A589,VocabularyNL!$A:$G,6)=0,"",VLOOKUP(A589,VocabularyNL!$A:$G,6)),"")</f>
        <v>BurgerlijkeStaatType</v>
      </c>
      <c r="L589" s="13" t="str">
        <f>IFERROR(IF(VLOOKUP(A589,VocabularyFR!$A:$G,6)=0,"",VLOOKUP(A589,VocabularyFR!$A:$G,6)),"")</f>
        <v/>
      </c>
      <c r="M589" s="13" t="str">
        <f>IFERROR(IF(VLOOKUP(A589,Vocabulary!$A:$F,3)=0,"",VLOOKUP(A589,Vocabulary!$A:$F,3)),"")</f>
        <v/>
      </c>
      <c r="N589" s="13" t="str">
        <f>IFERROR(IF(VLOOKUP(A589,VocabularyNL!$A:$H,7)=0,"",VLOOKUP(A589,VocabularyNL!$A:$H,7)),"")</f>
        <v/>
      </c>
      <c r="O589" s="13" t="str">
        <f>IFERROR(IF(VLOOKUP(A589,VocabularyFR!$A:$H,7)=0,"",VLOOKUP(A589,VocabularyFR!$A:$H,7)),"")</f>
        <v/>
      </c>
      <c r="P589" s="13" t="str">
        <f>IF($A589&lt;&gt;"",IF(VLOOKUP($A589,Vocabulary!$A:$J,7,)&lt;&gt;"",VLOOKUP($A589,Vocabulary!$A:$J,7,),""),"")</f>
        <v/>
      </c>
      <c r="Q589" s="13" t="str">
        <f>IFERROR(IF(VLOOKUP(A589,VocabularyNL!$A:$H,8)=0,"",VLOOKUP(A589,VocabularyNL!$A:$H,8)),"")</f>
        <v/>
      </c>
      <c r="R589" s="13" t="str">
        <f>IFERROR(IF(VLOOKUP(A589,VocabularyFR!$A:$H,8)=0,"",VLOOKUP(A589,VocabularyFR!$A:$H,8)),"")</f>
        <v/>
      </c>
      <c r="S589" s="57" t="str">
        <f>VLOOKUP(Table9[[#This Row],[Id]],Vocabulary!A:K,11)</f>
        <v>no</v>
      </c>
    </row>
    <row r="590" spans="1:19" ht="28.8" x14ac:dyDescent="0.3">
      <c r="A590" s="4">
        <v>641</v>
      </c>
      <c r="B590" s="13" t="str">
        <f>IF($A590&lt;&gt;"",IF(VLOOKUP($A590,VocabularyAdoption!$A:$K,8,)=0,"",VLOOKUP($A590,VocabularyAdoption!$A:$K,8,)),"")</f>
        <v/>
      </c>
      <c r="C590" s="13" t="str">
        <f>IF($A590&lt;&gt;"",VLOOKUP($A590,Vocabulary!$A:$J,6,),"")</f>
        <v>VL</v>
      </c>
      <c r="D590" s="13" t="str">
        <f>IF($A590&lt;&gt;"",VLOOKUP($A590,Vocabulary!$A:$J,8,),"")</f>
        <v>vl-persoon</v>
      </c>
      <c r="E590" s="13" t="str">
        <f>IFERROR(VLOOKUP(D590,Prefix!$A:$B,2,),"")</f>
        <v>http://data.vlaanderen.be/ns/persoon#</v>
      </c>
      <c r="F590" s="13" t="str">
        <f>IF($A590&lt;&gt;"",IF(VLOOKUP($A590,Vocabulary!$A:$J,9,)=0,"",VLOOKUP($A590,Vocabulary!$A:$J,9,)),"")</f>
        <v/>
      </c>
      <c r="G590" s="13" t="str">
        <f>IF($A590&lt;&gt;"",VLOOKUP($A590,Vocabulary!$A:$J,4,),"")</f>
        <v>Person</v>
      </c>
      <c r="H590" s="13" t="str">
        <f>IF($A590&lt;&gt;"",VLOOKUP($A590,Vocabulary!$A:$J,5,),"")</f>
        <v>ConceptScheme</v>
      </c>
      <c r="I590" s="13" t="str">
        <f t="shared" si="9"/>
        <v>&lt;http://data.vlaanderen.be/ns/persoon#afstammingstype#id&gt;</v>
      </c>
      <c r="J590" s="13" t="str">
        <f>IF($A590&lt;&gt;"",VLOOKUP($A590,Vocabulary!$A:$J,2,),"")</f>
        <v>Afstammingstype</v>
      </c>
      <c r="K590" s="13" t="str">
        <f>IFERROR(IF(VLOOKUP(A590,VocabularyNL!$A:$G,6)=0,"",VLOOKUP(A590,VocabularyNL!$A:$G,6)),"")</f>
        <v>Afstammingstype</v>
      </c>
      <c r="L590" s="13" t="str">
        <f>IFERROR(IF(VLOOKUP(A590,VocabularyFR!$A:$G,6)=0,"",VLOOKUP(A590,VocabularyFR!$A:$G,6)),"")</f>
        <v/>
      </c>
      <c r="M590" s="13" t="str">
        <f>IFERROR(IF(VLOOKUP(A590,Vocabulary!$A:$F,3)=0,"",VLOOKUP(A590,Vocabulary!$A:$F,3)),"")</f>
        <v/>
      </c>
      <c r="N590" s="13" t="str">
        <f>IFERROR(IF(VLOOKUP(A590,VocabularyNL!$A:$H,7)=0,"",VLOOKUP(A590,VocabularyNL!$A:$H,7)),"")</f>
        <v/>
      </c>
      <c r="O590" s="13" t="str">
        <f>IFERROR(IF(VLOOKUP(A590,VocabularyFR!$A:$H,7)=0,"",VLOOKUP(A590,VocabularyFR!$A:$H,7)),"")</f>
        <v/>
      </c>
      <c r="P590" s="13" t="str">
        <f>IF($A590&lt;&gt;"",IF(VLOOKUP($A590,Vocabulary!$A:$J,7,)&lt;&gt;"",VLOOKUP($A590,Vocabulary!$A:$J,7,),""),"")</f>
        <v/>
      </c>
      <c r="Q590" s="13" t="str">
        <f>IFERROR(IF(VLOOKUP(A590,VocabularyNL!$A:$H,8)=0,"",VLOOKUP(A590,VocabularyNL!$A:$H,8)),"")</f>
        <v/>
      </c>
      <c r="R590" s="13" t="str">
        <f>IFERROR(IF(VLOOKUP(A590,VocabularyFR!$A:$H,8)=0,"",VLOOKUP(A590,VocabularyFR!$A:$H,8)),"")</f>
        <v/>
      </c>
      <c r="S590" s="57" t="str">
        <f>VLOOKUP(Table9[[#This Row],[Id]],Vocabulary!A:K,11)</f>
        <v>no</v>
      </c>
    </row>
    <row r="591" spans="1:19" ht="28.8" x14ac:dyDescent="0.3">
      <c r="A591" s="4">
        <v>642</v>
      </c>
      <c r="B591" s="13" t="str">
        <f>IF($A591&lt;&gt;"",IF(VLOOKUP($A591,VocabularyAdoption!$A:$K,8,)=0,"",VLOOKUP($A591,VocabularyAdoption!$A:$K,8,)),"")</f>
        <v/>
      </c>
      <c r="C591" s="13" t="str">
        <f>IF($A591&lt;&gt;"",VLOOKUP($A591,Vocabulary!$A:$J,6,),"")</f>
        <v>VL</v>
      </c>
      <c r="D591" s="13" t="str">
        <f>IF($A591&lt;&gt;"",VLOOKUP($A591,Vocabulary!$A:$J,8,),"")</f>
        <v>vl-persoon</v>
      </c>
      <c r="E591" s="13" t="str">
        <f>IFERROR(VLOOKUP(D591,Prefix!$A:$B,2,),"")</f>
        <v>http://data.vlaanderen.be/ns/persoon#</v>
      </c>
      <c r="F591" s="13" t="str">
        <f>IF($A591&lt;&gt;"",IF(VLOOKUP($A591,Vocabulary!$A:$J,9,)=0,"",VLOOKUP($A591,Vocabulary!$A:$J,9,)),"")</f>
        <v/>
      </c>
      <c r="G591" s="13" t="str">
        <f>IF($A591&lt;&gt;"",VLOOKUP($A591,Vocabulary!$A:$J,4,),"")</f>
        <v>Person</v>
      </c>
      <c r="H591" s="13" t="str">
        <f>IF($A591&lt;&gt;"",VLOOKUP($A591,Vocabulary!$A:$J,5,),"")</f>
        <v>ConceptScheme</v>
      </c>
      <c r="I591" s="13" t="str">
        <f t="shared" si="9"/>
        <v>&lt;http://data.vlaanderen.be/ns/persoon#gezinsrelatietype#id&gt;</v>
      </c>
      <c r="J591" s="13" t="str">
        <f>IF($A591&lt;&gt;"",VLOOKUP($A591,Vocabulary!$A:$J,2,),"")</f>
        <v>Gezinsrelatietype</v>
      </c>
      <c r="K591" s="13" t="str">
        <f>IFERROR(IF(VLOOKUP(A591,VocabularyNL!$A:$G,6)=0,"",VLOOKUP(A591,VocabularyNL!$A:$G,6)),"")</f>
        <v>Gezinsrelatietype</v>
      </c>
      <c r="L591" s="13" t="str">
        <f>IFERROR(IF(VLOOKUP(A591,VocabularyFR!$A:$G,6)=0,"",VLOOKUP(A591,VocabularyFR!$A:$G,6)),"")</f>
        <v/>
      </c>
      <c r="M591" s="13" t="str">
        <f>IFERROR(IF(VLOOKUP(A591,Vocabulary!$A:$F,3)=0,"",VLOOKUP(A591,Vocabulary!$A:$F,3)),"")</f>
        <v/>
      </c>
      <c r="N591" s="13" t="str">
        <f>IFERROR(IF(VLOOKUP(A591,VocabularyNL!$A:$H,7)=0,"",VLOOKUP(A591,VocabularyNL!$A:$H,7)),"")</f>
        <v/>
      </c>
      <c r="O591" s="13" t="str">
        <f>IFERROR(IF(VLOOKUP(A591,VocabularyFR!$A:$H,7)=0,"",VLOOKUP(A591,VocabularyFR!$A:$H,7)),"")</f>
        <v/>
      </c>
      <c r="P591" s="13" t="str">
        <f>IF($A591&lt;&gt;"",IF(VLOOKUP($A591,Vocabulary!$A:$J,7,)&lt;&gt;"",VLOOKUP($A591,Vocabulary!$A:$J,7,),""),"")</f>
        <v/>
      </c>
      <c r="Q591" s="13" t="str">
        <f>IFERROR(IF(VLOOKUP(A591,VocabularyNL!$A:$H,8)=0,"",VLOOKUP(A591,VocabularyNL!$A:$H,8)),"")</f>
        <v/>
      </c>
      <c r="R591" s="13" t="str">
        <f>IFERROR(IF(VLOOKUP(A591,VocabularyFR!$A:$H,8)=0,"",VLOOKUP(A591,VocabularyFR!$A:$H,8)),"")</f>
        <v/>
      </c>
      <c r="S591" s="57" t="str">
        <f>VLOOKUP(Table9[[#This Row],[Id]],Vocabulary!A:K,11)</f>
        <v>no</v>
      </c>
    </row>
    <row r="592" spans="1:19" ht="43.2" x14ac:dyDescent="0.3">
      <c r="A592" s="4">
        <v>643</v>
      </c>
      <c r="B592" s="13" t="str">
        <f>IF($A592&lt;&gt;"",IF(VLOOKUP($A592,VocabularyAdoption!$A:$K,8,)=0,"",VLOOKUP($A592,VocabularyAdoption!$A:$K,8,)),"")</f>
        <v/>
      </c>
      <c r="C592" s="13" t="str">
        <f>IF($A592&lt;&gt;"",VLOOKUP($A592,Vocabulary!$A:$J,6,),"")</f>
        <v>VL</v>
      </c>
      <c r="D592" s="13" t="str">
        <f>IF($A592&lt;&gt;"",VLOOKUP($A592,Vocabulary!$A:$J,8,),"")</f>
        <v>vl-organisatie</v>
      </c>
      <c r="E592" s="13" t="str">
        <f>IFERROR(VLOOKUP(D592,Prefix!$A:$B,2,),"")</f>
        <v>http://data.vlaanderen.be/ns/organisatie#</v>
      </c>
      <c r="F592" s="13" t="str">
        <f>IF($A592&lt;&gt;"",IF(VLOOKUP($A592,Vocabulary!$A:$J,9,)=0,"",VLOOKUP($A592,Vocabulary!$A:$J,9,)),"")</f>
        <v/>
      </c>
      <c r="G592" s="13" t="str">
        <f>IF($A592&lt;&gt;"",VLOOKUP($A592,Vocabulary!$A:$J,4,),"")</f>
        <v>Organization</v>
      </c>
      <c r="H592" s="13" t="str">
        <f>IF($A592&lt;&gt;"",VLOOKUP($A592,Vocabulary!$A:$J,5,),"")</f>
        <v>Property</v>
      </c>
      <c r="I592" s="13" t="str">
        <f t="shared" si="9"/>
        <v>&lt;http://data.vlaanderen.be/ns/organisatie#isHetResultaatVan&gt;</v>
      </c>
      <c r="J592" s="13" t="str">
        <f>IF($A592&lt;&gt;"",VLOOKUP($A592,Vocabulary!$A:$J,2,),"")</f>
        <v>isHetResultaatVan</v>
      </c>
      <c r="K592" s="13" t="str">
        <f>IFERROR(IF(VLOOKUP(A592,VocabularyNL!$A:$G,6)=0,"",VLOOKUP(A592,VocabularyNL!$A:$G,6)),"")</f>
        <v>isHetResultaatVan</v>
      </c>
      <c r="L592" s="13" t="str">
        <f>IFERROR(IF(VLOOKUP(A592,VocabularyFR!$A:$G,6)=0,"",VLOOKUP(A592,VocabularyFR!$A:$G,6)),"")</f>
        <v/>
      </c>
      <c r="M592" s="13" t="str">
        <f>IFERROR(IF(VLOOKUP(A592,Vocabulary!$A:$F,3)=0,"",VLOOKUP(A592,Vocabulary!$A:$F,3)),"")</f>
        <v/>
      </c>
      <c r="N592" s="13" t="str">
        <f>IFERROR(IF(VLOOKUP(A592,VocabularyNL!$A:$H,7)=0,"",VLOOKUP(A592,VocabularyNL!$A:$H,7)),"")</f>
        <v/>
      </c>
      <c r="O592" s="13" t="str">
        <f>IFERROR(IF(VLOOKUP(A592,VocabularyFR!$A:$H,7)=0,"",VLOOKUP(A592,VocabularyFR!$A:$H,7)),"")</f>
        <v/>
      </c>
      <c r="P592" s="13" t="str">
        <f>IF($A592&lt;&gt;"",IF(VLOOKUP($A592,Vocabulary!$A:$J,7,)&lt;&gt;"",VLOOKUP($A592,Vocabulary!$A:$J,7,),""),"")</f>
        <v/>
      </c>
      <c r="Q592" s="13" t="str">
        <f>IFERROR(IF(VLOOKUP(A592,VocabularyNL!$A:$H,8)=0,"",VLOOKUP(A592,VocabularyNL!$A:$H,8)),"")</f>
        <v/>
      </c>
      <c r="R592" s="13" t="str">
        <f>IFERROR(IF(VLOOKUP(A592,VocabularyFR!$A:$H,8)=0,"",VLOOKUP(A592,VocabularyFR!$A:$H,8)),"")</f>
        <v/>
      </c>
      <c r="S592" s="57" t="str">
        <f>VLOOKUP(Table9[[#This Row],[Id]],Vocabulary!A:K,11)</f>
        <v>no</v>
      </c>
    </row>
    <row r="593" spans="1:19" ht="28.8" x14ac:dyDescent="0.3">
      <c r="A593" s="4">
        <v>644</v>
      </c>
      <c r="B593" s="13" t="str">
        <f>IF($A593&lt;&gt;"",IF(VLOOKUP($A593,VocabularyAdoption!$A:$K,8,)=0,"",VLOOKUP($A593,VocabularyAdoption!$A:$K,8,)),"")</f>
        <v>Proposed standard</v>
      </c>
      <c r="C593" s="13" t="str">
        <f>IF($A593&lt;&gt;"",VLOOKUP($A593,Vocabulary!$A:$J,6,),"")</f>
        <v>FED</v>
      </c>
      <c r="D593" s="13" t="str">
        <f>IF($A593&lt;&gt;"",VLOOKUP($A593,Vocabulary!$A:$J,8,),"")</f>
        <v>fed-per</v>
      </c>
      <c r="E593" s="13" t="str">
        <f>IFERROR(VLOOKUP(D593,Prefix!$A:$B,2,),"")</f>
        <v>http://vocab.belgif.be/ns/person#</v>
      </c>
      <c r="F593" s="13" t="str">
        <f>IF($A593&lt;&gt;"",IF(VLOOKUP($A593,Vocabulary!$A:$J,9,)=0,"",VLOOKUP($A593,Vocabulary!$A:$J,9,)),"")</f>
        <v/>
      </c>
      <c r="G593" s="13" t="str">
        <f>IF($A593&lt;&gt;"",VLOOKUP($A593,Vocabulary!$A:$J,4,),"")</f>
        <v>Person</v>
      </c>
      <c r="H593" s="13" t="str">
        <f>IF($A593&lt;&gt;"",VLOOKUP($A593,Vocabulary!$A:$J,5,),"")</f>
        <v>Property</v>
      </c>
      <c r="I593" s="13" t="str">
        <f t="shared" si="9"/>
        <v>&lt;http://vocab.belgif.be/ns/person#person2&gt;</v>
      </c>
      <c r="J593" s="13" t="str">
        <f>IF($A593&lt;&gt;"",VLOOKUP($A593,Vocabulary!$A:$J,2,),"")</f>
        <v>person2</v>
      </c>
      <c r="K593" s="13" t="str">
        <f>IFERROR(IF(VLOOKUP(A593,VocabularyNL!$A:$G,6)=0,"",VLOOKUP(A593,VocabularyNL!$A:$G,6)),"")</f>
        <v>Persoon 2</v>
      </c>
      <c r="L593" s="13" t="str">
        <f>IFERROR(IF(VLOOKUP(A593,VocabularyFR!$A:$G,6)=0,"",VLOOKUP(A593,VocabularyFR!$A:$G,6)),"")</f>
        <v>Personne 2</v>
      </c>
      <c r="M593" s="13" t="str">
        <f>IFERROR(IF(VLOOKUP(A593,Vocabulary!$A:$F,3)=0,"",VLOOKUP(A593,Vocabulary!$A:$F,3)),"")</f>
        <v>Second person in a relation of 2 persons.</v>
      </c>
      <c r="N593" s="13" t="str">
        <f>IFERROR(IF(VLOOKUP(A593,VocabularyNL!$A:$H,7)=0,"",VLOOKUP(A593,VocabularyNL!$A:$H,7)),"")</f>
        <v>Tweede persoon in een relatie van 2 personen.</v>
      </c>
      <c r="O593" s="13" t="str">
        <f>IFERROR(IF(VLOOKUP(A593,VocabularyFR!$A:$H,7)=0,"",VLOOKUP(A593,VocabularyFR!$A:$H,7)),"")</f>
        <v>Seconde personne dans une relation de 2 personnes.</v>
      </c>
      <c r="P593" s="13" t="str">
        <f>IF($A593&lt;&gt;"",IF(VLOOKUP($A593,Vocabulary!$A:$J,7,)&lt;&gt;"",VLOOKUP($A593,Vocabulary!$A:$J,7,),""),"")</f>
        <v/>
      </c>
      <c r="Q593" s="13" t="str">
        <f>IFERROR(IF(VLOOKUP(A593,VocabularyNL!$A:$H,8)=0,"",VLOOKUP(A593,VocabularyNL!$A:$H,8)),"")</f>
        <v/>
      </c>
      <c r="R593" s="13" t="str">
        <f>IFERROR(IF(VLOOKUP(A593,VocabularyFR!$A:$H,8)=0,"",VLOOKUP(A593,VocabularyFR!$A:$H,8)),"")</f>
        <v/>
      </c>
      <c r="S593" s="57" t="str">
        <f>VLOOKUP(Table9[[#This Row],[Id]],Vocabulary!A:K,11)</f>
        <v>no</v>
      </c>
    </row>
    <row r="594" spans="1:19" x14ac:dyDescent="0.3">
      <c r="A594" s="4">
        <v>645</v>
      </c>
      <c r="B594" s="13" t="str">
        <f>IF($A594&lt;&gt;"",IF(VLOOKUP($A594,VocabularyAdoption!$A:$K,8,)=0,"",VLOOKUP($A594,VocabularyAdoption!$A:$K,8,)),"")</f>
        <v>Proposed standard</v>
      </c>
      <c r="C594" s="13" t="str">
        <f>IF($A594&lt;&gt;"",VLOOKUP($A594,Vocabulary!$A:$J,6,),"")</f>
        <v>FED</v>
      </c>
      <c r="D594" s="13" t="str">
        <f>IF($A594&lt;&gt;"",VLOOKUP($A594,Vocabulary!$A:$J,8,),"")</f>
        <v>dcterms</v>
      </c>
      <c r="E594" s="13" t="str">
        <f>IFERROR(VLOOKUP(D594,Prefix!$A:$B,2,),"")</f>
        <v>http://purl.org/dc/terms/</v>
      </c>
      <c r="F594" s="13" t="str">
        <f>IF($A594&lt;&gt;"",IF(VLOOKUP($A594,Vocabulary!$A:$J,9,)=0,"",VLOOKUP($A594,Vocabulary!$A:$J,9,)),"")</f>
        <v/>
      </c>
      <c r="G594" s="13" t="str">
        <f>IF($A594&lt;&gt;"",VLOOKUP($A594,Vocabulary!$A:$J,4,),"")</f>
        <v>Location</v>
      </c>
      <c r="H594" s="13" t="str">
        <f>IF($A594&lt;&gt;"",VLOOKUP($A594,Vocabulary!$A:$J,5,),"")</f>
        <v>Class</v>
      </c>
      <c r="I594" s="13" t="str">
        <f t="shared" si="9"/>
        <v>&lt;http://purl.org/dc/terms/Location&gt;</v>
      </c>
      <c r="J594" s="13" t="str">
        <f>IF($A594&lt;&gt;"",VLOOKUP($A594,Vocabulary!$A:$J,2,),"")</f>
        <v>Location</v>
      </c>
      <c r="K594" s="13" t="str">
        <f>IFERROR(IF(VLOOKUP(A594,VocabularyNL!$A:$G,6)=0,"",VLOOKUP(A594,VocabularyNL!$A:$G,6)),"")</f>
        <v>Plaats</v>
      </c>
      <c r="L594" s="13" t="str">
        <f>IFERROR(IF(VLOOKUP(A594,VocabularyFR!$A:$G,6)=0,"",VLOOKUP(A594,VocabularyFR!$A:$G,6)),"")</f>
        <v>Lieu</v>
      </c>
      <c r="M594" s="13" t="str">
        <f>IFERROR(IF(VLOOKUP(A594,Vocabulary!$A:$F,3)=0,"",VLOOKUP(A594,Vocabulary!$A:$F,3)),"")</f>
        <v>An identifiable geographic place.</v>
      </c>
      <c r="N594" s="13" t="str">
        <f>IFERROR(IF(VLOOKUP(A594,VocabularyNL!$A:$H,7)=0,"",VLOOKUP(A594,VocabularyNL!$A:$H,7)),"")</f>
        <v>Een identificeerbare geografische plaats.</v>
      </c>
      <c r="O594" s="13" t="str">
        <f>IFERROR(IF(VLOOKUP(A594,VocabularyFR!$A:$H,7)=0,"",VLOOKUP(A594,VocabularyFR!$A:$H,7)),"")</f>
        <v>Un lieu géographiquement identifiable.</v>
      </c>
      <c r="P594" s="13" t="str">
        <f>IF($A594&lt;&gt;"",IF(VLOOKUP($A594,Vocabulary!$A:$J,7,)&lt;&gt;"",VLOOKUP($A594,Vocabulary!$A:$J,7,),""),"")</f>
        <v/>
      </c>
      <c r="Q594" s="13" t="str">
        <f>IFERROR(IF(VLOOKUP(A594,VocabularyNL!$A:$H,8)=0,"",VLOOKUP(A594,VocabularyNL!$A:$H,8)),"")</f>
        <v/>
      </c>
      <c r="R594" s="13" t="str">
        <f>IFERROR(IF(VLOOKUP(A594,VocabularyFR!$A:$H,8)=0,"",VLOOKUP(A594,VocabularyFR!$A:$H,8)),"")</f>
        <v/>
      </c>
      <c r="S594" s="57" t="str">
        <f>VLOOKUP(Table9[[#This Row],[Id]],Vocabulary!A:K,11)</f>
        <v>no</v>
      </c>
    </row>
    <row r="595" spans="1:19" ht="129.6" x14ac:dyDescent="0.3">
      <c r="A595" s="4">
        <v>648</v>
      </c>
      <c r="B595" s="13" t="str">
        <f>IF($A595&lt;&gt;"",IF(VLOOKUP($A595,VocabularyAdoption!$A:$K,8,)=0,"",VLOOKUP($A595,VocabularyAdoption!$A:$K,8,)),"")</f>
        <v>Proposed standard</v>
      </c>
      <c r="C595" s="13" t="str">
        <f>IF($A595&lt;&gt;"",VLOOKUP($A595,Vocabulary!$A:$J,6,),"")</f>
        <v>FED</v>
      </c>
      <c r="D595" s="13" t="str">
        <f>IF($A595&lt;&gt;"",VLOOKUP($A595,Vocabulary!$A:$J,8,),"")</f>
        <v>org</v>
      </c>
      <c r="E595" s="13" t="str">
        <f>IFERROR(VLOOKUP(D595,Prefix!$A:$B,2,),"")</f>
        <v>http://www.w3.org/ns/org#</v>
      </c>
      <c r="F595" s="13" t="str">
        <f>IF($A595&lt;&gt;"",IF(VLOOKUP($A595,Vocabulary!$A:$J,9,)=0,"",VLOOKUP($A595,Vocabulary!$A:$J,9,)),"")</f>
        <v/>
      </c>
      <c r="G595" s="13" t="str">
        <f>IF($A595&lt;&gt;"",VLOOKUP($A595,Vocabulary!$A:$J,4,),"")</f>
        <v>Organization</v>
      </c>
      <c r="H595" s="13" t="str">
        <f>IF($A595&lt;&gt;"",VLOOKUP($A595,Vocabulary!$A:$J,5,),"")</f>
        <v>Class</v>
      </c>
      <c r="I595" s="13" t="str">
        <f t="shared" si="9"/>
        <v>&lt;http://www.w3.org/ns/org#Site&gt;</v>
      </c>
      <c r="J595" s="13" t="str">
        <f>IF($A595&lt;&gt;"",VLOOKUP($A595,Vocabulary!$A:$J,2,),"")</f>
        <v>Site</v>
      </c>
      <c r="K595" s="13" t="str">
        <f>IFERROR(IF(VLOOKUP(A595,VocabularyNL!$A:$G,6)=0,"",VLOOKUP(A595,VocabularyNL!$A:$G,6)),"")</f>
        <v>Vestigingseenheid</v>
      </c>
      <c r="L595" s="13" t="str">
        <f>IFERROR(IF(VLOOKUP(A595,VocabularyFR!$A:$G,6)=0,"",VLOOKUP(A595,VocabularyFR!$A:$G,6)),"")</f>
        <v>Unité d'établissement</v>
      </c>
      <c r="M595" s="13" t="str">
        <f>IFERROR(IF(VLOOKUP(A595,Vocabulary!$A:$F,3)=0,"",VLOOKUP(A595,Vocabulary!$A:$F,3)),"")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5" s="13" t="str">
        <f>IFERROR(IF(VLOOKUP(A595,VocabularyNL!$A:$H,7)=0,"",VLOOKUP(A595,VocabularyNL!$A:$H,7)),"")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5" s="13" t="str">
        <f>IFERROR(IF(VLOOKUP(A595,VocabularyFR!$A:$H,7)=0,"",VLOOKUP(A595,VocabularyFR!$A:$H,7)),"")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5" s="13" t="str">
        <f>IF($A595&lt;&gt;"",IF(VLOOKUP($A595,Vocabulary!$A:$J,7,)&lt;&gt;"",VLOOKUP($A595,Vocabulary!$A:$J,7,),""),"")</f>
        <v xml:space="preserve">
Belgian context: KBO uses the terminology "EstablishmentUnit".</v>
      </c>
      <c r="Q595" s="13" t="str">
        <f>IFERROR(IF(VLOOKUP(A595,VocabularyNL!$A:$H,8)=0,"",VLOOKUP(A595,VocabularyNL!$A:$H,8)),"")</f>
        <v>Belgische context: KBO gebruikt de terminologie "EstablishmentUnit".</v>
      </c>
      <c r="R595" s="13" t="str">
        <f>IFERROR(IF(VLOOKUP(A595,VocabularyFR!$A:$H,8)=0,"",VLOOKUP(A595,VocabularyFR!$A:$H,8)),"")</f>
        <v>Contexte belge: KBO utilise la terminologie "EstablishmentUnit".</v>
      </c>
      <c r="S595" s="57" t="str">
        <f>VLOOKUP(Table9[[#This Row],[Id]],Vocabulary!A:K,11)</f>
        <v>no</v>
      </c>
    </row>
    <row r="596" spans="1:19" ht="86.4" x14ac:dyDescent="0.3">
      <c r="A596" s="4">
        <v>649</v>
      </c>
      <c r="B596" s="13" t="str">
        <f>IF($A596&lt;&gt;"",IF(VLOOKUP($A596,VocabularyAdoption!$A:$K,8,)=0,"",VLOOKUP($A596,VocabularyAdoption!$A:$K,8,)),"")</f>
        <v>Proposed standard</v>
      </c>
      <c r="C596" s="13" t="str">
        <f>IF($A596&lt;&gt;"",VLOOKUP($A596,Vocabulary!$A:$J,6,),"")</f>
        <v>FED</v>
      </c>
      <c r="D596" s="13" t="str">
        <f>IF($A596&lt;&gt;"",VLOOKUP($A596,Vocabulary!$A:$J,8,),"")</f>
        <v>inspire-ad</v>
      </c>
      <c r="E596" s="13" t="str">
        <f>IFERROR(VLOOKUP(D596,Prefix!$A:$B,2,),"")</f>
        <v>http://inspire.ec.europa.eu/ont/ad#</v>
      </c>
      <c r="F596" s="13" t="str">
        <f>IF($A596&lt;&gt;"",IF(VLOOKUP($A596,Vocabulary!$A:$J,9,)=0,"",VLOOKUP($A596,Vocabulary!$A:$J,9,)),"")</f>
        <v>PostalDescriptor.postName</v>
      </c>
      <c r="G596" s="13" t="str">
        <f>IF($A596&lt;&gt;"",VLOOKUP($A596,Vocabulary!$A:$J,4,),"")</f>
        <v>Location</v>
      </c>
      <c r="H596" s="13" t="str">
        <f>IF($A596&lt;&gt;"",VLOOKUP($A596,Vocabulary!$A:$J,5,),"")</f>
        <v>Property</v>
      </c>
      <c r="I596" s="13" t="str">
        <f t="shared" si="9"/>
        <v>&lt;http://inspire.ec.europa.eu/ont/ad#PostalDescriptor.postName&gt;</v>
      </c>
      <c r="J596" s="13" t="str">
        <f>IF($A596&lt;&gt;"",VLOOKUP($A596,Vocabulary!$A:$J,2,),"")</f>
        <v>postName</v>
      </c>
      <c r="K596" s="13" t="str">
        <f>IFERROR(IF(VLOOKUP(A596,VocabularyNL!$A:$G,6)=0,"",VLOOKUP(A596,VocabularyNL!$A:$G,6)),"")</f>
        <v>Postnaam</v>
      </c>
      <c r="L596" s="13" t="str">
        <f>IFERROR(IF(VLOOKUP(A596,VocabularyFR!$A:$G,6)=0,"",VLOOKUP(A596,VocabularyFR!$A:$G,6)),"")</f>
        <v>Nom postal</v>
      </c>
      <c r="M596" s="13" t="str">
        <f>IFERROR(IF(VLOOKUP(A596,Vocabulary!$A:$F,3)=0,"",VLOOKUP(A596,Vocabulary!$A:$F,3)),"")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6" s="13" t="str">
        <f>IFERROR(IF(VLOOKUP(A596,VocabularyNL!$A:$H,7)=0,"",VLOOKUP(A596,VocabularyNL!$A:$H,7)),"")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6" s="13" t="str">
        <f>IFERROR(IF(VLOOKUP(A596,VocabularyFR!$A:$H,7)=0,"",VLOOKUP(A596,VocabularyFR!$A:$H,7)),"")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6" s="13" t="str">
        <f>IF($A596&lt;&gt;"",IF(VLOOKUP($A596,Vocabulary!$A:$J,7,)&lt;&gt;"",VLOOKUP($A596,Vocabulary!$A:$J,7,),""),"")</f>
        <v/>
      </c>
      <c r="Q596" s="13" t="str">
        <f>IFERROR(IF(VLOOKUP(A596,VocabularyNL!$A:$H,8)=0,"",VLOOKUP(A596,VocabularyNL!$A:$H,8)),"")</f>
        <v/>
      </c>
      <c r="R596" s="13" t="str">
        <f>IFERROR(IF(VLOOKUP(A596,VocabularyFR!$A:$H,8)=0,"",VLOOKUP(A596,VocabularyFR!$A:$H,8)),"")</f>
        <v/>
      </c>
      <c r="S596" s="57" t="str">
        <f>VLOOKUP(Table9[[#This Row],[Id]],Vocabulary!A:K,11)</f>
        <v>no</v>
      </c>
    </row>
    <row r="597" spans="1:19" ht="28.8" x14ac:dyDescent="0.3">
      <c r="A597" s="4">
        <v>650</v>
      </c>
      <c r="B597" s="13" t="str">
        <f>IF($A597&lt;&gt;"",IF(VLOOKUP($A597,VocabularyAdoption!$A:$K,8,)=0,"",VLOOKUP($A597,VocabularyAdoption!$A:$K,8,)),"")</f>
        <v>Proposed standard</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&lt;http://www.w3.org/ns/locn#geographicName&gt;</v>
      </c>
      <c r="J597" s="13" t="str">
        <f>IF($A597&lt;&gt;"",VLOOKUP($A597,Vocabulary!$A:$J,2,),"")</f>
        <v>geographicName</v>
      </c>
      <c r="K597" s="13" t="str">
        <f>IFERROR(IF(VLOOKUP(A597,VocabularyNL!$A:$G,6)=0,"",VLOOKUP(A597,VocabularyNL!$A:$G,6)),"")</f>
        <v>Geografische naam</v>
      </c>
      <c r="L597" s="13" t="str">
        <f>IFERROR(IF(VLOOKUP(A597,VocabularyFR!$A:$G,6)=0,"",VLOOKUP(A597,VocabularyFR!$A:$G,6)),"")</f>
        <v>Nom géographique</v>
      </c>
      <c r="M597" s="13" t="str">
        <f>IFERROR(IF(VLOOKUP(A597,Vocabulary!$A:$F,3)=0,"",VLOOKUP(A597,Vocabulary!$A:$F,3)),"")</f>
        <v>A proper noun applied to a spatial object.</v>
      </c>
      <c r="N597" s="13" t="str">
        <f>IFERROR(IF(VLOOKUP(A597,VocabularyNL!$A:$H,7)=0,"",VLOOKUP(A597,VocabularyNL!$A:$H,7)),"")</f>
        <v>Een naam toegepast op een ruimtelijk object.</v>
      </c>
      <c r="O597" s="13" t="str">
        <f>IFERROR(IF(VLOOKUP(A597,VocabularyFR!$A:$H,7)=0,"",VLOOKUP(A597,VocabularyFR!$A:$H,7)),"")</f>
        <v>Un nom propre appliqué à un objet spatial.</v>
      </c>
      <c r="P597" s="13" t="str">
        <f>IF($A597&lt;&gt;"",IF(VLOOKUP($A597,Vocabulary!$A:$J,7,)&lt;&gt;"",VLOOKUP($A597,Vocabulary!$A:$J,7,),""),"")</f>
        <v/>
      </c>
      <c r="Q597" s="13" t="str">
        <f>IFERROR(IF(VLOOKUP(A597,VocabularyNL!$A:$H,8)=0,"",VLOOKUP(A597,VocabularyNL!$A:$H,8)),"")</f>
        <v/>
      </c>
      <c r="R597" s="13" t="str">
        <f>IFERROR(IF(VLOOKUP(A597,VocabularyFR!$A:$H,8)=0,"",VLOOKUP(A597,VocabularyFR!$A:$H,8)),"")</f>
        <v/>
      </c>
      <c r="S597" s="57" t="str">
        <f>VLOOKUP(Table9[[#This Row],[Id]],Vocabulary!A:K,11)</f>
        <v>no</v>
      </c>
    </row>
    <row r="598" spans="1:19" ht="28.8" x14ac:dyDescent="0.3">
      <c r="A598" s="4">
        <v>651</v>
      </c>
      <c r="B598" s="13" t="str">
        <f>IF($A598&lt;&gt;"",IF(VLOOKUP($A598,VocabularyAdoption!$A:$K,8,)=0,"",VLOOKUP($A598,VocabularyAdoption!$A:$K,8,)),"")</f>
        <v>Proposed standard</v>
      </c>
      <c r="C598" s="13" t="str">
        <f>IF($A598&lt;&gt;"",VLOOKUP($A598,Vocabulary!$A:$J,6,),"")</f>
        <v>FED</v>
      </c>
      <c r="D598" s="13" t="str">
        <f>IF($A598&lt;&gt;"",VLOOKUP($A598,Vocabulary!$A:$J,8,),"")</f>
        <v>locn</v>
      </c>
      <c r="E598" s="13" t="str">
        <f>IFERROR(VLOOKUP(D598,Prefix!$A:$B,2,),"")</f>
        <v>http://www.w3.org/ns/locn#</v>
      </c>
      <c r="F598" s="13" t="str">
        <f>IF($A598&lt;&gt;"",IF(VLOOKUP($A598,Vocabulary!$A:$J,9,)=0,"",VLOOKUP($A598,Vocabulary!$A:$J,9,)),"")</f>
        <v/>
      </c>
      <c r="G598" s="13" t="str">
        <f>IF($A598&lt;&gt;"",VLOOKUP($A598,Vocabulary!$A:$J,4,),"")</f>
        <v>Location</v>
      </c>
      <c r="H598" s="13" t="str">
        <f>IF($A598&lt;&gt;"",VLOOKUP($A598,Vocabulary!$A:$J,5,),"")</f>
        <v>Property</v>
      </c>
      <c r="I598" s="13" t="str">
        <f t="shared" si="9"/>
        <v>&lt;http://www.w3.org/ns/locn#adminUnitL1&gt;</v>
      </c>
      <c r="J598" s="13" t="str">
        <f>IF($A598&lt;&gt;"",VLOOKUP($A598,Vocabulary!$A:$J,2,),"")</f>
        <v>adminUnitL1</v>
      </c>
      <c r="K598" s="13" t="str">
        <f>IFERROR(IF(VLOOKUP(A598,VocabularyNL!$A:$G,6)=0,"",VLOOKUP(A598,VocabularyNL!$A:$G,6)),"")</f>
        <v>Administratieve eenheid L1</v>
      </c>
      <c r="L598" s="13" t="str">
        <f>IFERROR(IF(VLOOKUP(A598,VocabularyFR!$A:$G,6)=0,"",VLOOKUP(A598,VocabularyFR!$A:$G,6)),"")</f>
        <v>Unité administrative L1</v>
      </c>
      <c r="M598" s="13" t="str">
        <f>IFERROR(IF(VLOOKUP(A598,Vocabulary!$A:$F,3)=0,"",VLOOKUP(A598,Vocabulary!$A:$F,3)),"")</f>
        <v>The uppermost administrative unit for the address, almost always a country.</v>
      </c>
      <c r="N598" s="13" t="str">
        <f>IFERROR(IF(VLOOKUP(A598,VocabularyNL!$A:$H,7)=0,"",VLOOKUP(A598,VocabularyNL!$A:$H,7)),"")</f>
        <v>De bovenste administratieve eenheid voor het adres, bijna altijd een land.</v>
      </c>
      <c r="O598" s="13" t="str">
        <f>IFERROR(IF(VLOOKUP(A598,VocabularyFR!$A:$H,7)=0,"",VLOOKUP(A598,VocabularyFR!$A:$H,7)),"")</f>
        <v>L'unité administrative la plus élevée pour l'adresse, presque toujours un pays.</v>
      </c>
      <c r="P598" s="13" t="str">
        <f>IF($A598&lt;&gt;"",IF(VLOOKUP($A598,Vocabulary!$A:$J,7,)&lt;&gt;"",VLOOKUP($A598,Vocabulary!$A:$J,7,),""),"")</f>
        <v/>
      </c>
      <c r="Q598" s="13" t="str">
        <f>IFERROR(IF(VLOOKUP(A598,VocabularyNL!$A:$H,8)=0,"",VLOOKUP(A598,VocabularyNL!$A:$H,8)),"")</f>
        <v/>
      </c>
      <c r="R598" s="13" t="str">
        <f>IFERROR(IF(VLOOKUP(A598,VocabularyFR!$A:$H,8)=0,"",VLOOKUP(A598,VocabularyFR!$A:$H,8)),"")</f>
        <v/>
      </c>
      <c r="S598" s="57" t="str">
        <f>VLOOKUP(Table9[[#This Row],[Id]],Vocabulary!A:K,11)</f>
        <v>no</v>
      </c>
    </row>
    <row r="599" spans="1:19" ht="43.2" x14ac:dyDescent="0.3">
      <c r="A599" s="4">
        <v>652</v>
      </c>
      <c r="B599" s="13" t="str">
        <f>IF($A599&lt;&gt;"",IF(VLOOKUP($A599,VocabularyAdoption!$A:$K,8,)=0,"",VLOOKUP($A599,VocabularyAdoption!$A:$K,8,)),"")</f>
        <v>Proposed standard</v>
      </c>
      <c r="C599" s="13" t="str">
        <f>IF($A599&lt;&gt;"",VLOOKUP($A599,Vocabulary!$A:$J,6,),"")</f>
        <v>FED</v>
      </c>
      <c r="D599" s="13" t="str">
        <f>IF($A599&lt;&gt;"",VLOOKUP($A599,Vocabulary!$A:$J,8,),"")</f>
        <v>locn</v>
      </c>
      <c r="E599" s="13" t="str">
        <f>IFERROR(VLOOKUP(D599,Prefix!$A:$B,2,),"")</f>
        <v>http://www.w3.org/ns/locn#</v>
      </c>
      <c r="F599" s="13" t="str">
        <f>IF($A599&lt;&gt;"",IF(VLOOKUP($A599,Vocabulary!$A:$J,9,)=0,"",VLOOKUP($A599,Vocabulary!$A:$J,9,)),"")</f>
        <v/>
      </c>
      <c r="G599" s="13" t="str">
        <f>IF($A599&lt;&gt;"",VLOOKUP($A599,Vocabulary!$A:$J,4,),"")</f>
        <v>Location</v>
      </c>
      <c r="H599" s="13" t="str">
        <f>IF($A599&lt;&gt;"",VLOOKUP($A599,Vocabulary!$A:$J,5,),"")</f>
        <v>Property</v>
      </c>
      <c r="I599" s="13" t="str">
        <f t="shared" si="9"/>
        <v>&lt;http://www.w3.org/ns/locn#adminUnitL2&gt;</v>
      </c>
      <c r="J599" s="13" t="str">
        <f>IF($A599&lt;&gt;"",VLOOKUP($A599,Vocabulary!$A:$J,2,),"")</f>
        <v>adminUnitL2</v>
      </c>
      <c r="K599" s="13" t="str">
        <f>IFERROR(IF(VLOOKUP(A599,VocabularyNL!$A:$G,6)=0,"",VLOOKUP(A599,VocabularyNL!$A:$G,6)),"")</f>
        <v>Administratieve eenheid L2</v>
      </c>
      <c r="L599" s="13" t="str">
        <f>IFERROR(IF(VLOOKUP(A599,VocabularyFR!$A:$G,6)=0,"",VLOOKUP(A599,VocabularyFR!$A:$G,6)),"")</f>
        <v>Unité administrative L2</v>
      </c>
      <c r="M599" s="13" t="str">
        <f>IFERROR(IF(VLOOKUP(A599,Vocabulary!$A:$F,3)=0,"",VLOOKUP(A599,Vocabulary!$A:$F,3)),"")</f>
        <v>The region of the address, usually a county, state or other such area that typically encompasses several localities.</v>
      </c>
      <c r="N599" s="13" t="str">
        <f>IFERROR(IF(VLOOKUP(A599,VocabularyNL!$A:$H,7)=0,"",VLOOKUP(A599,VocabularyNL!$A:$H,7)),"")</f>
        <v>De regio van het adres, meestal een provincie, staat of een ander dergelijk gebied dat doorgaans meerdere plaatsen omvat.</v>
      </c>
      <c r="O599" s="13" t="str">
        <f>IFERROR(IF(VLOOKUP(A599,VocabularyFR!$A:$H,7)=0,"",VLOOKUP(A599,VocabularyFR!$A:$H,7)),"")</f>
        <v>La région de l'adresse, généralement un comté, un état ou une autre zone, qui englobe généralement plusieurs localités.</v>
      </c>
      <c r="P599" s="13" t="str">
        <f>IF($A599&lt;&gt;"",IF(VLOOKUP($A599,Vocabulary!$A:$J,7,)&lt;&gt;"",VLOOKUP($A599,Vocabulary!$A:$J,7,),""),"")</f>
        <v/>
      </c>
      <c r="Q599" s="13" t="str">
        <f>IFERROR(IF(VLOOKUP(A599,VocabularyNL!$A:$H,8)=0,"",VLOOKUP(A599,VocabularyNL!$A:$H,8)),"")</f>
        <v/>
      </c>
      <c r="R599" s="13" t="str">
        <f>IFERROR(IF(VLOOKUP(A599,VocabularyFR!$A:$H,8)=0,"",VLOOKUP(A599,VocabularyFR!$A:$H,8)),"")</f>
        <v/>
      </c>
      <c r="S599" s="57" t="str">
        <f>VLOOKUP(Table9[[#This Row],[Id]],Vocabulary!A:K,11)</f>
        <v>no</v>
      </c>
    </row>
    <row r="600" spans="1:19" ht="72" x14ac:dyDescent="0.3">
      <c r="A600" s="4">
        <v>653</v>
      </c>
      <c r="B600" s="13" t="str">
        <f>IF($A600&lt;&gt;"",IF(VLOOKUP($A600,VocabularyAdoption!$A:$K,8,)=0,"",VLOOKUP($A600,VocabularyAdoption!$A:$K,8,)),"")</f>
        <v>Draft</v>
      </c>
      <c r="C600" s="13" t="str">
        <f>IF($A600&lt;&gt;"",VLOOKUP($A600,Vocabulary!$A:$J,6,),"")</f>
        <v>FED</v>
      </c>
      <c r="D600" s="13" t="str">
        <f>IF($A600&lt;&gt;"",VLOOKUP($A600,Vocabulary!$A:$J,8,),"")</f>
        <v>locn</v>
      </c>
      <c r="E600" s="13" t="str">
        <f>IFERROR(VLOOKUP(D600,Prefix!$A:$B,2,),"")</f>
        <v>http://www.w3.org/ns/locn#</v>
      </c>
      <c r="F600" s="13" t="str">
        <f>IF($A600&lt;&gt;"",IF(VLOOKUP($A600,Vocabulary!$A:$J,9,)=0,"",VLOOKUP($A600,Vocabulary!$A:$J,9,)),"")</f>
        <v/>
      </c>
      <c r="G600" s="13" t="str">
        <f>IF($A600&lt;&gt;"",VLOOKUP($A600,Vocabulary!$A:$J,4,),"")</f>
        <v>Location</v>
      </c>
      <c r="H600" s="13" t="str">
        <f>IF($A600&lt;&gt;"",VLOOKUP($A600,Vocabulary!$A:$J,5,),"")</f>
        <v>Property</v>
      </c>
      <c r="I600" s="13" t="str">
        <f t="shared" si="9"/>
        <v>&lt;http://www.w3.org/ns/locn#addressArea&gt;</v>
      </c>
      <c r="J600" s="13" t="str">
        <f>IF($A600&lt;&gt;"",VLOOKUP($A600,Vocabulary!$A:$J,2,),"")</f>
        <v>addressArea</v>
      </c>
      <c r="K600" s="13" t="str">
        <f>IFERROR(IF(VLOOKUP(A600,VocabularyNL!$A:$G,6)=0,"",VLOOKUP(A600,VocabularyNL!$A:$G,6)),"")</f>
        <v>Adresgebied</v>
      </c>
      <c r="L600" s="13" t="str">
        <f>IFERROR(IF(VLOOKUP(A600,VocabularyFR!$A:$G,6)=0,"",VLOOKUP(A600,VocabularyFR!$A:$G,6)),"")</f>
        <v>Zone d'adresse</v>
      </c>
      <c r="M600" s="13" t="str">
        <f>IFERROR(IF(VLOOKUP(A600,Vocabulary!$A:$F,3)=0,"",VLOOKUP(A600,Vocabulary!$A:$F,3)),"")</f>
        <v xml:space="preserve">The name or names of a geographic area or locality that groups a number of addressable objects for addressing purposes, without being an administrative unit. This would typically be part of a city, a neighbourhood or village. </v>
      </c>
      <c r="N600" s="13" t="str">
        <f>IFERROR(IF(VLOOKUP(A600,VocabularyNL!$A:$H,7)=0,"",VLOOKUP(A600,VocabularyNL!$A:$H,7)),"")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O600" s="13" t="str">
        <f>IFERROR(IF(VLOOKUP(A600,VocabularyFR!$A:$H,7)=0,"",VLOOKUP(A600,VocabularyFR!$A:$H,7)),"")</f>
        <v>Le ou les noms d'une zone géographique ou d'une localité regroupant un certain nombre d'objets adressables à des fins d'adressage, sans être une unité administrative. Cela ferait typiquement partie d'une ville, d'un quartier ou d'un village.</v>
      </c>
      <c r="P600" s="13" t="str">
        <f>IF($A600&lt;&gt;"",IF(VLOOKUP($A600,Vocabulary!$A:$J,7,)&lt;&gt;"",VLOOKUP($A600,Vocabulary!$A:$J,7,),""),"")</f>
        <v/>
      </c>
      <c r="Q600" s="13" t="str">
        <f>IFERROR(IF(VLOOKUP(A600,VocabularyNL!$A:$H,8)=0,"",VLOOKUP(A600,VocabularyNL!$A:$H,8)),"")</f>
        <v/>
      </c>
      <c r="R600" s="13" t="str">
        <f>IFERROR(IF(VLOOKUP(A600,VocabularyFR!$A:$H,8)=0,"",VLOOKUP(A600,VocabularyFR!$A:$H,8)),"")</f>
        <v/>
      </c>
      <c r="S600" s="57" t="str">
        <f>VLOOKUP(Table9[[#This Row],[Id]],Vocabulary!A:K,11)</f>
        <v>no</v>
      </c>
    </row>
    <row r="601" spans="1:19" ht="72" x14ac:dyDescent="0.3">
      <c r="A601" s="4">
        <v>654</v>
      </c>
      <c r="B601" s="13" t="str">
        <f>IF($A601&lt;&gt;"",IF(VLOOKUP($A601,VocabularyAdoption!$A:$K,8,)=0,"",VLOOKUP($A601,VocabularyAdoption!$A:$K,8,)),"")</f>
        <v>Draft</v>
      </c>
      <c r="C601" s="13" t="str">
        <f>IF($A601&lt;&gt;"",VLOOKUP($A601,Vocabulary!$A:$J,6,),"")</f>
        <v>FED</v>
      </c>
      <c r="D601" s="13" t="str">
        <f>IF($A601&lt;&gt;"",VLOOKUP($A601,Vocabulary!$A:$J,8,),"")</f>
        <v>locn</v>
      </c>
      <c r="E601" s="13" t="str">
        <f>IFERROR(VLOOKUP(D601,Prefix!$A:$B,2,),"")</f>
        <v>http://www.w3.org/ns/locn#</v>
      </c>
      <c r="F601" s="13" t="str">
        <f>IF($A601&lt;&gt;"",IF(VLOOKUP($A601,Vocabulary!$A:$J,9,)=0,"",VLOOKUP($A601,Vocabulary!$A:$J,9,)),"")</f>
        <v/>
      </c>
      <c r="G601" s="13" t="str">
        <f>IF($A601&lt;&gt;"",VLOOKUP($A601,Vocabulary!$A:$J,4,),"")</f>
        <v>Location</v>
      </c>
      <c r="H601" s="13" t="str">
        <f>IF($A601&lt;&gt;"",VLOOKUP($A601,Vocabulary!$A:$J,5,),"")</f>
        <v>Property</v>
      </c>
      <c r="I601" s="13" t="str">
        <f t="shared" si="9"/>
        <v>&lt;http://www.w3.org/ns/locn#locatorName&gt;</v>
      </c>
      <c r="J601" s="13" t="str">
        <f>IF($A601&lt;&gt;"",VLOOKUP($A601,Vocabulary!$A:$J,2,),"")</f>
        <v>locatorName</v>
      </c>
      <c r="K601" s="13" t="str">
        <f>IFERROR(IF(VLOOKUP(A601,VocabularyNL!$A:$G,6)=0,"",VLOOKUP(A601,VocabularyNL!$A:$G,6)),"")</f>
        <v>Locatienaam</v>
      </c>
      <c r="L601" s="13" t="str">
        <f>IFERROR(IF(VLOOKUP(A601,VocabularyFR!$A:$G,6)=0,"",VLOOKUP(A601,VocabularyFR!$A:$G,6)),"")</f>
        <v>Nom de la localisation</v>
      </c>
      <c r="M601" s="13" t="str">
        <f>IFERROR(IF(VLOOKUP(A601,Vocabulary!$A:$F,3)=0,"",VLOOKUP(A601,Vocabulary!$A:$F,3)),"")</f>
        <v>Proper noun(s) applied to the real world entity identified by the locator. The locator name could be the name of the property or complex, of the building or part of the building, or it could be the name of a room inside a building.</v>
      </c>
      <c r="N601" s="13" t="str">
        <f>IFERROR(IF(VLOOKUP(A601,VocabularyNL!$A:$H,7)=0,"",VLOOKUP(A601,VocabularyNL!$A:$H,7)),"")</f>
        <v>Naam toegepast op de entiteit in de echte wereld geïdentificeerd door de locator. De locatornaam kan de naam zijn van het pand of complex, van het gebouw of een deel van het gebouw, of het kan de naam zijn van een kamer in een gebouw.</v>
      </c>
      <c r="O601" s="13" t="str">
        <f>IFERROR(IF(VLOOKUP(A601,VocabularyFR!$A:$H,7)=0,"",VLOOKUP(A601,VocabularyFR!$A:$H,7)),"")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601" s="13" t="str">
        <f>IF($A601&lt;&gt;"",IF(VLOOKUP($A601,Vocabulary!$A:$J,7,)&lt;&gt;"",VLOOKUP($A601,Vocabulary!$A:$J,7,),""),"")</f>
        <v/>
      </c>
      <c r="Q601" s="13" t="str">
        <f>IFERROR(IF(VLOOKUP(A601,VocabularyNL!$A:$H,8)=0,"",VLOOKUP(A601,VocabularyNL!$A:$H,8)),"")</f>
        <v/>
      </c>
      <c r="R601" s="13" t="str">
        <f>IFERROR(IF(VLOOKUP(A601,VocabularyFR!$A:$H,8)=0,"",VLOOKUP(A601,VocabularyFR!$A:$H,8)),"")</f>
        <v/>
      </c>
      <c r="S601" s="57" t="str">
        <f>VLOOKUP(Table9[[#This Row],[Id]],Vocabulary!A:K,11)</f>
        <v>no</v>
      </c>
    </row>
    <row r="602" spans="1:19" ht="28.8" x14ac:dyDescent="0.3">
      <c r="A602" s="4">
        <v>655</v>
      </c>
      <c r="B602" s="13" t="str">
        <f>IF($A602&lt;&gt;"",IF(VLOOKUP($A602,VocabularyAdoption!$A:$K,8,)=0,"",VLOOKUP($A602,VocabularyAdoption!$A:$K,8,)),"")</f>
        <v>Proposed standard</v>
      </c>
      <c r="C602" s="13" t="str">
        <f>IF($A602&lt;&gt;"",VLOOKUP($A602,Vocabulary!$A:$J,6,),"")</f>
        <v>FED</v>
      </c>
      <c r="D602" s="13" t="str">
        <f>IF($A602&lt;&gt;"",VLOOKUP($A602,Vocabulary!$A:$J,8,),"")</f>
        <v>org</v>
      </c>
      <c r="E602" s="13" t="str">
        <f>IFERROR(VLOOKUP(D602,Prefix!$A:$B,2,),"")</f>
        <v>http://www.w3.org/ns/org#</v>
      </c>
      <c r="F602" s="13" t="str">
        <f>IF($A602&lt;&gt;"",IF(VLOOKUP($A602,Vocabulary!$A:$J,9,)=0,"",VLOOKUP($A602,Vocabulary!$A:$J,9,)),"")</f>
        <v/>
      </c>
      <c r="G602" s="13" t="str">
        <f>IF($A602&lt;&gt;"",VLOOKUP($A602,Vocabulary!$A:$J,4,),"")</f>
        <v>Organization</v>
      </c>
      <c r="H602" s="13" t="str">
        <f>IF($A602&lt;&gt;"",VLOOKUP($A602,Vocabulary!$A:$J,5,),"")</f>
        <v>Property</v>
      </c>
      <c r="I602" s="13" t="str">
        <f t="shared" si="9"/>
        <v>&lt;http://www.w3.org/ns/org#siteOf&gt;</v>
      </c>
      <c r="J602" s="13" t="str">
        <f>IF($A602&lt;&gt;"",VLOOKUP($A602,Vocabulary!$A:$J,2,),"")</f>
        <v>siteOf</v>
      </c>
      <c r="K602" s="13" t="str">
        <f>IFERROR(IF(VLOOKUP(A602,VocabularyNL!$A:$G,6)=0,"",VLOOKUP(A602,VocabularyNL!$A:$G,6)),"")</f>
        <v>Is vestigingseenheid van</v>
      </c>
      <c r="L602" s="13" t="str">
        <f>IFERROR(IF(VLOOKUP(A602,VocabularyFR!$A:$G,6)=0,"",VLOOKUP(A602,VocabularyFR!$A:$G,6)),"")</f>
        <v>Est unité d'établissement de</v>
      </c>
      <c r="M602" s="13" t="str">
        <f>IFERROR(IF(VLOOKUP(A602,Vocabulary!$A:$F,3)=0,"",VLOOKUP(A602,Vocabulary!$A:$F,3)),"")</f>
        <v>Indicates an Organization which has some presence at the given site. This is the inverse of `org:hasSite`.</v>
      </c>
      <c r="N602" s="13" t="str">
        <f>IFERROR(IF(VLOOKUP(A602,VocabularyNL!$A:$H,7)=0,"",VLOOKUP(A602,VocabularyNL!$A:$H,7)),"")</f>
        <v>Geeft een organisatie aan die aanwezig is op de betreffende site. Dit is het omgekeerde van `org: hasSite`.</v>
      </c>
      <c r="O602" s="13" t="str">
        <f>IFERROR(IF(VLOOKUP(A602,VocabularyFR!$A:$H,7)=0,"",VLOOKUP(A602,VocabularyFR!$A:$H,7)),"")</f>
        <v>Indique une organisation qui a une présence sur le site donné. C'est l'inverse de `org: hasSite`.</v>
      </c>
      <c r="P602" s="13" t="str">
        <f>IF($A602&lt;&gt;"",IF(VLOOKUP($A602,Vocabulary!$A:$J,7,)&lt;&gt;"",VLOOKUP($A602,Vocabulary!$A:$J,7,),""),"")</f>
        <v/>
      </c>
      <c r="Q602" s="13" t="str">
        <f>IFERROR(IF(VLOOKUP(A602,VocabularyNL!$A:$H,8)=0,"",VLOOKUP(A602,VocabularyNL!$A:$H,8)),"")</f>
        <v/>
      </c>
      <c r="R602" s="13" t="str">
        <f>IFERROR(IF(VLOOKUP(A602,VocabularyFR!$A:$H,8)=0,"",VLOOKUP(A602,VocabularyFR!$A:$H,8)),"")</f>
        <v/>
      </c>
      <c r="S602" s="57" t="str">
        <f>VLOOKUP(Table9[[#This Row],[Id]],Vocabulary!A:K,11)</f>
        <v>no</v>
      </c>
    </row>
    <row r="603" spans="1:19" ht="86.4" x14ac:dyDescent="0.3">
      <c r="A603" s="4">
        <v>656</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&lt;http://www.w3.org/ns/org#subOrganizationOf&gt;</v>
      </c>
      <c r="J603" s="13" t="str">
        <f>IF($A603&lt;&gt;"",VLOOKUP($A603,Vocabulary!$A:$J,2,),"")</f>
        <v>subOrganizationOf</v>
      </c>
      <c r="K603" s="13" t="str">
        <f>IFERROR(IF(VLOOKUP(A603,VocabularyNL!$A:$G,6)=0,"",VLOOKUP(A603,VocabularyNL!$A:$G,6)),"")</f>
        <v>Is dochtermaatschappij van</v>
      </c>
      <c r="L603" s="13" t="str">
        <f>IFERROR(IF(VLOOKUP(A603,VocabularyFR!$A:$G,6)=0,"",VLOOKUP(A603,VocabularyFR!$A:$G,6)),"")</f>
        <v>Est société fille de</v>
      </c>
      <c r="M603" s="13" t="str">
        <f>IFERROR(IF(VLOOKUP(A603,Vocabulary!$A:$F,3)=0,"",VLOOKUP(A603,Vocabulary!$A:$F,3)),"")</f>
        <v>Represents hierarchical containment of Organizations or OrganizationalUnits; indicates an Organization which contains this Organization. Inverse of `org:hasSubOrganization`.
(context: relation between mother and daughter companies)</v>
      </c>
      <c r="N603" s="13" t="str">
        <f>IFERROR(IF(VLOOKUP(A603,VocabularyNL!$A:$H,7)=0,"",VLOOKUP(A603,VocabularyNL!$A:$H,7)),"")</f>
        <v>Vertegenwoordigt hiërarchische insluiting van Organisaties of OrganizationalUnits; geeft een organisatie aan die deze organisatie bevat. Inverse van `org: hasSubOrganization`.
(context: relatie tussen moeder- en dochterbedrijven)</v>
      </c>
      <c r="O603" s="13" t="str">
        <f>IFERROR(IF(VLOOKUP(A603,VocabularyFR!$A:$H,7)=0,"",VLOOKUP(A603,VocabularyFR!$A:$H,7)),"")</f>
        <v>Représente le confinement hiérarchique des organisations ou des unités organisationnelles; indique une organisation qui contient cette organisation. Inverse de `org: hasSubOrganization`.
(contexte: relation entre les sociétés mères et filles)</v>
      </c>
      <c r="P603" s="13" t="str">
        <f>IF($A603&lt;&gt;"",IF(VLOOKUP($A603,Vocabulary!$A:$J,7,)&lt;&gt;"",VLOOKUP($A603,Vocabulary!$A:$J,7,),""),"")</f>
        <v/>
      </c>
      <c r="Q603" s="13" t="str">
        <f>IFERROR(IF(VLOOKUP(A603,VocabularyNL!$A:$H,8)=0,"",VLOOKUP(A603,VocabularyNL!$A:$H,8)),"")</f>
        <v/>
      </c>
      <c r="R603" s="13" t="str">
        <f>IFERROR(IF(VLOOKUP(A603,VocabularyFR!$A:$H,8)=0,"",VLOOKUP(A603,VocabularyFR!$A:$H,8)),"")</f>
        <v/>
      </c>
      <c r="S603" s="57" t="str">
        <f>VLOOKUP(Table9[[#This Row],[Id]],Vocabulary!A:K,11)</f>
        <v>no</v>
      </c>
    </row>
    <row r="604" spans="1:19" ht="86.4" x14ac:dyDescent="0.3">
      <c r="A604" s="4">
        <v>657</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&lt;http://www.w3.org/ns/org#hasSubOrganization&gt;</v>
      </c>
      <c r="J604" s="13" t="str">
        <f>IF($A604&lt;&gt;"",VLOOKUP($A604,Vocabulary!$A:$J,2,),"")</f>
        <v>hasSubOrganization</v>
      </c>
      <c r="K604" s="13" t="str">
        <f>IFERROR(IF(VLOOKUP(A604,VocabularyNL!$A:$G,6)=0,"",VLOOKUP(A604,VocabularyNL!$A:$G,6)),"")</f>
        <v>Heeft dochtermaatschappij</v>
      </c>
      <c r="L604" s="13" t="str">
        <f>IFERROR(IF(VLOOKUP(A604,VocabularyFR!$A:$G,6)=0,"",VLOOKUP(A604,VocabularyFR!$A:$G,6)),"")</f>
        <v>A une société fille</v>
      </c>
      <c r="M604" s="13" t="str">
        <f>IFERROR(IF(VLOOKUP(A604,Vocabulary!$A:$F,3)=0,"",VLOOKUP(A604,Vocabulary!$A:$F,3)),"")</f>
        <v>Represents hierarchical containment of Organizations or Organizational Units; indicates an organization which is a sub-part or child of this organization.  Inverse of `org:subOrganizationOf`.
(context: relation between mother and daughter companies)</v>
      </c>
      <c r="N604" s="13" t="str">
        <f>IFERROR(IF(VLOOKUP(A604,VocabularyNL!$A:$H,7)=0,"",VLOOKUP(A604,VocabularyNL!$A:$H,7)),"")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O604" s="13" t="str">
        <f>IFERROR(IF(VLOOKUP(A604,VocabularyFR!$A:$H,7)=0,"",VLOOKUP(A604,VocabularyFR!$A:$H,7)),"")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4" s="13" t="str">
        <f>IF($A604&lt;&gt;"",IF(VLOOKUP($A604,Vocabulary!$A:$J,7,)&lt;&gt;"",VLOOKUP($A604,Vocabulary!$A:$J,7,),""),"")</f>
        <v/>
      </c>
      <c r="Q604" s="13" t="str">
        <f>IFERROR(IF(VLOOKUP(A604,VocabularyNL!$A:$H,8)=0,"",VLOOKUP(A604,VocabularyNL!$A:$H,8)),"")</f>
        <v/>
      </c>
      <c r="R604" s="13" t="str">
        <f>IFERROR(IF(VLOOKUP(A604,VocabularyFR!$A:$H,8)=0,"",VLOOKUP(A604,VocabularyFR!$A:$H,8)),"")</f>
        <v/>
      </c>
      <c r="S604" s="57" t="str">
        <f>VLOOKUP(Table9[[#This Row],[Id]],Vocabulary!A:K,11)</f>
        <v>no</v>
      </c>
    </row>
    <row r="605" spans="1:19" ht="72" x14ac:dyDescent="0.3">
      <c r="A605" s="4">
        <v>658</v>
      </c>
      <c r="B605" s="13" t="str">
        <f>IF($A605&lt;&gt;"",IF(VLOOKUP($A605,VocabularyAdoption!$A:$K,8,)=0,"",VLOOKUP($A605,VocabularyAdoption!$A:$K,8,)),"")</f>
        <v>Proposed standard</v>
      </c>
      <c r="C605" s="13" t="str">
        <f>IF($A605&lt;&gt;"",VLOOKUP($A605,Vocabulary!$A:$J,6,),"")</f>
        <v>FED</v>
      </c>
      <c r="D605" s="13" t="str">
        <f>IF($A605&lt;&gt;"",VLOOKUP($A605,Vocabulary!$A:$J,8,),"")</f>
        <v>org</v>
      </c>
      <c r="E605" s="13" t="str">
        <f>IFERROR(VLOOKUP(D605,Prefix!$A:$B,2,),"")</f>
        <v>http://www.w3.org/ns/org#</v>
      </c>
      <c r="F605" s="13" t="str">
        <f>IF($A605&lt;&gt;"",IF(VLOOKUP($A605,Vocabulary!$A:$J,9,)=0,"",VLOOKUP($A605,Vocabulary!$A:$J,9,)),"")</f>
        <v/>
      </c>
      <c r="G605" s="13" t="str">
        <f>IF($A605&lt;&gt;"",VLOOKUP($A605,Vocabulary!$A:$J,4,),"")</f>
        <v>Organization</v>
      </c>
      <c r="H605" s="13" t="str">
        <f>IF($A605&lt;&gt;"",VLOOKUP($A605,Vocabulary!$A:$J,5,),"")</f>
        <v>Class</v>
      </c>
      <c r="I605" s="13" t="str">
        <f t="shared" si="9"/>
        <v>&lt;http://www.w3.org/ns/org#FormalOrganization&gt;</v>
      </c>
      <c r="J605" s="13" t="str">
        <f>IF($A605&lt;&gt;"",VLOOKUP($A605,Vocabulary!$A:$J,2,),"")</f>
        <v>FormalOrganization</v>
      </c>
      <c r="K605" s="13" t="str">
        <f>IFERROR(IF(VLOOKUP(A605,VocabularyNL!$A:$G,6)=0,"",VLOOKUP(A605,VocabularyNL!$A:$G,6)),"")</f>
        <v>Formele Organisatie</v>
      </c>
      <c r="L605" s="13" t="str">
        <f>IFERROR(IF(VLOOKUP(A605,VocabularyFR!$A:$G,6)=0,"",VLOOKUP(A605,VocabularyFR!$A:$G,6)),"")</f>
        <v>Organisation formelle</v>
      </c>
      <c r="M605" s="13" t="str">
        <f>IFERROR(IF(VLOOKUP(A605,Vocabulary!$A:$F,3)=0,"",VLOOKUP(A605,Vocabulary!$A:$F,3)),"")</f>
        <v xml:space="preserve">An Organization which is recognized in the world at large, in particular in legal jurisdictions, with associated rights and responsibilities. Examples include a Corporation, Charity, Government or Church. </v>
      </c>
      <c r="N605" s="13" t="str">
        <f>IFERROR(IF(VLOOKUP(A605,VocabularyNL!$A:$H,7)=0,"",VLOOKUP(A605,VocabularyNL!$A:$H,7)),"")</f>
        <v>Een organisatie die wordt erkend in de wereld als geheel, met name in juridische jurisdicties, met bijbehorende rechten en verantwoordelijkheden. Voorbeelden zijn een bedrijf, liefdadigheidsinstelling, regering of kerk.</v>
      </c>
      <c r="O605" s="13" t="str">
        <f>IFERROR(IF(VLOOKUP(A605,VocabularyFR!$A:$H,7)=0,"",VLOOKUP(A605,VocabularyFR!$A:$H,7)),"")</f>
        <v>Une organisation reconnue dans le monde entier, en particulier dans les juridictions, avec des droits et des responsabilités associés. Les exemples incluent une corporation, une charité, un gouvernement ou une église.</v>
      </c>
      <c r="P605" s="13" t="str">
        <f>IF($A605&lt;&gt;"",IF(VLOOKUP($A605,Vocabulary!$A:$J,7,)&lt;&gt;"",VLOOKUP($A605,Vocabulary!$A:$J,7,),""),"")</f>
        <v/>
      </c>
      <c r="Q605" s="13" t="str">
        <f>IFERROR(IF(VLOOKUP(A605,VocabularyNL!$A:$H,8)=0,"",VLOOKUP(A605,VocabularyNL!$A:$H,8)),"")</f>
        <v/>
      </c>
      <c r="R605" s="13" t="str">
        <f>IFERROR(IF(VLOOKUP(A605,VocabularyFR!$A:$H,8)=0,"",VLOOKUP(A605,VocabularyFR!$A:$H,8)),"")</f>
        <v/>
      </c>
      <c r="S605" s="57" t="str">
        <f>VLOOKUP(Table9[[#This Row],[Id]],Vocabulary!A:K,11)</f>
        <v>no</v>
      </c>
    </row>
    <row r="606" spans="1:19" ht="388.8" x14ac:dyDescent="0.3">
      <c r="A606" s="4">
        <v>659</v>
      </c>
      <c r="B606" s="13" t="str">
        <f>IF($A606&lt;&gt;"",IF(VLOOKUP($A606,VocabularyAdoption!$A:$K,8,)=0,"",VLOOKUP($A606,VocabularyAdoption!$A:$K,8,)),"")</f>
        <v>Proposed standard</v>
      </c>
      <c r="C606" s="13" t="str">
        <f>IF($A606&lt;&gt;"",VLOOKUP($A606,Vocabulary!$A:$J,6,),"")</f>
        <v>FED</v>
      </c>
      <c r="D606" s="13" t="str">
        <f>IF($A606&lt;&gt;"",VLOOKUP($A606,Vocabulary!$A:$J,8,),"")</f>
        <v>rov</v>
      </c>
      <c r="E606" s="13" t="str">
        <f>IFERROR(VLOOKUP(D606,Prefix!$A:$B,2,),"")</f>
        <v>http://www.w3.org/ns/regorg#</v>
      </c>
      <c r="F606" s="13" t="str">
        <f>IF($A606&lt;&gt;"",IF(VLOOKUP($A606,Vocabulary!$A:$J,9,)=0,"",VLOOKUP($A606,Vocabulary!$A:$J,9,)),"")</f>
        <v/>
      </c>
      <c r="G606" s="13" t="str">
        <f>IF($A606&lt;&gt;"",VLOOKUP($A606,Vocabulary!$A:$J,4,),"")</f>
        <v>Organization</v>
      </c>
      <c r="H606" s="13" t="str">
        <f>IF($A606&lt;&gt;"",VLOOKUP($A606,Vocabulary!$A:$J,5,),"")</f>
        <v>Class</v>
      </c>
      <c r="I606" s="13" t="str">
        <f t="shared" si="9"/>
        <v>&lt;http://www.w3.org/ns/regorg#RegisteredOrganization&gt;</v>
      </c>
      <c r="J606" s="13" t="str">
        <f>IF($A606&lt;&gt;"",VLOOKUP($A606,Vocabulary!$A:$J,2,),"")</f>
        <v>RegisteredOrganization</v>
      </c>
      <c r="K606" s="13" t="str">
        <f>IFERROR(IF(VLOOKUP(A606,VocabularyNL!$A:$G,6)=0,"",VLOOKUP(A606,VocabularyNL!$A:$G,6)),"")</f>
        <v>Geregistreerde organisatie</v>
      </c>
      <c r="L606" s="13" t="str">
        <f>IFERROR(IF(VLOOKUP(A606,VocabularyFR!$A:$G,6)=0,"",VLOOKUP(A606,VocabularyFR!$A:$G,6)),"")</f>
        <v>Organisation enregistrée</v>
      </c>
      <c r="M606" s="13" t="str">
        <f>IFERROR(IF(VLOOKUP(A606,Vocabulary!$A:$F,3)=0,"",VLOOKUP(A606,Vocabulary!$A:$F,3)),"")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6" s="13" t="str">
        <f>IFERROR(IF(VLOOKUP(A606,VocabularyNL!$A:$H,7)=0,"",VLOOKUP(A606,VocabularyNL!$A:$H,7)),"")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6" s="13" t="str">
        <f>IFERROR(IF(VLOOKUP(A606,VocabularyFR!$A:$H,7)=0,"",VLOOKUP(A606,VocabularyFR!$A:$H,7)),"")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6" s="13" t="str">
        <f>IF($A606&lt;&gt;"",IF(VLOOKUP($A606,Vocabulary!$A:$J,7,)&lt;&gt;"",VLOOKUP($A606,Vocabulary!$A:$J,7,),""),"")</f>
        <v>Belgian context: KBO uses the terminology "Enterprise/RegisteredEntity/Entity".</v>
      </c>
      <c r="Q606" s="13" t="str">
        <f>IFERROR(IF(VLOOKUP(A606,VocabularyNL!$A:$H,8)=0,"",VLOOKUP(A606,VocabularyNL!$A:$H,8)),"")</f>
        <v>Belgische context: KBO gebruikt de terminologie "Enterprise/Registered Entity/Entity".</v>
      </c>
      <c r="R606" s="13" t="str">
        <f>IFERROR(IF(VLOOKUP(A606,VocabularyFR!$A:$H,8)=0,"",VLOOKUP(A606,VocabularyFR!$A:$H,8)),"")</f>
        <v>Contexte belge: BCE utilise la terminologie "Entreprise/RegisteredEntity/Entity".</v>
      </c>
      <c r="S606" s="57" t="str">
        <f>VLOOKUP(Table9[[#This Row],[Id]],Vocabulary!A:K,11)</f>
        <v>no</v>
      </c>
    </row>
    <row r="607" spans="1:19" ht="43.2" x14ac:dyDescent="0.3">
      <c r="A607" s="4">
        <v>660</v>
      </c>
      <c r="B607" s="13" t="str">
        <f>IF($A607&lt;&gt;"",IF(VLOOKUP($A607,VocabularyAdoption!$A:$K,8,)=0,"",VLOOKUP($A607,VocabularyAdoption!$A:$K,8,)),"")</f>
        <v>Proposed standard</v>
      </c>
      <c r="C607" s="13" t="str">
        <f>IF($A607&lt;&gt;"",VLOOKUP($A607,Vocabulary!$A:$J,6,),"")</f>
        <v>FED</v>
      </c>
      <c r="D607" s="13" t="str">
        <f>IF($A607&lt;&gt;"",VLOOKUP($A607,Vocabulary!$A:$J,8,),"")</f>
        <v>org</v>
      </c>
      <c r="E607" s="13" t="str">
        <f>IFERROR(VLOOKUP(D607,Prefix!$A:$B,2,),"")</f>
        <v>http://www.w3.org/ns/org#</v>
      </c>
      <c r="F607" s="13" t="str">
        <f>IF($A607&lt;&gt;"",IF(VLOOKUP($A607,Vocabulary!$A:$J,9,)=0,"",VLOOKUP($A607,Vocabulary!$A:$J,9,)),"")</f>
        <v/>
      </c>
      <c r="G607" s="13" t="str">
        <f>IF($A607&lt;&gt;"",VLOOKUP($A607,Vocabulary!$A:$J,4,),"")</f>
        <v>Organization</v>
      </c>
      <c r="H607" s="13" t="str">
        <f>IF($A607&lt;&gt;"",VLOOKUP($A607,Vocabulary!$A:$J,5,),"")</f>
        <v>Property</v>
      </c>
      <c r="I607" s="13" t="str">
        <f t="shared" si="9"/>
        <v>&lt;http://www.w3.org/ns/org#hasUnit&gt;</v>
      </c>
      <c r="J607" s="13" t="str">
        <f>IF($A607&lt;&gt;"",VLOOKUP($A607,Vocabulary!$A:$J,2,),"")</f>
        <v>hasUnit</v>
      </c>
      <c r="K607" s="13" t="str">
        <f>IFERROR(IF(VLOOKUP(A607,VocabularyNL!$A:$G,6)=0,"",VLOOKUP(A607,VocabularyNL!$A:$G,6)),"")</f>
        <v>Heeft eenheid</v>
      </c>
      <c r="L607" s="13" t="str">
        <f>IFERROR(IF(VLOOKUP(A607,VocabularyFR!$A:$G,6)=0,"",VLOOKUP(A607,VocabularyFR!$A:$G,6)),"")</f>
        <v>A une unité</v>
      </c>
      <c r="M607" s="13" t="str">
        <f>IFERROR(IF(VLOOKUP(A607,Vocabulary!$A:$F,3)=0,"",VLOOKUP(A607,Vocabulary!$A:$F,3)),"")</f>
        <v>Indicates a unit which is part of this Organization, e.g. a Department within a larger FormalOrganization. 
Inverse of `org:unitOf`.</v>
      </c>
      <c r="N607" s="13" t="str">
        <f>IFERROR(IF(VLOOKUP(A607,VocabularyNL!$A:$H,7)=0,"",VLOOKUP(A607,VocabularyNL!$A:$H,7)),"")</f>
        <v>Geeft een eenheid aan die deel uitmaakt van deze organisatie, b.v. een afdeling binnen een grotere FormalOrganization.
Inverse van `org: unitOf`.</v>
      </c>
      <c r="O607" s="13" t="str">
        <f>IFERROR(IF(VLOOKUP(A607,VocabularyFR!$A:$H,7)=0,"",VLOOKUP(A607,VocabularyFR!$A:$H,7)),"")</f>
        <v>Indique une unité faisant partie de cette organisation, par ex. un département au sein d'une organisation formelle plus grande.
Inverse de `org: unitOf`.</v>
      </c>
      <c r="P607" s="13" t="str">
        <f>IF($A607&lt;&gt;"",IF(VLOOKUP($A607,Vocabulary!$A:$J,7,)&lt;&gt;"",VLOOKUP($A607,Vocabulary!$A:$J,7,),""),"")</f>
        <v/>
      </c>
      <c r="Q607" s="13" t="str">
        <f>IFERROR(IF(VLOOKUP(A607,VocabularyNL!$A:$H,8)=0,"",VLOOKUP(A607,VocabularyNL!$A:$H,8)),"")</f>
        <v/>
      </c>
      <c r="R607" s="13" t="str">
        <f>IFERROR(IF(VLOOKUP(A607,VocabularyFR!$A:$H,8)=0,"",VLOOKUP(A607,VocabularyFR!$A:$H,8)),"")</f>
        <v/>
      </c>
      <c r="S607" s="57" t="str">
        <f>VLOOKUP(Table9[[#This Row],[Id]],Vocabulary!A:K,11)</f>
        <v>no</v>
      </c>
    </row>
    <row r="608" spans="1:19" ht="43.2" x14ac:dyDescent="0.3">
      <c r="A608" s="4">
        <v>661</v>
      </c>
      <c r="B608" s="13" t="str">
        <f>IF($A608&lt;&gt;"",IF(VLOOKUP($A608,VocabularyAdoption!$A:$K,8,)=0,"",VLOOKUP($A608,VocabularyAdoption!$A:$K,8,)),"")</f>
        <v>Proposed standard</v>
      </c>
      <c r="C608" s="13" t="str">
        <f>IF($A608&lt;&gt;"",VLOOKUP($A608,Vocabulary!$A:$J,6,),"")</f>
        <v>FED</v>
      </c>
      <c r="D608" s="13" t="str">
        <f>IF($A608&lt;&gt;"",VLOOKUP($A608,Vocabulary!$A:$J,8,),"")</f>
        <v>org</v>
      </c>
      <c r="E608" s="13" t="str">
        <f>IFERROR(VLOOKUP(D608,Prefix!$A:$B,2,),"")</f>
        <v>http://www.w3.org/ns/org#</v>
      </c>
      <c r="F608" s="13" t="str">
        <f>IF($A608&lt;&gt;"",IF(VLOOKUP($A608,Vocabulary!$A:$J,9,)=0,"",VLOOKUP($A608,Vocabulary!$A:$J,9,)),"")</f>
        <v/>
      </c>
      <c r="G608" s="13" t="str">
        <f>IF($A608&lt;&gt;"",VLOOKUP($A608,Vocabulary!$A:$J,4,),"")</f>
        <v>Organization</v>
      </c>
      <c r="H608" s="13" t="str">
        <f>IF($A608&lt;&gt;"",VLOOKUP($A608,Vocabulary!$A:$J,5,),"")</f>
        <v>Property</v>
      </c>
      <c r="I608" s="13" t="str">
        <f t="shared" si="9"/>
        <v>&lt;http://www.w3.org/ns/org#unitOf&gt;</v>
      </c>
      <c r="J608" s="13" t="str">
        <f>IF($A608&lt;&gt;"",VLOOKUP($A608,Vocabulary!$A:$J,2,),"")</f>
        <v>unitOf</v>
      </c>
      <c r="K608" s="13" t="str">
        <f>IFERROR(IF(VLOOKUP(A608,VocabularyNL!$A:$G,6)=0,"",VLOOKUP(A608,VocabularyNL!$A:$G,6)),"")</f>
        <v>Is eenheid van</v>
      </c>
      <c r="L608" s="13" t="str">
        <f>IFERROR(IF(VLOOKUP(A608,VocabularyFR!$A:$G,6)=0,"",VLOOKUP(A608,VocabularyFR!$A:$G,6)),"")</f>
        <v>Est unité de</v>
      </c>
      <c r="M608" s="13" t="str">
        <f>IFERROR(IF(VLOOKUP(A608,Vocabulary!$A:$F,3)=0,"",VLOOKUP(A608,Vocabulary!$A:$F,3)),"")</f>
        <v>Indicates an Organization of which this Unit is a part, e.g. a Department within a larger FormalOrganization. This is the inverse of `org:hasUnit`.</v>
      </c>
      <c r="N608" s="13" t="str">
        <f>IFERROR(IF(VLOOKUP(A608,VocabularyNL!$A:$H,7)=0,"",VLOOKUP(A608,VocabularyNL!$A:$H,7)),"")</f>
        <v>Geeft een organisatie aan waarvan deze eenheid een onderdeel is, bijvoorbeeld een afdeling binnen een grotere FormalOrganization. Dit is het omgekeerde van `org: hasUnit`.</v>
      </c>
      <c r="O608" s="13" t="str">
        <f>IFERROR(IF(VLOOKUP(A608,VocabularyFR!$A:$H,7)=0,"",VLOOKUP(A608,VocabularyFR!$A:$H,7)),"")</f>
        <v>Indique une organisation dont cette unité fait partie, par ex. un département au sein d'une organisation formelle plus grande. C'est l'inverse de `org: hasUnit`.</v>
      </c>
      <c r="P608" s="13" t="str">
        <f>IF($A608&lt;&gt;"",IF(VLOOKUP($A608,Vocabulary!$A:$J,7,)&lt;&gt;"",VLOOKUP($A608,Vocabulary!$A:$J,7,),""),"")</f>
        <v/>
      </c>
      <c r="Q608" s="13" t="str">
        <f>IFERROR(IF(VLOOKUP(A608,VocabularyNL!$A:$H,8)=0,"",VLOOKUP(A608,VocabularyNL!$A:$H,8)),"")</f>
        <v/>
      </c>
      <c r="R608" s="13" t="str">
        <f>IFERROR(IF(VLOOKUP(A608,VocabularyFR!$A:$H,8)=0,"",VLOOKUP(A608,VocabularyFR!$A:$H,8)),"")</f>
        <v/>
      </c>
      <c r="S608" s="57" t="str">
        <f>VLOOKUP(Table9[[#This Row],[Id]],Vocabulary!A:K,11)</f>
        <v>no</v>
      </c>
    </row>
    <row r="609" spans="1:19" ht="100.8" x14ac:dyDescent="0.3">
      <c r="A609" s="4">
        <v>662</v>
      </c>
      <c r="B609" s="13" t="str">
        <f>IF($A609&lt;&gt;"",IF(VLOOKUP($A609,VocabularyAdoption!$A:$K,8,)=0,"",VLOOKUP($A609,VocabularyAdoption!$A:$K,8,)),"")</f>
        <v>Proposed standard</v>
      </c>
      <c r="C609" s="13" t="str">
        <f>IF($A609&lt;&gt;"",VLOOKUP($A609,Vocabulary!$A:$J,6,),"")</f>
        <v>FED</v>
      </c>
      <c r="D609" s="13" t="str">
        <f>IF($A609&lt;&gt;"",VLOOKUP($A609,Vocabulary!$A:$J,8,),"")</f>
        <v>inspire-ad</v>
      </c>
      <c r="E609" s="13" t="str">
        <f>IFERROR(VLOOKUP(D609,Prefix!$A:$B,2,),"")</f>
        <v>http://inspire.ec.europa.eu/ont/ad#</v>
      </c>
      <c r="F609" s="13" t="str">
        <f>IF($A609&lt;&gt;"",IF(VLOOKUP($A609,Vocabulary!$A:$J,9,)=0,"",VLOOKUP($A609,Vocabulary!$A:$J,9,)),"")</f>
        <v>ThoroughfareName</v>
      </c>
      <c r="G609" s="13" t="str">
        <f>IF($A609&lt;&gt;"",VLOOKUP($A609,Vocabulary!$A:$J,4,),"")</f>
        <v>Location</v>
      </c>
      <c r="H609" s="13" t="str">
        <f>IF($A609&lt;&gt;"",VLOOKUP($A609,Vocabulary!$A:$J,5,),"")</f>
        <v>Class</v>
      </c>
      <c r="I609" s="13" t="str">
        <f>IF(AND(H609="ConceptScheme",LEFT(D609,7) &lt;&gt; "inspire"),CONCATENATE("&lt;",E609,LOWER(IF(F609="",J609,F609)),"#id&gt;"),CONCATENATE("&lt;",E609,IF(F609="",J609,F609),"&gt;"))</f>
        <v>&lt;http://inspire.ec.europa.eu/ont/ad#ThoroughfareName&gt;</v>
      </c>
      <c r="J609" s="13" t="str">
        <f>IF($A609&lt;&gt;"",VLOOKUP($A609,Vocabulary!$A:$J,2,),"")</f>
        <v>StreetName</v>
      </c>
      <c r="K609" s="13" t="str">
        <f>IFERROR(IF(VLOOKUP(A609,VocabularyNL!$A:$G,6)=0,"",VLOOKUP(A609,VocabularyNL!$A:$G,6)),"")</f>
        <v>Straatnaam</v>
      </c>
      <c r="L609" s="13" t="str">
        <f>IFERROR(IF(VLOOKUP(A609,VocabularyFR!$A:$G,6)=0,"",VLOOKUP(A609,VocabularyFR!$A:$G,6)),"")</f>
        <v>Nom de la rue</v>
      </c>
      <c r="M609" s="13" t="str">
        <f>IFERROR(IF(VLOOKUP(A609,Vocabulary!$A:$F,3)=0,"",VLOOKUP(A609,Vocabulary!$A:$F,3)),"")</f>
        <v xml:space="preserve">An address component that represents the name of a passage or way through from one location to another. A thoroughfare is not necessarily a road, it might be a waterway or some other feature. </v>
      </c>
      <c r="N609" s="13" t="str">
        <f>IFERROR(IF(VLOOKUP(A609,VocabularyNL!$A:$H,7)=0,"",VLOOKUP(A609,VocabularyNL!$A:$H,7)),"")</f>
        <v>Een adrescomponent die de naam is van een passage of een weg door de ene locatie naar de andere. Een verkeersweg is niet noodzakelijkerwijs een weg, het kan een waterweg zijn of een andere functie.</v>
      </c>
      <c r="O609" s="13" t="str">
        <f>IFERROR(IF(VLOOKUP(A609,VocabularyFR!$A:$H,7)=0,"",VLOOKUP(A609,VocabularyFR!$A:$H,7)),"")</f>
        <v>Un composant d'adresse qui est le nom d'un passage ou d'une route passant d'un endroit à un autre. Une route n'est pas nécessairement une route, elle peut être une voie navigable ou une fonction différente.</v>
      </c>
      <c r="P609" s="13" t="str">
        <f>IF($A609&lt;&gt;"",IF(VLOOKUP($A609,Vocabulary!$A:$J,7,)&lt;&gt;"",VLOOKUP($A609,Vocabulary!$A:$J,7,),""),"")</f>
        <v>BEST: Address component with the name officially assigned to a street (runway, passage, square) or to a hamlet and to which addresses can be linked.
BEST = Belgian standard for adresses.
(also see &lt;locn:Thoroughfare&gt;)</v>
      </c>
      <c r="Q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R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c r="S609" s="57" t="str">
        <f>VLOOKUP(Table9[[#This Row],[Id]],Vocabulary!A:K,11)</f>
        <v>no</v>
      </c>
    </row>
    <row r="610" spans="1:19" ht="57.6" x14ac:dyDescent="0.3">
      <c r="A610" s="4">
        <v>663</v>
      </c>
      <c r="B610" s="13" t="str">
        <f>IF($A610&lt;&gt;"",IF(VLOOKUP($A610,VocabularyAdoption!$A:$K,8,)=0,"",VLOOKUP($A610,VocabularyAdoption!$A:$K,8,)),"")</f>
        <v>Proposed standard</v>
      </c>
      <c r="C610" s="13" t="str">
        <f>IF($A610&lt;&gt;"",VLOOKUP($A610,Vocabulary!$A:$J,6,),"")</f>
        <v>FED</v>
      </c>
      <c r="D610" s="13" t="str">
        <f>IF($A610&lt;&gt;"",VLOOKUP($A610,Vocabulary!$A:$J,8,),"")</f>
        <v>locn</v>
      </c>
      <c r="E610" s="13" t="str">
        <f>IFERROR(VLOOKUP(D610,Prefix!$A:$B,2,),"")</f>
        <v>http://www.w3.org/ns/locn#</v>
      </c>
      <c r="F610" s="13" t="str">
        <f>IF($A610&lt;&gt;"",IF(VLOOKUP($A610,Vocabulary!$A:$J,9,)=0,"",VLOOKUP($A610,Vocabulary!$A:$J,9,)),"")</f>
        <v>locatorDesignator</v>
      </c>
      <c r="G610" s="13" t="str">
        <f>IF($A610&lt;&gt;"",VLOOKUP($A610,Vocabulary!$A:$J,4,),"")</f>
        <v>Location</v>
      </c>
      <c r="H610" s="13" t="str">
        <f>IF($A610&lt;&gt;"",VLOOKUP($A610,Vocabulary!$A:$J,5,),"")</f>
        <v>Property</v>
      </c>
      <c r="I610" s="13" t="str">
        <f t="shared" si="9"/>
        <v>&lt;http://www.w3.org/ns/locn#locatorDesignator&gt;</v>
      </c>
      <c r="J610" s="13" t="str">
        <f>IF($A610&lt;&gt;"",VLOOKUP($A610,Vocabulary!$A:$J,2,),"")</f>
        <v>houseNumber</v>
      </c>
      <c r="K610" s="13" t="str">
        <f>IFERROR(IF(VLOOKUP(A610,VocabularyNL!$A:$G,6)=0,"",VLOOKUP(A610,VocabularyNL!$A:$G,6)),"")</f>
        <v>Huisnummer</v>
      </c>
      <c r="L610" s="13" t="str">
        <f>IFERROR(IF(VLOOKUP(A610,VocabularyFR!$A:$G,6)=0,"",VLOOKUP(A610,VocabularyFR!$A:$G,6)),"")</f>
        <v>Numéro de la maison</v>
      </c>
      <c r="M610" s="13" t="str">
        <f>IFERROR(IF(VLOOKUP(A610,Vocabulary!$A:$F,3)=0,"",VLOOKUP(A610,Vocabulary!$A:$F,3)),"")</f>
        <v>A number or a sequence of characters that uniquely identifies the locator within the relevant scope(s). The full identification of the locator could include one or more locator designators.</v>
      </c>
      <c r="N610" s="13" t="str">
        <f>IFERROR(IF(VLOOKUP(A610,VocabularyNL!$A:$H,7)=0,"",VLOOKUP(A610,VocabularyNL!$A:$H,7)),"")</f>
        <v>Een aantal of een reeks tekens die de locator op unieke wijze identificeert binnen de relevante scope (s). De volledige identificatie van de locator kan een of meer locator-aanduidingen bevatten.</v>
      </c>
      <c r="O610" s="13" t="str">
        <f>IFERROR(IF(VLOOKUP(A610,VocabularyFR!$A:$H,7)=0,"",VLOOKUP(A610,VocabularyFR!$A:$H,7)),"")</f>
        <v>Un nombre ou une séquence de caractères identifiant de manière unique le localisateur dans la ou les portées pertinentes. L’identification complète du localisateur pourrait inclure un ou plusieurs indicateurs de localisateur.</v>
      </c>
      <c r="P610" s="13" t="str">
        <f>IF($A610&lt;&gt;"",IF(VLOOKUP($A610,Vocabulary!$A:$J,7,)&lt;&gt;"",VLOOKUP($A610,Vocabulary!$A:$J,7,),""),"")</f>
        <v xml:space="preserve">
Alphanumeric code officially assigned to building units (house number), mooring places, stands or parcels.</v>
      </c>
      <c r="Q610" s="13" t="str">
        <f>IFERROR(IF(VLOOKUP(A610,VocabularyNL!$A:$H,8)=0,"",VLOOKUP(A610,VocabularyNL!$A:$H,8)),"")</f>
        <v>Alfanumerieke code officieel toegekend aan gebouweenheden, ligplaatsen, standplaatsen of percelen.</v>
      </c>
      <c r="R610" s="13" t="str">
        <f>IFERROR(IF(VLOOKUP(A610,VocabularyFR!$A:$H,8)=0,"",VLOOKUP(A610,VocabularyFR!$A:$H,8)),"")</f>
        <v>Code alphanumérique attribué officiellement à des unités de bâtiment, postes d’amarrage, emplacements ou parcelles.</v>
      </c>
      <c r="S610" s="57" t="str">
        <f>VLOOKUP(Table9[[#This Row],[Id]],Vocabulary!A:K,11)</f>
        <v>no</v>
      </c>
    </row>
    <row r="611" spans="1:19" ht="72" x14ac:dyDescent="0.3">
      <c r="A611" s="9">
        <v>664</v>
      </c>
      <c r="B611" s="13" t="str">
        <f>IF($A611&lt;&gt;"",IF(VLOOKUP($A611,VocabularyAdoption!$A:$K,8,)=0,"",VLOOKUP($A611,VocabularyAdoption!$A:$K,8,)),"")</f>
        <v>Proposed standard</v>
      </c>
      <c r="C611" s="13" t="str">
        <f>IF($A611&lt;&gt;"",VLOOKUP($A611,Vocabulary!$A:$J,6,),"")</f>
        <v>FED</v>
      </c>
      <c r="D611" s="13" t="str">
        <f>IF($A611&lt;&gt;"",VLOOKUP($A611,Vocabulary!$A:$J,8,),"")</f>
        <v>inspire-ad</v>
      </c>
      <c r="E611" s="13" t="str">
        <f>IFERROR(VLOOKUP(D611,Prefix!$A:$B,2,),"")</f>
        <v>http://inspire.ec.europa.eu/ont/ad#</v>
      </c>
      <c r="F611" s="13" t="str">
        <f>IF($A611&lt;&gt;"",IF(VLOOKUP($A611,Vocabulary!$A:$J,9,)=0,"",VLOOKUP($A611,Vocabulary!$A:$J,9,)),"")</f>
        <v>ThoroughfareName.name</v>
      </c>
      <c r="G611" s="13" t="str">
        <f>IF($A611&lt;&gt;"",VLOOKUP($A611,Vocabulary!$A:$J,4,),"")</f>
        <v>Location</v>
      </c>
      <c r="H611" s="13" t="str">
        <f>IF($A611&lt;&gt;"",VLOOKUP($A611,Vocabulary!$A:$J,5,),"")</f>
        <v>Property</v>
      </c>
      <c r="I611" s="13" t="str">
        <f t="shared" si="9"/>
        <v>&lt;http://inspire.ec.europa.eu/ont/ad#ThoroughfareName.name&gt;</v>
      </c>
      <c r="J611" s="13" t="str">
        <f>IF($A611&lt;&gt;"",VLOOKUP($A611,Vocabulary!$A:$J,2,),"")</f>
        <v>streetName</v>
      </c>
      <c r="K611" s="13" t="str">
        <f>IFERROR(IF(VLOOKUP(A611,VocabularyNL!$A:$G,6)=0,"",VLOOKUP(A611,VocabularyNL!$A:$G,6)),"")</f>
        <v>Straatnaam</v>
      </c>
      <c r="L611" s="13" t="str">
        <f>IFERROR(IF(VLOOKUP(A611,VocabularyFR!$A:$G,6)=0,"",VLOOKUP(A611,VocabularyFR!$A:$G,6)),"")</f>
        <v>Nom de la rue</v>
      </c>
      <c r="M611" s="13" t="str">
        <f>IFERROR(IF(VLOOKUP(A611,Vocabulary!$A:$F,3)=0,"",VLOOKUP(A611,Vocabulary!$A:$F,3)),"")</f>
        <v>The name of a passage or way through from one location to another. A thoroughfare is not necessarily a road, it might be a waterway or some other feature. 
Name of the street  (in the sense of spelling, possibly in several languages).</v>
      </c>
      <c r="N611" s="13" t="str">
        <f>IFERROR(IF(VLOOKUP(A611,VocabularyNL!$A:$H,7)=0,"",VLOOKUP(A611,VocabularyNL!$A:$H,7)),"")</f>
        <v>De naam van een passage of een doorgang van de ene naar de andere locatie. Niet noodzakelijkerwijs een weg, het kan een waterweg zijn of een andere functie.
Naam van de straat (in de betekenis van spelling, eventueel in meerdere talen).</v>
      </c>
      <c r="O611" s="13" t="str">
        <f>IFERROR(IF(VLOOKUP(A611,VocabularyFR!$A:$H,7)=0,"",VLOOKUP(A611,VocabularyFR!$A:$H,7)),"")</f>
        <v>Le nom d'un passage ou chemin d'un endroit à un autre. Pas nécessairement une route, il peut s'agir d'une voie navigable ou d'une autre caractéristique.
Nom de la rue (dans le sens de l'orthographe, éventuellement en plusieurs langues).</v>
      </c>
      <c r="P611" s="13" t="str">
        <f>IF($A611&lt;&gt;"",IF(VLOOKUP($A611,Vocabulary!$A:$J,7,)&lt;&gt;"",VLOOKUP($A611,Vocabulary!$A:$J,7,),""),"")</f>
        <v>Name of the street  (in the sense of spelling, possibly in several languages).</v>
      </c>
      <c r="Q611" s="13" t="str">
        <f>IFERROR(IF(VLOOKUP(A611,VocabularyNL!$A:$H,8)=0,"",VLOOKUP(A611,VocabularyNL!$A:$H,8)),"")</f>
        <v>Naam van de straat (in de betekenis van spelling, eventueel in meerdere talen).</v>
      </c>
      <c r="R611" s="13" t="str">
        <f>IFERROR(IF(VLOOKUP(A611,VocabularyFR!$A:$H,8)=0,"",VLOOKUP(A611,VocabularyFR!$A:$H,8)),"")</f>
        <v>Nom de la rue (dans le sens de l'orthographe, éventuellement en plusieurs langues).</v>
      </c>
      <c r="S611" s="57" t="str">
        <f>VLOOKUP(Table9[[#This Row],[Id]],Vocabulary!A:K,11)</f>
        <v>no</v>
      </c>
    </row>
    <row r="612" spans="1:19" ht="28.8" x14ac:dyDescent="0.3">
      <c r="A612" s="9">
        <v>666</v>
      </c>
      <c r="B612" s="13" t="str">
        <f>IF($A612&lt;&gt;"",IF(VLOOKUP($A612,VocabularyAdoption!$A:$K,8,)=0,"",VLOOKUP($A612,VocabularyAdoption!$A:$K,8,)),"")</f>
        <v>Proposed standard</v>
      </c>
      <c r="C612" s="13" t="str">
        <f>IF($A612&lt;&gt;"",VLOOKUP($A612,Vocabulary!$A:$J,6,),"")</f>
        <v>FED</v>
      </c>
      <c r="D612" s="13" t="str">
        <f>IF($A612&lt;&gt;"",VLOOKUP($A612,Vocabulary!$A:$J,8,),"")</f>
        <v>fed-loc</v>
      </c>
      <c r="E612" s="13" t="str">
        <f>IFERROR(VLOOKUP(D612,Prefix!$A:$B,2,),"")</f>
        <v>http://vocab.belgif.be/ns/location#</v>
      </c>
      <c r="F612" s="13" t="str">
        <f>IF($A612&lt;&gt;"",IF(VLOOKUP($A612,Vocabulary!$A:$J,9,)=0,"",VLOOKUP($A612,Vocabulary!$A:$J,9,)),"")</f>
        <v/>
      </c>
      <c r="G612" s="13" t="str">
        <f>IF($A612&lt;&gt;"",VLOOKUP($A612,Vocabulary!$A:$J,4,),"")</f>
        <v>Location</v>
      </c>
      <c r="H612" s="13" t="str">
        <f>IF($A612&lt;&gt;"",VLOOKUP($A612,Vocabulary!$A:$J,5,),"")</f>
        <v>Property</v>
      </c>
      <c r="I612" s="13" t="str">
        <f t="shared" si="9"/>
        <v>&lt;http://vocab.belgif.be/ns/location#streetNameStatus&gt;</v>
      </c>
      <c r="J612" s="13" t="str">
        <f>IF($A612&lt;&gt;"",VLOOKUP($A612,Vocabulary!$A:$J,2,),"")</f>
        <v>streetNameStatus</v>
      </c>
      <c r="K612" s="13" t="str">
        <f>IFERROR(IF(VLOOKUP(A612,VocabularyNL!$A:$G,6)=0,"",VLOOKUP(A612,VocabularyNL!$A:$G,6)),"")</f>
        <v>Status straatnaam</v>
      </c>
      <c r="L612" s="13" t="str">
        <f>IFERROR(IF(VLOOKUP(A612,VocabularyFR!$A:$G,6)=0,"",VLOOKUP(A612,VocabularyFR!$A:$G,6)),"")</f>
        <v>Statut du nom de la rue</v>
      </c>
      <c r="M612" s="13" t="str">
        <f>IFERROR(IF(VLOOKUP(A612,Vocabulary!$A:$F,3)=0,"",VLOOKUP(A612,Vocabulary!$A:$F,3)),"")</f>
        <v>Current state of the streetname.</v>
      </c>
      <c r="N612" s="13" t="str">
        <f>IFERROR(IF(VLOOKUP(A612,VocabularyNL!$A:$H,7)=0,"",VLOOKUP(A612,VocabularyNL!$A:$H,7)),"")</f>
        <v>Actuele toestand van de straatnaam.</v>
      </c>
      <c r="O612" s="13" t="str">
        <f>IFERROR(IF(VLOOKUP(A612,VocabularyFR!$A:$H,7)=0,"",VLOOKUP(A612,VocabularyFR!$A:$H,7)),"")</f>
        <v>État actuel du nom de la rue.</v>
      </c>
      <c r="P612" s="13" t="str">
        <f>IF($A612&lt;&gt;"",IF(VLOOKUP($A612,Vocabulary!$A:$J,7,)&lt;&gt;"",VLOOKUP($A612,Vocabulary!$A:$J,7,),""),"")</f>
        <v/>
      </c>
      <c r="Q612" s="13" t="str">
        <f>IFERROR(IF(VLOOKUP(A612,VocabularyNL!$A:$H,8)=0,"",VLOOKUP(A612,VocabularyNL!$A:$H,8)),"")</f>
        <v/>
      </c>
      <c r="R612" s="13" t="str">
        <f>IFERROR(IF(VLOOKUP(A612,VocabularyFR!$A:$H,8)=0,"",VLOOKUP(A612,VocabularyFR!$A:$H,8)),"")</f>
        <v/>
      </c>
      <c r="S612" s="57" t="str">
        <f>VLOOKUP(Table9[[#This Row],[Id]],Vocabulary!A:K,11)</f>
        <v>no</v>
      </c>
    </row>
    <row r="613" spans="1:19" ht="28.8" x14ac:dyDescent="0.3">
      <c r="A613" s="9">
        <v>667</v>
      </c>
      <c r="B613" s="13" t="str">
        <f>IF($A613&lt;&gt;"",IF(VLOOKUP($A613,VocabularyAdoption!$A:$K,8,)=0,"",VLOOKUP($A613,VocabularyAdoption!$A:$K,8,)),"")</f>
        <v>Proposed standard</v>
      </c>
      <c r="C613" s="13" t="str">
        <f>IF($A613&lt;&gt;"",VLOOKUP($A613,Vocabulary!$A:$J,6,),"")</f>
        <v>FED</v>
      </c>
      <c r="D613" s="13" t="str">
        <f>IF($A613&lt;&gt;"",VLOOKUP($A613,Vocabulary!$A:$J,8,),"")</f>
        <v>fed-loc</v>
      </c>
      <c r="E613" s="13" t="str">
        <f>IFERROR(VLOOKUP(D613,Prefix!$A:$B,2,),"")</f>
        <v>http://vocab.belgif.be/ns/location#</v>
      </c>
      <c r="F613" s="13" t="str">
        <f>IF($A613&lt;&gt;"",IF(VLOOKUP($A613,Vocabulary!$A:$J,9,)=0,"",VLOOKUP($A613,Vocabulary!$A:$J,9,)),"")</f>
        <v/>
      </c>
      <c r="G613" s="13" t="str">
        <f>IF($A613&lt;&gt;"",VLOOKUP($A613,Vocabulary!$A:$J,4,),"")</f>
        <v>Location</v>
      </c>
      <c r="H613" s="13" t="str">
        <f>IF($A613&lt;&gt;"",VLOOKUP($A613,Vocabulary!$A:$J,5,),"")</f>
        <v>Property</v>
      </c>
      <c r="I613" s="13" t="str">
        <f t="shared" si="9"/>
        <v>&lt;http://vocab.belgif.be/ns/location#streetNameType&gt;</v>
      </c>
      <c r="J613" s="13" t="str">
        <f>IF($A613&lt;&gt;"",VLOOKUP($A613,Vocabulary!$A:$J,2,),"")</f>
        <v>streetNameType</v>
      </c>
      <c r="K613" s="13" t="str">
        <f>IFERROR(IF(VLOOKUP(A613,VocabularyNL!$A:$G,6)=0,"",VLOOKUP(A613,VocabularyNL!$A:$G,6)),"")</f>
        <v>Type straatnaam</v>
      </c>
      <c r="L613" s="13" t="str">
        <f>IFERROR(IF(VLOOKUP(A613,VocabularyFR!$A:$G,6)=0,"",VLOOKUP(A613,VocabularyFR!$A:$G,6)),"")</f>
        <v>Type de nom de la rue</v>
      </c>
      <c r="M613" s="13" t="str">
        <f>IFERROR(IF(VLOOKUP(A613,Vocabulary!$A:$F,3)=0,"",VLOOKUP(A613,Vocabulary!$A:$F,3)),"")</f>
        <v>Nature of the streetname (see code list).</v>
      </c>
      <c r="N613" s="13" t="str">
        <f>IFERROR(IF(VLOOKUP(A613,VocabularyNL!$A:$H,7)=0,"",VLOOKUP(A613,VocabularyNL!$A:$H,7)),"")</f>
        <v>Aard van de straatnaam (zie codelijst).</v>
      </c>
      <c r="O613" s="13" t="str">
        <f>IFERROR(IF(VLOOKUP(A613,VocabularyFR!$A:$H,7)=0,"",VLOOKUP(A613,VocabularyFR!$A:$H,7)),"")</f>
        <v>Nature du nom de rue (voir liste de codes).</v>
      </c>
      <c r="P613" s="13" t="str">
        <f>IF($A613&lt;&gt;"",IF(VLOOKUP($A613,Vocabulary!$A:$J,7,)&lt;&gt;"",VLOOKUP($A613,Vocabulary!$A:$J,7,),""),"")</f>
        <v/>
      </c>
      <c r="Q613" s="13" t="str">
        <f>IFERROR(IF(VLOOKUP(A613,VocabularyNL!$A:$H,8)=0,"",VLOOKUP(A613,VocabularyNL!$A:$H,8)),"")</f>
        <v/>
      </c>
      <c r="R613" s="13" t="str">
        <f>IFERROR(IF(VLOOKUP(A613,VocabularyFR!$A:$H,8)=0,"",VLOOKUP(A613,VocabularyFR!$A:$H,8)),"")</f>
        <v/>
      </c>
      <c r="S613" s="57" t="str">
        <f>VLOOKUP(Table9[[#This Row],[Id]],Vocabulary!A:K,11)</f>
        <v>no</v>
      </c>
    </row>
    <row r="614" spans="1:19" ht="28.8" x14ac:dyDescent="0.3">
      <c r="A614" s="9">
        <v>668</v>
      </c>
      <c r="B614" s="13" t="str">
        <f>IF($A614&lt;&gt;"",IF(VLOOKUP($A614,VocabularyAdoption!$A:$K,8,)=0,"",VLOOKUP($A614,VocabularyAdoption!$A:$K,8,)),"")</f>
        <v>Proposed standard</v>
      </c>
      <c r="C614" s="13" t="str">
        <f>IF($A614&lt;&gt;"",VLOOKUP($A614,Vocabulary!$A:$J,6,),"")</f>
        <v>FED</v>
      </c>
      <c r="D614" s="13" t="str">
        <f>IF($A614&lt;&gt;"",VLOOKUP($A614,Vocabulary!$A:$J,8,),"")</f>
        <v>inspire-code</v>
      </c>
      <c r="E614" s="13" t="str">
        <f>IFERROR(VLOOKUP(D614,Prefix!$A:$B,2,),"")</f>
        <v>http://inspire.ec.europa.eu/codelist/</v>
      </c>
      <c r="F614" s="13" t="str">
        <f>IF($A614&lt;&gt;"",IF(VLOOKUP($A614,Vocabulary!$A:$J,9,)=0,"",VLOOKUP($A614,Vocabulary!$A:$J,9,)),"")</f>
        <v>StatusValue</v>
      </c>
      <c r="G614" s="13" t="str">
        <f>IF($A614&lt;&gt;"",VLOOKUP($A614,Vocabulary!$A:$J,4,),"")</f>
        <v>Location</v>
      </c>
      <c r="H614" s="13" t="str">
        <f>IF($A614&lt;&gt;"",VLOOKUP($A614,Vocabulary!$A:$J,5,),"")</f>
        <v>ConceptScheme</v>
      </c>
      <c r="I614" s="13" t="str">
        <f t="shared" si="9"/>
        <v>&lt;http://inspire.ec.europa.eu/codelist/StatusValue&gt;</v>
      </c>
      <c r="J614" s="13" t="str">
        <f>IF($A614&lt;&gt;"",VLOOKUP($A614,Vocabulary!$A:$J,2,),"")</f>
        <v>StreetNameStatus</v>
      </c>
      <c r="K614" s="13" t="str">
        <f>IFERROR(IF(VLOOKUP(A614,VocabularyNL!$A:$G,6)=0,"",VLOOKUP(A614,VocabularyNL!$A:$G,6)),"")</f>
        <v>Status straatnaam</v>
      </c>
      <c r="L614" s="13" t="str">
        <f>IFERROR(IF(VLOOKUP(A614,VocabularyFR!$A:$G,6)=0,"",VLOOKUP(A614,VocabularyFR!$A:$G,6)),"")</f>
        <v>Statut du nom de la rue</v>
      </c>
      <c r="M614" s="13" t="str">
        <f>IFERROR(IF(VLOOKUP(A614,Vocabulary!$A:$F,3)=0,"",VLOOKUP(A614,Vocabulary!$A:$F,3)),"")</f>
        <v>Current state of the streetname.</v>
      </c>
      <c r="N614" s="13" t="str">
        <f>IFERROR(IF(VLOOKUP(A614,VocabularyNL!$A:$H,7)=0,"",VLOOKUP(A614,VocabularyNL!$A:$H,7)),"")</f>
        <v>Actuele toestand van de straatnaam.</v>
      </c>
      <c r="O614" s="13" t="str">
        <f>IFERROR(IF(VLOOKUP(A614,VocabularyFR!$A:$H,7)=0,"",VLOOKUP(A614,VocabularyFR!$A:$H,7)),"")</f>
        <v>État actuel du nom de la rue.</v>
      </c>
      <c r="P614" s="13" t="str">
        <f>IF($A614&lt;&gt;"",IF(VLOOKUP($A614,Vocabulary!$A:$J,7,)&lt;&gt;"",VLOOKUP($A614,Vocabulary!$A:$J,7,),""),"")</f>
        <v/>
      </c>
      <c r="Q614" s="13" t="str">
        <f>IFERROR(IF(VLOOKUP(A614,VocabularyNL!$A:$H,8)=0,"",VLOOKUP(A614,VocabularyNL!$A:$H,8)),"")</f>
        <v/>
      </c>
      <c r="R614" s="13" t="str">
        <f>IFERROR(IF(VLOOKUP(A614,VocabularyFR!$A:$H,8)=0,"",VLOOKUP(A614,VocabularyFR!$A:$H,8)),"")</f>
        <v/>
      </c>
      <c r="S614" s="57" t="str">
        <f>VLOOKUP(Table9[[#This Row],[Id]],Vocabulary!A:K,11)</f>
        <v>no</v>
      </c>
    </row>
    <row r="615" spans="1:19" ht="43.2" x14ac:dyDescent="0.3">
      <c r="A615" s="9">
        <v>669</v>
      </c>
      <c r="B615" s="13" t="str">
        <f>IF($A615&lt;&gt;"",IF(VLOOKUP($A615,VocabularyAdoption!$A:$K,8,)=0,"",VLOOKUP($A615,VocabularyAdoption!$A:$K,8,)),"")</f>
        <v>Proposed standard</v>
      </c>
      <c r="C615" s="13" t="str">
        <f>IF($A615&lt;&gt;"",VLOOKUP($A615,Vocabulary!$A:$J,6,),"")</f>
        <v>FED</v>
      </c>
      <c r="D615" s="13" t="str">
        <f>IF($A615&lt;&gt;"",VLOOKUP($A615,Vocabulary!$A:$J,8,),"")</f>
        <v>fed-thesaurus</v>
      </c>
      <c r="E615" s="13" t="str">
        <f>IFERROR(VLOOKUP(D615,Prefix!$A:$B,2,),"")</f>
        <v>http://vocab.belgif.be/auth/</v>
      </c>
      <c r="F615" s="13" t="str">
        <f>IF($A615&lt;&gt;"",IF(VLOOKUP($A615,Vocabulary!$A:$J,9,)=0,"",VLOOKUP($A615,Vocabulary!$A:$J,9,)),"")</f>
        <v/>
      </c>
      <c r="G615" s="13" t="str">
        <f>IF($A615&lt;&gt;"",VLOOKUP($A615,Vocabulary!$A:$J,4,),"")</f>
        <v>Location</v>
      </c>
      <c r="H615" s="13" t="str">
        <f>IF($A615&lt;&gt;"",VLOOKUP($A615,Vocabulary!$A:$J,5,),"")</f>
        <v>ConceptScheme</v>
      </c>
      <c r="I615" s="13" t="str">
        <f t="shared" si="9"/>
        <v>&lt;http://vocab.belgif.be/auth/streetnametype#id&gt;</v>
      </c>
      <c r="J615" s="13" t="str">
        <f>IF($A615&lt;&gt;"",VLOOKUP($A615,Vocabulary!$A:$J,2,),"")</f>
        <v>StreetNameType</v>
      </c>
      <c r="K615" s="13" t="str">
        <f>IFERROR(IF(VLOOKUP(A615,VocabularyNL!$A:$G,6)=0,"",VLOOKUP(A615,VocabularyNL!$A:$G,6)),"")</f>
        <v>Type straatnaam</v>
      </c>
      <c r="L615" s="13" t="str">
        <f>IFERROR(IF(VLOOKUP(A615,VocabularyFR!$A:$G,6)=0,"",VLOOKUP(A615,VocabularyFR!$A:$G,6)),"")</f>
        <v>Type de nom de la rue</v>
      </c>
      <c r="M615" s="13" t="str">
        <f>IFERROR(IF(VLOOKUP(A615,Vocabulary!$A:$F,3)=0,"",VLOOKUP(A615,Vocabulary!$A:$F,3)),"")</f>
        <v>Nature of the streetname (see code list).</v>
      </c>
      <c r="N615" s="13" t="str">
        <f>IFERROR(IF(VLOOKUP(A615,VocabularyNL!$A:$H,7)=0,"",VLOOKUP(A615,VocabularyNL!$A:$H,7)),"")</f>
        <v>Aard van de straatnaam (zie codelijst).</v>
      </c>
      <c r="O615" s="13" t="str">
        <f>IFERROR(IF(VLOOKUP(A615,VocabularyFR!$A:$H,7)=0,"",VLOOKUP(A615,VocabularyFR!$A:$H,7)),"")</f>
        <v>Nature du nom de rue (voir liste de codes).</v>
      </c>
      <c r="P615" s="13" t="str">
        <f>IF($A615&lt;&gt;"",IF(VLOOKUP($A615,Vocabulary!$A:$J,7,)&lt;&gt;"",VLOOKUP($A615,Vocabulary!$A:$J,7,),""),"")</f>
        <v/>
      </c>
      <c r="Q615" s="13" t="str">
        <f>IFERROR(IF(VLOOKUP(A615,VocabularyNL!$A:$H,8)=0,"",VLOOKUP(A615,VocabularyNL!$A:$H,8)),"")</f>
        <v/>
      </c>
      <c r="R615" s="13" t="str">
        <f>IFERROR(IF(VLOOKUP(A615,VocabularyFR!$A:$H,8)=0,"",VLOOKUP(A615,VocabularyFR!$A:$H,8)),"")</f>
        <v/>
      </c>
      <c r="S615" s="57" t="str">
        <f>VLOOKUP(Table9[[#This Row],[Id]],Vocabulary!A:K,11)</f>
        <v>no</v>
      </c>
    </row>
    <row r="616" spans="1:19" ht="28.8" x14ac:dyDescent="0.3">
      <c r="A616" s="4">
        <v>670</v>
      </c>
      <c r="B616" s="13" t="str">
        <f>IF($A616&lt;&gt;"",IF(VLOOKUP($A616,VocabularyAdoption!$A:$K,8,)=0,"",VLOOKUP($A616,VocabularyAdoption!$A:$K,8,)),"")</f>
        <v>Proposed standard</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Other</v>
      </c>
      <c r="H616" s="13" t="str">
        <f>IF($A616&lt;&gt;"",VLOOKUP($A616,Vocabulary!$A:$J,5,),"")</f>
        <v>Class</v>
      </c>
      <c r="I616" s="13" t="str">
        <f t="shared" si="9"/>
        <v>&lt;http://purl.org/dc/terms/Agent&gt;</v>
      </c>
      <c r="J616" s="13" t="str">
        <f>IF($A616&lt;&gt;"",VLOOKUP($A616,Vocabulary!$A:$J,2,),"")</f>
        <v>Agent</v>
      </c>
      <c r="K616" s="13" t="str">
        <f>IFERROR(IF(VLOOKUP(A616,VocabularyNL!$A:$G,6)=0,"",VLOOKUP(A616,VocabularyNL!$A:$G,6)),"")</f>
        <v>Agent</v>
      </c>
      <c r="L616" s="13" t="str">
        <f>IFERROR(IF(VLOOKUP(A616,VocabularyFR!$A:$G,6)=0,"",VLOOKUP(A616,VocabularyFR!$A:$G,6)),"")</f>
        <v>Agent</v>
      </c>
      <c r="M616" s="13" t="str">
        <f>IFERROR(IF(VLOOKUP(A616,Vocabulary!$A:$F,3)=0,"",VLOOKUP(A616,Vocabulary!$A:$F,3)),"")</f>
        <v>An entity that is able to carry out actions.
Typically either a natural person or an organization.</v>
      </c>
      <c r="N616" s="13" t="str">
        <f>IFERROR(IF(VLOOKUP(A616,VocabularyNL!$A:$H,7)=0,"",VLOOKUP(A616,VocabularyNL!$A:$H,7)),"")</f>
        <v>Een entiteit die acties kan uitvoeren.
Typisch een natuurlijke persoon of een organisatie.</v>
      </c>
      <c r="O616" s="13" t="str">
        <f>IFERROR(IF(VLOOKUP(A616,VocabularyFR!$A:$H,7)=0,"",VLOOKUP(A616,VocabularyFR!$A:$H,7)),"")</f>
        <v>Une entité capable d'effectuer des actions.
Typiquement, une personne physique ou une organisation.</v>
      </c>
      <c r="P616" s="13" t="str">
        <f>IF($A616&lt;&gt;"",IF(VLOOKUP($A616,Vocabulary!$A:$J,7,)&lt;&gt;"",VLOOKUP($A616,Vocabulary!$A:$J,7,),""),"")</f>
        <v/>
      </c>
      <c r="Q616" s="13" t="str">
        <f>IFERROR(IF(VLOOKUP(A616,VocabularyNL!$A:$H,8)=0,"",VLOOKUP(A616,VocabularyNL!$A:$H,8)),"")</f>
        <v/>
      </c>
      <c r="R616" s="13" t="str">
        <f>IFERROR(IF(VLOOKUP(A616,VocabularyFR!$A:$H,8)=0,"",VLOOKUP(A616,VocabularyFR!$A:$H,8)),"")</f>
        <v/>
      </c>
      <c r="S616" s="57" t="str">
        <f>VLOOKUP(Table9[[#This Row],[Id]],Vocabulary!A:K,11)</f>
        <v>no</v>
      </c>
    </row>
    <row r="617" spans="1:19" ht="72" x14ac:dyDescent="0.3">
      <c r="A617" s="4">
        <v>673</v>
      </c>
      <c r="B617" s="13" t="str">
        <f>IF($A617&lt;&gt;"",IF(VLOOKUP($A617,VocabularyAdoption!$A:$K,8,)=0,"",VLOOKUP($A617,VocabularyAdoption!$A:$K,8,)),"")</f>
        <v>Draft</v>
      </c>
      <c r="C617" s="13" t="str">
        <f>IF($A617&lt;&gt;"",VLOOKUP($A617,Vocabulary!$A:$J,6,),"")</f>
        <v>FED</v>
      </c>
      <c r="D617" s="13" t="str">
        <f>IF($A617&lt;&gt;"",VLOOKUP($A617,Vocabulary!$A:$J,8,),"")</f>
        <v>rov</v>
      </c>
      <c r="E617" s="13" t="str">
        <f>IFERROR(VLOOKUP(D617,Prefix!$A:$B,2,),"")</f>
        <v>http://www.w3.org/ns/regorg#</v>
      </c>
      <c r="F617" s="13" t="str">
        <f>IF($A617&lt;&gt;"",IF(VLOOKUP($A617,Vocabulary!$A:$J,9,)=0,"",VLOOKUP($A617,Vocabulary!$A:$J,9,)),"")</f>
        <v/>
      </c>
      <c r="G617" s="13" t="str">
        <f>IF($A617&lt;&gt;"",VLOOKUP($A617,Vocabulary!$A:$J,4,),"")</f>
        <v>Organization</v>
      </c>
      <c r="H617" s="13" t="str">
        <f>IF($A617&lt;&gt;"",VLOOKUP($A617,Vocabulary!$A:$J,5,),"")</f>
        <v>Property</v>
      </c>
      <c r="I617" s="13" t="str">
        <f t="shared" si="9"/>
        <v>&lt;http://www.w3.org/ns/regorg#orgActivity&gt;</v>
      </c>
      <c r="J617" s="13" t="str">
        <f>IF($A617&lt;&gt;"",VLOOKUP($A617,Vocabulary!$A:$J,2,),"")</f>
        <v>orgActivity</v>
      </c>
      <c r="K617" s="13" t="str">
        <f>IFERROR(IF(VLOOKUP(A617,VocabularyNL!$A:$G,6)=0,"",VLOOKUP(A617,VocabularyNL!$A:$G,6)),"")</f>
        <v>Economische activiteit</v>
      </c>
      <c r="L617" s="13" t="str">
        <f>IFERROR(IF(VLOOKUP(A617,VocabularyFR!$A:$G,6)=0,"",VLOOKUP(A617,VocabularyFR!$A:$G,6)),"")</f>
        <v>Activité économique</v>
      </c>
      <c r="M617" s="13" t="str">
        <f>IFERROR(IF(VLOOKUP(A617,Vocabulary!$A:$F,3)=0,"",VLOOKUP(A617,Vocabulary!$A:$F,3)),"")</f>
        <v>The activity of an organization should be recorded using a controlled vocabulary. The preferred choice for European interoperability is NACE. 
Activity codes should be expressed as SKOS Concept Schemes.</v>
      </c>
      <c r="N617" s="13" t="str">
        <f>IFERROR(IF(VLOOKUP(A617,VocabularyNL!$A:$H,7)=0,"",VLOOKUP(A617,VocabularyNL!$A:$H,7)),"")</f>
        <v>De activiteit van een organisatie moet worden vastgelegd met behulp van een gecontroleerde vocabulaire. De voorkeur voor Europese interoperabiliteit is NACE.
Activiteitencodes moeten worden uitgedrukt als SKOS-conceptenschema's.</v>
      </c>
      <c r="O617" s="13" t="str">
        <f>IFERROR(IF(VLOOKUP(A617,VocabularyFR!$A:$H,7)=0,"",VLOOKUP(A617,VocabularyFR!$A:$H,7)),"")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P617" s="13" t="str">
        <f>IF($A617&lt;&gt;"",IF(VLOOKUP($A617,Vocabulary!$A:$J,7,)&lt;&gt;"",VLOOKUP($A617,Vocabulary!$A:$J,7,),""),"")</f>
        <v/>
      </c>
      <c r="Q617" s="13" t="str">
        <f>IFERROR(IF(VLOOKUP(A617,VocabularyNL!$A:$H,8)=0,"",VLOOKUP(A617,VocabularyNL!$A:$H,8)),"")</f>
        <v/>
      </c>
      <c r="R617" s="13" t="str">
        <f>IFERROR(IF(VLOOKUP(A617,VocabularyFR!$A:$H,8)=0,"",VLOOKUP(A617,VocabularyFR!$A:$H,8)),"")</f>
        <v/>
      </c>
      <c r="S617" s="57" t="str">
        <f>VLOOKUP(Table9[[#This Row],[Id]],Vocabulary!A:K,11)</f>
        <v>no</v>
      </c>
    </row>
    <row r="618" spans="1:19" ht="28.8" x14ac:dyDescent="0.3">
      <c r="A618" s="4">
        <v>674</v>
      </c>
      <c r="B618" s="13" t="str">
        <f>IF($A618&lt;&gt;"",IF(VLOOKUP($A618,VocabularyAdoption!$A:$K,8,)=0,"",VLOOKUP($A618,VocabularyAdoption!$A:$K,8,)),"")</f>
        <v>Draft</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&lt;http://www.w3.org/ns/person#residency&gt;</v>
      </c>
      <c r="J618" s="13" t="str">
        <f>IF($A618&lt;&gt;"",VLOOKUP($A618,Vocabulary!$A:$J,2,),"")</f>
        <v>residency</v>
      </c>
      <c r="K618" s="13" t="str">
        <f>IFERROR(IF(VLOOKUP(A618,VocabularyNL!$A:$G,6)=0,"",VLOOKUP(A618,VocabularyNL!$A:$G,6)),"")</f>
        <v>Resident van</v>
      </c>
      <c r="L618" s="13" t="str">
        <f>IFERROR(IF(VLOOKUP(A618,VocabularyFR!$A:$G,6)=0,"",VLOOKUP(A618,VocabularyFR!$A:$G,6)),"")</f>
        <v>Résident de</v>
      </c>
      <c r="M618" s="13" t="str">
        <f>IFERROR(IF(VLOOKUP(A618,Vocabulary!$A:$F,3)=0,"",VLOOKUP(A618,Vocabulary!$A:$F,3)),"")</f>
        <v>Residency typically provides an individual with a subset of the rights of a citizen.</v>
      </c>
      <c r="N618" s="13" t="str">
        <f>IFERROR(IF(VLOOKUP(A618,VocabularyNL!$A:$H,7)=0,"",VLOOKUP(A618,VocabularyNL!$A:$H,7)),"")</f>
        <v>Residentie (inwonerschap) biedt een individu typisch een deelverzameling van de rechten van een burger.</v>
      </c>
      <c r="O618" s="13" t="str">
        <f>IFERROR(IF(VLOOKUP(A618,VocabularyFR!$A:$H,7)=0,"",VLOOKUP(A618,VocabularyFR!$A:$H,7)),"")</f>
        <v>La résidence fournit généralement à un individu un sous-ensemble des droits d'un citoyen.</v>
      </c>
      <c r="P618" s="13" t="str">
        <f>IF($A618&lt;&gt;"",IF(VLOOKUP($A618,Vocabulary!$A:$J,7,)&lt;&gt;"",VLOOKUP($A618,Vocabulary!$A:$J,7,),""),"")</f>
        <v/>
      </c>
      <c r="Q618" s="13" t="str">
        <f>IFERROR(IF(VLOOKUP(A618,VocabularyNL!$A:$H,8)=0,"",VLOOKUP(A618,VocabularyNL!$A:$H,8)),"")</f>
        <v/>
      </c>
      <c r="R618" s="13" t="str">
        <f>IFERROR(IF(VLOOKUP(A618,VocabularyFR!$A:$H,8)=0,"",VLOOKUP(A618,VocabularyFR!$A:$H,8)),"")</f>
        <v/>
      </c>
      <c r="S618" s="57" t="str">
        <f>VLOOKUP(Table9[[#This Row],[Id]],Vocabulary!A:K,11)</f>
        <v>no</v>
      </c>
    </row>
    <row r="619" spans="1:19" ht="86.4" x14ac:dyDescent="0.3">
      <c r="A619" s="4">
        <v>675</v>
      </c>
      <c r="B619" s="13" t="str">
        <f>IF($A619&lt;&gt;"",IF(VLOOKUP($A619,VocabularyAdoption!$A:$K,8,)=0,"",VLOOKUP($A619,VocabularyAdoption!$A:$K,8,)),"")</f>
        <v>Draft</v>
      </c>
      <c r="C619" s="13" t="str">
        <f>IF($A619&lt;&gt;"",VLOOKUP($A619,Vocabulary!$A:$J,6,),"")</f>
        <v>FED</v>
      </c>
      <c r="D619" s="13" t="str">
        <f>IF($A619&lt;&gt;"",VLOOKUP($A619,Vocabulary!$A:$J,8,),"")</f>
        <v>person</v>
      </c>
      <c r="E619" s="13" t="str">
        <f>IFERROR(VLOOKUP(D619,Prefix!$A:$B,2,),"")</f>
        <v>http://www.w3.org/ns/person#</v>
      </c>
      <c r="F619" s="13" t="str">
        <f>IF($A619&lt;&gt;"",IF(VLOOKUP($A619,Vocabulary!$A:$J,9,)=0,"",VLOOKUP($A619,Vocabulary!$A:$J,9,)),"")</f>
        <v/>
      </c>
      <c r="G619" s="13" t="str">
        <f>IF($A619&lt;&gt;"",VLOOKUP($A619,Vocabulary!$A:$J,4,),"")</f>
        <v>Person</v>
      </c>
      <c r="H619" s="13" t="str">
        <f>IF($A619&lt;&gt;"",VLOOKUP($A619,Vocabulary!$A:$J,5,),"")</f>
        <v>Property</v>
      </c>
      <c r="I619" s="13" t="str">
        <f t="shared" si="9"/>
        <v>&lt;http://www.w3.org/ns/person#citizenship&gt;</v>
      </c>
      <c r="J619" s="13" t="str">
        <f>IF($A619&lt;&gt;"",VLOOKUP($A619,Vocabulary!$A:$J,2,),"")</f>
        <v>citizenship</v>
      </c>
      <c r="K619" s="13" t="str">
        <f>IFERROR(IF(VLOOKUP(A619,VocabularyNL!$A:$G,6)=0,"",VLOOKUP(A619,VocabularyNL!$A:$G,6)),"")</f>
        <v>Burger van</v>
      </c>
      <c r="L619" s="13" t="str">
        <f>IFERROR(IF(VLOOKUP(A619,VocabularyFR!$A:$G,6)=0,"",VLOOKUP(A619,VocabularyFR!$A:$G,6)),"")</f>
        <v>Citoyen de</v>
      </c>
      <c r="M619" s="13" t="str">
        <f>IFERROR(IF(VLOOKUP(A619,Vocabulary!$A:$F,3)=0,"",VLOOKUP(A619,Vocabulary!$A:$F,3)),"")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9" s="13" t="str">
        <f>IFERROR(IF(VLOOKUP(A619,VocabularyNL!$A:$H,7)=0,"",VLOOKUP(A619,VocabularyNL!$A:$H,7)),"")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9" s="13" t="str">
        <f>IFERROR(IF(VLOOKUP(A619,VocabularyFR!$A:$H,7)=0,"",VLOOKUP(A619,VocabularyFR!$A:$H,7)),"")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9" s="13" t="str">
        <f>IF($A619&lt;&gt;"",IF(VLOOKUP($A619,Vocabulary!$A:$J,7,)&lt;&gt;"",VLOOKUP($A619,Vocabulary!$A:$J,7,),""),"")</f>
        <v/>
      </c>
      <c r="Q619" s="13" t="str">
        <f>IFERROR(IF(VLOOKUP(A619,VocabularyNL!$A:$H,8)=0,"",VLOOKUP(A619,VocabularyNL!$A:$H,8)),"")</f>
        <v/>
      </c>
      <c r="R619" s="13" t="str">
        <f>IFERROR(IF(VLOOKUP(A619,VocabularyFR!$A:$H,8)=0,"",VLOOKUP(A619,VocabularyFR!$A:$H,8)),"")</f>
        <v/>
      </c>
      <c r="S619" s="57" t="str">
        <f>VLOOKUP(Table9[[#This Row],[Id]],Vocabulary!A:K,11)</f>
        <v>no</v>
      </c>
    </row>
    <row r="620" spans="1:19" ht="28.8" x14ac:dyDescent="0.3">
      <c r="A620" s="4">
        <v>676</v>
      </c>
      <c r="B620" s="13" t="str">
        <f>IF($A620&lt;&gt;"",IF(VLOOKUP($A620,VocabularyAdoption!$A:$K,8,)=0,"",VLOOKUP($A620,VocabularyAdoption!$A:$K,8,)),"")</f>
        <v>Draft</v>
      </c>
      <c r="C620" s="13" t="str">
        <f>IF($A620&lt;&gt;"",VLOOKUP($A620,Vocabulary!$A:$J,6,),"")</f>
        <v>FED</v>
      </c>
      <c r="D620" s="13" t="str">
        <f>IF($A620&lt;&gt;"",VLOOKUP($A620,Vocabulary!$A:$J,8,),"")</f>
        <v>dcterms</v>
      </c>
      <c r="E620" s="13" t="str">
        <f>IFERROR(VLOOKUP(D620,Prefix!$A:$B,2,),"")</f>
        <v>http://purl.org/dc/terms/</v>
      </c>
      <c r="F620" s="13" t="str">
        <f>IF($A620&lt;&gt;"",IF(VLOOKUP($A620,Vocabulary!$A:$J,9,)=0,"",VLOOKUP($A620,Vocabulary!$A:$J,9,)),"")</f>
        <v/>
      </c>
      <c r="G620" s="13" t="str">
        <f>IF($A620&lt;&gt;"",VLOOKUP($A620,Vocabulary!$A:$J,4,),"")</f>
        <v>Person</v>
      </c>
      <c r="H620" s="13" t="str">
        <f>IF($A620&lt;&gt;"",VLOOKUP($A620,Vocabulary!$A:$J,5,),"")</f>
        <v>Class</v>
      </c>
      <c r="I620" s="13" t="str">
        <f t="shared" si="9"/>
        <v>&lt;http://purl.org/dc/terms/Jurisdiction&gt;</v>
      </c>
      <c r="J620" s="13" t="str">
        <f>IF($A620&lt;&gt;"",VLOOKUP($A620,Vocabulary!$A:$J,2,),"")</f>
        <v>Jurisdiction</v>
      </c>
      <c r="K620" s="13" t="str">
        <f>IFERROR(IF(VLOOKUP(A620,VocabularyNL!$A:$G,6)=0,"",VLOOKUP(A620,VocabularyNL!$A:$G,6)),"")</f>
        <v>Jurisdictie</v>
      </c>
      <c r="L620" s="13" t="str">
        <f>IFERROR(IF(VLOOKUP(A620,VocabularyFR!$A:$G,6)=0,"",VLOOKUP(A620,VocabularyFR!$A:$G,6)),"")</f>
        <v>Juridiction</v>
      </c>
      <c r="M620" s="13" t="str">
        <f>IFERROR(IF(VLOOKUP(A620,Vocabulary!$A:$F,3)=0,"",VLOOKUP(A620,Vocabulary!$A:$F,3)),"")</f>
        <v>The extent or range of judicial, law enforcement, or other authority.</v>
      </c>
      <c r="N620" s="13" t="str">
        <f>IFERROR(IF(VLOOKUP(A620,VocabularyNL!$A:$H,7)=0,"",VLOOKUP(A620,VocabularyNL!$A:$H,7)),"")</f>
        <v>De omvang of het bereik van juridische, wetshandhaving of andere autoriteit.</v>
      </c>
      <c r="O620" s="13" t="str">
        <f>IFERROR(IF(VLOOKUP(A620,VocabularyFR!$A:$H,7)=0,"",VLOOKUP(A620,VocabularyFR!$A:$H,7)),"")</f>
        <v>L'étendue ou la gamme des autorités judiciaires, des forces de l'ordre ou autres.</v>
      </c>
      <c r="P620" s="13" t="str">
        <f>IF($A620&lt;&gt;"",IF(VLOOKUP($A620,Vocabulary!$A:$J,7,)&lt;&gt;"",VLOOKUP($A620,Vocabulary!$A:$J,7,),""),"")</f>
        <v/>
      </c>
      <c r="Q620" s="13" t="str">
        <f>IFERROR(IF(VLOOKUP(A620,VocabularyNL!$A:$H,8)=0,"",VLOOKUP(A620,VocabularyNL!$A:$H,8)),"")</f>
        <v/>
      </c>
      <c r="R620" s="13" t="str">
        <f>IFERROR(IF(VLOOKUP(A620,VocabularyFR!$A:$H,8)=0,"",VLOOKUP(A620,VocabularyFR!$A:$H,8)),"")</f>
        <v/>
      </c>
      <c r="S620" s="57" t="str">
        <f>VLOOKUP(Table9[[#This Row],[Id]],Vocabulary!A:K,11)</f>
        <v>no</v>
      </c>
    </row>
    <row r="621" spans="1:19" ht="43.2" x14ac:dyDescent="0.3">
      <c r="A621" s="4">
        <v>677</v>
      </c>
      <c r="B621" s="13" t="str">
        <f>IF($A621&lt;&gt;"",IF(VLOOKUP($A621,VocabularyAdoption!$A:$K,8,)=0,"",VLOOKUP($A621,VocabularyAdoption!$A:$K,8,)),"")</f>
        <v>Proposed standard</v>
      </c>
      <c r="C621" s="13" t="str">
        <f>IF($A621&lt;&gt;"",VLOOKUP($A621,Vocabulary!$A:$J,6,),"")</f>
        <v>FED</v>
      </c>
      <c r="D621" s="13" t="str">
        <f>IF($A621&lt;&gt;"",VLOOKUP($A621,Vocabulary!$A:$J,8,),"")</f>
        <v>person</v>
      </c>
      <c r="E621" s="13" t="str">
        <f>IFERROR(VLOOKUP(D621,Prefix!$A:$B,2,),"")</f>
        <v>http://www.w3.org/ns/person#</v>
      </c>
      <c r="F621" s="13" t="str">
        <f>IF($A621&lt;&gt;"",IF(VLOOKUP($A621,Vocabulary!$A:$J,9,)=0,"",VLOOKUP($A621,Vocabulary!$A:$J,9,)),"")</f>
        <v/>
      </c>
      <c r="G621" s="13" t="str">
        <f>IF($A621&lt;&gt;"",VLOOKUP($A621,Vocabulary!$A:$J,4,),"")</f>
        <v>Person</v>
      </c>
      <c r="H621" s="13" t="str">
        <f>IF($A621&lt;&gt;"",VLOOKUP($A621,Vocabulary!$A:$J,5,),"")</f>
        <v>Property</v>
      </c>
      <c r="I621" s="13" t="str">
        <f t="shared" si="9"/>
        <v>&lt;http://www.w3.org/ns/person#countryOfBirth&gt;</v>
      </c>
      <c r="J621" s="13" t="str">
        <f>IF($A621&lt;&gt;"",VLOOKUP($A621,Vocabulary!$A:$J,2,),"")</f>
        <v>countryOfBirth</v>
      </c>
      <c r="K621" s="13" t="str">
        <f>IFERROR(IF(VLOOKUP(A621,VocabularyNL!$A:$G,6)=0,"",VLOOKUP(A621,VocabularyNL!$A:$G,6)),"")</f>
        <v>Geboorteland</v>
      </c>
      <c r="L621" s="13" t="str">
        <f>IFERROR(IF(VLOOKUP(A621,VocabularyFR!$A:$G,6)=0,"",VLOOKUP(A621,VocabularyFR!$A:$G,6)),"")</f>
        <v>Pays de naissance</v>
      </c>
      <c r="M621" s="13" t="str">
        <f>IFERROR(IF(VLOOKUP(A621,Vocabulary!$A:$F,3)=0,"",VLOOKUP(A621,Vocabulary!$A:$F,3)),"")</f>
        <v>The country in which a Person was born.</v>
      </c>
      <c r="N621" s="13" t="str">
        <f>IFERROR(IF(VLOOKUP(A621,VocabularyNL!$A:$H,7)=0,"",VLOOKUP(A621,VocabularyNL!$A:$H,7)),"")</f>
        <v>Het land waar de persoon is geboren.</v>
      </c>
      <c r="O621" s="13" t="str">
        <f>IFERROR(IF(VLOOKUP(A621,VocabularyFR!$A:$H,7)=0,"",VLOOKUP(A621,VocabularyFR!$A:$H,7)),"")</f>
        <v>Pays où la personne est née.</v>
      </c>
      <c r="P621" s="13" t="str">
        <f>IF($A621&lt;&gt;"",IF(VLOOKUP($A621,Vocabulary!$A:$J,7,)&lt;&gt;"",VLOOKUP($A621,Vocabulary!$A:$J,7,),""),"")</f>
        <v>CBSS: country (NIS code) + municipality (string)
NR: NIS code municipality/country</v>
      </c>
      <c r="Q621" s="13" t="str">
        <f>IFERROR(IF(VLOOKUP(A621,VocabularyNL!$A:$H,8)=0,"",VLOOKUP(A621,VocabularyNL!$A:$H,8)),"")</f>
        <v>KSZ: land (NIS-code) + gemeente (string)
RR: NIS-code gemeente / land</v>
      </c>
      <c r="R621" s="13" t="str">
        <f>IFERROR(IF(VLOOKUP(A621,VocabularyFR!$A:$H,8)=0,"",VLOOKUP(A621,VocabularyFR!$A:$H,8)),"")</f>
        <v>KSZ: pays (code NIS) + municipalité (string)
Registre National: code de la commune NIS / pays</v>
      </c>
      <c r="S621" s="57" t="str">
        <f>VLOOKUP(Table9[[#This Row],[Id]],Vocabulary!A:K,11)</f>
        <v>no</v>
      </c>
    </row>
    <row r="622" spans="1:19" ht="43.2" x14ac:dyDescent="0.3">
      <c r="A622" s="4">
        <v>678</v>
      </c>
      <c r="B622" s="13" t="str">
        <f>IF($A622&lt;&gt;"",IF(VLOOKUP($A622,VocabularyAdoption!$A:$K,8,)=0,"",VLOOKUP($A622,VocabularyAdoption!$A:$K,8,)),"")</f>
        <v>Proposed standard</v>
      </c>
      <c r="C622" s="13" t="str">
        <f>IF($A622&lt;&gt;"",VLOOKUP($A622,Vocabulary!$A:$J,6,),"")</f>
        <v>FED</v>
      </c>
      <c r="D622" s="13" t="str">
        <f>IF($A622&lt;&gt;"",VLOOKUP($A622,Vocabulary!$A:$J,8,),"")</f>
        <v>person</v>
      </c>
      <c r="E622" s="13" t="str">
        <f>IFERROR(VLOOKUP(D622,Prefix!$A:$B,2,),"")</f>
        <v>http://www.w3.org/ns/person#</v>
      </c>
      <c r="F622" s="13" t="str">
        <f>IF($A622&lt;&gt;"",IF(VLOOKUP($A622,Vocabulary!$A:$J,9,)=0,"",VLOOKUP($A622,Vocabulary!$A:$J,9,)),"")</f>
        <v/>
      </c>
      <c r="G622" s="13" t="str">
        <f>IF($A622&lt;&gt;"",VLOOKUP($A622,Vocabulary!$A:$J,4,),"")</f>
        <v>Person</v>
      </c>
      <c r="H622" s="13" t="str">
        <f>IF($A622&lt;&gt;"",VLOOKUP($A622,Vocabulary!$A:$J,5,),"")</f>
        <v>Property</v>
      </c>
      <c r="I622" s="13" t="str">
        <f t="shared" si="9"/>
        <v>&lt;http://www.w3.org/ns/person#countryOfDeath&gt;</v>
      </c>
      <c r="J622" s="13" t="str">
        <f>IF($A622&lt;&gt;"",VLOOKUP($A622,Vocabulary!$A:$J,2,),"")</f>
        <v>countryOfDeath</v>
      </c>
      <c r="K622" s="13" t="str">
        <f>IFERROR(IF(VLOOKUP(A622,VocabularyNL!$A:$G,6)=0,"",VLOOKUP(A622,VocabularyNL!$A:$G,6)),"")</f>
        <v>Land van overlijden</v>
      </c>
      <c r="L622" s="13" t="str">
        <f>IFERROR(IF(VLOOKUP(A622,VocabularyFR!$A:$G,6)=0,"",VLOOKUP(A622,VocabularyFR!$A:$G,6)),"")</f>
        <v>Pays de décès</v>
      </c>
      <c r="M622" s="13" t="str">
        <f>IFERROR(IF(VLOOKUP(A622,Vocabulary!$A:$F,3)=0,"",VLOOKUP(A622,Vocabulary!$A:$F,3)),"")</f>
        <v>The country in which a Person died.</v>
      </c>
      <c r="N622" s="13" t="str">
        <f>IFERROR(IF(VLOOKUP(A622,VocabularyNL!$A:$H,7)=0,"",VLOOKUP(A622,VocabularyNL!$A:$H,7)),"")</f>
        <v>Het land waar de persoon is overleden.</v>
      </c>
      <c r="O622" s="13" t="str">
        <f>IFERROR(IF(VLOOKUP(A622,VocabularyFR!$A:$H,7)=0,"",VLOOKUP(A622,VocabularyFR!$A:$H,7)),"")</f>
        <v>Pays où la personne est décédée.</v>
      </c>
      <c r="P622" s="13" t="str">
        <f>IF($A622&lt;&gt;"",IF(VLOOKUP($A622,Vocabulary!$A:$J,7,)&lt;&gt;"",VLOOKUP($A622,Vocabulary!$A:$J,7,),""),"")</f>
        <v>CBSS: country (NIS code) + municipality (string)
NR: NIS code municipality/country</v>
      </c>
      <c r="Q622" s="13" t="str">
        <f>IFERROR(IF(VLOOKUP(A622,VocabularyNL!$A:$H,8)=0,"",VLOOKUP(A622,VocabularyNL!$A:$H,8)),"")</f>
        <v>KSZ: land (NIS-code) + gemeente (string)
RR: NIS-code gemeente / land</v>
      </c>
      <c r="R622" s="13" t="str">
        <f>IFERROR(IF(VLOOKUP(A622,VocabularyFR!$A:$H,8)=0,"",VLOOKUP(A622,VocabularyFR!$A:$H,8)),"")</f>
        <v>KSZ: pays (code NIS) + municipalité (string)
Registre National: code de la commune NIS / pays</v>
      </c>
      <c r="S622" s="57" t="str">
        <f>VLOOKUP(Table9[[#This Row],[Id]],Vocabulary!A:K,11)</f>
        <v>no</v>
      </c>
    </row>
    <row r="623" spans="1:19" ht="72" x14ac:dyDescent="0.3">
      <c r="A623" s="4">
        <v>679</v>
      </c>
      <c r="B623" s="13" t="str">
        <f>IF($A623&lt;&gt;"",IF(VLOOKUP($A623,VocabularyAdoption!$A:$K,8,)=0,"",VLOOKUP($A623,VocabularyAdoption!$A:$K,8,)),"")</f>
        <v>Proposed standard</v>
      </c>
      <c r="C623" s="13" t="str">
        <f>IF($A623&lt;&gt;"",VLOOKUP($A623,Vocabulary!$A:$J,6,),"")</f>
        <v>FED</v>
      </c>
      <c r="D623" s="13" t="str">
        <f>IF($A623&lt;&gt;"",VLOOKUP($A623,Vocabulary!$A:$J,8,),"")</f>
        <v>adms</v>
      </c>
      <c r="E623" s="13" t="str">
        <f>IFERROR(VLOOKUP(D623,Prefix!$A:$B,2,),"")</f>
        <v>http://www.w3.org/ns/adms#</v>
      </c>
      <c r="F623" s="13" t="str">
        <f>IF($A623&lt;&gt;"",IF(VLOOKUP($A623,Vocabulary!$A:$J,9,)=0,"",VLOOKUP($A623,Vocabulary!$A:$J,9,)),"")</f>
        <v/>
      </c>
      <c r="G623" s="13" t="str">
        <f>IF($A623&lt;&gt;"",VLOOKUP($A623,Vocabulary!$A:$J,4,),"")</f>
        <v>Generic</v>
      </c>
      <c r="H623" s="13" t="str">
        <f>IF($A623&lt;&gt;"",VLOOKUP($A623,Vocabulary!$A:$J,5,),"")</f>
        <v>Property</v>
      </c>
      <c r="I623" s="13" t="str">
        <f t="shared" si="9"/>
        <v>&lt;http://www.w3.org/ns/adms#identifier&gt;</v>
      </c>
      <c r="J623" s="13" t="str">
        <f>IF($A623&lt;&gt;"",VLOOKUP($A623,Vocabulary!$A:$J,2,),"")</f>
        <v>identifier</v>
      </c>
      <c r="K623" s="13" t="str">
        <f>IFERROR(IF(VLOOKUP(A623,VocabularyNL!$A:$G,6)=0,"",VLOOKUP(A623,VocabularyNL!$A:$G,6)),"")</f>
        <v>Identifier (complex)</v>
      </c>
      <c r="L623" s="13" t="str">
        <f>IFERROR(IF(VLOOKUP(A623,VocabularyFR!$A:$G,6)=0,"",VLOOKUP(A623,VocabularyFR!$A:$G,6)),"")</f>
        <v>Identifiant (complexe)</v>
      </c>
      <c r="M623" s="13" t="str">
        <f>IFERROR(IF(VLOOKUP(A623,Vocabulary!$A:$F,3)=0,"",VLOOKUP(A623,Vocabulary!$A:$F,3)),"")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23" s="13" t="str">
        <f>IFERROR(IF(VLOOKUP(A623,VocabularyNL!$A:$H,7)=0,"",VLOOKUP(A623,VocabularyNL!$A:$H,7)),"")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23" s="13" t="str">
        <f>IFERROR(IF(VLOOKUP(A623,VocabularyFR!$A:$H,7)=0,"",VLOOKUP(A623,VocabularyFR!$A:$H,7)),"")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23" s="13" t="str">
        <f>IF($A623&lt;&gt;"",IF(VLOOKUP($A623,Vocabulary!$A:$J,7,)&lt;&gt;"",VLOOKUP($A623,Vocabulary!$A:$J,7,),""),"")</f>
        <v/>
      </c>
      <c r="Q623" s="13" t="str">
        <f>IFERROR(IF(VLOOKUP(A623,VocabularyNL!$A:$H,8)=0,"",VLOOKUP(A623,VocabularyNL!$A:$H,8)),"")</f>
        <v/>
      </c>
      <c r="R623" s="13" t="str">
        <f>IFERROR(IF(VLOOKUP(A623,VocabularyFR!$A:$H,8)=0,"",VLOOKUP(A623,VocabularyFR!$A:$H,8)),"")</f>
        <v/>
      </c>
      <c r="S623" s="57" t="str">
        <f>VLOOKUP(Table9[[#This Row],[Id]],Vocabulary!A:K,11)</f>
        <v>no</v>
      </c>
    </row>
    <row r="624" spans="1:19" ht="72" x14ac:dyDescent="0.3">
      <c r="A624" s="35">
        <v>680</v>
      </c>
      <c r="B624" s="38" t="str">
        <f>IF($A624&lt;&gt;"",IF(VLOOKUP($A624,VocabularyAdoption!$A:$K,8,)=0,"",VLOOKUP($A624,VocabularyAdoption!$A:$K,8,)),"")</f>
        <v>Proposed standard</v>
      </c>
      <c r="C624" s="38" t="str">
        <f>IF($A624&lt;&gt;"",VLOOKUP($A624,Vocabulary!$A:$J,6,),"")</f>
        <v>FED</v>
      </c>
      <c r="D624" s="38" t="str">
        <f>IF($A624&lt;&gt;"",VLOOKUP($A624,Vocabulary!$A:$J,8,),"")</f>
        <v>dcterms</v>
      </c>
      <c r="E624" s="38" t="str">
        <f>IFERROR(VLOOKUP(D624,Prefix!$A:$B,2,),"")</f>
        <v>http://purl.org/dc/terms/</v>
      </c>
      <c r="F624" s="38" t="str">
        <f>IF($A624&lt;&gt;"",IF(VLOOKUP($A624,Vocabulary!$A:$J,9,)=0,"",VLOOKUP($A624,Vocabulary!$A:$J,9,)),"")</f>
        <v/>
      </c>
      <c r="G624" s="38" t="str">
        <f>IF($A624&lt;&gt;"",VLOOKUP($A624,Vocabulary!$A:$J,4,),"")</f>
        <v>Generic</v>
      </c>
      <c r="H624" s="38" t="str">
        <f>IF($A624&lt;&gt;"",VLOOKUP($A624,Vocabulary!$A:$J,5,),"")</f>
        <v>Property</v>
      </c>
      <c r="I624" s="38" t="str">
        <f t="shared" si="9"/>
        <v>&lt;http://purl.org/dc/terms/identifier&gt;</v>
      </c>
      <c r="J624" s="38" t="str">
        <f>IF($A624&lt;&gt;"",VLOOKUP($A624,Vocabulary!$A:$J,2,),"")</f>
        <v>identifier</v>
      </c>
      <c r="K624" s="38" t="str">
        <f>IFERROR(IF(VLOOKUP(A624,VocabularyNL!$A:$G,6)=0,"",VLOOKUP(A624,VocabularyNL!$A:$G,6)),"")</f>
        <v>Identifier (simpel)</v>
      </c>
      <c r="L624" s="38" t="str">
        <f>IFERROR(IF(VLOOKUP(A624,VocabularyFR!$A:$G,6)=0,"",VLOOKUP(A624,VocabularyFR!$A:$G,6)),"")</f>
        <v>Identifiant (simple)</v>
      </c>
      <c r="M624" s="38" t="str">
        <f>IFERROR(IF(VLOOKUP(A624,Vocabulary!$A:$F,3)=0,"",VLOOKUP(A624,Vocabulary!$A:$F,3)),"")</f>
        <v>Recommended best practice is to identify the resource by means of a string conforming to a formal identification system. 
An unambiguous reference to the resource within a given context.</v>
      </c>
      <c r="N624" s="38" t="str">
        <f>IFERROR(IF(VLOOKUP(A624,VocabularyNL!$A:$H,7)=0,"",VLOOKUP(A624,VocabularyNL!$A:$H,7)),"")</f>
        <v>Aanbevolen beste praktijk is om de bron te identificeren door middel van een string die overeenkomt met een formeel identificatiesysteem.
Een eenduidige verwijzing naar de bron binnen een bepaalde context.</v>
      </c>
      <c r="O624" s="38" t="str">
        <f>IFERROR(IF(VLOOKUP(A624,VocabularyFR!$A:$H,7)=0,"",VLOOKUP(A624,VocabularyFR!$A:$H,7)),"")</f>
        <v>La meilleure pratique recommandée consiste à identifier la ressource à l'aide d'une chaîne conforme à un système d'identification formel.
Une référence non ambiguë à la ressource dans un contexte donné.</v>
      </c>
      <c r="P624" s="38" t="str">
        <f>IF($A624&lt;&gt;"",IF(VLOOKUP($A624,Vocabulary!$A:$J,7,)&lt;&gt;"",VLOOKUP($A624,Vocabulary!$A:$J,7,),""),"")</f>
        <v/>
      </c>
      <c r="Q624" s="38" t="str">
        <f>IFERROR(IF(VLOOKUP(A624,VocabularyNL!$A:$H,8)=0,"",VLOOKUP(A624,VocabularyNL!$A:$H,8)),"")</f>
        <v/>
      </c>
      <c r="R624" s="38" t="str">
        <f>IFERROR(IF(VLOOKUP(A624,VocabularyFR!$A:$H,8)=0,"",VLOOKUP(A624,VocabularyFR!$A:$H,8)),"")</f>
        <v/>
      </c>
      <c r="S624" s="57" t="str">
        <f>VLOOKUP(Table9[[#This Row],[Id]],Vocabulary!A:K,11)</f>
        <v>no</v>
      </c>
    </row>
    <row r="625" spans="1:20" s="51" customFormat="1" ht="100.8" x14ac:dyDescent="0.3">
      <c r="A625" s="4">
        <v>681</v>
      </c>
      <c r="B625" s="57" t="str">
        <f>IF($A625&lt;&gt;"",IF(VLOOKUP($A625,VocabularyAdoption!$A:$K,8,)=0,"",VLOOKUP($A625,VocabularyAdoption!$A:$K,8,)),"")</f>
        <v>Proposed standard</v>
      </c>
      <c r="C625" s="13" t="str">
        <f>IF($A625&lt;&gt;"",VLOOKUP($A625,Vocabulary!$A:$J,6,),"")</f>
        <v>FED</v>
      </c>
      <c r="D625" s="13" t="str">
        <f>IF($A625&lt;&gt;"",VLOOKUP($A625,Vocabulary!$A:$J,8,),"")</f>
        <v>fed-thesaurus</v>
      </c>
      <c r="E625" s="57" t="str">
        <f>IFERROR(VLOOKUP(D625,Prefix!$A:$B,2,),"")</f>
        <v>http://vocab.belgif.be/auth/</v>
      </c>
      <c r="F625" s="57" t="str">
        <f>IF($A625&lt;&gt;"",IF(VLOOKUP($A625,Vocabulary!$A:$J,9,)=0,"",VLOOKUP($A625,Vocabulary!$A:$J,9,)),"")</f>
        <v/>
      </c>
      <c r="G625" s="13" t="str">
        <f>IF($A625&lt;&gt;"",VLOOKUP($A625,Vocabulary!$A:$J,4,),"")</f>
        <v>Organization</v>
      </c>
      <c r="H625" s="13" t="str">
        <f>IF($A625&lt;&gt;"",VLOOKUP($A625,Vocabulary!$A:$J,5,),"")</f>
        <v>ConceptScheme</v>
      </c>
      <c r="I625" s="57" t="str">
        <f t="shared" si="9"/>
        <v>&lt;http://vocab.belgif.be/auth/quality#id&gt;</v>
      </c>
      <c r="J625" s="13" t="str">
        <f>IF($A625&lt;&gt;"",VLOOKUP($A625,Vocabulary!$A:$J,2,),"")</f>
        <v>Quality</v>
      </c>
      <c r="K625" s="57" t="str">
        <f>IFERROR(IF(VLOOKUP(A625,VocabularyNL!$A:$G,6)=0,"",VLOOKUP(A625,VocabularyNL!$A:$G,6)),"")</f>
        <v>Hoedanigheid</v>
      </c>
      <c r="L625" s="57" t="str">
        <f>IFERROR(IF(VLOOKUP(A625,VocabularyFR!$A:$G,6)=0,"",VLOOKUP(A625,VocabularyFR!$A:$G,6)),"")</f>
        <v>Qualité</v>
      </c>
      <c r="M625" s="13" t="str">
        <f>IFERROR(IF(VLOOKUP(A625,Vocabulary!$A:$F,3)=0,"",VLOOKUP(A625,Vocabulary!$A:$F,3)),"")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5" s="57" t="str">
        <f>IFERROR(IF(VLOOKUP(A625,VocabularyNL!$A:$H,7)=0,"",VLOOKUP(A625,VocabularyNL!$A:$H,7)),"")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5" s="57" t="str">
        <f>IFERROR(IF(VLOOKUP(A625,VocabularyFR!$A:$H,7)=0,"",VLOOKUP(A625,VocabularyFR!$A:$H,7)),"")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5" s="13" t="str">
        <f>IF($A625&lt;&gt;"",IF(VLOOKUP($A625,Vocabulary!$A:$J,7,)&lt;&gt;"",VLOOKUP($A625,Vocabulary!$A:$J,7,),""),"")</f>
        <v>see https://economie.fgov.be/nl/themas/ondernemingen/kruispuntbank-van/diensten-voor-administraties/codetabellen (KBO-codes-quality-aut-activities.xls tab 'Quality' )</v>
      </c>
      <c r="Q625" s="57" t="str">
        <f>IFERROR(IF(VLOOKUP(A625,VocabularyNL!$A:$H,8)=0,"",VLOOKUP(A625,VocabularyNL!$A:$H,8)),"")</f>
        <v>zie https://economie.fgov.be/nl/themas/ondernemingen/kruispuntbank-van/diensten-voor-administraties/codetabellen (KBO-codes-quality-aut-activities.xls tab 'Quality' )</v>
      </c>
      <c r="R625" s="57" t="str">
        <f>IFERROR(IF(VLOOKUP(A625,VocabularyFR!$A:$H,8)=0,"",VLOOKUP(A625,VocabularyFR!$A:$H,8)),"")</f>
        <v>voir https://economie.fgov.be/nl/themas/ondernemingen/kruispuntbank-van/diensten-voor-administraties/codetabellen (KBO-codes-quality-aut-activities.xls tab 'Quality' )</v>
      </c>
      <c r="S625" s="57" t="str">
        <f>VLOOKUP(Table9[[#This Row],[Id]],Vocabulary!A:K,11)</f>
        <v>no</v>
      </c>
      <c r="T625" s="2"/>
    </row>
    <row r="626" spans="1:20" s="51" customFormat="1" ht="86.4" x14ac:dyDescent="0.3">
      <c r="A626" s="35">
        <v>682</v>
      </c>
      <c r="B626" s="57" t="str">
        <f>IF($A626&lt;&gt;"",IF(VLOOKUP($A626,VocabularyAdoption!$A:$K,8,)=0,"",VLOOKUP($A626,VocabularyAdoption!$A:$K,8,)),"")</f>
        <v>Draft</v>
      </c>
      <c r="C626" s="13" t="str">
        <f>IF($A626&lt;&gt;"",VLOOKUP($A626,Vocabulary!$A:$J,6,),"")</f>
        <v>FED</v>
      </c>
      <c r="D626" s="13" t="str">
        <f>IF($A626&lt;&gt;"",VLOOKUP($A626,Vocabulary!$A:$J,8,),"")</f>
        <v>fed-thesaurus</v>
      </c>
      <c r="E626" s="57" t="str">
        <f>IFERROR(VLOOKUP(D626,Prefix!$A:$B,2,),"")</f>
        <v>http://vocab.belgif.be/auth/</v>
      </c>
      <c r="F626" s="57" t="str">
        <f>IF($A626&lt;&gt;"",IF(VLOOKUP($A626,Vocabulary!$A:$J,9,)=0,"",VLOOKUP($A626,Vocabulary!$A:$J,9,)),"")</f>
        <v/>
      </c>
      <c r="G626" s="13" t="str">
        <f>IF($A626&lt;&gt;"",VLOOKUP($A626,Vocabulary!$A:$J,4,),"")</f>
        <v>Organization</v>
      </c>
      <c r="H626" s="13" t="str">
        <f>IF($A626&lt;&gt;"",VLOOKUP($A626,Vocabulary!$A:$J,5,),"")</f>
        <v>Property</v>
      </c>
      <c r="I626" s="57" t="str">
        <f t="shared" si="9"/>
        <v>&lt;http://vocab.belgif.be/auth/quality&gt;</v>
      </c>
      <c r="J626" s="13" t="str">
        <f>IF($A626&lt;&gt;"",VLOOKUP($A626,Vocabulary!$A:$J,2,),"")</f>
        <v>quality</v>
      </c>
      <c r="K626" s="57" t="str">
        <f>IFERROR(IF(VLOOKUP(A626,VocabularyNL!$A:$G,6)=0,"",VLOOKUP(A626,VocabularyNL!$A:$G,6)),"")</f>
        <v>hoedanigheid</v>
      </c>
      <c r="L626" s="57" t="str">
        <f>IFERROR(IF(VLOOKUP(A626,VocabularyFR!$A:$G,6)=0,"",VLOOKUP(A626,VocabularyFR!$A:$G,6)),"")</f>
        <v>qualité</v>
      </c>
      <c r="M626" s="13" t="str">
        <f>IFERROR(IF(VLOOKUP(A626,Vocabulary!$A:$F,3)=0,"",VLOOKUP(A626,Vocabulary!$A:$F,3)),"")</f>
        <v>A qualities is allowed by the administration to a company.
A quality that the company is known to, can be VAT-liable, "Employer"...
The quality can be in different stages: 'in application', 'refused', 'awarded', ...</v>
      </c>
      <c r="N626" s="57" t="str">
        <f>IFERROR(IF(VLOOKUP(A626,VocabularyNL!$A:$H,7)=0,"",VLOOKUP(A626,VocabularyNL!$A:$H,7)),"")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O626" s="57" t="str">
        <f>IFERROR(IF(VLOOKUP(A626,VocabularyFR!$A:$H,7)=0,"",VLOOKUP(A626,VocabularyFR!$A:$H,7)),"")</f>
        <v>Une qualité est autorisée par l'administration à l'entreprise.
Ce sont des qualités que l’entreprise connaît, telles que «assujetti à la TVA», «employeur».
La qualité peut être à différentes étapes: "en application", "refusée", "attribuée", ...</v>
      </c>
      <c r="P626" s="13" t="str">
        <f>IF($A626&lt;&gt;"",IF(VLOOKUP($A626,Vocabulary!$A:$J,7,)&lt;&gt;"",VLOOKUP($A626,Vocabulary!$A:$J,7,),""),"")</f>
        <v/>
      </c>
      <c r="Q626" s="57" t="str">
        <f>IFERROR(IF(VLOOKUP(A626,VocabularyNL!$A:$H,8)=0,"",VLOOKUP(A626,VocabularyNL!$A:$H,8)),"")</f>
        <v/>
      </c>
      <c r="R626" s="57" t="str">
        <f>IFERROR(IF(VLOOKUP(A626,VocabularyFR!$A:$H,8)=0,"",VLOOKUP(A626,VocabularyFR!$A:$H,8)),"")</f>
        <v/>
      </c>
      <c r="S626" s="57" t="str">
        <f>VLOOKUP(Table9[[#This Row],[Id]],Vocabulary!A:K,11)</f>
        <v>no</v>
      </c>
      <c r="T626" s="2"/>
    </row>
    <row r="627" spans="1:20" s="51" customFormat="1" ht="28.8" x14ac:dyDescent="0.3">
      <c r="A627" s="35">
        <v>683</v>
      </c>
      <c r="B627" s="58" t="str">
        <f>IF($A627&lt;&gt;"",IF(VLOOKUP($A627,VocabularyAdoption!$A:$K,8,)=0,"",VLOOKUP($A627,VocabularyAdoption!$A:$K,8,)),"")</f>
        <v>Draft</v>
      </c>
      <c r="C627" s="38" t="str">
        <f>IF($A627&lt;&gt;"",VLOOKUP($A627,Vocabulary!$A:$J,6,),"")</f>
        <v>FED</v>
      </c>
      <c r="D627" s="38" t="str">
        <f>IF($A627&lt;&gt;"",VLOOKUP($A627,Vocabulary!$A:$J,8,),"")</f>
        <v>fed-per</v>
      </c>
      <c r="E627" s="58" t="str">
        <f>IFERROR(VLOOKUP(D627,Prefix!$A:$B,2,),"")</f>
        <v>http://vocab.belgif.be/ns/person#</v>
      </c>
      <c r="F627" s="58" t="str">
        <f>IF($A627&lt;&gt;"",IF(VLOOKUP($A627,Vocabulary!$A:$J,9,)=0,"",VLOOKUP($A627,Vocabulary!$A:$J,9,)),"")</f>
        <v/>
      </c>
      <c r="G627" s="38" t="str">
        <f>IF($A627&lt;&gt;"",VLOOKUP($A627,Vocabulary!$A:$J,4,),"")</f>
        <v>Person</v>
      </c>
      <c r="H627" s="38" t="str">
        <f>IF($A627&lt;&gt;"",VLOOKUP($A627,Vocabulary!$A:$J,5,),"")</f>
        <v>Property</v>
      </c>
      <c r="I627" s="58" t="str">
        <f t="shared" si="9"/>
        <v>&lt;http://vocab.belgif.be/ns/person#administrativeStatus&gt;</v>
      </c>
      <c r="J627" s="38" t="str">
        <f>IF($A627&lt;&gt;"",VLOOKUP($A627,Vocabulary!$A:$J,2,),"")</f>
        <v>administrativeStatus</v>
      </c>
      <c r="K627" s="58" t="str">
        <f>IFERROR(IF(VLOOKUP(A627,VocabularyNL!$A:$G,6)=0,"",VLOOKUP(A627,VocabularyNL!$A:$G,6)),"")</f>
        <v>administratieve status</v>
      </c>
      <c r="L627" s="58" t="str">
        <f>IFERROR(IF(VLOOKUP(A627,VocabularyFR!$A:$G,6)=0,"",VLOOKUP(A627,VocabularyFR!$A:$G,6)),"")</f>
        <v>statut administratif</v>
      </c>
      <c r="M627" s="38" t="str">
        <f>IFERROR(IF(VLOOKUP(A627,Vocabulary!$A:$F,3)=0,"",VLOOKUP(A627,Vocabulary!$A:$F,3)),"")</f>
        <v>Administrative status.</v>
      </c>
      <c r="N627" s="58" t="str">
        <f>IFERROR(IF(VLOOKUP(A627,VocabularyNL!$A:$H,7)=0,"",VLOOKUP(A627,VocabularyNL!$A:$H,7)),"")</f>
        <v>Administratieve status.</v>
      </c>
      <c r="O627" s="58" t="str">
        <f>IFERROR(IF(VLOOKUP(A627,VocabularyFR!$A:$H,7)=0,"",VLOOKUP(A627,VocabularyFR!$A:$H,7)),"")</f>
        <v>Conceptscheme avec les valeurs d'un statut administratif.</v>
      </c>
      <c r="P627" s="38" t="str">
        <f>IF($A627&lt;&gt;"",IF(VLOOKUP($A627,Vocabulary!$A:$J,7,)&lt;&gt;"",VLOOKUP($A627,Vocabulary!$A:$J,7,),""),"")</f>
        <v/>
      </c>
      <c r="Q627" s="58" t="str">
        <f>IFERROR(IF(VLOOKUP(A627,VocabularyNL!$A:$H,8)=0,"",VLOOKUP(A627,VocabularyNL!$A:$H,8)),"")</f>
        <v/>
      </c>
      <c r="R627" s="58" t="str">
        <f>IFERROR(IF(VLOOKUP(A627,VocabularyFR!$A:$H,8)=0,"",VLOOKUP(A627,VocabularyFR!$A:$H,8)),"")</f>
        <v/>
      </c>
      <c r="S627" s="57" t="str">
        <f>VLOOKUP(Table9[[#This Row],[Id]],Vocabulary!A:K,11)</f>
        <v>no</v>
      </c>
      <c r="T627" s="2"/>
    </row>
    <row r="628" spans="1:20" s="51" customFormat="1" ht="374.4" x14ac:dyDescent="0.3">
      <c r="A628" s="35">
        <v>684</v>
      </c>
      <c r="B628" s="58" t="str">
        <f>IF($A628&lt;&gt;"",IF(VLOOKUP($A628,VocabularyAdoption!$A:$K,8,)=0,"",VLOOKUP($A628,VocabularyAdoption!$A:$K,8,)),"")</f>
        <v>Proposed standard</v>
      </c>
      <c r="C628" s="38" t="str">
        <f>IF($A628&lt;&gt;"",VLOOKUP($A628,Vocabulary!$A:$J,6,),"")</f>
        <v>FED</v>
      </c>
      <c r="D628" s="38" t="str">
        <f>IF($A628&lt;&gt;"",VLOOKUP($A628,Vocabulary!$A:$J,8,),"")</f>
        <v>inspire-ad</v>
      </c>
      <c r="E628" s="58" t="str">
        <f>IFERROR(VLOOKUP(D628,Prefix!$A:$B,2,),"")</f>
        <v>http://inspire.ec.europa.eu/ont/ad#</v>
      </c>
      <c r="F628" s="58" t="str">
        <f>IF($A628&lt;&gt;"",IF(VLOOKUP($A628,Vocabulary!$A:$J,9,)=0,"",VLOOKUP($A628,Vocabulary!$A:$J,9,)),"")</f>
        <v>AddressComponent</v>
      </c>
      <c r="G628" s="38" t="str">
        <f>IF($A628&lt;&gt;"",VLOOKUP($A628,Vocabulary!$A:$J,4,),"")</f>
        <v>Location</v>
      </c>
      <c r="H628" s="38" t="str">
        <f>IF($A628&lt;&gt;"",VLOOKUP($A628,Vocabulary!$A:$J,5,),"")</f>
        <v>Class</v>
      </c>
      <c r="I628" s="58" t="str">
        <f>IF(AND(H628="ConceptScheme",LEFT(D628,7) &lt;&gt; "inspire"),CONCATENATE("&lt;",E628,LOWER(IF(F628="",J628,F628)),"#id&gt;"),CONCATENATE("&lt;",E628,IF(F628="",J628,F628),"&gt;"))</f>
        <v>&lt;http://inspire.ec.europa.eu/ont/ad#AddressComponent&gt;</v>
      </c>
      <c r="J628" s="38" t="str">
        <f>IF($A628&lt;&gt;"",VLOOKUP($A628,Vocabulary!$A:$J,2,),"")</f>
        <v>AddressComponent</v>
      </c>
      <c r="K628" s="58" t="str">
        <f>IFERROR(IF(VLOOKUP(A628,VocabularyNL!$A:$G,6)=0,"",VLOOKUP(A628,VocabularyNL!$A:$G,6)),"")</f>
        <v>Adres Component</v>
      </c>
      <c r="L628" s="58" t="str">
        <f>IFERROR(IF(VLOOKUP(A628,VocabularyFR!$A:$G,6)=0,"",VLOOKUP(A628,VocabularyFR!$A:$G,6)),"")</f>
        <v>Composant d'Adresse</v>
      </c>
      <c r="M628" s="38" t="str">
        <f>IFERROR(IF(VLOOKUP(A628,Vocabulary!$A:$F,3)=0,"",VLOOKUP(A628,Vocabulary!$A:$F,3)),"")</f>
        <v>Identifier or geographic name of a specific geographic area, location, or other spatial object which defines the scope of an address.</v>
      </c>
      <c r="N628" s="58" t="str">
        <f>IFERROR(IF(VLOOKUP(A628,VocabularyNL!$A:$H,7)=0,"",VLOOKUP(A628,VocabularyNL!$A:$H,7)),"")</f>
        <v>Identifier of geografische naam van een specifiek geografisch gebied, locatie of ander ruimtelijk object dat de reikwijdte van een adres definieert.</v>
      </c>
      <c r="O628" s="58" t="str">
        <f>IFERROR(IF(VLOOKUP(A628,VocabularyFR!$A:$H,7)=0,"",VLOOKUP(A628,VocabularyFR!$A:$H,7)),"")</f>
        <v>Identifiant ou nom géographique d'une zone géographique spécifique, d'un emplacement ou d'un autre objet géographique qui définit la portée d'une adresse.</v>
      </c>
      <c r="P628" s="38" t="str">
        <f>IF($A628&lt;&gt;"",IF(VLOOKUP($A628,Vocabulary!$A:$J,7,)&lt;&gt;"",VLOOKUP($A628,Vocabulary!$A:$J,7,),""),"")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8" s="57" t="str">
        <f>VLOOKUP(Table9[[#This Row],[Id]],Vocabulary!A:K,11)</f>
        <v>no</v>
      </c>
      <c r="T628" s="41"/>
    </row>
    <row r="629" spans="1:20" s="51" customFormat="1" ht="288" x14ac:dyDescent="0.3">
      <c r="A629" s="35">
        <v>685</v>
      </c>
      <c r="B629" s="58" t="str">
        <f>IF($A629&lt;&gt;"",IF(VLOOKUP($A629,VocabularyAdoption!$A:$K,8,)=0,"",VLOOKUP($A629,VocabularyAdoption!$A:$K,8,)),"")</f>
        <v>Proposed standard</v>
      </c>
      <c r="C629" s="38" t="str">
        <f>IF($A629&lt;&gt;"",VLOOKUP($A629,Vocabulary!$A:$J,6,),"")</f>
        <v>FED</v>
      </c>
      <c r="D629" s="38" t="str">
        <f>IF($A629&lt;&gt;"",VLOOKUP($A629,Vocabulary!$A:$J,8,),"")</f>
        <v>dcterms</v>
      </c>
      <c r="E629" s="58" t="str">
        <f>IFERROR(VLOOKUP(D629,Prefix!$A:$B,2,),"")</f>
        <v>http://purl.org/dc/terms/</v>
      </c>
      <c r="F629" s="58" t="str">
        <f>IF($A629&lt;&gt;"",IF(VLOOKUP($A629,Vocabulary!$A:$J,9,)=0,"",VLOOKUP($A629,Vocabulary!$A:$J,9,)),"")</f>
        <v>identifier</v>
      </c>
      <c r="G629" s="38" t="str">
        <f>IF($A629&lt;&gt;"",VLOOKUP($A629,Vocabulary!$A:$J,4,),"")</f>
        <v>Generic</v>
      </c>
      <c r="H629" s="38" t="str">
        <f>IF($A629&lt;&gt;"",VLOOKUP($A629,Vocabulary!$A:$J,5,),"")</f>
        <v>Property</v>
      </c>
      <c r="I629" s="58" t="str">
        <f>IF(AND(H629="ConceptScheme",LEFT(D629,7) &lt;&gt; "inspire"),CONCATENATE("&lt;",E629,LOWER(IF(F629="",J629,F629)),"#id&gt;"),CONCATENATE("&lt;",E629,IF(F629="",J629,F629),"&gt;"))</f>
        <v>&lt;http://purl.org/dc/terms/identifier&gt;</v>
      </c>
      <c r="J629" s="38" t="str">
        <f>IF($A629&lt;&gt;"",VLOOKUP($A629,Vocabulary!$A:$J,2,),"")</f>
        <v>iban</v>
      </c>
      <c r="K629" s="58" t="str">
        <f>IFERROR(IF(VLOOKUP(A629,VocabularyNL!$A:$G,6)=0,"",VLOOKUP(A629,VocabularyNL!$A:$G,6)),"")</f>
        <v>IBAN</v>
      </c>
      <c r="L629" s="58" t="str">
        <f>IFERROR(IF(VLOOKUP(A629,VocabularyFR!$A:$G,6)=0,"",VLOOKUP(A629,VocabularyFR!$A:$G,6)),"")</f>
        <v>IBAN</v>
      </c>
      <c r="M629" s="38" t="str">
        <f>IFERROR(IF(VLOOKUP(A629,Vocabulary!$A:$F,3)=0,"",VLOOKUP(A629,Vocabulary!$A:$F,3)),"")</f>
        <v>International Bank Account Number, as defined in ISO 13616:2007</v>
      </c>
      <c r="N629" s="58" t="str">
        <f>IFERROR(IF(VLOOKUP(A629,VocabularyNL!$A:$H,7)=0,"",VLOOKUP(A629,VocabularyNL!$A:$H,7)),"")</f>
        <v>International Bank Account Number (IBAN) zoals gedefinieerd door ISO 13616:2007</v>
      </c>
      <c r="O629" s="58" t="str">
        <f>IFERROR(IF(VLOOKUP(A629,VocabularyFR!$A:$H,7)=0,"",VLOOKUP(A629,VocabularyFR!$A:$H,7)),"")</f>
        <v>Le numéro de compte bancaire international (IBAN) comme défini par ISO 13616:2007</v>
      </c>
      <c r="P629" s="38" t="str">
        <f>IF($A629&lt;&gt;"",IF(VLOOKUP($A629,Vocabulary!$A:$J,7,)&lt;&gt;"",VLOOKUP($A629,Vocabulary!$A:$J,7,),""),"")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9" s="58" t="str">
        <f>IFERROR(IF(VLOOKUP(A629,VocabularyNL!$A:$H,8)=0,"",VLOOKUP(A629,VocabularyNL!$A:$H,8)),"")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9" s="58" t="str">
        <f>IFERROR(IF(VLOOKUP(A629,VocabularyFR!$A:$H,8)=0,"",VLOOKUP(A629,VocabularyFR!$A:$H,8)),"")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9" s="57" t="str">
        <f>VLOOKUP(Table9[[#This Row],[Id]],Vocabulary!A:K,11)</f>
        <v>yes</v>
      </c>
      <c r="T629" s="41"/>
    </row>
    <row r="630" spans="1:20" s="51" customFormat="1" ht="28.8" x14ac:dyDescent="0.3">
      <c r="A630" s="35">
        <v>686</v>
      </c>
      <c r="B630" s="58" t="str">
        <f>IF($A630&lt;&gt;"",IF(VLOOKUP($A630,VocabularyAdoption!$A:$K,8,)=0,"",VLOOKUP($A630,VocabularyAdoption!$A:$K,8,)),"")</f>
        <v>Proposed standard</v>
      </c>
      <c r="C630" s="38" t="str">
        <f>IF($A630&lt;&gt;"",VLOOKUP($A630,Vocabulary!$A:$J,6,),"")</f>
        <v>FED</v>
      </c>
      <c r="D630" s="38" t="str">
        <f>IF($A630&lt;&gt;"",VLOOKUP($A630,Vocabulary!$A:$J,8,),"")</f>
        <v>dcterms</v>
      </c>
      <c r="E630" s="58" t="str">
        <f>IFERROR(VLOOKUP(D630,Prefix!$A:$B,2,),"")</f>
        <v>http://purl.org/dc/terms/</v>
      </c>
      <c r="F630" s="58" t="str">
        <f>IF($A630&lt;&gt;"",IF(VLOOKUP($A630,Vocabulary!$A:$J,9,)=0,"",VLOOKUP($A630,Vocabulary!$A:$J,9,)),"")</f>
        <v>identifier</v>
      </c>
      <c r="G630" s="38" t="str">
        <f>IF($A630&lt;&gt;"",VLOOKUP($A630,Vocabulary!$A:$J,4,),"")</f>
        <v>Location</v>
      </c>
      <c r="H630" s="38" t="str">
        <f>IF($A630&lt;&gt;"",VLOOKUP($A630,Vocabulary!$A:$J,5,),"")</f>
        <v>Property</v>
      </c>
      <c r="I630" s="58" t="str">
        <f>IF(AND(H630="ConceptScheme",LEFT(D630,7) &lt;&gt; "inspire"),CONCATENATE("&lt;",E630,LOWER(IF(F630="",J630,F630)),"#id&gt;"),CONCATENATE("&lt;",E630,IF(F630="",J630,F630),"&gt;"))</f>
        <v>&lt;http://purl.org/dc/terms/identifier&gt;</v>
      </c>
      <c r="J630" s="38" t="str">
        <f>IF($A630&lt;&gt;"",VLOOKUP($A630,Vocabulary!$A:$J,2,),"")</f>
        <v>municipalityCode</v>
      </c>
      <c r="K630" s="58" t="str">
        <f>IFERROR(IF(VLOOKUP(A630,VocabularyNL!$A:$G,6)=0,"",VLOOKUP(A630,VocabularyNL!$A:$G,6)),"")</f>
        <v>gemeente code</v>
      </c>
      <c r="L630" s="58" t="str">
        <f>IFERROR(IF(VLOOKUP(A630,VocabularyFR!$A:$G,6)=0,"",VLOOKUP(A630,VocabularyFR!$A:$G,6)),"")</f>
        <v>Code commune</v>
      </c>
      <c r="M630" s="38" t="str">
        <f>IFERROR(IF(VLOOKUP(A630,Vocabulary!$A:$F,3)=0,"",VLOOKUP(A630,Vocabulary!$A:$F,3)),"")</f>
        <v>Numeric code to identify a Belgian municipality.</v>
      </c>
      <c r="N630" s="58" t="str">
        <f>IFERROR(IF(VLOOKUP(A630,VocabularyNL!$A:$H,7)=0,"",VLOOKUP(A630,VocabularyNL!$A:$H,7)),"")</f>
        <v>Numerieke code om een Belgische gemeente te identificeren.</v>
      </c>
      <c r="O630" s="58" t="str">
        <f>IFERROR(IF(VLOOKUP(A630,VocabularyFR!$A:$H,7)=0,"",VLOOKUP(A630,VocabularyFR!$A:$H,7)),"")</f>
        <v>Code numérique identifiant une commune belge.</v>
      </c>
      <c r="P630" s="38" t="str">
        <f>IF($A630&lt;&gt;"",IF(VLOOKUP($A630,Vocabulary!$A:$J,7,)&lt;&gt;"",VLOOKUP($A630,Vocabulary!$A:$J,7,),""),"")</f>
        <v>This code is part of the BEST identifier for a Belgian municipality.</v>
      </c>
      <c r="Q630" s="58" t="str">
        <f>IFERROR(IF(VLOOKUP(A630,VocabularyNL!$A:$H,8)=0,"",VLOOKUP(A630,VocabularyNL!$A:$H,8)),"")</f>
        <v>Deze code maakt deel uit van de BEST-identificatie voor een Belgische gemeente.</v>
      </c>
      <c r="R630" s="58" t="str">
        <f>IFERROR(IF(VLOOKUP(A630,VocabularyFR!$A:$H,8)=0,"",VLOOKUP(A630,VocabularyFR!$A:$H,8)),"")</f>
        <v>Ce code fait partie de l'identifiant BEST d'une commune belge.</v>
      </c>
      <c r="S630" s="57" t="str">
        <f>VLOOKUP(Table9[[#This Row],[Id]],Vocabulary!A:K,11)</f>
        <v>no</v>
      </c>
      <c r="T630" s="41"/>
    </row>
    <row r="631" spans="1:20" s="51" customFormat="1" ht="403.2" x14ac:dyDescent="0.3">
      <c r="A631" s="35">
        <v>687</v>
      </c>
      <c r="B631" s="57" t="str">
        <f>IF($A631&lt;&gt;"",IF(VLOOKUP($A631,VocabularyAdoption!$A:$K,8,)=0,"",VLOOKUP($A631,VocabularyAdoption!$A:$K,8,)),"")</f>
        <v>Proposed standard</v>
      </c>
      <c r="C631" s="13" t="str">
        <f>IF($A631&lt;&gt;"",VLOOKUP($A631,Vocabulary!$A:$J,6,),"")</f>
        <v>FED</v>
      </c>
      <c r="D631" s="13" t="str">
        <f>IF($A631&lt;&gt;"",VLOOKUP($A631,Vocabulary!$A:$J,8,),"")</f>
        <v>dcterms</v>
      </c>
      <c r="E631" s="57" t="str">
        <f>IFERROR(VLOOKUP(D631,Prefix!$A:$B,2,),"")</f>
        <v>http://purl.org/dc/terms/</v>
      </c>
      <c r="F631" s="57" t="str">
        <f>IF($A631&lt;&gt;"",IF(VLOOKUP($A631,Vocabulary!$A:$J,9,)=0,"",VLOOKUP($A631,Vocabulary!$A:$J,9,)),"")</f>
        <v>identifier</v>
      </c>
      <c r="G631" s="13" t="str">
        <f>IF($A631&lt;&gt;"",VLOOKUP($A631,Vocabulary!$A:$J,4,),"")</f>
        <v>Generic</v>
      </c>
      <c r="H631" s="13" t="str">
        <f>IF($A631&lt;&gt;"",VLOOKUP($A631,Vocabulary!$A:$J,5,),"")</f>
        <v>Property</v>
      </c>
      <c r="I631" s="57" t="str">
        <f t="shared" ref="I631" si="10">IF(AND(H631="ConceptScheme",LEFT(D631,7) &lt;&gt; "inspire"),CONCATENATE("&lt;",E631,LOWER(IF(F631="",J631,F631)),"#id&gt;"),CONCATENATE("&lt;",E631,IF(F631="",J631,F631),"&gt;"))</f>
        <v>&lt;http://purl.org/dc/terms/identifier&gt;</v>
      </c>
      <c r="J631" s="13" t="str">
        <f>IF($A631&lt;&gt;"",VLOOKUP($A631,Vocabulary!$A:$J,2,),"")</f>
        <v>bic</v>
      </c>
      <c r="K631" s="57" t="str">
        <f>IFERROR(IF(VLOOKUP(A631,VocabularyNL!$A:$G,6)=0,"",VLOOKUP(A631,VocabularyNL!$A:$G,6)),"")</f>
        <v>BIC</v>
      </c>
      <c r="L631" s="57" t="str">
        <f>IFERROR(IF(VLOOKUP(A631,VocabularyFR!$A:$G,6)=0,"",VLOOKUP(A631,VocabularyFR!$A:$G,6)),"")</f>
        <v>BIC</v>
      </c>
      <c r="M631" s="13" t="str">
        <f>IFERROR(IF(VLOOKUP(A631,Vocabulary!$A:$F,3)=0,"",VLOOKUP(A631,Vocabulary!$A:$F,3)),"")</f>
        <v>Business Identifier Code, also known as Swift Code. International identifier for financial and non-financial institutions, commonly used for international bank transfers.</v>
      </c>
      <c r="N631" s="57" t="str">
        <f>IFERROR(IF(VLOOKUP(A631,VocabularyNL!$A:$H,7)=0,"",VLOOKUP(A631,VocabularyNL!$A:$H,7)),"")</f>
        <v>Business Identifier Code, ook gekend als Swift Code. Internationale identificatiecode voor financiële en niet-financiële instellingen, vaak gebruikt voor internationale bankoverschrijvingen.</v>
      </c>
      <c r="O631" s="57" t="str">
        <f>IFERROR(IF(VLOOKUP(A631,VocabularyFR!$A:$H,7)=0,"",VLOOKUP(A631,VocabularyFR!$A:$H,7)),"")</f>
        <v>Business Identifier Code, aussi connu comme code Swift.  Identifiant international pour les institutions financières et non financières, fréquemment utilisé dans des transactions banquaires internationales</v>
      </c>
      <c r="P631" s="13" t="str">
        <f>IF($A631&lt;&gt;"",IF(VLOOKUP($A631,Vocabulary!$A:$J,7,)&lt;&gt;"",VLOOKUP($A631,Vocabulary!$A:$J,7,),""),"")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31" s="57" t="str">
        <f>IFERROR(IF(VLOOKUP(A631,VocabularyNL!$A:$H,8)=0,"",VLOOKUP(A631,VocabularyNL!$A:$H,8)),"")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31" s="57" t="str">
        <f>IFERROR(IF(VLOOKUP(A631,VocabularyFR!$A:$H,8)=0,"",VLOOKUP(A631,VocabularyFR!$A:$H,8)),"")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31" s="57" t="str">
        <f>VLOOKUP(Table9[[#This Row],[Id]],Vocabulary!A:K,11)</f>
        <v>yes</v>
      </c>
      <c r="T631" s="41"/>
    </row>
    <row r="632" spans="1:20" s="51" customFormat="1" ht="43.2" x14ac:dyDescent="0.3">
      <c r="A632" s="35">
        <v>691</v>
      </c>
      <c r="B632" s="57" t="str">
        <f>IF($A632&lt;&gt;"",IF(VLOOKUP($A632,VocabularyAdoption!$A:$K,8,)=0,"",VLOOKUP($A632,VocabularyAdoption!$A:$K,8,)),"")</f>
        <v>Proposed standard</v>
      </c>
      <c r="C632" s="13" t="str">
        <f>IF($A632&lt;&gt;"",VLOOKUP($A632,Vocabulary!$A:$J,6,),"")</f>
        <v>FED</v>
      </c>
      <c r="D632" s="13" t="str">
        <f>IF($A632&lt;&gt;"",VLOOKUP($A632,Vocabulary!$A:$J,8,),"")</f>
        <v>dcterms</v>
      </c>
      <c r="E632" s="57" t="str">
        <f>IFERROR(VLOOKUP(D632,Prefix!$A:$B,2,),"")</f>
        <v>http://purl.org/dc/terms/</v>
      </c>
      <c r="F632" s="57" t="str">
        <f>IF($A632&lt;&gt;"",IF(VLOOKUP($A632,Vocabulary!$A:$J,9,)=0,"",VLOOKUP($A632,Vocabulary!$A:$J,9,)),"")</f>
        <v>identifier</v>
      </c>
      <c r="G632" s="13" t="str">
        <f>IF($A632&lt;&gt;"",VLOOKUP($A632,Vocabulary!$A:$J,4,),"")</f>
        <v>Organization</v>
      </c>
      <c r="H632" s="13" t="str">
        <f>IF($A632&lt;&gt;"",VLOOKUP($A632,Vocabulary!$A:$J,5,),"")</f>
        <v>Property</v>
      </c>
      <c r="I632" s="57" t="str">
        <f t="shared" ref="I632:I635" si="11">IF(AND(H632="ConceptScheme",LEFT(D632,7) &lt;&gt; "inspire"),CONCATENATE("&lt;",E632,LOWER(IF(F632="",J632,F632)),"#id&gt;"),CONCATENATE("&lt;",E632,IF(F632="",J632,F632),"&gt;"))</f>
        <v>&lt;http://purl.org/dc/terms/identifier&gt;</v>
      </c>
      <c r="J632" s="13" t="str">
        <f>IF($A632&lt;&gt;"",VLOOKUP($A632,Vocabulary!$A:$J,2,),"")</f>
        <v>employerId</v>
      </c>
      <c r="K632" s="57" t="str">
        <f>IFERROR(IF(VLOOKUP(A632,VocabularyNL!$A:$G,6)=0,"",VLOOKUP(A632,VocabularyNL!$A:$G,6)),"")</f>
        <v>Werkgeversidentifier</v>
      </c>
      <c r="L632" s="57" t="str">
        <f>IFERROR(IF(VLOOKUP(A632,VocabularyFR!$A:$G,6)=0,"",VLOOKUP(A632,VocabularyFR!$A:$G,6)),"")</f>
        <v>Identifiant de l'employeur</v>
      </c>
      <c r="M632" s="13" t="str">
        <f>IFERROR(IF(VLOOKUP(A632,Vocabulary!$A:$F,3)=0,"",VLOOKUP(A632,Vocabulary!$A:$F,3)),"")</f>
        <v>Definitive or provisional NSSO number, assigned to each registered employer or local or provincial administration.</v>
      </c>
      <c r="N632" s="57" t="str">
        <f>IFERROR(IF(VLOOKUP(A632,VocabularyNL!$A:$H,7)=0,"",VLOOKUP(A632,VocabularyNL!$A:$H,7)),"")</f>
        <v>Definitief of voorlopig RSZ-nummer, toegekend aan elke werkgever of lokale of provinciale administratie.</v>
      </c>
      <c r="O632" s="57" t="str">
        <f>IFERROR(IF(VLOOKUP(A632,VocabularyFR!$A:$H,7)=0,"",VLOOKUP(A632,VocabularyFR!$A:$H,7)),"")</f>
        <v>Numéro ONSS, définitif ou provisoire,  attribué à chaque employeur ou administration locale ou provinciale</v>
      </c>
      <c r="P632" s="13" t="str">
        <f>IF($A632&lt;&gt;"",IF(VLOOKUP($A632,Vocabulary!$A:$J,7,)&lt;&gt;"",VLOOKUP($A632,Vocabulary!$A:$J,7,),""),"")</f>
        <v>It includes the nssoNumber, the pplNumber and the provisionalNssoNumber</v>
      </c>
      <c r="Q632" s="57" t="str">
        <f>IFERROR(IF(VLOOKUP(A632,VocabularyNL!$A:$H,8)=0,"",VLOOKUP(A632,VocabularyNL!$A:$H,8)),"")</f>
        <v>Het omvat het RSZ-nummer, het PPL-nummer en het voorlopige RSZ-nummer</v>
      </c>
      <c r="R632" s="57" t="str">
        <f>IFERROR(IF(VLOOKUP(A632,VocabularyFR!$A:$H,8)=0,"",VLOOKUP(A632,VocabularyFR!$A:$H,8)),"")</f>
        <v>Il reprend le Numéro ONSS, le Numéro PPL et le Numéro ONSS provisoire</v>
      </c>
      <c r="S632" s="57" t="str">
        <f>VLOOKUP(Table9[[#This Row],[Id]],Vocabulary!A:K,11)</f>
        <v>yes</v>
      </c>
      <c r="T632" s="41"/>
    </row>
    <row r="633" spans="1:20" s="51" customFormat="1" ht="158.4" x14ac:dyDescent="0.3">
      <c r="A633" s="35">
        <v>692</v>
      </c>
      <c r="B633" s="57" t="str">
        <f>IF($A633&lt;&gt;"",IF(VLOOKUP($A633,VocabularyAdoption!$A:$K,8,)=0,"",VLOOKUP($A633,VocabularyAdoption!$A:$K,8,)),"")</f>
        <v>Proposed standard</v>
      </c>
      <c r="C633" s="13" t="str">
        <f>IF($A633&lt;&gt;"",VLOOKUP($A633,Vocabulary!$A:$J,6,),"")</f>
        <v>FED</v>
      </c>
      <c r="D633" s="13" t="str">
        <f>IF($A633&lt;&gt;"",VLOOKUP($A633,Vocabulary!$A:$J,8,),"")</f>
        <v>dcterms</v>
      </c>
      <c r="E633" s="57" t="str">
        <f>IFERROR(VLOOKUP(D633,Prefix!$A:$B,2,),"")</f>
        <v>http://purl.org/dc/terms/</v>
      </c>
      <c r="F633" s="57" t="str">
        <f>IF($A633&lt;&gt;"",IF(VLOOKUP($A633,Vocabulary!$A:$J,9,)=0,"",VLOOKUP($A633,Vocabulary!$A:$J,9,)),"")</f>
        <v>identifier</v>
      </c>
      <c r="G633" s="13" t="str">
        <f>IF($A633&lt;&gt;"",VLOOKUP($A633,Vocabulary!$A:$J,4,),"")</f>
        <v>Organization</v>
      </c>
      <c r="H633" s="13" t="str">
        <f>IF($A633&lt;&gt;"",VLOOKUP($A633,Vocabulary!$A:$J,5,),"")</f>
        <v>Property</v>
      </c>
      <c r="I633" s="57" t="str">
        <f t="shared" si="11"/>
        <v>&lt;http://purl.org/dc/terms/identifier&gt;</v>
      </c>
      <c r="J633" s="13" t="str">
        <f>IF($A633&lt;&gt;"",VLOOKUP($A633,Vocabulary!$A:$J,2,),"")</f>
        <v>nssoNumber</v>
      </c>
      <c r="K633" s="57" t="str">
        <f>IFERROR(IF(VLOOKUP(A633,VocabularyNL!$A:$G,6)=0,"",VLOOKUP(A633,VocabularyNL!$A:$G,6)),"")</f>
        <v>RSZ-nummer</v>
      </c>
      <c r="L633" s="57" t="str">
        <f>IFERROR(IF(VLOOKUP(A633,VocabularyFR!$A:$G,6)=0,"",VLOOKUP(A633,VocabularyFR!$A:$G,6)),"")</f>
        <v>Numéro ONSS</v>
      </c>
      <c r="M633" s="13" t="str">
        <f>IFERROR(IF(VLOOKUP(A633,Vocabulary!$A:$F,3)=0,"",VLOOKUP(A633,Vocabulary!$A:$F,3)),"")</f>
        <v>Recommended best practice is to identify the resource by means of a string conforming to a formal identification system. 
An unambiguous reference to the resource within a given context.</v>
      </c>
      <c r="N633" s="57" t="str">
        <f>IFERROR(IF(VLOOKUP(A633,VocabularyNL!$A:$H,7)=0,"",VLOOKUP(A633,VocabularyNL!$A:$H,7)),"")</f>
        <v>Aanbevolen beste praktijk is om de bron te identificeren door middel van een string die overeenkomt met een formeel identificatiesysteem.
Een eenduidige verwijzing naar de bron binnen een bepaalde context.</v>
      </c>
      <c r="O633" s="57"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13" t="str">
        <f>IF($A633&lt;&gt;"",IF(VLOOKUP($A633,Vocabulary!$A:$J,7,)&lt;&gt;"",VLOOKUP($A633,Vocabulary!$A:$J,7,),""),"")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33" s="57" t="str">
        <f>IFERROR(IF(VLOOKUP(A633,VocabularyNL!$A:$H,8)=0,"",VLOOKUP(A633,VocabularyNL!$A:$H,8)),"")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33" s="57" t="str">
        <f>IFERROR(IF(VLOOKUP(A633,VocabularyFR!$A:$H,8)=0,"",VLOOKUP(A633,VocabularyFR!$A:$H,8)),"")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33" s="57" t="str">
        <f>VLOOKUP(Table9[[#This Row],[Id]],Vocabulary!A:K,11)</f>
        <v>no</v>
      </c>
      <c r="T633" s="41"/>
    </row>
    <row r="634" spans="1:20" s="51" customFormat="1" ht="86.4" x14ac:dyDescent="0.3">
      <c r="A634" s="35">
        <v>693</v>
      </c>
      <c r="B634" s="57" t="str">
        <f>IF($A634&lt;&gt;"",IF(VLOOKUP($A634,VocabularyAdoption!$A:$K,8,)=0,"",VLOOKUP($A634,VocabularyAdoption!$A:$K,8,)),"")</f>
        <v>Proposed standard</v>
      </c>
      <c r="C634" s="13" t="str">
        <f>IF($A634&lt;&gt;"",VLOOKUP($A634,Vocabulary!$A:$J,6,),"")</f>
        <v>FED</v>
      </c>
      <c r="D634" s="13" t="str">
        <f>IF($A634&lt;&gt;"",VLOOKUP($A634,Vocabulary!$A:$J,8,),"")</f>
        <v>dcterms</v>
      </c>
      <c r="E634" s="57" t="str">
        <f>IFERROR(VLOOKUP(D634,Prefix!$A:$B,2,),"")</f>
        <v>http://purl.org/dc/terms/</v>
      </c>
      <c r="F634" s="57" t="str">
        <f>IF($A634&lt;&gt;"",IF(VLOOKUP($A634,Vocabulary!$A:$J,9,)=0,"",VLOOKUP($A634,Vocabulary!$A:$J,9,)),"")</f>
        <v>identifier</v>
      </c>
      <c r="G634" s="13" t="str">
        <f>IF($A634&lt;&gt;"",VLOOKUP($A634,Vocabulary!$A:$J,4,),"")</f>
        <v>Organization</v>
      </c>
      <c r="H634" s="13" t="str">
        <f>IF($A634&lt;&gt;"",VLOOKUP($A634,Vocabulary!$A:$J,5,),"")</f>
        <v>Property</v>
      </c>
      <c r="I634" s="57" t="str">
        <f t="shared" si="11"/>
        <v>&lt;http://purl.org/dc/terms/identifier&gt;</v>
      </c>
      <c r="J634" s="13" t="str">
        <f>IF($A634&lt;&gt;"",VLOOKUP($A634,Vocabulary!$A:$J,2,),"")</f>
        <v>pplNumber</v>
      </c>
      <c r="K634" s="57" t="str">
        <f>IFERROR(IF(VLOOKUP(A634,VocabularyNL!$A:$G,6)=0,"",VLOOKUP(A634,VocabularyNL!$A:$G,6)),"")</f>
        <v>PPL-nummer</v>
      </c>
      <c r="L634" s="57" t="str">
        <f>IFERROR(IF(VLOOKUP(A634,VocabularyFR!$A:$G,6)=0,"",VLOOKUP(A634,VocabularyFR!$A:$G,6)),"")</f>
        <v>Numéro PPL</v>
      </c>
      <c r="M634" s="13" t="str">
        <f>IFERROR(IF(VLOOKUP(A634,Vocabulary!$A:$F,3)=0,"",VLOOKUP(A634,Vocabulary!$A:$F,3)),"")</f>
        <v>Recommended best practice is to identify the resource by means of a string conforming to a formal identification system. 
An unambiguous reference to the resource within a given context.</v>
      </c>
      <c r="N634" s="57" t="str">
        <f>IFERROR(IF(VLOOKUP(A634,VocabularyNL!$A:$H,7)=0,"",VLOOKUP(A634,VocabularyNL!$A:$H,7)),"")</f>
        <v>Aanbevolen beste praktijk is om de bron te identificeren door middel van een string die overeenkomt met een formeel identificatiesysteem.
Een eenduidige verwijzing naar de bron binnen een bepaalde context.</v>
      </c>
      <c r="O634" s="57"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13" t="str">
        <f>IF($A634&lt;&gt;"",IF(VLOOKUP($A634,Vocabulary!$A:$J,7,)&lt;&gt;"",VLOOKUP($A634,Vocabulary!$A:$J,7,),""),"")</f>
        <v xml:space="preserve">Number allocated to any local or provincial administration employing personnel and who must be registered at the NSSO.
Integer and element of [00000197; 99999926] </v>
      </c>
      <c r="Q634" s="57" t="str">
        <f>IFERROR(IF(VLOOKUP(A634,VocabularyNL!$A:$H,8)=0,"",VLOOKUP(A634,VocabularyNL!$A:$H,8)),"")</f>
        <v xml:space="preserve">Nummer dat werd toegekend aan elke lokale of provinciale overheid die personeel tewerkstelt en die ingeschreven moet zijn bij de RSZ.
Geheel getal en element van [00000197; 99999926] </v>
      </c>
      <c r="R634" s="57" t="str">
        <f>IFERROR(IF(VLOOKUP(A634,VocabularyFR!$A:$H,8)=0,"",VLOOKUP(A634,VocabularyFR!$A:$H,8)),"")</f>
        <v xml:space="preserve">Numéro attribué à toute administration locale ou provinciale qui occupe du personnel et qui doit être inscrit à l’ONSS.
Nombre entier et élément de [00000197; 99999926] </v>
      </c>
      <c r="S634" s="57" t="str">
        <f>VLOOKUP(Table9[[#This Row],[Id]],Vocabulary!A:K,11)</f>
        <v>no</v>
      </c>
      <c r="T634" s="41"/>
    </row>
    <row r="635" spans="1:20" s="51" customFormat="1" ht="72" x14ac:dyDescent="0.3">
      <c r="A635" s="35">
        <v>694</v>
      </c>
      <c r="B635" s="57" t="str">
        <f>IF($A635&lt;&gt;"",IF(VLOOKUP($A635,VocabularyAdoption!$A:$K,8,)=0,"",VLOOKUP($A635,VocabularyAdoption!$A:$K,8,)),"")</f>
        <v>Proposed standard</v>
      </c>
      <c r="C635" s="13" t="str">
        <f>IF($A635&lt;&gt;"",VLOOKUP($A635,Vocabulary!$A:$J,6,),"")</f>
        <v>FED</v>
      </c>
      <c r="D635" s="13" t="str">
        <f>IF($A635&lt;&gt;"",VLOOKUP($A635,Vocabulary!$A:$J,8,),"")</f>
        <v>dcterms</v>
      </c>
      <c r="E635" s="57" t="str">
        <f>IFERROR(VLOOKUP(D635,Prefix!$A:$B,2,),"")</f>
        <v>http://purl.org/dc/terms/</v>
      </c>
      <c r="F635" s="57" t="str">
        <f>IF($A635&lt;&gt;"",IF(VLOOKUP($A635,Vocabulary!$A:$J,9,)=0,"",VLOOKUP($A635,Vocabulary!$A:$J,9,)),"")</f>
        <v>identifier</v>
      </c>
      <c r="G635" s="13" t="str">
        <f>IF($A635&lt;&gt;"",VLOOKUP($A635,Vocabulary!$A:$J,4,),"")</f>
        <v>Organization</v>
      </c>
      <c r="H635" s="13" t="str">
        <f>IF($A635&lt;&gt;"",VLOOKUP($A635,Vocabulary!$A:$J,5,),"")</f>
        <v>Property</v>
      </c>
      <c r="I635" s="57" t="str">
        <f t="shared" si="11"/>
        <v>&lt;http://purl.org/dc/terms/identifier&gt;</v>
      </c>
      <c r="J635" s="13" t="str">
        <f>IF($A635&lt;&gt;"",VLOOKUP($A635,Vocabulary!$A:$J,2,),"")</f>
        <v>provisionalNssoNumber</v>
      </c>
      <c r="K635" s="57" t="str">
        <f>IFERROR(IF(VLOOKUP(A635,VocabularyNL!$A:$G,6)=0,"",VLOOKUP(A635,VocabularyNL!$A:$G,6)),"")</f>
        <v>Voorlopig RSZ-nummer</v>
      </c>
      <c r="L635" s="57" t="str">
        <f>IFERROR(IF(VLOOKUP(A635,VocabularyFR!$A:$G,6)=0,"",VLOOKUP(A635,VocabularyFR!$A:$G,6)),"")</f>
        <v>Numéro ONSS provisoire</v>
      </c>
      <c r="M635" s="13" t="str">
        <f>IFERROR(IF(VLOOKUP(A635,Vocabulary!$A:$F,3)=0,"",VLOOKUP(A635,Vocabulary!$A:$F,3)),"")</f>
        <v>Recommended best practice is to identify the resource by means of a string conforming to a formal identification system. 
An unambiguous reference to the resource within a given context.</v>
      </c>
      <c r="N635" s="57" t="str">
        <f>IFERROR(IF(VLOOKUP(A635,VocabularyNL!$A:$H,7)=0,"",VLOOKUP(A635,VocabularyNL!$A:$H,7)),"")</f>
        <v>Aanbevolen beste praktijk is om de bron te identificeren door middel van een string die overeenkomt met een formeel identificatiesysteem.
Een eenduidige verwijzing naar de bron binnen een bepaalde context.</v>
      </c>
      <c r="O635" s="57" t="str">
        <f>IFERROR(IF(VLOOKUP(A635,VocabularyFR!$A:$H,7)=0,"",VLOOKUP(A635,VocabularyFR!$A:$H,7)),"")</f>
        <v>La meilleure pratique recommandée consiste à identifier la ressource à l'aide d'une chaîne conforme à un système d'identification formel.
Une référence non ambiguë à la ressource dans un contexte donné.</v>
      </c>
      <c r="P635" s="13" t="str">
        <f>IF($A635&lt;&gt;"",IF(VLOOKUP($A635,Vocabulary!$A:$J,7,)&lt;&gt;"",VLOOKUP($A635,Vocabulary!$A:$J,7,),""),"")</f>
        <v>Provisional number assigned by NSSO to the new employers, awaiting attribution of a definitive NSSO number.
Integer and element of [5000000120;5999999989]</v>
      </c>
      <c r="Q635" s="57" t="str">
        <f>IFERROR(IF(VLOOKUP(A635,VocabularyNL!$A:$H,8)=0,"",VLOOKUP(A635,VocabularyNL!$A:$H,8)),"")</f>
        <v>Tijdelijk nummer dat werd toegekend door de RSZ aan nieuwe werkgevers in afwachting van een definitief RSZ-nummer.
Geheel getal en element van [5000000120;5999999989]</v>
      </c>
      <c r="R635" s="57" t="str">
        <f>IFERROR(IF(VLOOKUP(A635,VocabularyFR!$A:$H,8)=0,"",VLOOKUP(A635,VocabularyFR!$A:$H,8)),"")</f>
        <v xml:space="preserve">Numéro provisoire attribué par l’ONSS aux nouveaux employeurs en attente d’un numéro ONSS définitif.
Nombre entier et élément de [5000000120;5999999989] </v>
      </c>
      <c r="S635" s="57" t="str">
        <f>VLOOKUP(Table9[[#This Row],[Id]],Vocabulary!A:K,11)</f>
        <v>no</v>
      </c>
      <c r="T635" s="41"/>
    </row>
    <row r="636" spans="1:20" s="51" customFormat="1" ht="409.6" x14ac:dyDescent="0.3">
      <c r="A636" s="35">
        <v>695</v>
      </c>
      <c r="B636" s="58" t="str">
        <f>IF($A636&lt;&gt;"",IF(VLOOKUP($A636,VocabularyAdoption!$A:$K,8,)=0,"",VLOOKUP($A636,VocabularyAdoption!$A:$K,8,)),"")</f>
        <v>Draft</v>
      </c>
      <c r="C636" s="38" t="str">
        <f>IF($A636&lt;&gt;"",VLOOKUP($A636,Vocabulary!$A:$J,6,),"")</f>
        <v>FED</v>
      </c>
      <c r="D636" s="38" t="str">
        <f>IF($A636&lt;&gt;"",VLOOKUP($A636,Vocabulary!$A:$J,8,),"")</f>
        <v>dcterms</v>
      </c>
      <c r="E636" s="58" t="str">
        <f>IFERROR(VLOOKUP(D636,Prefix!$A:$B,2,),"")</f>
        <v>http://purl.org/dc/terms/</v>
      </c>
      <c r="F636" s="58" t="str">
        <f>IF($A636&lt;&gt;"",IF(VLOOKUP($A636,Vocabulary!$A:$J,9,)=0,"",VLOOKUP($A636,Vocabulary!$A:$J,9,)),"")</f>
        <v>identifier</v>
      </c>
      <c r="G636" s="38" t="str">
        <f>IF($A636&lt;&gt;"",VLOOKUP($A636,Vocabulary!$A:$J,4,),"")</f>
        <v>Organization</v>
      </c>
      <c r="H636" s="38" t="str">
        <f>IF($A636&lt;&gt;"",VLOOKUP($A636,Vocabulary!$A:$J,5,),"")</f>
        <v>Property</v>
      </c>
      <c r="I636" s="58" t="str">
        <f>IF(AND(H636="ConceptScheme",LEFT(D636,7) &lt;&gt; "inspire"),CONCATENATE("&lt;",E636,LOWER(IF(F636="",J636,F636)),"#id&gt;"),CONCATENATE("&lt;",E636,IF(F636="",J636,F636),"&gt;"))</f>
        <v>&lt;http://purl.org/dc/terms/identifier&gt;</v>
      </c>
      <c r="J636" s="38" t="str">
        <f>IF($A636&lt;&gt;"",VLOOKUP($A636,Vocabulary!$A:$J,2,),"")</f>
        <v>vatNumber</v>
      </c>
      <c r="K636" s="58" t="str">
        <f>IFERROR(IF(VLOOKUP(A636,VocabularyNL!$A:$G,6)=0,"",VLOOKUP(A636,VocabularyNL!$A:$G,6)),"")</f>
        <v>BTW-nummer</v>
      </c>
      <c r="L636" s="58" t="str">
        <f>IFERROR(IF(VLOOKUP(A636,VocabularyFR!$A:$G,6)=0,"",VLOOKUP(A636,VocabularyFR!$A:$G,6)),"")</f>
        <v>Numéro TVA</v>
      </c>
      <c r="M636" s="38" t="str">
        <f>IFERROR(IF(VLOOKUP(A636,Vocabulary!$A:$F,3)=0,"",VLOOKUP(A636,Vocabulary!$A:$F,3)),"")</f>
        <v>Recommended best practice is to identify the resource by means of a string conforming to a formal identification system. 
An unambiguous reference to the resource within a given context.</v>
      </c>
      <c r="N636" s="58" t="str">
        <f>IFERROR(IF(VLOOKUP(A636,VocabularyNL!$A:$H,7)=0,"",VLOOKUP(A636,VocabularyNL!$A:$H,7)),"")</f>
        <v>Aanbevolen beste praktijk is om de bron te identificeren door middel van een string die overeenkomt met een formeel identificatiesysteem.
Een eenduidige verwijzing naar de bron binnen een bepaalde context.</v>
      </c>
      <c r="O636" s="58" t="str">
        <f>IFERROR(IF(VLOOKUP(A636,VocabularyFR!$A:$H,7)=0,"",VLOOKUP(A636,VocabularyFR!$A:$H,7)),"")</f>
        <v>La meilleure pratique recommandée consiste à identifier la ressource à l'aide d'une chaîne conforme à un système d'identification formel.
Une référence non ambiguë à la ressource dans un contexte donné.</v>
      </c>
      <c r="P636" s="38" t="str">
        <f>IF($A636&lt;&gt;"",IF(VLOOKUP($A636,Vocabulary!$A:$J,7,)&lt;&gt;"",VLOOKUP($A636,Vocabulary!$A:$J,7,),""),"")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6" s="58" t="str">
        <f>IFERROR(IF(VLOOKUP(A636,VocabularyNL!$A:$H,8)=0,"",VLOOKUP(A636,VocabularyNL!$A:$H,8)),"")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R636" s="58" t="str">
        <f>IFERROR(IF(VLOOKUP(A636,VocabularyFR!$A:$H,8)=0,"",VLOOKUP(A636,VocabularyFR!$A:$H,8)),"")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6" s="57" t="str">
        <f>VLOOKUP(Table9[[#This Row],[Id]],Vocabulary!A:K,11)</f>
        <v>no</v>
      </c>
      <c r="T636" s="41"/>
    </row>
    <row r="637" spans="1:20" s="51" customFormat="1" ht="72" x14ac:dyDescent="0.3">
      <c r="A637" s="35">
        <v>696</v>
      </c>
      <c r="B637" s="58" t="str">
        <f>IF($A637&lt;&gt;"",IF(VLOOKUP($A637,VocabularyAdoption!$A:$K,8,)=0,"",VLOOKUP($A637,VocabularyAdoption!$A:$K,8,)),"")</f>
        <v>Draft</v>
      </c>
      <c r="C637" s="38" t="str">
        <f>IF($A637&lt;&gt;"",VLOOKUP($A637,Vocabulary!$A:$J,6,),"")</f>
        <v>FED</v>
      </c>
      <c r="D637" s="38" t="str">
        <f>IF($A637&lt;&gt;"",VLOOKUP($A637,Vocabulary!$A:$J,8,),"")</f>
        <v>dcterms</v>
      </c>
      <c r="E637" s="58" t="str">
        <f>IFERROR(VLOOKUP(D637,Prefix!$A:$B,2,),"")</f>
        <v>http://purl.org/dc/terms/</v>
      </c>
      <c r="F637" s="58" t="str">
        <f>IF($A637&lt;&gt;"",IF(VLOOKUP($A637,Vocabulary!$A:$J,9,)=0,"",VLOOKUP($A637,Vocabulary!$A:$J,9,)),"")</f>
        <v>identifier</v>
      </c>
      <c r="G637" s="38" t="str">
        <f>IF($A637&lt;&gt;"",VLOOKUP($A637,Vocabulary!$A:$J,4,),"")</f>
        <v>Other</v>
      </c>
      <c r="H637" s="38" t="str">
        <f>IF($A637&lt;&gt;"",VLOOKUP($A637,Vocabulary!$A:$J,5,),"")</f>
        <v>Property</v>
      </c>
      <c r="I637" s="58" t="str">
        <f>IF(AND(H637="ConceptScheme",LEFT(D637,7) &lt;&gt; "inspire"),CONCATENATE("&lt;",E637,LOWER(IF(F637="",J637,F637)),"#id&gt;"),CONCATENATE("&lt;",E637,IF(F637="",J637,F637),"&gt;"))</f>
        <v>&lt;http://purl.org/dc/terms/identifier&gt;</v>
      </c>
      <c r="J637" s="38" t="str">
        <f>IF($A637&lt;&gt;"",VLOOKUP($A637,Vocabulary!$A:$J,2,),"")</f>
        <v>plateNumber</v>
      </c>
      <c r="K637" s="58" t="str">
        <f>IFERROR(IF(VLOOKUP(A637,VocabularyNL!$A:$G,6)=0,"",VLOOKUP(A637,VocabularyNL!$A:$G,6)),"")</f>
        <v>Nummerplaat</v>
      </c>
      <c r="L637" s="58" t="str">
        <f>IFERROR(IF(VLOOKUP(A637,VocabularyFR!$A:$G,6)=0,"",VLOOKUP(A637,VocabularyFR!$A:$G,6)),"")</f>
        <v>Plaque d'immatriculation</v>
      </c>
      <c r="M637" s="38" t="str">
        <f>IFERROR(IF(VLOOKUP(A637,Vocabulary!$A:$F,3)=0,"",VLOOKUP(A637,Vocabulary!$A:$F,3)),"")</f>
        <v>Recommended best practice is to identify the resource by means of a string conforming to a formal identification system. 
An unambiguous reference to the resource within a given context.</v>
      </c>
      <c r="N637" s="58" t="str">
        <f>IFERROR(IF(VLOOKUP(A637,VocabularyNL!$A:$H,7)=0,"",VLOOKUP(A637,VocabularyNL!$A:$H,7)),"")</f>
        <v>Aanbevolen beste praktijk is om de bron te identificeren door middel van een string die overeenkomt met een formeel identificatiesysteem.
Een eenduidige verwijzing naar de bron binnen een bepaalde context.</v>
      </c>
      <c r="O637" s="58" t="str">
        <f>IFERROR(IF(VLOOKUP(A637,VocabularyFR!$A:$H,7)=0,"",VLOOKUP(A637,VocabularyFR!$A:$H,7)),"")</f>
        <v>La meilleure pratique recommandée consiste à identifier la ressource à l'aide d'une chaîne conforme à un système d'identification formel.
Une référence non ambiguë à la ressource dans un contexte donné.</v>
      </c>
      <c r="P637" s="38" t="str">
        <f>IF($A637&lt;&gt;"",IF(VLOOKUP($A637,Vocabulary!$A:$J,7,)&lt;&gt;"",VLOOKUP($A637,Vocabulary!$A:$J,7,),""),"")</f>
        <v>The official set of numbers and letters shown on the front and back of a road vehicle</v>
      </c>
      <c r="Q637" s="58" t="str">
        <f>IFERROR(IF(VLOOKUP(A637,VocabularyNL!$A:$H,8)=0,"",VLOOKUP(A637,VocabularyNL!$A:$H,8)),"")</f>
        <v>De officiële reeks cijfers en letters op de voor- en achterkant van een wegvoertuig</v>
      </c>
      <c r="R637" s="58" t="str">
        <f>IFERROR(IF(VLOOKUP(A637,VocabularyFR!$A:$H,8)=0,"",VLOOKUP(A637,VocabularyFR!$A:$H,8)),"")</f>
        <v>L'ensemble officiel de chiffres et de lettres figurant à l'avant et à l'arrière d'un véhicule routier</v>
      </c>
      <c r="S637" s="57" t="str">
        <f>VLOOKUP(Table9[[#This Row],[Id]],Vocabulary!A:K,11)</f>
        <v>no</v>
      </c>
      <c r="T637" s="41"/>
    </row>
    <row r="638" spans="1:20" s="51" customFormat="1" ht="72" x14ac:dyDescent="0.3">
      <c r="A638" s="35">
        <v>697</v>
      </c>
      <c r="B638" s="58" t="str">
        <f>IF($A638&lt;&gt;"",IF(VLOOKUP($A638,VocabularyAdoption!$A:$K,8,)=0,"",VLOOKUP($A638,VocabularyAdoption!$A:$K,8,)),"")</f>
        <v>Draft</v>
      </c>
      <c r="C638" s="38" t="str">
        <f>IF($A638&lt;&gt;"",VLOOKUP($A638,Vocabulary!$A:$J,6,),"")</f>
        <v>FED</v>
      </c>
      <c r="D638" s="38" t="str">
        <f>IF($A638&lt;&gt;"",VLOOKUP($A638,Vocabulary!$A:$J,8,),"")</f>
        <v>dcterms</v>
      </c>
      <c r="E638" s="58" t="str">
        <f>IFERROR(VLOOKUP(D638,Prefix!$A:$B,2,),"")</f>
        <v>http://purl.org/dc/terms/</v>
      </c>
      <c r="F638" s="58" t="str">
        <f>IF($A638&lt;&gt;"",IF(VLOOKUP($A638,Vocabulary!$A:$J,9,)=0,"",VLOOKUP($A638,Vocabulary!$A:$J,9,)),"")</f>
        <v>identifier</v>
      </c>
      <c r="G638" s="38" t="str">
        <f>IF($A638&lt;&gt;"",VLOOKUP($A638,Vocabulary!$A:$J,4,),"")</f>
        <v>Other</v>
      </c>
      <c r="H638" s="38" t="str">
        <f>IF($A638&lt;&gt;"",VLOOKUP($A638,Vocabulary!$A:$J,5,),"")</f>
        <v>Property</v>
      </c>
      <c r="I638" s="58" t="str">
        <f>IF(AND(H638="ConceptScheme",LEFT(D638,7) &lt;&gt; "inspire"),CONCATENATE("&lt;",E638,LOWER(IF(F638="",J638,F638)),"#id&gt;"),CONCATENATE("&lt;",E638,IF(F638="",J638,F638),"&gt;"))</f>
        <v>&lt;http://purl.org/dc/terms/identifier&gt;</v>
      </c>
      <c r="J638" s="38" t="str">
        <f>IF($A638&lt;&gt;"",VLOOKUP($A638,Vocabulary!$A:$J,2,),"")</f>
        <v>ipAddress</v>
      </c>
      <c r="K638" s="58" t="str">
        <f>IFERROR(IF(VLOOKUP(A638,VocabularyNL!$A:$G,6)=0,"",VLOOKUP(A638,VocabularyNL!$A:$G,6)),"")</f>
        <v>IP-adres</v>
      </c>
      <c r="L638" s="58" t="str">
        <f>IFERROR(IF(VLOOKUP(A638,VocabularyFR!$A:$G,6)=0,"",VLOOKUP(A638,VocabularyFR!$A:$G,6)),"")</f>
        <v>Adresse IP</v>
      </c>
      <c r="M638" s="38" t="str">
        <f>IFERROR(IF(VLOOKUP(A638,Vocabulary!$A:$F,3)=0,"",VLOOKUP(A638,Vocabulary!$A:$F,3)),"")</f>
        <v>Recommended best practice is to identify the resource by means of a string conforming to a formal identification system. 
An unambiguous reference to the resource within a given context.</v>
      </c>
      <c r="N638" s="58" t="str">
        <f>IFERROR(IF(VLOOKUP(A638,VocabularyNL!$A:$H,7)=0,"",VLOOKUP(A638,VocabularyNL!$A:$H,7)),"")</f>
        <v>Aanbevolen beste praktijk is om de bron te identificeren door middel van een string die overeenkomt met een formeel identificatiesysteem.
Een eenduidige verwijzing naar de bron binnen een bepaalde context.</v>
      </c>
      <c r="O638" s="58" t="str">
        <f>IFERROR(IF(VLOOKUP(A638,VocabularyFR!$A:$H,7)=0,"",VLOOKUP(A638,VocabularyFR!$A:$H,7)),"")</f>
        <v>La meilleure pratique recommandée consiste à identifier la ressource à l'aide d'une chaîne conforme à un système d'identification formel.
Une référence non ambiguë à la ressource dans un contexte donné.</v>
      </c>
      <c r="P638" s="38" t="str">
        <f>IF($A638&lt;&gt;"",IF(VLOOKUP($A638,Vocabulary!$A:$J,7,)&lt;&gt;"",VLOOKUP($A638,Vocabulary!$A:$J,7,),""),"")</f>
        <v>An Internet Protocol address (IP address) is a numerical label assigned to each device connected to a computer network that uses the Internet Protocol for communication.</v>
      </c>
      <c r="Q638" s="58" t="str">
        <f>IFERROR(IF(VLOOKUP(A638,VocabularyNL!$A:$H,8)=0,"",VLOOKUP(A638,VocabularyNL!$A:$H,8)),"")</f>
        <v>Een internetprotocoladres (IP-adres) is een numeriek label dat wordt toegewezen aan elk apparaat dat is aangesloten op een computernetwerk dat het internetprotocol gebruikt voor communicatie.</v>
      </c>
      <c r="R638" s="58" t="str">
        <f>IFERROR(IF(VLOOKUP(A638,VocabularyFR!$A:$H,8)=0,"",VLOOKUP(A638,VocabularyFR!$A:$H,8)),"")</f>
        <v>Une adresse de protocole Internet (adresse IP) est une étiquette numérique attribuée à chaque périphérique connecté à un réseau informatique qui utilise le protocole Internet pour la communication.</v>
      </c>
      <c r="S638" s="58" t="str">
        <f>VLOOKUP(Table9[[#This Row],[Id]],Vocabulary!A:K,11)</f>
        <v>no</v>
      </c>
      <c r="T638" s="41"/>
    </row>
    <row r="639" spans="1:20" s="51" customFormat="1" ht="43.2" x14ac:dyDescent="0.3">
      <c r="A639" s="35">
        <v>698</v>
      </c>
      <c r="B639" s="57" t="str">
        <f>IF($A639&lt;&gt;"",IF(VLOOKUP($A639,VocabularyAdoption!$A:$K,8,)=0,"",VLOOKUP($A639,VocabularyAdoption!$A:$K,8,)),"")</f>
        <v>Draft</v>
      </c>
      <c r="C639" s="13" t="str">
        <f>IF($A639&lt;&gt;"",VLOOKUP($A639,Vocabulary!$A:$J,6,),"")</f>
        <v>FED</v>
      </c>
      <c r="D639" s="13" t="str">
        <f>IF($A639&lt;&gt;"",VLOOKUP($A639,Vocabulary!$A:$J,8,),"")</f>
        <v>fed-thesaurus</v>
      </c>
      <c r="E639" s="57" t="str">
        <f>IFERROR(VLOOKUP(D639,Prefix!$A:$B,2,),"")</f>
        <v>http://vocab.belgif.be/auth/</v>
      </c>
      <c r="F639" s="57" t="str">
        <f>IF($A639&lt;&gt;"",IF(VLOOKUP($A639,Vocabulary!$A:$J,9,)=0,"",VLOOKUP($A639,Vocabulary!$A:$J,9,)),"")</f>
        <v/>
      </c>
      <c r="G639" s="13" t="str">
        <f>IF($A639&lt;&gt;"",VLOOKUP($A639,Vocabulary!$A:$J,4,),"")</f>
        <v>Location</v>
      </c>
      <c r="H639" s="13" t="str">
        <f>IF($A639&lt;&gt;"",VLOOKUP($A639,Vocabulary!$A:$J,5,),"")</f>
        <v>Concept</v>
      </c>
      <c r="I639" s="57" t="str">
        <f t="shared" ref="I639:I642" si="12">IF(AND(H639="ConceptScheme",LEFT(D639,7) &lt;&gt; "inspire"),CONCATENATE("&lt;",E639,LOWER(IF(F639="",J639,F639)),"#id&gt;"),CONCATENATE("&lt;",E639,IF(F639="",J639,F639),"&gt;"))</f>
        <v>&lt;http://vocab.belgif.be/auth/regionCode&gt;</v>
      </c>
      <c r="J639" s="13" t="str">
        <f>IF($A639&lt;&gt;"",VLOOKUP($A639,Vocabulary!$A:$J,2,),"")</f>
        <v>regionCode</v>
      </c>
      <c r="K639" s="57" t="str">
        <f>IFERROR(IF(VLOOKUP(A639,VocabularyNL!$A:$G,6)=0,"",VLOOKUP(A639,VocabularyNL!$A:$G,6)),"")</f>
        <v>Code regio</v>
      </c>
      <c r="L639" s="57" t="str">
        <f>IFERROR(IF(VLOOKUP(A639,VocabularyFR!$A:$G,6)=0,"",VLOOKUP(A639,VocabularyFR!$A:$G,6)),"")</f>
        <v>Code région</v>
      </c>
      <c r="M639" s="13" t="str">
        <f>IFERROR(IF(VLOOKUP(A639,Vocabulary!$A:$F,3)=0,"",VLOOKUP(A639,Vocabulary!$A:$F,3)),"")</f>
        <v>Concept corresponding to a region code in Belgium.</v>
      </c>
      <c r="N639" s="57" t="str">
        <f>IFERROR(IF(VLOOKUP(A639,VocabularyNL!$A:$H,7)=0,"",VLOOKUP(A639,VocabularyNL!$A:$H,7)),"")</f>
        <v>Concept dat overeenkomt met een regiocode in België.</v>
      </c>
      <c r="O639" s="57" t="str">
        <f>IFERROR(IF(VLOOKUP(A639,VocabularyFR!$A:$H,7)=0,"",VLOOKUP(A639,VocabularyFR!$A:$H,7)),"")</f>
        <v>Concept correspondant à un code de région en Belgique.</v>
      </c>
      <c r="P639" s="13" t="str">
        <f>IF($A639&lt;&gt;"",IF(VLOOKUP($A639,Vocabulary!$A:$J,7,)&lt;&gt;"",VLOOKUP($A639,Vocabulary!$A:$J,7,),""),"")</f>
        <v>See https://en.wikipedia.org/wiki/ISO_3166-2:BE
(BE-BRU, BE-VLG, BE-WAL)</v>
      </c>
      <c r="Q639" s="57" t="str">
        <f>IFERROR(IF(VLOOKUP(A639,VocabularyNL!$A:$H,8)=0,"",VLOOKUP(A639,VocabularyNL!$A:$H,8)),"")</f>
        <v>Zie https://en.wikipedia.org/wiki/ISO_3166-2:BE
(BE-BRU, BE-VLG, BE-WAL)</v>
      </c>
      <c r="R639" s="57" t="str">
        <f>IFERROR(IF(VLOOKUP(A639,VocabularyFR!$A:$H,8)=0,"",VLOOKUP(A639,VocabularyFR!$A:$H,8)),"")</f>
        <v>Voir https://en.wikipedia.org/wiki/ISO_3166-2:BE
(BE-BRU, BE-VLG, BE-WAL)</v>
      </c>
      <c r="S639" s="57" t="str">
        <f>VLOOKUP(Table9[[#This Row],[Id]],Vocabulary!A:K,11)</f>
        <v>no</v>
      </c>
      <c r="T639" s="41"/>
    </row>
    <row r="640" spans="1:20" s="51" customFormat="1" ht="43.2" x14ac:dyDescent="0.3">
      <c r="A640" s="35">
        <v>699</v>
      </c>
      <c r="B640" s="57" t="str">
        <f>IF($A640&lt;&gt;"",IF(VLOOKUP($A640,VocabularyAdoption!$A:$K,8,)=0,"",VLOOKUP($A640,VocabularyAdoption!$A:$K,8,)),"")</f>
        <v>Draft</v>
      </c>
      <c r="C640" s="13" t="str">
        <f>IF($A640&lt;&gt;"",VLOOKUP($A640,Vocabulary!$A:$J,6,),"")</f>
        <v>FED</v>
      </c>
      <c r="D640" s="13" t="str">
        <f>IF($A640&lt;&gt;"",VLOOKUP($A640,Vocabulary!$A:$J,8,),"")</f>
        <v>fed-thesaurus</v>
      </c>
      <c r="E640" s="57" t="str">
        <f>IFERROR(VLOOKUP(D640,Prefix!$A:$B,2,),"")</f>
        <v>http://vocab.belgif.be/auth/</v>
      </c>
      <c r="F640" s="57" t="str">
        <f>IF($A640&lt;&gt;"",IF(VLOOKUP($A640,Vocabulary!$A:$J,9,)=0,"",VLOOKUP($A640,Vocabulary!$A:$J,9,)),"")</f>
        <v/>
      </c>
      <c r="G640" s="13" t="str">
        <f>IF($A640&lt;&gt;"",VLOOKUP($A640,Vocabulary!$A:$J,4,),"")</f>
        <v>Location</v>
      </c>
      <c r="H640" s="13" t="str">
        <f>IF($A640&lt;&gt;"",VLOOKUP($A640,Vocabulary!$A:$J,5,),"")</f>
        <v>ConceptScheme</v>
      </c>
      <c r="I640" s="57" t="str">
        <f t="shared" si="12"/>
        <v>&lt;http://vocab.belgif.be/auth/regioncode#id&gt;</v>
      </c>
      <c r="J640" s="13" t="str">
        <f>IF($A640&lt;&gt;"",VLOOKUP($A640,Vocabulary!$A:$J,2,),"")</f>
        <v>RegionCode</v>
      </c>
      <c r="K640" s="57" t="str">
        <f>IFERROR(IF(VLOOKUP(A640,VocabularyNL!$A:$G,6)=0,"",VLOOKUP(A640,VocabularyNL!$A:$G,6)),"")</f>
        <v>Code regio</v>
      </c>
      <c r="L640" s="57" t="str">
        <f>IFERROR(IF(VLOOKUP(A640,VocabularyFR!$A:$G,6)=0,"",VLOOKUP(A640,VocabularyFR!$A:$G,6)),"")</f>
        <v>Code région</v>
      </c>
      <c r="M640" s="13" t="str">
        <f>IFERROR(IF(VLOOKUP(A640,Vocabulary!$A:$F,3)=0,"",VLOOKUP(A640,Vocabulary!$A:$F,3)),"")</f>
        <v>Conceptscheme for region codes in Belgium.</v>
      </c>
      <c r="N640" s="57" t="str">
        <f>IFERROR(IF(VLOOKUP(A640,VocabularyNL!$A:$H,7)=0,"",VLOOKUP(A640,VocabularyNL!$A:$H,7)),"")</f>
        <v>Conceptschema voor regiocodes in België.</v>
      </c>
      <c r="O640" s="57" t="str">
        <f>IFERROR(IF(VLOOKUP(A640,VocabularyFR!$A:$H,7)=0,"",VLOOKUP(A640,VocabularyFR!$A:$H,7)),"")</f>
        <v>Conceptscheme des codes de région en Belgique.</v>
      </c>
      <c r="P640" s="13" t="str">
        <f>IF($A640&lt;&gt;"",IF(VLOOKUP($A640,Vocabulary!$A:$J,7,)&lt;&gt;"",VLOOKUP($A640,Vocabulary!$A:$J,7,),""),"")</f>
        <v>See https://en.wikipedia.org/wiki/ISO_3166-2:BE
(BE-BRU, BE-VLG, BE-WAL)</v>
      </c>
      <c r="Q640" s="57" t="str">
        <f>IFERROR(IF(VLOOKUP(A640,VocabularyNL!$A:$H,8)=0,"",VLOOKUP(A640,VocabularyNL!$A:$H,8)),"")</f>
        <v>Zie https://en.wikipedia.org/wiki/ISO_3166-2:BE
(BE-BRU, BE-VLG, BE-WAL)</v>
      </c>
      <c r="R640" s="57" t="str">
        <f>IFERROR(IF(VLOOKUP(A640,VocabularyFR!$A:$H,8)=0,"",VLOOKUP(A640,VocabularyFR!$A:$H,8)),"")</f>
        <v>Voir https://en.wikipedia.org/wiki/ISO_3166-2:BE
(BE-BRU, BE-VLG, BE-WAL)</v>
      </c>
      <c r="S640" s="57" t="str">
        <f>VLOOKUP(Table9[[#This Row],[Id]],Vocabulary!A:K,11)</f>
        <v>no</v>
      </c>
      <c r="T640" s="41"/>
    </row>
    <row r="641" spans="1:20" s="51" customFormat="1" ht="144" x14ac:dyDescent="0.3">
      <c r="A641" s="35">
        <v>700</v>
      </c>
      <c r="B641" s="57" t="str">
        <f>IF($A641&lt;&gt;"",IF(VLOOKUP($A641,VocabularyAdoption!$A:$K,8,)=0,"",VLOOKUP($A641,VocabularyAdoption!$A:$K,8,)),"")</f>
        <v>Proposed standard</v>
      </c>
      <c r="C641" s="13" t="str">
        <f>IF($A641&lt;&gt;"",VLOOKUP($A641,Vocabulary!$A:$J,6,),"")</f>
        <v>FED</v>
      </c>
      <c r="D641" s="13" t="str">
        <f>IF($A641&lt;&gt;"",VLOOKUP($A641,Vocabulary!$A:$J,8,),"")</f>
        <v>fed-thesaurus</v>
      </c>
      <c r="E641" s="57" t="str">
        <f>IFERROR(VLOOKUP(D641,Prefix!$A:$B,2,),"")</f>
        <v>http://vocab.belgif.be/auth/</v>
      </c>
      <c r="F641" s="57" t="str">
        <f>IF($A641&lt;&gt;"",IF(VLOOKUP($A641,Vocabulary!$A:$J,9,)=0,"",VLOOKUP($A641,Vocabulary!$A:$J,9,)),"")</f>
        <v/>
      </c>
      <c r="G641" s="13" t="str">
        <f>IF($A641&lt;&gt;"",VLOOKUP($A641,Vocabulary!$A:$J,4,),"")</f>
        <v>Organization</v>
      </c>
      <c r="H641" s="13" t="str">
        <f>IF($A641&lt;&gt;"",VLOOKUP($A641,Vocabulary!$A:$J,5,),"")</f>
        <v>Concept</v>
      </c>
      <c r="I641" s="57" t="str">
        <f t="shared" si="12"/>
        <v>&lt;http://vocab.belgif.be/auth/nace2008&gt;</v>
      </c>
      <c r="J641" s="13" t="str">
        <f>IF($A641&lt;&gt;"",VLOOKUP($A641,Vocabulary!$A:$J,2,),"")</f>
        <v>nace2008</v>
      </c>
      <c r="K641" s="57" t="str">
        <f>IFERROR(IF(VLOOKUP(A641,VocabularyNL!$A:$G,6)=0,"",VLOOKUP(A641,VocabularyNL!$A:$G,6)),"")</f>
        <v>Nace2008</v>
      </c>
      <c r="L641" s="57" t="str">
        <f>IFERROR(IF(VLOOKUP(A641,VocabularyFR!$A:$G,6)=0,"",VLOOKUP(A641,VocabularyFR!$A:$G,6)),"")</f>
        <v>Nace2008</v>
      </c>
      <c r="M641" s="13" t="str">
        <f>IFERROR(IF(VLOOKUP(A641,Vocabulary!$A:$F,3)=0,"",VLOOKUP(A641,Vocabulary!$A:$F,3)),"")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641" s="57" t="str">
        <f>IFERROR(IF(VLOOKUP(A641,VocabularyNL!$A:$H,7)=0,"",VLOOKUP(A641,VocabularyNL!$A:$H,7)),"")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641" s="57" t="str">
        <f>IFERROR(IF(VLOOKUP(A641,VocabularyFR!$A:$H,7)=0,"",VLOOKUP(A641,VocabularyFR!$A:$H,7)),"")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641" s="13" t="str">
        <f>IF($A641&lt;&gt;"",IF(VLOOKUP($A641,Vocabulary!$A:$J,7,)&lt;&gt;"",VLOOKUP($A641,Vocabulary!$A:$J,7,),""),"")</f>
        <v>see https://economie.fgov.be/nl/themas/ondernemingen/kruispuntbank-van/diensten-voor-administraties/codetabellen (code NACE version 2008)</v>
      </c>
      <c r="Q641" s="57" t="str">
        <f>IFERROR(IF(VLOOKUP(A641,VocabularyNL!$A:$H,8)=0,"",VLOOKUP(A641,VocabularyNL!$A:$H,8)),"")</f>
        <v>zie https://economie.fgov.be/nl/themas/ondernemingen/kruispuntbank-van/diensten-voor-administraties/codetabellen (code NACE versie 2008)</v>
      </c>
      <c r="R641" s="57" t="str">
        <f>IFERROR(IF(VLOOKUP(A641,VocabularyFR!$A:$H,8)=0,"",VLOOKUP(A641,VocabularyFR!$A:$H,8)),"")</f>
        <v>voir https://economie.fgov.be/nl/themas/ondernemingen/kruispuntbank-van/diensten-voor-administraties/codetabellen (code NACE version 2008)</v>
      </c>
      <c r="S641" s="57" t="str">
        <f>VLOOKUP(Table9[[#This Row],[Id]],Vocabulary!A:K,11)</f>
        <v>no</v>
      </c>
      <c r="T641" s="41"/>
    </row>
    <row r="642" spans="1:20" s="51" customFormat="1" ht="43.2" x14ac:dyDescent="0.3">
      <c r="A642" s="35">
        <v>701</v>
      </c>
      <c r="B642" s="57" t="str">
        <f>IF($A642&lt;&gt;"",IF(VLOOKUP($A642,VocabularyAdoption!$A:$K,8,)=0,"",VLOOKUP($A642,VocabularyAdoption!$A:$K,8,)),"")</f>
        <v>Draft</v>
      </c>
      <c r="C642" s="13" t="str">
        <f>IF($A642&lt;&gt;"",VLOOKUP($A642,Vocabulary!$A:$J,6,),"")</f>
        <v>FED</v>
      </c>
      <c r="D642" s="13" t="str">
        <f>IF($A642&lt;&gt;"",VLOOKUP($A642,Vocabulary!$A:$J,8,),"")</f>
        <v>fed-thesaurus</v>
      </c>
      <c r="E642" s="57" t="str">
        <f>IFERROR(VLOOKUP(D642,Prefix!$A:$B,2,),"")</f>
        <v>http://vocab.belgif.be/auth/</v>
      </c>
      <c r="F642" s="57" t="str">
        <f>IF($A642&lt;&gt;"",IF(VLOOKUP($A642,Vocabulary!$A:$J,9,)=0,"",VLOOKUP($A642,Vocabulary!$A:$J,9,)),"")</f>
        <v/>
      </c>
      <c r="G642" s="13" t="str">
        <f>IF($A642&lt;&gt;"",VLOOKUP($A642,Vocabulary!$A:$J,4,),"")</f>
        <v>Location</v>
      </c>
      <c r="H642" s="13" t="str">
        <f>IF($A642&lt;&gt;"",VLOOKUP($A642,Vocabulary!$A:$J,5,),"")</f>
        <v>ConceptScheme</v>
      </c>
      <c r="I642" s="57" t="str">
        <f t="shared" si="12"/>
        <v>&lt;http://vocab.belgif.be/auth/countryniscode#id&gt;</v>
      </c>
      <c r="J642" s="13" t="str">
        <f>IF($A642&lt;&gt;"",VLOOKUP($A642,Vocabulary!$A:$J,2,),"")</f>
        <v>CountryNisCode</v>
      </c>
      <c r="K642" s="57" t="str">
        <f>IFERROR(IF(VLOOKUP(A642,VocabularyNL!$A:$G,6)=0,"",VLOOKUP(A642,VocabularyNL!$A:$G,6)),"")</f>
        <v>Land NIS-code</v>
      </c>
      <c r="L642" s="57" t="str">
        <f>IFERROR(IF(VLOOKUP(A642,VocabularyFR!$A:$G,6)=0,"",VLOOKUP(A642,VocabularyFR!$A:$G,6)),"")</f>
        <v>Code INS du pays</v>
      </c>
      <c r="M642" s="13" t="str">
        <f>IFERROR(IF(VLOOKUP(A642,Vocabulary!$A:$F,3)=0,"",VLOOKUP(A642,Vocabulary!$A:$F,3)),"")</f>
        <v>NIS code representing a country as defined by statbel.fgov.be</v>
      </c>
      <c r="N642" s="57" t="str">
        <f>IFERROR(IF(VLOOKUP(A642,VocabularyNL!$A:$H,7)=0,"",VLOOKUP(A642,VocabularyNL!$A:$H,7)),"")</f>
        <v>NIS-code voor een land, zoals gedefinieerd door statbel.fgov.be</v>
      </c>
      <c r="O642" s="57" t="str">
        <f>IFERROR(IF(VLOOKUP(A642,VocabularyFR!$A:$H,7)=0,"",VLOOKUP(A642,VocabularyFR!$A:$H,7)),"")</f>
        <v>Code INS pour un pays, comme defini par statbel.fgov.be</v>
      </c>
      <c r="P642" s="13" t="str">
        <f>IF($A642&lt;&gt;"",IF(VLOOKUP($A642,Vocabulary!$A:$J,7,)&lt;&gt;"",VLOOKUP($A642,Vocabulary!$A:$J,7,),""),"")</f>
        <v>Possible values are in range from 100 to 999</v>
      </c>
      <c r="Q642" s="57" t="str">
        <f>IFERROR(IF(VLOOKUP(A642,VocabularyNL!$A:$H,8)=0,"",VLOOKUP(A642,VocabularyNL!$A:$H,8)),"")</f>
        <v>Geldige waarden van 100 tot 999</v>
      </c>
      <c r="R642" s="57" t="str">
        <f>IFERROR(IF(VLOOKUP(A642,VocabularyFR!$A:$H,8)=0,"",VLOOKUP(A642,VocabularyFR!$A:$H,8)),"")</f>
        <v>Valeurs possibles de 100 à 999</v>
      </c>
      <c r="S642" s="57" t="str">
        <f>VLOOKUP(Table9[[#This Row],[Id]],Vocabulary!A:K,11)</f>
        <v>yes</v>
      </c>
      <c r="T642" s="41"/>
    </row>
    <row r="643" spans="1:20" s="51" customFormat="1" x14ac:dyDescent="0.3">
      <c r="A643" s="56"/>
      <c r="B643" s="56"/>
      <c r="C643" s="56"/>
      <c r="D643" s="56"/>
      <c r="E643" s="56"/>
      <c r="F643" s="56"/>
      <c r="G643" s="56"/>
      <c r="H643" s="56"/>
      <c r="I643" s="56"/>
      <c r="J643" s="56"/>
      <c r="K643" s="56"/>
      <c r="L643" s="56"/>
      <c r="M643" s="56"/>
      <c r="N643" s="56"/>
      <c r="O643" s="56"/>
      <c r="P643" s="56"/>
      <c r="Q643" s="56"/>
      <c r="R643" s="56"/>
      <c r="S643" s="56"/>
    </row>
    <row r="644" spans="1:20" s="51" customFormat="1" x14ac:dyDescent="0.3">
      <c r="A644" s="56"/>
      <c r="B644" s="56"/>
      <c r="C644" s="56"/>
      <c r="D644" s="56"/>
      <c r="E644" s="56"/>
      <c r="F644" s="56"/>
      <c r="G644" s="56"/>
      <c r="H644" s="56"/>
      <c r="I644" s="56"/>
      <c r="J644" s="56"/>
      <c r="K644" s="56"/>
      <c r="L644" s="56"/>
      <c r="M644" s="56"/>
      <c r="N644" s="56"/>
      <c r="O644" s="56"/>
      <c r="P644" s="56"/>
      <c r="Q644" s="56"/>
      <c r="R644" s="56"/>
      <c r="S644" s="56"/>
    </row>
    <row r="645" spans="1:20" s="51" customFormat="1" x14ac:dyDescent="0.3">
      <c r="A645" s="56"/>
      <c r="B645" s="56"/>
      <c r="C645" s="56"/>
      <c r="D645" s="56"/>
      <c r="E645" s="56"/>
      <c r="F645" s="56"/>
      <c r="G645" s="56"/>
      <c r="H645" s="56"/>
      <c r="I645" s="56"/>
      <c r="J645" s="56"/>
      <c r="K645" s="56"/>
      <c r="L645" s="56"/>
      <c r="M645" s="56"/>
      <c r="N645" s="56"/>
      <c r="O645" s="56"/>
      <c r="P645" s="56"/>
      <c r="Q645" s="56"/>
      <c r="R645" s="56"/>
      <c r="S645" s="56"/>
    </row>
    <row r="646" spans="1:20" s="51" customFormat="1" x14ac:dyDescent="0.3">
      <c r="A646" s="56"/>
      <c r="B646" s="56"/>
      <c r="C646" s="56"/>
      <c r="D646" s="56"/>
      <c r="E646" s="56"/>
      <c r="F646" s="56"/>
      <c r="G646" s="56"/>
      <c r="H646" s="56"/>
      <c r="I646" s="56"/>
      <c r="J646" s="56"/>
      <c r="K646" s="56"/>
      <c r="L646" s="56"/>
      <c r="M646" s="56"/>
      <c r="N646" s="56"/>
      <c r="O646" s="56"/>
      <c r="P646" s="56"/>
      <c r="Q646" s="56"/>
      <c r="R646" s="56"/>
      <c r="S646" s="56"/>
    </row>
    <row r="647" spans="1:20" s="51" customFormat="1" x14ac:dyDescent="0.3">
      <c r="A647" s="56"/>
      <c r="B647" s="56"/>
      <c r="C647" s="56"/>
      <c r="D647" s="56"/>
      <c r="E647" s="56"/>
      <c r="F647" s="56"/>
      <c r="G647" s="56"/>
      <c r="H647" s="56"/>
      <c r="I647" s="56"/>
      <c r="J647" s="56"/>
      <c r="K647" s="56"/>
      <c r="L647" s="56"/>
      <c r="M647" s="56"/>
      <c r="N647" s="56"/>
      <c r="O647" s="56"/>
      <c r="P647" s="56"/>
      <c r="Q647" s="56"/>
      <c r="R647" s="56"/>
      <c r="S647" s="56"/>
    </row>
    <row r="648" spans="1:20" s="51" customFormat="1" x14ac:dyDescent="0.3">
      <c r="A648" s="56"/>
      <c r="B648" s="56"/>
      <c r="C648" s="56"/>
      <c r="D648" s="56"/>
      <c r="E648" s="56"/>
      <c r="F648" s="56"/>
      <c r="G648" s="56"/>
      <c r="H648" s="56"/>
      <c r="I648" s="56"/>
      <c r="J648" s="56"/>
      <c r="K648" s="56"/>
      <c r="L648" s="56"/>
      <c r="M648" s="56"/>
      <c r="N648" s="56"/>
      <c r="O648" s="56"/>
      <c r="P648" s="56"/>
      <c r="Q648" s="56"/>
      <c r="R648" s="56"/>
      <c r="S648" s="56"/>
    </row>
    <row r="649" spans="1:20" s="51" customFormat="1" x14ac:dyDescent="0.3">
      <c r="A649" s="56"/>
      <c r="B649" s="56"/>
      <c r="C649" s="56"/>
      <c r="D649" s="56"/>
      <c r="E649" s="56"/>
      <c r="F649" s="56"/>
      <c r="G649" s="56"/>
      <c r="H649" s="56"/>
      <c r="I649" s="56"/>
      <c r="J649" s="56"/>
      <c r="K649" s="56"/>
      <c r="L649" s="56"/>
      <c r="M649" s="56"/>
      <c r="N649" s="56"/>
      <c r="O649" s="56"/>
      <c r="P649" s="56"/>
      <c r="Q649" s="56"/>
      <c r="R649" s="56"/>
      <c r="S649" s="56"/>
    </row>
    <row r="650" spans="1:20" s="51" customFormat="1" x14ac:dyDescent="0.3">
      <c r="A650" s="56"/>
      <c r="B650" s="56"/>
      <c r="C650" s="56"/>
      <c r="D650" s="56"/>
      <c r="E650" s="56"/>
      <c r="F650" s="56"/>
      <c r="G650" s="56"/>
      <c r="H650" s="56"/>
      <c r="I650" s="56"/>
      <c r="J650" s="56"/>
      <c r="K650" s="56"/>
      <c r="L650" s="56"/>
      <c r="M650" s="56"/>
      <c r="N650" s="56"/>
      <c r="O650" s="56"/>
      <c r="P650" s="56"/>
      <c r="Q650" s="56"/>
      <c r="R650" s="56"/>
      <c r="S650" s="56"/>
    </row>
    <row r="651" spans="1:20" s="51" customFormat="1" x14ac:dyDescent="0.3">
      <c r="A651" s="56"/>
      <c r="B651" s="56"/>
      <c r="C651" s="56"/>
      <c r="D651" s="56"/>
      <c r="E651" s="56"/>
      <c r="F651" s="56"/>
      <c r="G651" s="56"/>
      <c r="H651" s="56"/>
      <c r="I651" s="56"/>
      <c r="J651" s="56"/>
      <c r="K651" s="56"/>
      <c r="L651" s="56"/>
      <c r="M651" s="56"/>
      <c r="N651" s="56"/>
      <c r="O651" s="56"/>
      <c r="P651" s="56"/>
      <c r="Q651" s="56"/>
      <c r="R651" s="56"/>
      <c r="S651" s="56"/>
    </row>
    <row r="652" spans="1:20" s="51" customFormat="1" x14ac:dyDescent="0.3">
      <c r="A652" s="56"/>
      <c r="B652" s="56"/>
      <c r="C652" s="56"/>
      <c r="D652" s="56"/>
      <c r="E652" s="56"/>
      <c r="F652" s="56"/>
      <c r="G652" s="56"/>
      <c r="H652" s="56"/>
      <c r="I652" s="56"/>
      <c r="J652" s="56"/>
      <c r="K652" s="56"/>
      <c r="L652" s="56"/>
      <c r="M652" s="56"/>
      <c r="N652" s="56"/>
      <c r="O652" s="56"/>
      <c r="P652" s="56"/>
      <c r="Q652" s="56"/>
      <c r="R652" s="56"/>
      <c r="S652" s="56"/>
    </row>
    <row r="653" spans="1:20" s="51" customFormat="1" x14ac:dyDescent="0.3">
      <c r="A653" s="56"/>
      <c r="B653" s="56"/>
      <c r="C653" s="56"/>
      <c r="D653" s="56"/>
      <c r="E653" s="56"/>
      <c r="F653" s="56"/>
      <c r="G653" s="56"/>
      <c r="H653" s="56"/>
      <c r="I653" s="56"/>
      <c r="J653" s="56"/>
      <c r="K653" s="56"/>
      <c r="L653" s="56"/>
      <c r="M653" s="56"/>
      <c r="N653" s="56"/>
      <c r="O653" s="56"/>
      <c r="P653" s="56"/>
      <c r="Q653" s="56"/>
      <c r="R653" s="56"/>
      <c r="S653" s="56"/>
    </row>
    <row r="654" spans="1:20" s="51" customFormat="1" x14ac:dyDescent="0.3">
      <c r="A654" s="56"/>
      <c r="B654" s="56"/>
      <c r="C654" s="56"/>
      <c r="D654" s="56"/>
      <c r="E654" s="56"/>
      <c r="F654" s="56"/>
      <c r="G654" s="56"/>
      <c r="H654" s="56"/>
      <c r="I654" s="56"/>
      <c r="J654" s="56"/>
      <c r="K654" s="56"/>
      <c r="L654" s="56"/>
      <c r="M654" s="56"/>
      <c r="N654" s="56"/>
      <c r="O654" s="56"/>
      <c r="P654" s="56"/>
      <c r="Q654" s="56"/>
      <c r="R654" s="56"/>
      <c r="S654" s="56"/>
    </row>
    <row r="655" spans="1:20" s="51" customFormat="1" x14ac:dyDescent="0.3">
      <c r="A655" s="56"/>
      <c r="B655" s="56"/>
      <c r="C655" s="56"/>
      <c r="D655" s="56"/>
      <c r="E655" s="56"/>
      <c r="F655" s="56"/>
      <c r="G655" s="56"/>
      <c r="H655" s="56"/>
      <c r="I655" s="56"/>
      <c r="J655" s="56"/>
      <c r="K655" s="56"/>
      <c r="L655" s="56"/>
      <c r="M655" s="56"/>
      <c r="N655" s="56"/>
      <c r="O655" s="56"/>
      <c r="P655" s="56"/>
      <c r="Q655" s="56"/>
      <c r="R655" s="56"/>
      <c r="S655" s="56"/>
    </row>
    <row r="656" spans="1:20" s="51" customFormat="1" x14ac:dyDescent="0.3">
      <c r="A656" s="56"/>
      <c r="B656" s="56"/>
      <c r="C656" s="56"/>
      <c r="D656" s="56"/>
      <c r="E656" s="56"/>
      <c r="F656" s="56"/>
      <c r="G656" s="56"/>
      <c r="H656" s="56"/>
      <c r="I656" s="56"/>
      <c r="J656" s="56"/>
      <c r="K656" s="56"/>
      <c r="L656" s="56"/>
      <c r="M656" s="56"/>
      <c r="N656" s="56"/>
      <c r="O656" s="56"/>
      <c r="P656" s="56"/>
      <c r="Q656" s="56"/>
      <c r="R656" s="56"/>
      <c r="S656" s="56"/>
    </row>
    <row r="657" spans="1:19" s="51" customFormat="1" x14ac:dyDescent="0.3">
      <c r="A657" s="56"/>
      <c r="B657" s="56"/>
      <c r="C657" s="56"/>
      <c r="D657" s="56"/>
      <c r="E657" s="56"/>
      <c r="F657" s="56"/>
      <c r="G657" s="56"/>
      <c r="H657" s="56"/>
      <c r="I657" s="56"/>
      <c r="J657" s="56"/>
      <c r="K657" s="56"/>
      <c r="L657" s="56"/>
      <c r="M657" s="56"/>
      <c r="N657" s="56"/>
      <c r="O657" s="56"/>
      <c r="P657" s="56"/>
      <c r="Q657" s="56"/>
      <c r="R657" s="56"/>
      <c r="S657" s="56"/>
    </row>
    <row r="658" spans="1:19" s="51" customFormat="1" x14ac:dyDescent="0.3">
      <c r="A658" s="56"/>
      <c r="B658" s="56"/>
      <c r="C658" s="56"/>
      <c r="D658" s="56"/>
      <c r="E658" s="56"/>
      <c r="F658" s="56"/>
      <c r="G658" s="56"/>
      <c r="H658" s="56"/>
      <c r="I658" s="56"/>
      <c r="J658" s="56"/>
      <c r="K658" s="56"/>
      <c r="L658" s="56"/>
      <c r="M658" s="56"/>
      <c r="N658" s="56"/>
      <c r="O658" s="56"/>
      <c r="P658" s="56"/>
      <c r="Q658" s="56"/>
      <c r="R658" s="56"/>
      <c r="S658" s="56"/>
    </row>
    <row r="659" spans="1:19" s="51" customFormat="1" x14ac:dyDescent="0.3">
      <c r="A659" s="56"/>
      <c r="B659" s="56"/>
      <c r="C659" s="56"/>
      <c r="D659" s="56"/>
      <c r="E659" s="56"/>
      <c r="F659" s="56"/>
      <c r="G659" s="56"/>
      <c r="H659" s="56"/>
      <c r="I659" s="56"/>
      <c r="J659" s="56"/>
      <c r="K659" s="56"/>
      <c r="L659" s="56"/>
      <c r="M659" s="56"/>
      <c r="N659" s="56"/>
      <c r="O659" s="56"/>
      <c r="P659" s="56"/>
      <c r="Q659" s="56"/>
      <c r="R659" s="56"/>
      <c r="S659" s="56"/>
    </row>
    <row r="660" spans="1:19" s="51" customFormat="1" x14ac:dyDescent="0.3">
      <c r="A660" s="56"/>
      <c r="B660" s="56"/>
      <c r="C660" s="56"/>
      <c r="D660" s="56"/>
      <c r="E660" s="56"/>
      <c r="F660" s="56"/>
      <c r="G660" s="56"/>
      <c r="H660" s="56"/>
      <c r="I660" s="56"/>
      <c r="J660" s="56"/>
      <c r="K660" s="56"/>
      <c r="L660" s="56"/>
      <c r="M660" s="56"/>
      <c r="N660" s="56"/>
      <c r="O660" s="56"/>
      <c r="P660" s="56"/>
      <c r="Q660" s="56"/>
      <c r="R660" s="56"/>
      <c r="S660" s="56"/>
    </row>
    <row r="661" spans="1:19" s="51" customFormat="1" x14ac:dyDescent="0.3">
      <c r="A661" s="56"/>
      <c r="B661" s="56"/>
      <c r="C661" s="56"/>
      <c r="D661" s="56"/>
      <c r="E661" s="56"/>
      <c r="F661" s="56"/>
      <c r="G661" s="56"/>
      <c r="H661" s="56"/>
      <c r="I661" s="56"/>
      <c r="J661" s="56"/>
      <c r="K661" s="56"/>
      <c r="L661" s="56"/>
      <c r="M661" s="56"/>
      <c r="N661" s="56"/>
      <c r="O661" s="56"/>
      <c r="P661" s="56"/>
      <c r="Q661" s="56"/>
      <c r="R661" s="56"/>
      <c r="S661" s="56"/>
    </row>
    <row r="662" spans="1:19" s="51" customFormat="1" x14ac:dyDescent="0.3">
      <c r="A662" s="56"/>
      <c r="B662" s="56"/>
      <c r="C662" s="56"/>
      <c r="D662" s="56"/>
      <c r="E662" s="56"/>
      <c r="F662" s="56"/>
      <c r="G662" s="56"/>
      <c r="H662" s="56"/>
      <c r="I662" s="56"/>
      <c r="J662" s="56"/>
      <c r="K662" s="56"/>
      <c r="L662" s="56"/>
      <c r="M662" s="56"/>
      <c r="N662" s="56"/>
      <c r="O662" s="56"/>
      <c r="P662" s="56"/>
      <c r="Q662" s="56"/>
      <c r="R662" s="56"/>
      <c r="S662" s="56"/>
    </row>
    <row r="663" spans="1:19" s="51" customFormat="1" x14ac:dyDescent="0.3">
      <c r="A663" s="56"/>
      <c r="B663" s="56"/>
      <c r="C663" s="56"/>
      <c r="D663" s="56"/>
      <c r="E663" s="56"/>
      <c r="F663" s="56"/>
      <c r="G663" s="56"/>
      <c r="H663" s="56"/>
      <c r="I663" s="56"/>
      <c r="J663" s="56"/>
      <c r="K663" s="56"/>
      <c r="L663" s="56"/>
      <c r="M663" s="56"/>
      <c r="N663" s="56"/>
      <c r="O663" s="56"/>
      <c r="P663" s="56"/>
      <c r="Q663" s="56"/>
      <c r="R663" s="56"/>
      <c r="S663" s="56"/>
    </row>
    <row r="664" spans="1:19" s="51" customFormat="1" x14ac:dyDescent="0.3">
      <c r="A664" s="56"/>
      <c r="B664" s="56"/>
      <c r="C664" s="56"/>
      <c r="D664" s="56"/>
      <c r="E664" s="56"/>
      <c r="F664" s="56"/>
      <c r="G664" s="56"/>
      <c r="H664" s="56"/>
      <c r="I664" s="56"/>
      <c r="J664" s="56"/>
      <c r="K664" s="56"/>
      <c r="L664" s="56"/>
      <c r="M664" s="56"/>
      <c r="N664" s="56"/>
      <c r="O664" s="56"/>
      <c r="P664" s="56"/>
      <c r="Q664" s="56"/>
      <c r="R664" s="56"/>
      <c r="S664" s="56"/>
    </row>
    <row r="665" spans="1:19" s="51" customFormat="1" x14ac:dyDescent="0.3">
      <c r="A665" s="56"/>
      <c r="B665" s="56"/>
      <c r="C665" s="56"/>
      <c r="D665" s="56"/>
      <c r="E665" s="56"/>
      <c r="F665" s="56"/>
      <c r="G665" s="56"/>
      <c r="H665" s="56"/>
      <c r="I665" s="56"/>
      <c r="J665" s="56"/>
      <c r="K665" s="56"/>
      <c r="L665" s="56"/>
      <c r="M665" s="56"/>
      <c r="N665" s="56"/>
      <c r="O665" s="56"/>
      <c r="P665" s="56"/>
      <c r="Q665" s="56"/>
      <c r="R665" s="56"/>
      <c r="S665" s="56"/>
    </row>
    <row r="666" spans="1:19" s="51" customFormat="1" x14ac:dyDescent="0.3">
      <c r="A666" s="56"/>
      <c r="B666" s="56"/>
      <c r="C666" s="56"/>
      <c r="D666" s="56"/>
      <c r="E666" s="56"/>
      <c r="F666" s="56"/>
      <c r="G666" s="56"/>
      <c r="H666" s="56"/>
      <c r="I666" s="56"/>
      <c r="J666" s="56"/>
      <c r="K666" s="56"/>
      <c r="L666" s="56"/>
      <c r="M666" s="56"/>
      <c r="N666" s="56"/>
      <c r="O666" s="56"/>
      <c r="P666" s="56"/>
      <c r="Q666" s="56"/>
      <c r="R666" s="56"/>
      <c r="S666" s="56"/>
    </row>
    <row r="667" spans="1:19" s="51" customFormat="1" x14ac:dyDescent="0.3">
      <c r="A667" s="56"/>
      <c r="B667" s="56"/>
      <c r="C667" s="56"/>
      <c r="D667" s="56"/>
      <c r="E667" s="56"/>
      <c r="F667" s="56"/>
      <c r="G667" s="56"/>
      <c r="H667" s="56"/>
      <c r="I667" s="56"/>
      <c r="J667" s="56"/>
      <c r="K667" s="56"/>
      <c r="L667" s="56"/>
      <c r="M667" s="56"/>
      <c r="N667" s="56"/>
      <c r="O667" s="56"/>
      <c r="P667" s="56"/>
      <c r="Q667" s="56"/>
      <c r="R667" s="56"/>
      <c r="S667" s="56"/>
    </row>
    <row r="668" spans="1:19" s="51" customFormat="1" x14ac:dyDescent="0.3">
      <c r="A668" s="56"/>
      <c r="B668" s="56"/>
      <c r="C668" s="56"/>
      <c r="D668" s="56"/>
      <c r="E668" s="56"/>
      <c r="F668" s="56"/>
      <c r="G668" s="56"/>
      <c r="H668" s="56"/>
      <c r="I668" s="56"/>
      <c r="J668" s="56"/>
      <c r="K668" s="56"/>
      <c r="L668" s="56"/>
      <c r="M668" s="56"/>
      <c r="N668" s="56"/>
      <c r="O668" s="56"/>
      <c r="P668" s="56"/>
      <c r="Q668" s="56"/>
      <c r="R668" s="56"/>
      <c r="S668" s="56"/>
    </row>
    <row r="669" spans="1:19" s="51" customFormat="1" x14ac:dyDescent="0.3">
      <c r="A669" s="56"/>
      <c r="B669" s="56"/>
      <c r="C669" s="56"/>
      <c r="D669" s="56"/>
      <c r="E669" s="56"/>
      <c r="F669" s="56"/>
      <c r="G669" s="56"/>
      <c r="H669" s="56"/>
      <c r="I669" s="56"/>
      <c r="J669" s="56"/>
      <c r="K669" s="56"/>
      <c r="L669" s="56"/>
      <c r="M669" s="56"/>
      <c r="N669" s="56"/>
      <c r="O669" s="56"/>
      <c r="P669" s="56"/>
      <c r="Q669" s="56"/>
      <c r="R669" s="56"/>
      <c r="S669" s="56"/>
    </row>
    <row r="670" spans="1:19" s="51" customFormat="1" x14ac:dyDescent="0.3">
      <c r="A670" s="56"/>
      <c r="B670" s="56"/>
      <c r="C670" s="56"/>
      <c r="D670" s="56"/>
      <c r="E670" s="56"/>
      <c r="F670" s="56"/>
      <c r="G670" s="56"/>
      <c r="H670" s="56"/>
      <c r="I670" s="56"/>
      <c r="J670" s="56"/>
      <c r="K670" s="56"/>
      <c r="L670" s="56"/>
      <c r="M670" s="56"/>
      <c r="N670" s="56"/>
      <c r="O670" s="56"/>
      <c r="P670" s="56"/>
      <c r="Q670" s="56"/>
      <c r="R670" s="56"/>
      <c r="S670" s="56"/>
    </row>
    <row r="671" spans="1:19" s="51" customFormat="1" x14ac:dyDescent="0.3">
      <c r="A671" s="56"/>
      <c r="B671" s="56"/>
      <c r="C671" s="56"/>
      <c r="D671" s="56"/>
      <c r="E671" s="56"/>
      <c r="F671" s="56"/>
      <c r="G671" s="56"/>
      <c r="H671" s="56"/>
      <c r="I671" s="56"/>
      <c r="J671" s="56"/>
      <c r="K671" s="56"/>
      <c r="L671" s="56"/>
      <c r="M671" s="56"/>
      <c r="N671" s="56"/>
      <c r="O671" s="56"/>
      <c r="P671" s="56"/>
      <c r="Q671" s="56"/>
      <c r="R671" s="56"/>
      <c r="S671" s="56"/>
    </row>
    <row r="672" spans="1:19" s="51" customFormat="1" x14ac:dyDescent="0.3">
      <c r="A672" s="56"/>
      <c r="B672" s="56"/>
      <c r="C672" s="56"/>
      <c r="D672" s="56"/>
      <c r="E672" s="56"/>
      <c r="F672" s="56"/>
      <c r="G672" s="56"/>
      <c r="H672" s="56"/>
      <c r="I672" s="56"/>
      <c r="J672" s="56"/>
      <c r="K672" s="56"/>
      <c r="L672" s="56"/>
      <c r="M672" s="56"/>
      <c r="N672" s="56"/>
      <c r="O672" s="56"/>
      <c r="P672" s="56"/>
      <c r="Q672" s="56"/>
      <c r="R672" s="56"/>
      <c r="S672" s="56"/>
    </row>
    <row r="673" spans="1:19" s="51" customFormat="1" x14ac:dyDescent="0.3">
      <c r="A673" s="56"/>
      <c r="B673" s="56"/>
      <c r="C673" s="56"/>
      <c r="D673" s="56"/>
      <c r="E673" s="56"/>
      <c r="F673" s="56"/>
      <c r="G673" s="56"/>
      <c r="H673" s="56"/>
      <c r="I673" s="56"/>
      <c r="J673" s="56"/>
      <c r="K673" s="56"/>
      <c r="L673" s="56"/>
      <c r="M673" s="56"/>
      <c r="N673" s="56"/>
      <c r="O673" s="56"/>
      <c r="P673" s="56"/>
      <c r="Q673" s="56"/>
      <c r="R673" s="56"/>
      <c r="S673" s="56"/>
    </row>
    <row r="674" spans="1:19" s="51" customFormat="1" x14ac:dyDescent="0.3">
      <c r="A674" s="56"/>
      <c r="B674" s="56"/>
      <c r="C674" s="56"/>
      <c r="D674" s="56"/>
      <c r="E674" s="56"/>
      <c r="F674" s="56"/>
      <c r="G674" s="56"/>
      <c r="H674" s="56"/>
      <c r="I674" s="56"/>
      <c r="J674" s="56"/>
      <c r="K674" s="56"/>
      <c r="L674" s="56"/>
      <c r="M674" s="56"/>
      <c r="N674" s="56"/>
      <c r="O674" s="56"/>
      <c r="P674" s="56"/>
      <c r="Q674" s="56"/>
      <c r="R674" s="56"/>
      <c r="S674" s="56"/>
    </row>
    <row r="675" spans="1:19" s="51" customFormat="1" x14ac:dyDescent="0.3">
      <c r="A675" s="56"/>
      <c r="B675" s="56"/>
      <c r="C675" s="56"/>
      <c r="D675" s="56"/>
      <c r="E675" s="56"/>
      <c r="F675" s="56"/>
      <c r="G675" s="56"/>
      <c r="H675" s="56"/>
      <c r="I675" s="56"/>
      <c r="J675" s="56"/>
      <c r="K675" s="56"/>
      <c r="L675" s="56"/>
      <c r="M675" s="56"/>
      <c r="N675" s="56"/>
      <c r="O675" s="56"/>
      <c r="P675" s="56"/>
      <c r="Q675" s="56"/>
      <c r="R675" s="56"/>
      <c r="S675" s="56"/>
    </row>
    <row r="676" spans="1:19" s="51" customFormat="1" x14ac:dyDescent="0.3">
      <c r="A676" s="56"/>
      <c r="B676" s="56"/>
      <c r="C676" s="56"/>
      <c r="D676" s="56"/>
      <c r="E676" s="56"/>
      <c r="F676" s="56"/>
      <c r="G676" s="56"/>
      <c r="H676" s="56"/>
      <c r="I676" s="56"/>
      <c r="J676" s="56"/>
      <c r="K676" s="56"/>
      <c r="L676" s="56"/>
      <c r="M676" s="56"/>
      <c r="N676" s="56"/>
      <c r="O676" s="56"/>
      <c r="P676" s="56"/>
      <c r="Q676" s="56"/>
      <c r="R676" s="56"/>
      <c r="S676" s="56"/>
    </row>
    <row r="677" spans="1:19" s="51" customFormat="1" x14ac:dyDescent="0.3">
      <c r="A677" s="56"/>
      <c r="B677" s="56"/>
      <c r="C677" s="56"/>
      <c r="D677" s="56"/>
      <c r="E677" s="56"/>
      <c r="F677" s="56"/>
      <c r="G677" s="56"/>
      <c r="H677" s="56"/>
      <c r="I677" s="56"/>
      <c r="J677" s="56"/>
      <c r="K677" s="56"/>
      <c r="L677" s="56"/>
      <c r="M677" s="56"/>
      <c r="N677" s="56"/>
      <c r="O677" s="56"/>
      <c r="P677" s="56"/>
      <c r="Q677" s="56"/>
      <c r="R677" s="56"/>
      <c r="S677" s="56"/>
    </row>
    <row r="678" spans="1:19" s="51" customFormat="1" x14ac:dyDescent="0.3">
      <c r="A678" s="56"/>
      <c r="B678" s="56"/>
      <c r="C678" s="56"/>
      <c r="D678" s="56"/>
      <c r="E678" s="56"/>
      <c r="F678" s="56"/>
      <c r="G678" s="56"/>
      <c r="H678" s="56"/>
      <c r="I678" s="56"/>
      <c r="J678" s="56"/>
      <c r="K678" s="56"/>
      <c r="L678" s="56"/>
      <c r="M678" s="56"/>
      <c r="N678" s="56"/>
      <c r="O678" s="56"/>
      <c r="P678" s="56"/>
      <c r="Q678" s="56"/>
      <c r="R678" s="56"/>
      <c r="S678" s="56"/>
    </row>
    <row r="679" spans="1:19" s="51" customFormat="1" x14ac:dyDescent="0.3">
      <c r="A679" s="56"/>
      <c r="B679" s="56"/>
      <c r="C679" s="56"/>
      <c r="D679" s="56"/>
      <c r="E679" s="56"/>
      <c r="F679" s="56"/>
      <c r="G679" s="56"/>
      <c r="H679" s="56"/>
      <c r="I679" s="56"/>
      <c r="J679" s="56"/>
      <c r="K679" s="56"/>
      <c r="L679" s="56"/>
      <c r="M679" s="56"/>
      <c r="N679" s="56"/>
      <c r="O679" s="56"/>
      <c r="P679" s="56"/>
      <c r="Q679" s="56"/>
      <c r="R679" s="56"/>
      <c r="S679" s="56"/>
    </row>
    <row r="680" spans="1:19" s="51" customFormat="1" x14ac:dyDescent="0.3">
      <c r="A680" s="56"/>
      <c r="B680" s="56"/>
      <c r="C680" s="56"/>
      <c r="D680" s="56"/>
      <c r="E680" s="56"/>
      <c r="F680" s="56"/>
      <c r="G680" s="56"/>
      <c r="H680" s="56"/>
      <c r="I680" s="56"/>
      <c r="J680" s="56"/>
      <c r="K680" s="56"/>
      <c r="L680" s="56"/>
      <c r="M680" s="56"/>
      <c r="N680" s="56"/>
      <c r="O680" s="56"/>
      <c r="P680" s="56"/>
      <c r="Q680" s="56"/>
      <c r="R680" s="56"/>
      <c r="S680" s="56"/>
    </row>
    <row r="681" spans="1:19" s="51" customFormat="1" x14ac:dyDescent="0.3">
      <c r="A681" s="56"/>
      <c r="B681" s="56"/>
      <c r="C681" s="56"/>
      <c r="D681" s="56"/>
      <c r="E681" s="56"/>
      <c r="F681" s="56"/>
      <c r="G681" s="56"/>
      <c r="H681" s="56"/>
      <c r="I681" s="56"/>
      <c r="J681" s="56"/>
      <c r="K681" s="56"/>
      <c r="L681" s="56"/>
      <c r="M681" s="56"/>
      <c r="N681" s="56"/>
      <c r="O681" s="56"/>
      <c r="P681" s="56"/>
      <c r="Q681" s="56"/>
      <c r="R681" s="56"/>
      <c r="S681" s="56"/>
    </row>
    <row r="682" spans="1:19" s="51" customFormat="1" x14ac:dyDescent="0.3">
      <c r="A682" s="56"/>
      <c r="B682" s="56"/>
      <c r="C682" s="56"/>
      <c r="D682" s="56"/>
      <c r="E682" s="56"/>
      <c r="F682" s="56"/>
      <c r="G682" s="56"/>
      <c r="H682" s="56"/>
      <c r="I682" s="56"/>
      <c r="J682" s="56"/>
      <c r="K682" s="56"/>
      <c r="L682" s="56"/>
      <c r="M682" s="56"/>
      <c r="N682" s="56"/>
      <c r="O682" s="56"/>
      <c r="P682" s="56"/>
      <c r="Q682" s="56"/>
      <c r="R682" s="56"/>
      <c r="S682" s="56"/>
    </row>
    <row r="683" spans="1:19" s="51" customFormat="1" x14ac:dyDescent="0.3">
      <c r="A683" s="56"/>
      <c r="B683" s="56"/>
      <c r="C683" s="56"/>
      <c r="D683" s="56"/>
      <c r="E683" s="56"/>
      <c r="F683" s="56"/>
      <c r="G683" s="56"/>
      <c r="H683" s="56"/>
      <c r="I683" s="56"/>
      <c r="J683" s="56"/>
      <c r="K683" s="56"/>
      <c r="L683" s="56"/>
      <c r="M683" s="56"/>
      <c r="N683" s="56"/>
      <c r="O683" s="56"/>
      <c r="P683" s="56"/>
      <c r="Q683" s="56"/>
      <c r="R683" s="56"/>
      <c r="S683" s="56"/>
    </row>
    <row r="684" spans="1:19" s="51" customFormat="1" x14ac:dyDescent="0.3">
      <c r="A684" s="56"/>
      <c r="B684" s="56"/>
      <c r="C684" s="56"/>
      <c r="D684" s="56"/>
      <c r="E684" s="56"/>
      <c r="F684" s="56"/>
      <c r="G684" s="56"/>
      <c r="H684" s="56"/>
      <c r="I684" s="56"/>
      <c r="J684" s="56"/>
      <c r="K684" s="56"/>
      <c r="L684" s="56"/>
      <c r="M684" s="56"/>
      <c r="N684" s="56"/>
      <c r="O684" s="56"/>
      <c r="P684" s="56"/>
      <c r="Q684" s="56"/>
      <c r="R684" s="56"/>
      <c r="S684" s="56"/>
    </row>
    <row r="685" spans="1:19" s="51" customFormat="1" x14ac:dyDescent="0.3">
      <c r="A685" s="56"/>
      <c r="B685" s="56"/>
      <c r="C685" s="56"/>
      <c r="D685" s="56"/>
      <c r="E685" s="56"/>
      <c r="F685" s="56"/>
      <c r="G685" s="56"/>
      <c r="H685" s="56"/>
      <c r="I685" s="56"/>
      <c r="J685" s="56"/>
      <c r="K685" s="56"/>
      <c r="L685" s="56"/>
      <c r="M685" s="56"/>
      <c r="N685" s="56"/>
      <c r="O685" s="56"/>
      <c r="P685" s="56"/>
      <c r="Q685" s="56"/>
      <c r="R685" s="56"/>
      <c r="S685" s="56"/>
    </row>
    <row r="686" spans="1:19" s="51" customFormat="1" x14ac:dyDescent="0.3">
      <c r="A686" s="56"/>
      <c r="B686" s="56"/>
      <c r="C686" s="56"/>
      <c r="D686" s="56"/>
      <c r="E686" s="56"/>
      <c r="F686" s="56"/>
      <c r="G686" s="56"/>
      <c r="H686" s="56"/>
      <c r="I686" s="56"/>
      <c r="J686" s="56"/>
      <c r="K686" s="56"/>
      <c r="L686" s="56"/>
      <c r="M686" s="56"/>
      <c r="N686" s="56"/>
      <c r="O686" s="56"/>
      <c r="P686" s="56"/>
      <c r="Q686" s="56"/>
      <c r="R686" s="56"/>
      <c r="S686" s="56"/>
    </row>
    <row r="687" spans="1:19" s="51" customFormat="1" x14ac:dyDescent="0.3">
      <c r="A687" s="56"/>
      <c r="B687" s="56"/>
      <c r="C687" s="56"/>
      <c r="D687" s="56"/>
      <c r="E687" s="56"/>
      <c r="F687" s="56"/>
      <c r="G687" s="56"/>
      <c r="H687" s="56"/>
      <c r="I687" s="56"/>
      <c r="J687" s="56"/>
      <c r="K687" s="56"/>
      <c r="L687" s="56"/>
      <c r="M687" s="56"/>
      <c r="N687" s="56"/>
      <c r="O687" s="56"/>
      <c r="P687" s="56"/>
      <c r="Q687" s="56"/>
      <c r="R687" s="56"/>
      <c r="S687" s="56"/>
    </row>
    <row r="688" spans="1:19" s="51" customFormat="1" x14ac:dyDescent="0.3">
      <c r="A688" s="56"/>
      <c r="B688" s="56"/>
      <c r="C688" s="56"/>
      <c r="D688" s="56"/>
      <c r="E688" s="56"/>
      <c r="F688" s="56"/>
      <c r="G688" s="56"/>
      <c r="H688" s="56"/>
      <c r="I688" s="56"/>
      <c r="J688" s="56"/>
      <c r="K688" s="56"/>
      <c r="L688" s="56"/>
      <c r="M688" s="56"/>
      <c r="N688" s="56"/>
      <c r="O688" s="56"/>
      <c r="P688" s="56"/>
      <c r="Q688" s="56"/>
      <c r="R688" s="56"/>
      <c r="S688" s="56"/>
    </row>
    <row r="689" spans="1:19" s="51" customFormat="1" x14ac:dyDescent="0.3">
      <c r="A689" s="56"/>
      <c r="B689" s="56"/>
      <c r="C689" s="56"/>
      <c r="D689" s="56"/>
      <c r="E689" s="56"/>
      <c r="F689" s="56"/>
      <c r="G689" s="56"/>
      <c r="H689" s="56"/>
      <c r="I689" s="56"/>
      <c r="J689" s="56"/>
      <c r="K689" s="56"/>
      <c r="L689" s="56"/>
      <c r="M689" s="56"/>
      <c r="N689" s="56"/>
      <c r="O689" s="56"/>
      <c r="P689" s="56"/>
      <c r="Q689" s="56"/>
      <c r="R689" s="56"/>
      <c r="S689" s="56"/>
    </row>
    <row r="690" spans="1:19" s="51" customFormat="1" x14ac:dyDescent="0.3">
      <c r="A690" s="56"/>
      <c r="B690" s="56"/>
      <c r="C690" s="56"/>
      <c r="D690" s="56"/>
      <c r="E690" s="56"/>
      <c r="F690" s="56"/>
      <c r="G690" s="56"/>
      <c r="H690" s="56"/>
      <c r="I690" s="56"/>
      <c r="J690" s="56"/>
      <c r="K690" s="56"/>
      <c r="L690" s="56"/>
      <c r="M690" s="56"/>
      <c r="N690" s="56"/>
      <c r="O690" s="56"/>
      <c r="P690" s="56"/>
      <c r="Q690" s="56"/>
      <c r="R690" s="56"/>
      <c r="S690" s="56"/>
    </row>
    <row r="691" spans="1:19" s="51" customFormat="1" x14ac:dyDescent="0.3">
      <c r="A691" s="56"/>
      <c r="B691" s="56"/>
      <c r="C691" s="56"/>
      <c r="D691" s="56"/>
      <c r="E691" s="56"/>
      <c r="F691" s="56"/>
      <c r="G691" s="56"/>
      <c r="H691" s="56"/>
      <c r="I691" s="56"/>
      <c r="J691" s="56"/>
      <c r="K691" s="56"/>
      <c r="L691" s="56"/>
      <c r="M691" s="56"/>
      <c r="N691" s="56"/>
      <c r="O691" s="56"/>
      <c r="P691" s="56"/>
      <c r="Q691" s="56"/>
      <c r="R691" s="56"/>
      <c r="S691" s="56"/>
    </row>
    <row r="692" spans="1:19" s="51" customFormat="1" x14ac:dyDescent="0.3">
      <c r="A692" s="56"/>
      <c r="B692" s="56"/>
      <c r="C692" s="56"/>
      <c r="D692" s="56"/>
      <c r="E692" s="56"/>
      <c r="F692" s="56"/>
      <c r="G692" s="56"/>
      <c r="H692" s="56"/>
      <c r="I692" s="56"/>
      <c r="J692" s="56"/>
      <c r="K692" s="56"/>
      <c r="L692" s="56"/>
      <c r="M692" s="56"/>
      <c r="N692" s="56"/>
      <c r="O692" s="56"/>
      <c r="P692" s="56"/>
      <c r="Q692" s="56"/>
      <c r="R692" s="56"/>
      <c r="S692" s="56"/>
    </row>
    <row r="693" spans="1:19" s="51" customFormat="1" x14ac:dyDescent="0.3">
      <c r="A693" s="56"/>
      <c r="B693" s="56"/>
      <c r="C693" s="56"/>
      <c r="D693" s="56"/>
      <c r="E693" s="56"/>
      <c r="F693" s="56"/>
      <c r="G693" s="56"/>
      <c r="H693" s="56"/>
      <c r="I693" s="56"/>
      <c r="J693" s="56"/>
      <c r="K693" s="56"/>
      <c r="L693" s="56"/>
      <c r="M693" s="56"/>
      <c r="N693" s="56"/>
      <c r="O693" s="56"/>
      <c r="P693" s="56"/>
      <c r="Q693" s="56"/>
      <c r="R693" s="56"/>
      <c r="S693" s="56"/>
    </row>
    <row r="694" spans="1:19" s="51" customFormat="1" x14ac:dyDescent="0.3">
      <c r="A694" s="56"/>
      <c r="B694" s="56"/>
      <c r="C694" s="56"/>
      <c r="D694" s="56"/>
      <c r="E694" s="56"/>
      <c r="F694" s="56"/>
      <c r="G694" s="56"/>
      <c r="H694" s="56"/>
      <c r="I694" s="56"/>
      <c r="J694" s="56"/>
      <c r="K694" s="56"/>
      <c r="L694" s="56"/>
      <c r="M694" s="56"/>
      <c r="N694" s="56"/>
      <c r="O694" s="56"/>
      <c r="P694" s="56"/>
      <c r="Q694" s="56"/>
      <c r="R694" s="56"/>
      <c r="S694" s="56"/>
    </row>
    <row r="695" spans="1:19" s="51" customFormat="1" x14ac:dyDescent="0.3">
      <c r="A695" s="56"/>
      <c r="B695" s="56"/>
      <c r="C695" s="56"/>
      <c r="D695" s="56"/>
      <c r="E695" s="56"/>
      <c r="F695" s="56"/>
      <c r="G695" s="56"/>
      <c r="H695" s="56"/>
      <c r="I695" s="56"/>
      <c r="J695" s="56"/>
      <c r="K695" s="56"/>
      <c r="L695" s="56"/>
      <c r="M695" s="56"/>
      <c r="N695" s="56"/>
      <c r="O695" s="56"/>
      <c r="P695" s="56"/>
      <c r="Q695" s="56"/>
      <c r="R695" s="56"/>
      <c r="S695" s="56"/>
    </row>
    <row r="696" spans="1:19" s="51" customFormat="1" x14ac:dyDescent="0.3">
      <c r="A696" s="56"/>
      <c r="B696" s="56"/>
      <c r="C696" s="56"/>
      <c r="D696" s="56"/>
      <c r="E696" s="56"/>
      <c r="F696" s="56"/>
      <c r="G696" s="56"/>
      <c r="H696" s="56"/>
      <c r="I696" s="56"/>
      <c r="J696" s="56"/>
      <c r="K696" s="56"/>
      <c r="L696" s="56"/>
      <c r="M696" s="56"/>
      <c r="N696" s="56"/>
      <c r="O696" s="56"/>
      <c r="P696" s="56"/>
      <c r="Q696" s="56"/>
      <c r="R696" s="56"/>
      <c r="S696" s="56"/>
    </row>
    <row r="697" spans="1:19" s="51" customFormat="1" x14ac:dyDescent="0.3">
      <c r="A697" s="56"/>
      <c r="B697" s="56"/>
      <c r="C697" s="56"/>
      <c r="D697" s="56"/>
      <c r="E697" s="56"/>
      <c r="F697" s="56"/>
      <c r="G697" s="56"/>
      <c r="H697" s="56"/>
      <c r="I697" s="56"/>
      <c r="J697" s="56"/>
      <c r="K697" s="56"/>
      <c r="L697" s="56"/>
      <c r="M697" s="56"/>
      <c r="N697" s="56"/>
      <c r="O697" s="56"/>
      <c r="P697" s="56"/>
      <c r="Q697" s="56"/>
      <c r="R697" s="56"/>
      <c r="S697" s="56"/>
    </row>
    <row r="698" spans="1:19" s="51" customFormat="1" x14ac:dyDescent="0.3">
      <c r="A698" s="56"/>
      <c r="B698" s="56"/>
      <c r="C698" s="56"/>
      <c r="D698" s="56"/>
      <c r="E698" s="56"/>
      <c r="F698" s="56"/>
      <c r="G698" s="56"/>
      <c r="H698" s="56"/>
      <c r="I698" s="56"/>
      <c r="J698" s="56"/>
      <c r="K698" s="56"/>
      <c r="L698" s="56"/>
      <c r="M698" s="56"/>
      <c r="N698" s="56"/>
      <c r="O698" s="56"/>
      <c r="P698" s="56"/>
      <c r="Q698" s="56"/>
      <c r="R698" s="56"/>
      <c r="S698" s="56"/>
    </row>
    <row r="699" spans="1:19" s="51" customFormat="1" x14ac:dyDescent="0.3">
      <c r="A699" s="56"/>
      <c r="B699" s="56"/>
      <c r="C699" s="56"/>
      <c r="D699" s="56"/>
      <c r="E699" s="56"/>
      <c r="F699" s="56"/>
      <c r="G699" s="56"/>
      <c r="H699" s="56"/>
      <c r="I699" s="56"/>
      <c r="J699" s="56"/>
      <c r="K699" s="56"/>
      <c r="L699" s="56"/>
      <c r="M699" s="56"/>
      <c r="N699" s="56"/>
      <c r="O699" s="56"/>
      <c r="P699" s="56"/>
      <c r="Q699" s="56"/>
      <c r="R699" s="56"/>
      <c r="S699" s="56"/>
    </row>
    <row r="700" spans="1:19" s="51" customFormat="1" x14ac:dyDescent="0.3">
      <c r="A700" s="56"/>
      <c r="B700" s="56"/>
      <c r="C700" s="56"/>
      <c r="D700" s="56"/>
      <c r="E700" s="56"/>
      <c r="F700" s="56"/>
      <c r="G700" s="56"/>
      <c r="H700" s="56"/>
      <c r="I700" s="56"/>
      <c r="J700" s="56"/>
      <c r="K700" s="56"/>
      <c r="L700" s="56"/>
      <c r="M700" s="56"/>
      <c r="N700" s="56"/>
      <c r="O700" s="56"/>
      <c r="P700" s="56"/>
      <c r="Q700" s="56"/>
      <c r="R700" s="56"/>
      <c r="S700" s="56"/>
    </row>
    <row r="701" spans="1:19" s="51" customFormat="1" x14ac:dyDescent="0.3">
      <c r="A701" s="56"/>
      <c r="B701" s="56"/>
      <c r="C701" s="56"/>
      <c r="D701" s="56"/>
      <c r="E701" s="56"/>
      <c r="F701" s="56"/>
      <c r="G701" s="56"/>
      <c r="H701" s="56"/>
      <c r="I701" s="56"/>
      <c r="J701" s="56"/>
      <c r="K701" s="56"/>
      <c r="L701" s="56"/>
      <c r="M701" s="56"/>
      <c r="N701" s="56"/>
      <c r="O701" s="56"/>
      <c r="P701" s="56"/>
      <c r="Q701" s="56"/>
      <c r="R701" s="56"/>
      <c r="S701" s="56"/>
    </row>
    <row r="702" spans="1:19" s="51" customFormat="1" x14ac:dyDescent="0.3">
      <c r="A702" s="56"/>
      <c r="B702" s="56"/>
      <c r="C702" s="56"/>
      <c r="D702" s="56"/>
      <c r="E702" s="56"/>
      <c r="F702" s="56"/>
      <c r="G702" s="56"/>
      <c r="H702" s="56"/>
      <c r="I702" s="56"/>
      <c r="J702" s="56"/>
      <c r="K702" s="56"/>
      <c r="L702" s="56"/>
      <c r="M702" s="56"/>
      <c r="N702" s="56"/>
      <c r="O702" s="56"/>
      <c r="P702" s="56"/>
      <c r="Q702" s="56"/>
      <c r="R702" s="56"/>
      <c r="S702" s="56"/>
    </row>
    <row r="703" spans="1:19" s="51" customFormat="1" x14ac:dyDescent="0.3">
      <c r="A703" s="56"/>
      <c r="B703" s="56"/>
      <c r="C703" s="56"/>
      <c r="D703" s="56"/>
      <c r="E703" s="56"/>
      <c r="F703" s="56"/>
      <c r="G703" s="56"/>
      <c r="H703" s="56"/>
      <c r="I703" s="56"/>
      <c r="J703" s="56"/>
      <c r="K703" s="56"/>
      <c r="L703" s="56"/>
      <c r="M703" s="56"/>
      <c r="N703" s="56"/>
      <c r="O703" s="56"/>
      <c r="P703" s="56"/>
      <c r="Q703" s="56"/>
      <c r="R703" s="56"/>
      <c r="S703" s="56"/>
    </row>
    <row r="704" spans="1:19" s="51" customFormat="1" x14ac:dyDescent="0.3">
      <c r="A704" s="56"/>
      <c r="B704" s="56"/>
      <c r="C704" s="56"/>
      <c r="D704" s="56"/>
      <c r="E704" s="56"/>
      <c r="F704" s="56"/>
      <c r="G704" s="56"/>
      <c r="H704" s="56"/>
      <c r="I704" s="56"/>
      <c r="J704" s="56"/>
      <c r="K704" s="56"/>
      <c r="L704" s="56"/>
      <c r="M704" s="56"/>
      <c r="N704" s="56"/>
      <c r="O704" s="56"/>
      <c r="P704" s="56"/>
      <c r="Q704" s="56"/>
      <c r="R704" s="56"/>
      <c r="S704" s="56"/>
    </row>
    <row r="705" spans="1:19" s="51" customFormat="1" x14ac:dyDescent="0.3">
      <c r="A705" s="56"/>
      <c r="B705" s="56"/>
      <c r="C705" s="56"/>
      <c r="D705" s="56"/>
      <c r="E705" s="56"/>
      <c r="F705" s="56"/>
      <c r="G705" s="56"/>
      <c r="H705" s="56"/>
      <c r="I705" s="56"/>
      <c r="J705" s="56"/>
      <c r="K705" s="56"/>
      <c r="L705" s="56"/>
      <c r="M705" s="56"/>
      <c r="N705" s="56"/>
      <c r="O705" s="56"/>
      <c r="P705" s="56"/>
      <c r="Q705" s="56"/>
      <c r="R705" s="56"/>
      <c r="S705" s="56"/>
    </row>
    <row r="706" spans="1:19" s="51" customFormat="1" x14ac:dyDescent="0.3">
      <c r="A706" s="56"/>
      <c r="B706" s="56"/>
      <c r="C706" s="56"/>
      <c r="D706" s="56"/>
      <c r="E706" s="56"/>
      <c r="F706" s="56"/>
      <c r="G706" s="56"/>
      <c r="H706" s="56"/>
      <c r="I706" s="56"/>
      <c r="J706" s="56"/>
      <c r="K706" s="56"/>
      <c r="L706" s="56"/>
      <c r="M706" s="56"/>
      <c r="N706" s="56"/>
      <c r="O706" s="56"/>
      <c r="P706" s="56"/>
      <c r="Q706" s="56"/>
      <c r="R706" s="56"/>
      <c r="S706" s="56"/>
    </row>
    <row r="707" spans="1:19" s="51" customFormat="1" x14ac:dyDescent="0.3">
      <c r="A707" s="56"/>
      <c r="B707" s="56"/>
      <c r="C707" s="56"/>
      <c r="D707" s="56"/>
      <c r="E707" s="56"/>
      <c r="F707" s="56"/>
      <c r="G707" s="56"/>
      <c r="H707" s="56"/>
      <c r="I707" s="56"/>
      <c r="J707" s="56"/>
      <c r="K707" s="56"/>
      <c r="L707" s="56"/>
      <c r="M707" s="56"/>
      <c r="N707" s="56"/>
      <c r="O707" s="56"/>
      <c r="P707" s="56"/>
      <c r="Q707" s="56"/>
      <c r="R707" s="56"/>
      <c r="S707" s="56"/>
    </row>
    <row r="708" spans="1:19" s="51" customFormat="1" x14ac:dyDescent="0.3">
      <c r="A708" s="56"/>
      <c r="B708" s="56"/>
      <c r="C708" s="56"/>
      <c r="D708" s="56"/>
      <c r="E708" s="56"/>
      <c r="F708" s="56"/>
      <c r="G708" s="56"/>
      <c r="H708" s="56"/>
      <c r="I708" s="56"/>
      <c r="J708" s="56"/>
      <c r="K708" s="56"/>
      <c r="L708" s="56"/>
      <c r="M708" s="56"/>
      <c r="N708" s="56"/>
      <c r="O708" s="56"/>
      <c r="P708" s="56"/>
      <c r="Q708" s="56"/>
      <c r="R708" s="56"/>
      <c r="S708" s="56"/>
    </row>
    <row r="709" spans="1:19" s="51" customFormat="1" x14ac:dyDescent="0.3">
      <c r="A709" s="56"/>
      <c r="B709" s="56"/>
      <c r="C709" s="56"/>
      <c r="D709" s="56"/>
      <c r="E709" s="56"/>
      <c r="F709" s="56"/>
      <c r="G709" s="56"/>
      <c r="H709" s="56"/>
      <c r="I709" s="56"/>
      <c r="J709" s="56"/>
      <c r="K709" s="56"/>
      <c r="L709" s="56"/>
      <c r="M709" s="56"/>
      <c r="N709" s="56"/>
      <c r="O709" s="56"/>
      <c r="P709" s="56"/>
      <c r="Q709" s="56"/>
      <c r="R709" s="56"/>
      <c r="S709" s="56"/>
    </row>
    <row r="710" spans="1:19" s="51" customFormat="1" x14ac:dyDescent="0.3">
      <c r="A710" s="56"/>
      <c r="B710" s="56"/>
      <c r="C710" s="56"/>
      <c r="D710" s="56"/>
      <c r="E710" s="56"/>
      <c r="F710" s="56"/>
      <c r="G710" s="56"/>
      <c r="H710" s="56"/>
      <c r="I710" s="56"/>
      <c r="J710" s="56"/>
      <c r="K710" s="56"/>
      <c r="L710" s="56"/>
      <c r="M710" s="56"/>
      <c r="N710" s="56"/>
      <c r="O710" s="56"/>
      <c r="P710" s="56"/>
      <c r="Q710" s="56"/>
      <c r="R710" s="56"/>
      <c r="S710" s="56"/>
    </row>
    <row r="711" spans="1:19" s="51" customFormat="1" x14ac:dyDescent="0.3">
      <c r="A711" s="56"/>
      <c r="B711" s="56"/>
      <c r="C711" s="56"/>
      <c r="D711" s="56"/>
      <c r="E711" s="56"/>
      <c r="F711" s="56"/>
      <c r="G711" s="56"/>
      <c r="H711" s="56"/>
      <c r="I711" s="56"/>
      <c r="J711" s="56"/>
      <c r="K711" s="56"/>
      <c r="L711" s="56"/>
      <c r="M711" s="56"/>
      <c r="N711" s="56"/>
      <c r="O711" s="56"/>
      <c r="P711" s="56"/>
      <c r="Q711" s="56"/>
      <c r="R711" s="56"/>
      <c r="S711" s="56"/>
    </row>
    <row r="712" spans="1:19" s="51" customFormat="1" x14ac:dyDescent="0.3">
      <c r="A712" s="56"/>
      <c r="B712" s="56"/>
      <c r="C712" s="56"/>
      <c r="D712" s="56"/>
      <c r="E712" s="56"/>
      <c r="F712" s="56"/>
      <c r="G712" s="56"/>
      <c r="H712" s="56"/>
      <c r="I712" s="56"/>
      <c r="J712" s="56"/>
      <c r="K712" s="56"/>
      <c r="L712" s="56"/>
      <c r="M712" s="56"/>
      <c r="N712" s="56"/>
      <c r="O712" s="56"/>
      <c r="P712" s="56"/>
      <c r="Q712" s="56"/>
      <c r="R712" s="56"/>
      <c r="S712" s="56"/>
    </row>
    <row r="713" spans="1:19" s="51" customFormat="1" x14ac:dyDescent="0.3">
      <c r="A713" s="56"/>
      <c r="B713" s="56"/>
      <c r="C713" s="56"/>
      <c r="D713" s="56"/>
      <c r="E713" s="56"/>
      <c r="F713" s="56"/>
      <c r="G713" s="56"/>
      <c r="H713" s="56"/>
      <c r="I713" s="56"/>
      <c r="J713" s="56"/>
      <c r="K713" s="56"/>
      <c r="L713" s="56"/>
      <c r="M713" s="56"/>
      <c r="N713" s="56"/>
      <c r="O713" s="56"/>
      <c r="P713" s="56"/>
      <c r="Q713" s="56"/>
      <c r="R713" s="56"/>
      <c r="S713" s="56"/>
    </row>
    <row r="714" spans="1:19" s="51" customFormat="1" x14ac:dyDescent="0.3">
      <c r="A714" s="56"/>
      <c r="B714" s="56"/>
      <c r="C714" s="56"/>
      <c r="D714" s="56"/>
      <c r="E714" s="56"/>
      <c r="F714" s="56"/>
      <c r="G714" s="56"/>
      <c r="H714" s="56"/>
      <c r="I714" s="56"/>
      <c r="J714" s="56"/>
      <c r="K714" s="56"/>
      <c r="L714" s="56"/>
      <c r="M714" s="56"/>
      <c r="N714" s="56"/>
      <c r="O714" s="56"/>
      <c r="P714" s="56"/>
      <c r="Q714" s="56"/>
      <c r="R714" s="56"/>
      <c r="S714" s="56"/>
    </row>
    <row r="715" spans="1:19" s="51" customFormat="1" x14ac:dyDescent="0.3">
      <c r="A715" s="56"/>
      <c r="B715" s="56"/>
      <c r="C715" s="56"/>
      <c r="D715" s="56"/>
      <c r="E715" s="56"/>
      <c r="F715" s="56"/>
      <c r="G715" s="56"/>
      <c r="H715" s="56"/>
      <c r="I715" s="56"/>
      <c r="J715" s="56"/>
      <c r="K715" s="56"/>
      <c r="L715" s="56"/>
      <c r="M715" s="56"/>
      <c r="N715" s="56"/>
      <c r="O715" s="56"/>
      <c r="P715" s="56"/>
      <c r="Q715" s="56"/>
      <c r="R715" s="56"/>
      <c r="S715" s="56"/>
    </row>
    <row r="716" spans="1:19" s="51" customFormat="1" x14ac:dyDescent="0.3">
      <c r="A716" s="56"/>
      <c r="B716" s="56"/>
      <c r="C716" s="56"/>
      <c r="D716" s="56"/>
      <c r="E716" s="56"/>
      <c r="F716" s="56"/>
      <c r="G716" s="56"/>
      <c r="H716" s="56"/>
      <c r="I716" s="56"/>
      <c r="J716" s="56"/>
      <c r="K716" s="56"/>
      <c r="L716" s="56"/>
      <c r="M716" s="56"/>
      <c r="N716" s="56"/>
      <c r="O716" s="56"/>
      <c r="P716" s="56"/>
      <c r="Q716" s="56"/>
      <c r="R716" s="56"/>
      <c r="S716" s="56"/>
    </row>
    <row r="717" spans="1:19" s="51" customFormat="1" x14ac:dyDescent="0.3">
      <c r="A717" s="56"/>
      <c r="B717" s="56"/>
      <c r="C717" s="56"/>
      <c r="D717" s="56"/>
      <c r="E717" s="56"/>
      <c r="F717" s="56"/>
      <c r="G717" s="56"/>
      <c r="H717" s="56"/>
      <c r="I717" s="56"/>
      <c r="J717" s="56"/>
      <c r="K717" s="56"/>
      <c r="L717" s="56"/>
      <c r="M717" s="56"/>
      <c r="N717" s="56"/>
      <c r="O717" s="56"/>
      <c r="P717" s="56"/>
      <c r="Q717" s="56"/>
      <c r="R717" s="56"/>
      <c r="S717" s="56"/>
    </row>
    <row r="718" spans="1:19" s="51" customFormat="1" x14ac:dyDescent="0.3">
      <c r="A718" s="56"/>
      <c r="B718" s="56"/>
      <c r="C718" s="56"/>
      <c r="D718" s="56"/>
      <c r="E718" s="56"/>
      <c r="F718" s="56"/>
      <c r="G718" s="56"/>
      <c r="H718" s="56"/>
      <c r="I718" s="56"/>
      <c r="J718" s="56"/>
      <c r="K718" s="56"/>
      <c r="L718" s="56"/>
      <c r="M718" s="56"/>
      <c r="N718" s="56"/>
      <c r="O718" s="56"/>
      <c r="P718" s="56"/>
      <c r="Q718" s="56"/>
      <c r="R718" s="56"/>
      <c r="S718" s="56"/>
    </row>
    <row r="719" spans="1:19" s="51" customFormat="1" x14ac:dyDescent="0.3">
      <c r="A719" s="56"/>
      <c r="B719" s="56"/>
      <c r="C719" s="56"/>
      <c r="D719" s="56"/>
      <c r="E719" s="56"/>
      <c r="F719" s="56"/>
      <c r="G719" s="56"/>
      <c r="H719" s="56"/>
      <c r="I719" s="56"/>
      <c r="J719" s="56"/>
      <c r="K719" s="56"/>
      <c r="L719" s="56"/>
      <c r="M719" s="56"/>
      <c r="N719" s="56"/>
      <c r="O719" s="56"/>
      <c r="P719" s="56"/>
      <c r="Q719" s="56"/>
      <c r="R719" s="56"/>
      <c r="S719" s="56"/>
    </row>
    <row r="720" spans="1:19" s="51" customFormat="1" x14ac:dyDescent="0.3">
      <c r="A720" s="56"/>
      <c r="B720" s="56"/>
      <c r="C720" s="56"/>
      <c r="D720" s="56"/>
      <c r="E720" s="56"/>
      <c r="F720" s="56"/>
      <c r="G720" s="56"/>
      <c r="H720" s="56"/>
      <c r="I720" s="56"/>
      <c r="J720" s="56"/>
      <c r="K720" s="56"/>
      <c r="L720" s="56"/>
      <c r="M720" s="56"/>
      <c r="N720" s="56"/>
      <c r="O720" s="56"/>
      <c r="P720" s="56"/>
      <c r="Q720" s="56"/>
      <c r="R720" s="56"/>
      <c r="S720" s="56"/>
    </row>
    <row r="721" spans="1:19" s="51" customFormat="1" x14ac:dyDescent="0.3">
      <c r="A721" s="56"/>
      <c r="B721" s="56"/>
      <c r="C721" s="56"/>
      <c r="D721" s="56"/>
      <c r="E721" s="56"/>
      <c r="F721" s="56"/>
      <c r="G721" s="56"/>
      <c r="H721" s="56"/>
      <c r="I721" s="56"/>
      <c r="J721" s="56"/>
      <c r="K721" s="56"/>
      <c r="L721" s="56"/>
      <c r="M721" s="56"/>
      <c r="N721" s="56"/>
      <c r="O721" s="56"/>
      <c r="P721" s="56"/>
      <c r="Q721" s="56"/>
      <c r="R721" s="56"/>
      <c r="S721" s="56"/>
    </row>
    <row r="722" spans="1:19" s="51" customFormat="1" x14ac:dyDescent="0.3">
      <c r="A722" s="56"/>
      <c r="B722" s="56"/>
      <c r="C722" s="56"/>
      <c r="D722" s="56"/>
      <c r="E722" s="56"/>
      <c r="F722" s="56"/>
      <c r="G722" s="56"/>
      <c r="H722" s="56"/>
      <c r="I722" s="56"/>
      <c r="J722" s="56"/>
      <c r="K722" s="56"/>
      <c r="L722" s="56"/>
      <c r="M722" s="56"/>
      <c r="N722" s="56"/>
      <c r="O722" s="56"/>
      <c r="P722" s="56"/>
      <c r="Q722" s="56"/>
      <c r="R722" s="56"/>
      <c r="S722" s="56"/>
    </row>
    <row r="723" spans="1:19" s="51" customFormat="1" x14ac:dyDescent="0.3">
      <c r="A723" s="56"/>
      <c r="B723" s="56"/>
      <c r="C723" s="56"/>
      <c r="D723" s="56"/>
      <c r="E723" s="56"/>
      <c r="F723" s="56"/>
      <c r="G723" s="56"/>
      <c r="H723" s="56"/>
      <c r="I723" s="56"/>
      <c r="J723" s="56"/>
      <c r="K723" s="56"/>
      <c r="L723" s="56"/>
      <c r="M723" s="56"/>
      <c r="N723" s="56"/>
      <c r="O723" s="56"/>
      <c r="P723" s="56"/>
      <c r="Q723" s="56"/>
      <c r="R723" s="56"/>
      <c r="S723" s="56"/>
    </row>
    <row r="724" spans="1:19" s="51" customFormat="1" x14ac:dyDescent="0.3">
      <c r="A724" s="56"/>
      <c r="B724" s="56"/>
      <c r="C724" s="56"/>
      <c r="D724" s="56"/>
      <c r="E724" s="56"/>
      <c r="F724" s="56"/>
      <c r="G724" s="56"/>
      <c r="H724" s="56"/>
      <c r="I724" s="56"/>
      <c r="J724" s="56"/>
      <c r="K724" s="56"/>
      <c r="L724" s="56"/>
      <c r="M724" s="56"/>
      <c r="N724" s="56"/>
      <c r="O724" s="56"/>
      <c r="P724" s="56"/>
      <c r="Q724" s="56"/>
      <c r="R724" s="56"/>
      <c r="S724" s="56"/>
    </row>
    <row r="725" spans="1:19" s="51" customFormat="1" x14ac:dyDescent="0.3">
      <c r="A725" s="56"/>
      <c r="B725" s="56"/>
      <c r="C725" s="56"/>
      <c r="D725" s="56"/>
      <c r="E725" s="56"/>
      <c r="F725" s="56"/>
      <c r="G725" s="56"/>
      <c r="H725" s="56"/>
      <c r="I725" s="56"/>
      <c r="J725" s="56"/>
      <c r="K725" s="56"/>
      <c r="L725" s="56"/>
      <c r="M725" s="56"/>
      <c r="N725" s="56"/>
      <c r="O725" s="56"/>
      <c r="P725" s="56"/>
      <c r="Q725" s="56"/>
      <c r="R725" s="56"/>
      <c r="S725" s="56"/>
    </row>
    <row r="726" spans="1:19" s="51" customFormat="1" x14ac:dyDescent="0.3">
      <c r="A726" s="56"/>
      <c r="B726" s="56"/>
      <c r="C726" s="56"/>
      <c r="D726" s="56"/>
      <c r="E726" s="56"/>
      <c r="F726" s="56"/>
      <c r="G726" s="56"/>
      <c r="H726" s="56"/>
      <c r="I726" s="56"/>
      <c r="J726" s="56"/>
      <c r="K726" s="56"/>
      <c r="L726" s="56"/>
      <c r="M726" s="56"/>
      <c r="N726" s="56"/>
      <c r="O726" s="56"/>
      <c r="P726" s="56"/>
      <c r="Q726" s="56"/>
      <c r="R726" s="56"/>
      <c r="S726" s="56"/>
    </row>
    <row r="727" spans="1:19" s="51" customFormat="1" x14ac:dyDescent="0.3">
      <c r="A727" s="56"/>
      <c r="B727" s="56"/>
      <c r="C727" s="56"/>
      <c r="D727" s="56"/>
      <c r="E727" s="56"/>
      <c r="F727" s="56"/>
      <c r="G727" s="56"/>
      <c r="H727" s="56"/>
      <c r="I727" s="56"/>
      <c r="J727" s="56"/>
      <c r="K727" s="56"/>
      <c r="L727" s="56"/>
      <c r="M727" s="56"/>
      <c r="N727" s="56"/>
      <c r="O727" s="56"/>
      <c r="P727" s="56"/>
      <c r="Q727" s="56"/>
      <c r="R727" s="56"/>
      <c r="S727" s="56"/>
    </row>
    <row r="728" spans="1:19" s="51" customFormat="1" x14ac:dyDescent="0.3">
      <c r="A728" s="56"/>
      <c r="B728" s="56"/>
      <c r="C728" s="56"/>
      <c r="D728" s="56"/>
      <c r="E728" s="56"/>
      <c r="F728" s="56"/>
      <c r="G728" s="56"/>
      <c r="H728" s="56"/>
      <c r="I728" s="56"/>
      <c r="J728" s="56"/>
      <c r="K728" s="56"/>
      <c r="L728" s="56"/>
      <c r="M728" s="56"/>
      <c r="N728" s="56"/>
      <c r="O728" s="56"/>
      <c r="P728" s="56"/>
      <c r="Q728" s="56"/>
      <c r="R728" s="56"/>
      <c r="S728" s="56"/>
    </row>
    <row r="729" spans="1:19" s="51" customFormat="1" x14ac:dyDescent="0.3">
      <c r="A729" s="56"/>
      <c r="B729" s="56"/>
      <c r="C729" s="56"/>
      <c r="D729" s="56"/>
      <c r="E729" s="56"/>
      <c r="F729" s="56"/>
      <c r="G729" s="56"/>
      <c r="H729" s="56"/>
      <c r="I729" s="56"/>
      <c r="J729" s="56"/>
      <c r="K729" s="56"/>
      <c r="L729" s="56"/>
      <c r="M729" s="56"/>
      <c r="N729" s="56"/>
      <c r="O729" s="56"/>
      <c r="P729" s="56"/>
      <c r="Q729" s="56"/>
      <c r="R729" s="56"/>
      <c r="S729" s="56"/>
    </row>
    <row r="730" spans="1:19" s="51" customFormat="1" x14ac:dyDescent="0.3">
      <c r="A730" s="56"/>
      <c r="B730" s="56"/>
      <c r="C730" s="56"/>
      <c r="D730" s="56"/>
      <c r="E730" s="56"/>
      <c r="F730" s="56"/>
      <c r="G730" s="56"/>
      <c r="H730" s="56"/>
      <c r="I730" s="56"/>
      <c r="J730" s="56"/>
      <c r="K730" s="56"/>
      <c r="L730" s="56"/>
      <c r="M730" s="56"/>
      <c r="N730" s="56"/>
      <c r="O730" s="56"/>
      <c r="P730" s="56"/>
      <c r="Q730" s="56"/>
      <c r="R730" s="56"/>
      <c r="S730" s="56"/>
    </row>
    <row r="731" spans="1:19" s="51" customFormat="1" x14ac:dyDescent="0.3">
      <c r="A731" s="56"/>
      <c r="B731" s="56"/>
      <c r="C731" s="56"/>
      <c r="D731" s="56"/>
      <c r="E731" s="56"/>
      <c r="F731" s="56"/>
      <c r="G731" s="56"/>
      <c r="H731" s="56"/>
      <c r="I731" s="56"/>
      <c r="J731" s="56"/>
      <c r="K731" s="56"/>
      <c r="L731" s="56"/>
      <c r="M731" s="56"/>
      <c r="N731" s="56"/>
      <c r="O731" s="56"/>
      <c r="P731" s="56"/>
      <c r="Q731" s="56"/>
      <c r="R731" s="56"/>
      <c r="S731" s="56"/>
    </row>
    <row r="732" spans="1:19" s="51" customFormat="1" x14ac:dyDescent="0.3">
      <c r="A732" s="56"/>
      <c r="B732" s="56"/>
      <c r="C732" s="56"/>
      <c r="D732" s="56"/>
      <c r="E732" s="56"/>
      <c r="F732" s="56"/>
      <c r="G732" s="56"/>
      <c r="H732" s="56"/>
      <c r="I732" s="56"/>
      <c r="J732" s="56"/>
      <c r="K732" s="56"/>
      <c r="L732" s="56"/>
      <c r="M732" s="56"/>
      <c r="N732" s="56"/>
      <c r="O732" s="56"/>
      <c r="P732" s="56"/>
      <c r="Q732" s="56"/>
      <c r="R732" s="56"/>
      <c r="S732" s="56"/>
    </row>
    <row r="733" spans="1:19" s="51" customFormat="1" x14ac:dyDescent="0.3">
      <c r="A733" s="56"/>
      <c r="B733" s="56"/>
      <c r="C733" s="56"/>
      <c r="D733" s="56"/>
      <c r="E733" s="56"/>
      <c r="F733" s="56"/>
      <c r="G733" s="56"/>
      <c r="H733" s="56"/>
      <c r="I733" s="56"/>
      <c r="J733" s="56"/>
      <c r="K733" s="56"/>
      <c r="L733" s="56"/>
      <c r="M733" s="56"/>
      <c r="N733" s="56"/>
      <c r="O733" s="56"/>
      <c r="P733" s="56"/>
      <c r="Q733" s="56"/>
      <c r="R733" s="56"/>
      <c r="S733" s="56"/>
    </row>
    <row r="734" spans="1:19" s="51" customFormat="1" x14ac:dyDescent="0.3">
      <c r="A734" s="56"/>
      <c r="B734" s="56"/>
      <c r="C734" s="56"/>
      <c r="D734" s="56"/>
      <c r="E734" s="56"/>
      <c r="F734" s="56"/>
      <c r="G734" s="56"/>
      <c r="H734" s="56"/>
      <c r="I734" s="56"/>
      <c r="J734" s="56"/>
      <c r="K734" s="56"/>
      <c r="L734" s="56"/>
      <c r="M734" s="56"/>
      <c r="N734" s="56"/>
      <c r="O734" s="56"/>
      <c r="P734" s="56"/>
      <c r="Q734" s="56"/>
      <c r="R734" s="56"/>
      <c r="S734" s="56"/>
    </row>
    <row r="735" spans="1:19" s="51" customFormat="1" x14ac:dyDescent="0.3">
      <c r="A735" s="56"/>
      <c r="B735" s="56"/>
      <c r="C735" s="56"/>
      <c r="D735" s="56"/>
      <c r="E735" s="56"/>
      <c r="F735" s="56"/>
      <c r="G735" s="56"/>
      <c r="H735" s="56"/>
      <c r="I735" s="56"/>
      <c r="J735" s="56"/>
      <c r="K735" s="56"/>
      <c r="L735" s="56"/>
      <c r="M735" s="56"/>
      <c r="N735" s="56"/>
      <c r="O735" s="56"/>
      <c r="P735" s="56"/>
      <c r="Q735" s="56"/>
      <c r="R735" s="56"/>
      <c r="S735" s="56"/>
    </row>
    <row r="736" spans="1:19" s="51" customFormat="1" x14ac:dyDescent="0.3">
      <c r="A736" s="56"/>
      <c r="B736" s="56"/>
      <c r="C736" s="56"/>
      <c r="D736" s="56"/>
      <c r="E736" s="56"/>
      <c r="F736" s="56"/>
      <c r="G736" s="56"/>
      <c r="H736" s="56"/>
      <c r="I736" s="56"/>
      <c r="J736" s="56"/>
      <c r="K736" s="56"/>
      <c r="L736" s="56"/>
      <c r="M736" s="56"/>
      <c r="N736" s="56"/>
      <c r="O736" s="56"/>
      <c r="P736" s="56"/>
      <c r="Q736" s="56"/>
      <c r="R736" s="56"/>
      <c r="S736" s="56"/>
    </row>
    <row r="737" spans="1:19" s="51" customFormat="1" x14ac:dyDescent="0.3">
      <c r="A737" s="56"/>
      <c r="B737" s="56"/>
      <c r="C737" s="56"/>
      <c r="D737" s="56"/>
      <c r="E737" s="56"/>
      <c r="F737" s="56"/>
      <c r="G737" s="56"/>
      <c r="H737" s="56"/>
      <c r="I737" s="56"/>
      <c r="J737" s="56"/>
      <c r="K737" s="56"/>
      <c r="L737" s="56"/>
      <c r="M737" s="56"/>
      <c r="N737" s="56"/>
      <c r="O737" s="56"/>
      <c r="P737" s="56"/>
      <c r="Q737" s="56"/>
      <c r="R737" s="56"/>
      <c r="S737" s="56"/>
    </row>
    <row r="738" spans="1:19" s="51" customFormat="1" x14ac:dyDescent="0.3">
      <c r="A738" s="56"/>
      <c r="B738" s="56"/>
      <c r="C738" s="56"/>
      <c r="D738" s="56"/>
      <c r="E738" s="56"/>
      <c r="F738" s="56"/>
      <c r="G738" s="56"/>
      <c r="H738" s="56"/>
      <c r="I738" s="56"/>
      <c r="J738" s="56"/>
      <c r="K738" s="56"/>
      <c r="L738" s="56"/>
      <c r="M738" s="56"/>
      <c r="N738" s="56"/>
      <c r="O738" s="56"/>
      <c r="P738" s="56"/>
      <c r="Q738" s="56"/>
      <c r="R738" s="56"/>
      <c r="S738" s="56"/>
    </row>
    <row r="739" spans="1:19" s="51" customFormat="1" x14ac:dyDescent="0.3">
      <c r="A739" s="56"/>
      <c r="B739" s="56"/>
      <c r="C739" s="56"/>
      <c r="D739" s="56"/>
      <c r="E739" s="56"/>
      <c r="F739" s="56"/>
      <c r="G739" s="56"/>
      <c r="H739" s="56"/>
      <c r="I739" s="56"/>
      <c r="J739" s="56"/>
      <c r="K739" s="56"/>
      <c r="L739" s="56"/>
      <c r="M739" s="56"/>
      <c r="N739" s="56"/>
      <c r="O739" s="56"/>
      <c r="P739" s="56"/>
      <c r="Q739" s="56"/>
      <c r="R739" s="56"/>
      <c r="S739" s="56"/>
    </row>
    <row r="740" spans="1:19" s="51" customFormat="1" x14ac:dyDescent="0.3">
      <c r="A740" s="56"/>
      <c r="B740" s="56"/>
      <c r="C740" s="56"/>
      <c r="D740" s="56"/>
      <c r="E740" s="56"/>
      <c r="F740" s="56"/>
      <c r="G740" s="56"/>
      <c r="H740" s="56"/>
      <c r="I740" s="56"/>
      <c r="J740" s="56"/>
      <c r="K740" s="56"/>
      <c r="L740" s="56"/>
      <c r="M740" s="56"/>
      <c r="N740" s="56"/>
      <c r="O740" s="56"/>
      <c r="P740" s="56"/>
      <c r="Q740" s="56"/>
      <c r="R740" s="56"/>
      <c r="S740" s="56"/>
    </row>
    <row r="741" spans="1:19" s="51" customFormat="1" x14ac:dyDescent="0.3">
      <c r="A741" s="56"/>
      <c r="B741" s="56"/>
      <c r="C741" s="56"/>
      <c r="D741" s="56"/>
      <c r="E741" s="56"/>
      <c r="F741" s="56"/>
      <c r="G741" s="56"/>
      <c r="H741" s="56"/>
      <c r="I741" s="56"/>
      <c r="J741" s="56"/>
      <c r="K741" s="56"/>
      <c r="L741" s="56"/>
      <c r="M741" s="56"/>
      <c r="N741" s="56"/>
      <c r="O741" s="56"/>
      <c r="P741" s="56"/>
      <c r="Q741" s="56"/>
      <c r="R741" s="56"/>
      <c r="S741" s="56"/>
    </row>
    <row r="742" spans="1:19" s="51" customFormat="1" x14ac:dyDescent="0.3">
      <c r="A742" s="56"/>
      <c r="B742" s="56"/>
      <c r="C742" s="56"/>
      <c r="D742" s="56"/>
      <c r="E742" s="56"/>
      <c r="F742" s="56"/>
      <c r="G742" s="56"/>
      <c r="H742" s="56"/>
      <c r="I742" s="56"/>
      <c r="J742" s="56"/>
      <c r="K742" s="56"/>
      <c r="L742" s="56"/>
      <c r="M742" s="56"/>
      <c r="N742" s="56"/>
      <c r="O742" s="56"/>
      <c r="P742" s="56"/>
      <c r="Q742" s="56"/>
      <c r="R742" s="56"/>
      <c r="S742" s="56"/>
    </row>
    <row r="743" spans="1:19" s="51" customFormat="1" x14ac:dyDescent="0.3">
      <c r="A743" s="56"/>
      <c r="B743" s="56"/>
      <c r="C743" s="56"/>
      <c r="D743" s="56"/>
      <c r="E743" s="56"/>
      <c r="F743" s="56"/>
      <c r="G743" s="56"/>
      <c r="H743" s="56"/>
      <c r="I743" s="56"/>
      <c r="J743" s="56"/>
      <c r="K743" s="56"/>
      <c r="L743" s="56"/>
      <c r="M743" s="56"/>
      <c r="N743" s="56"/>
      <c r="O743" s="56"/>
      <c r="P743" s="56"/>
      <c r="Q743" s="56"/>
      <c r="R743" s="56"/>
      <c r="S743" s="56"/>
    </row>
    <row r="744" spans="1:19" s="51" customFormat="1" x14ac:dyDescent="0.3">
      <c r="A744" s="56"/>
      <c r="B744" s="56"/>
      <c r="C744" s="56"/>
      <c r="D744" s="56"/>
      <c r="E744" s="56"/>
      <c r="F744" s="56"/>
      <c r="G744" s="56"/>
      <c r="H744" s="56"/>
      <c r="I744" s="56"/>
      <c r="J744" s="56"/>
      <c r="K744" s="56"/>
      <c r="L744" s="56"/>
      <c r="M744" s="56"/>
      <c r="N744" s="56"/>
      <c r="O744" s="56"/>
      <c r="P744" s="56"/>
      <c r="Q744" s="56"/>
      <c r="R744" s="56"/>
      <c r="S744" s="56"/>
    </row>
    <row r="745" spans="1:19" s="51" customFormat="1" x14ac:dyDescent="0.3">
      <c r="A745" s="56"/>
      <c r="B745" s="56"/>
      <c r="C745" s="56"/>
      <c r="D745" s="56"/>
      <c r="E745" s="56"/>
      <c r="F745" s="56"/>
      <c r="G745" s="56"/>
      <c r="H745" s="56"/>
      <c r="I745" s="56"/>
      <c r="J745" s="56"/>
      <c r="K745" s="56"/>
      <c r="L745" s="56"/>
      <c r="M745" s="56"/>
      <c r="N745" s="56"/>
      <c r="O745" s="56"/>
      <c r="P745" s="56"/>
      <c r="Q745" s="56"/>
      <c r="R745" s="56"/>
      <c r="S745" s="56"/>
    </row>
    <row r="746" spans="1:19" s="51" customFormat="1" x14ac:dyDescent="0.3">
      <c r="A746" s="56"/>
      <c r="B746" s="56"/>
      <c r="C746" s="56"/>
      <c r="D746" s="56"/>
      <c r="E746" s="56"/>
      <c r="F746" s="56"/>
      <c r="G746" s="56"/>
      <c r="H746" s="56"/>
      <c r="I746" s="56"/>
      <c r="J746" s="56"/>
      <c r="K746" s="56"/>
      <c r="L746" s="56"/>
      <c r="M746" s="56"/>
      <c r="N746" s="56"/>
      <c r="O746" s="56"/>
      <c r="P746" s="56"/>
      <c r="Q746" s="56"/>
      <c r="R746" s="56"/>
      <c r="S746" s="56"/>
    </row>
    <row r="747" spans="1:19" s="51" customFormat="1" x14ac:dyDescent="0.3">
      <c r="A747" s="56"/>
      <c r="B747" s="56"/>
      <c r="C747" s="56"/>
      <c r="D747" s="56"/>
      <c r="E747" s="56"/>
      <c r="F747" s="56"/>
      <c r="G747" s="56"/>
      <c r="H747" s="56"/>
      <c r="I747" s="56"/>
      <c r="J747" s="56"/>
      <c r="K747" s="56"/>
      <c r="L747" s="56"/>
      <c r="M747" s="56"/>
      <c r="N747" s="56"/>
      <c r="O747" s="56"/>
      <c r="P747" s="56"/>
      <c r="Q747" s="56"/>
      <c r="R747" s="56"/>
      <c r="S747" s="56"/>
    </row>
    <row r="748" spans="1:19" s="51" customFormat="1" x14ac:dyDescent="0.3">
      <c r="A748" s="56"/>
      <c r="B748" s="56"/>
      <c r="C748" s="56"/>
      <c r="D748" s="56"/>
      <c r="E748" s="56"/>
      <c r="F748" s="56"/>
      <c r="G748" s="56"/>
      <c r="H748" s="56"/>
      <c r="I748" s="56"/>
      <c r="J748" s="56"/>
      <c r="K748" s="56"/>
      <c r="L748" s="56"/>
      <c r="M748" s="56"/>
      <c r="N748" s="56"/>
      <c r="O748" s="56"/>
      <c r="P748" s="56"/>
      <c r="Q748" s="56"/>
      <c r="R748" s="56"/>
      <c r="S748" s="56"/>
    </row>
    <row r="749" spans="1:19" s="51" customFormat="1" x14ac:dyDescent="0.3">
      <c r="A749" s="56"/>
      <c r="B749" s="56"/>
      <c r="C749" s="56"/>
      <c r="D749" s="56"/>
      <c r="E749" s="56"/>
      <c r="F749" s="56"/>
      <c r="G749" s="56"/>
      <c r="H749" s="56"/>
      <c r="I749" s="56"/>
      <c r="J749" s="56"/>
      <c r="K749" s="56"/>
      <c r="L749" s="56"/>
      <c r="M749" s="56"/>
      <c r="N749" s="56"/>
      <c r="O749" s="56"/>
      <c r="P749" s="56"/>
      <c r="Q749" s="56"/>
      <c r="R749" s="56"/>
      <c r="S749" s="56"/>
    </row>
    <row r="750" spans="1:19" s="51" customFormat="1" x14ac:dyDescent="0.3">
      <c r="A750" s="56"/>
      <c r="B750" s="56"/>
      <c r="C750" s="56"/>
      <c r="D750" s="56"/>
      <c r="E750" s="56"/>
      <c r="F750" s="56"/>
      <c r="G750" s="56"/>
      <c r="H750" s="56"/>
      <c r="I750" s="56"/>
      <c r="J750" s="56"/>
      <c r="K750" s="56"/>
      <c r="L750" s="56"/>
      <c r="M750" s="56"/>
      <c r="N750" s="56"/>
      <c r="O750" s="56"/>
      <c r="P750" s="56"/>
      <c r="Q750" s="56"/>
      <c r="R750" s="56"/>
      <c r="S750" s="56"/>
    </row>
    <row r="751" spans="1:19" s="51" customFormat="1" x14ac:dyDescent="0.3">
      <c r="A751" s="56"/>
      <c r="B751" s="56"/>
      <c r="C751" s="56"/>
      <c r="D751" s="56"/>
      <c r="E751" s="56"/>
      <c r="F751" s="56"/>
      <c r="G751" s="56"/>
      <c r="H751" s="56"/>
      <c r="I751" s="56"/>
      <c r="J751" s="56"/>
      <c r="K751" s="56"/>
      <c r="L751" s="56"/>
      <c r="M751" s="56"/>
      <c r="N751" s="56"/>
      <c r="O751" s="56"/>
      <c r="P751" s="56"/>
      <c r="Q751" s="56"/>
      <c r="R751" s="56"/>
      <c r="S751" s="56"/>
    </row>
    <row r="752" spans="1:19" s="51" customFormat="1" x14ac:dyDescent="0.3">
      <c r="A752" s="56"/>
      <c r="B752" s="56"/>
      <c r="C752" s="56"/>
      <c r="D752" s="56"/>
      <c r="E752" s="56"/>
      <c r="F752" s="56"/>
      <c r="G752" s="56"/>
      <c r="H752" s="56"/>
      <c r="I752" s="56"/>
      <c r="J752" s="56"/>
      <c r="K752" s="56"/>
      <c r="L752" s="56"/>
      <c r="M752" s="56"/>
      <c r="N752" s="56"/>
      <c r="O752" s="56"/>
      <c r="P752" s="56"/>
      <c r="Q752" s="56"/>
      <c r="R752" s="56"/>
      <c r="S752" s="56"/>
    </row>
    <row r="753" spans="1:19" s="51" customFormat="1" x14ac:dyDescent="0.3">
      <c r="A753" s="56"/>
      <c r="B753" s="56"/>
      <c r="C753" s="56"/>
      <c r="D753" s="56"/>
      <c r="E753" s="56"/>
      <c r="F753" s="56"/>
      <c r="G753" s="56"/>
      <c r="H753" s="56"/>
      <c r="I753" s="56"/>
      <c r="J753" s="56"/>
      <c r="K753" s="56"/>
      <c r="L753" s="56"/>
      <c r="M753" s="56"/>
      <c r="N753" s="56"/>
      <c r="O753" s="56"/>
      <c r="P753" s="56"/>
      <c r="Q753" s="56"/>
      <c r="R753" s="56"/>
      <c r="S753" s="56"/>
    </row>
    <row r="754" spans="1:19" s="51" customFormat="1" x14ac:dyDescent="0.3">
      <c r="A754" s="56"/>
      <c r="B754" s="56"/>
      <c r="C754" s="56"/>
      <c r="D754" s="56"/>
      <c r="E754" s="56"/>
      <c r="F754" s="56"/>
      <c r="G754" s="56"/>
      <c r="H754" s="56"/>
      <c r="I754" s="56"/>
      <c r="J754" s="56"/>
      <c r="K754" s="56"/>
      <c r="L754" s="56"/>
      <c r="M754" s="56"/>
      <c r="N754" s="56"/>
      <c r="O754" s="56"/>
      <c r="P754" s="56"/>
      <c r="Q754" s="56"/>
      <c r="R754" s="56"/>
      <c r="S754" s="56"/>
    </row>
    <row r="755" spans="1:19" s="51" customFormat="1" x14ac:dyDescent="0.3">
      <c r="A755" s="56"/>
      <c r="B755" s="56"/>
      <c r="C755" s="56"/>
      <c r="D755" s="56"/>
      <c r="E755" s="56"/>
      <c r="F755" s="56"/>
      <c r="G755" s="56"/>
      <c r="H755" s="56"/>
      <c r="I755" s="56"/>
      <c r="J755" s="56"/>
      <c r="K755" s="56"/>
      <c r="L755" s="56"/>
      <c r="M755" s="56"/>
      <c r="N755" s="56"/>
      <c r="O755" s="56"/>
      <c r="P755" s="56"/>
      <c r="Q755" s="56"/>
      <c r="R755" s="56"/>
      <c r="S755" s="56"/>
    </row>
    <row r="756" spans="1:19" s="51" customFormat="1" x14ac:dyDescent="0.3">
      <c r="A756" s="56"/>
      <c r="B756" s="56"/>
      <c r="C756" s="56"/>
      <c r="D756" s="56"/>
      <c r="E756" s="56"/>
      <c r="F756" s="56"/>
      <c r="G756" s="56"/>
      <c r="H756" s="56"/>
      <c r="I756" s="56"/>
      <c r="J756" s="56"/>
      <c r="K756" s="56"/>
      <c r="L756" s="56"/>
      <c r="M756" s="56"/>
      <c r="N756" s="56"/>
      <c r="O756" s="56"/>
      <c r="P756" s="56"/>
      <c r="Q756" s="56"/>
      <c r="R756" s="56"/>
      <c r="S756" s="56"/>
    </row>
    <row r="757" spans="1:19" s="51" customFormat="1" x14ac:dyDescent="0.3">
      <c r="A757" s="56"/>
      <c r="B757" s="56"/>
      <c r="C757" s="56"/>
      <c r="D757" s="56"/>
      <c r="E757" s="56"/>
      <c r="F757" s="56"/>
      <c r="G757" s="56"/>
      <c r="H757" s="56"/>
      <c r="I757" s="56"/>
      <c r="J757" s="56"/>
      <c r="K757" s="56"/>
      <c r="L757" s="56"/>
      <c r="M757" s="56"/>
      <c r="N757" s="56"/>
      <c r="O757" s="56"/>
      <c r="P757" s="56"/>
      <c r="Q757" s="56"/>
      <c r="R757" s="56"/>
      <c r="S757" s="56"/>
    </row>
    <row r="758" spans="1:19" s="51" customFormat="1" x14ac:dyDescent="0.3">
      <c r="A758" s="56"/>
      <c r="B758" s="56"/>
      <c r="C758" s="56"/>
      <c r="D758" s="56"/>
      <c r="E758" s="56"/>
      <c r="F758" s="56"/>
      <c r="G758" s="56"/>
      <c r="H758" s="56"/>
      <c r="I758" s="56"/>
      <c r="J758" s="56"/>
      <c r="K758" s="56"/>
      <c r="L758" s="56"/>
      <c r="M758" s="56"/>
      <c r="N758" s="56"/>
      <c r="O758" s="56"/>
      <c r="P758" s="56"/>
      <c r="Q758" s="56"/>
      <c r="R758" s="56"/>
      <c r="S758" s="56"/>
    </row>
    <row r="759" spans="1:19" s="51" customFormat="1" x14ac:dyDescent="0.3">
      <c r="A759" s="56"/>
      <c r="B759" s="56"/>
      <c r="C759" s="56"/>
      <c r="D759" s="56"/>
      <c r="E759" s="56"/>
      <c r="F759" s="56"/>
      <c r="G759" s="56"/>
      <c r="H759" s="56"/>
      <c r="I759" s="56"/>
      <c r="J759" s="56"/>
      <c r="K759" s="56"/>
      <c r="L759" s="56"/>
      <c r="M759" s="56"/>
      <c r="N759" s="56"/>
      <c r="O759" s="56"/>
      <c r="P759" s="56"/>
      <c r="Q759" s="56"/>
      <c r="R759" s="56"/>
      <c r="S759" s="56"/>
    </row>
    <row r="760" spans="1:19" s="51" customFormat="1" x14ac:dyDescent="0.3">
      <c r="A760" s="56"/>
      <c r="B760" s="56"/>
      <c r="C760" s="56"/>
      <c r="D760" s="56"/>
      <c r="E760" s="56"/>
      <c r="F760" s="56"/>
      <c r="G760" s="56"/>
      <c r="H760" s="56"/>
      <c r="I760" s="56"/>
      <c r="J760" s="56"/>
      <c r="K760" s="56"/>
      <c r="L760" s="56"/>
      <c r="M760" s="56"/>
      <c r="N760" s="56"/>
      <c r="O760" s="56"/>
      <c r="P760" s="56"/>
      <c r="Q760" s="56"/>
      <c r="R760" s="56"/>
      <c r="S760" s="56"/>
    </row>
    <row r="761" spans="1:19" s="51" customFormat="1" x14ac:dyDescent="0.3">
      <c r="A761" s="56"/>
      <c r="B761" s="56"/>
      <c r="C761" s="56"/>
      <c r="D761" s="56"/>
      <c r="E761" s="56"/>
      <c r="F761" s="56"/>
      <c r="G761" s="56"/>
      <c r="H761" s="56"/>
      <c r="I761" s="56"/>
      <c r="J761" s="56"/>
      <c r="K761" s="56"/>
      <c r="L761" s="56"/>
      <c r="M761" s="56"/>
      <c r="N761" s="56"/>
      <c r="O761" s="56"/>
      <c r="P761" s="56"/>
      <c r="Q761" s="56"/>
      <c r="R761" s="56"/>
      <c r="S761" s="56"/>
    </row>
    <row r="762" spans="1:19" s="51" customFormat="1" x14ac:dyDescent="0.3">
      <c r="A762" s="56"/>
      <c r="B762" s="56"/>
      <c r="C762" s="56"/>
      <c r="D762" s="56"/>
      <c r="E762" s="56"/>
      <c r="F762" s="56"/>
      <c r="G762" s="56"/>
      <c r="H762" s="56"/>
      <c r="I762" s="56"/>
      <c r="J762" s="56"/>
      <c r="K762" s="56"/>
      <c r="L762" s="56"/>
      <c r="M762" s="56"/>
      <c r="N762" s="56"/>
      <c r="O762" s="56"/>
      <c r="P762" s="56"/>
      <c r="Q762" s="56"/>
      <c r="R762" s="56"/>
      <c r="S762" s="56"/>
    </row>
    <row r="763" spans="1:19" s="51" customFormat="1" x14ac:dyDescent="0.3">
      <c r="A763" s="56"/>
      <c r="B763" s="56"/>
      <c r="C763" s="56"/>
      <c r="D763" s="56"/>
      <c r="E763" s="56"/>
      <c r="F763" s="56"/>
      <c r="G763" s="56"/>
      <c r="H763" s="56"/>
      <c r="I763" s="56"/>
      <c r="J763" s="56"/>
      <c r="K763" s="56"/>
      <c r="L763" s="56"/>
      <c r="M763" s="56"/>
      <c r="N763" s="56"/>
      <c r="O763" s="56"/>
      <c r="P763" s="56"/>
      <c r="Q763" s="56"/>
      <c r="R763" s="56"/>
      <c r="S763" s="56"/>
    </row>
    <row r="764" spans="1:19" s="51" customFormat="1" x14ac:dyDescent="0.3">
      <c r="A764" s="56"/>
      <c r="B764" s="56"/>
      <c r="C764" s="56"/>
      <c r="D764" s="56"/>
      <c r="E764" s="56"/>
      <c r="F764" s="56"/>
      <c r="G764" s="56"/>
      <c r="H764" s="56"/>
      <c r="I764" s="56"/>
      <c r="J764" s="56"/>
      <c r="K764" s="56"/>
      <c r="L764" s="56"/>
      <c r="M764" s="56"/>
      <c r="N764" s="56"/>
      <c r="O764" s="56"/>
      <c r="P764" s="56"/>
      <c r="Q764" s="56"/>
      <c r="R764" s="56"/>
      <c r="S764" s="56"/>
    </row>
    <row r="765" spans="1:19" s="51" customFormat="1" x14ac:dyDescent="0.3">
      <c r="A765" s="56"/>
      <c r="B765" s="56"/>
      <c r="C765" s="56"/>
      <c r="D765" s="56"/>
      <c r="E765" s="56"/>
      <c r="F765" s="56"/>
      <c r="G765" s="56"/>
      <c r="H765" s="56"/>
      <c r="I765" s="56"/>
      <c r="J765" s="56"/>
      <c r="K765" s="56"/>
      <c r="L765" s="56"/>
      <c r="M765" s="56"/>
      <c r="N765" s="56"/>
      <c r="O765" s="56"/>
      <c r="P765" s="56"/>
      <c r="Q765" s="56"/>
      <c r="R765" s="56"/>
      <c r="S765" s="56"/>
    </row>
    <row r="766" spans="1:19" s="51" customFormat="1" x14ac:dyDescent="0.3">
      <c r="A766" s="56"/>
      <c r="B766" s="56"/>
      <c r="C766" s="56"/>
      <c r="D766" s="56"/>
      <c r="E766" s="56"/>
      <c r="F766" s="56"/>
      <c r="G766" s="56"/>
      <c r="H766" s="56"/>
      <c r="I766" s="56"/>
      <c r="J766" s="56"/>
      <c r="K766" s="56"/>
      <c r="L766" s="56"/>
      <c r="M766" s="56"/>
      <c r="N766" s="56"/>
      <c r="O766" s="56"/>
      <c r="P766" s="56"/>
      <c r="Q766" s="56"/>
      <c r="R766" s="56"/>
      <c r="S766" s="56"/>
    </row>
    <row r="767" spans="1:19" s="51" customFormat="1" x14ac:dyDescent="0.3">
      <c r="A767" s="56"/>
      <c r="B767" s="56"/>
      <c r="C767" s="56"/>
      <c r="D767" s="56"/>
      <c r="E767" s="56"/>
      <c r="F767" s="56"/>
      <c r="G767" s="56"/>
      <c r="H767" s="56"/>
      <c r="I767" s="56"/>
      <c r="J767" s="56"/>
      <c r="K767" s="56"/>
      <c r="L767" s="56"/>
      <c r="M767" s="56"/>
      <c r="N767" s="56"/>
      <c r="O767" s="56"/>
      <c r="P767" s="56"/>
      <c r="Q767" s="56"/>
      <c r="R767" s="56"/>
      <c r="S767" s="56"/>
    </row>
    <row r="768" spans="1:19" s="51" customFormat="1" x14ac:dyDescent="0.3">
      <c r="A768" s="56"/>
      <c r="B768" s="56"/>
      <c r="C768" s="56"/>
      <c r="D768" s="56"/>
      <c r="E768" s="56"/>
      <c r="F768" s="56"/>
      <c r="G768" s="56"/>
      <c r="H768" s="56"/>
      <c r="I768" s="56"/>
      <c r="J768" s="56"/>
      <c r="K768" s="56"/>
      <c r="L768" s="56"/>
      <c r="M768" s="56"/>
      <c r="N768" s="56"/>
      <c r="O768" s="56"/>
      <c r="P768" s="56"/>
      <c r="Q768" s="56"/>
      <c r="R768" s="56"/>
      <c r="S768" s="56"/>
    </row>
    <row r="769" spans="1:19" s="51" customFormat="1" x14ac:dyDescent="0.3">
      <c r="A769" s="56"/>
      <c r="B769" s="56"/>
      <c r="C769" s="56"/>
      <c r="D769" s="56"/>
      <c r="E769" s="56"/>
      <c r="F769" s="56"/>
      <c r="G769" s="56"/>
      <c r="H769" s="56"/>
      <c r="I769" s="56"/>
      <c r="J769" s="56"/>
      <c r="K769" s="56"/>
      <c r="L769" s="56"/>
      <c r="M769" s="56"/>
      <c r="N769" s="56"/>
      <c r="O769" s="56"/>
      <c r="P769" s="56"/>
      <c r="Q769" s="56"/>
      <c r="R769" s="56"/>
      <c r="S769" s="56"/>
    </row>
    <row r="770" spans="1:19" s="51" customFormat="1" x14ac:dyDescent="0.3">
      <c r="A770" s="56"/>
      <c r="B770" s="56"/>
      <c r="C770" s="56"/>
      <c r="D770" s="56"/>
      <c r="E770" s="56"/>
      <c r="F770" s="56"/>
      <c r="G770" s="56"/>
      <c r="H770" s="56"/>
      <c r="I770" s="56"/>
      <c r="J770" s="56"/>
      <c r="K770" s="56"/>
      <c r="L770" s="56"/>
      <c r="M770" s="56"/>
      <c r="N770" s="56"/>
      <c r="O770" s="56"/>
      <c r="P770" s="56"/>
      <c r="Q770" s="56"/>
      <c r="R770" s="56"/>
      <c r="S770" s="56"/>
    </row>
    <row r="771" spans="1:19" s="51" customFormat="1" x14ac:dyDescent="0.3">
      <c r="A771" s="56"/>
      <c r="B771" s="56"/>
      <c r="C771" s="56"/>
      <c r="D771" s="56"/>
      <c r="E771" s="56"/>
      <c r="F771" s="56"/>
      <c r="G771" s="56"/>
      <c r="H771" s="56"/>
      <c r="I771" s="56"/>
      <c r="J771" s="56"/>
      <c r="K771" s="56"/>
      <c r="L771" s="56"/>
      <c r="M771" s="56"/>
      <c r="N771" s="56"/>
      <c r="O771" s="56"/>
      <c r="P771" s="56"/>
      <c r="Q771" s="56"/>
      <c r="R771" s="56"/>
      <c r="S771" s="56"/>
    </row>
    <row r="772" spans="1:19" s="51" customFormat="1" x14ac:dyDescent="0.3">
      <c r="A772" s="56"/>
      <c r="B772" s="56"/>
      <c r="C772" s="56"/>
      <c r="D772" s="56"/>
      <c r="E772" s="56"/>
      <c r="F772" s="56"/>
      <c r="G772" s="56"/>
      <c r="H772" s="56"/>
      <c r="I772" s="56"/>
      <c r="J772" s="56"/>
      <c r="K772" s="56"/>
      <c r="L772" s="56"/>
      <c r="M772" s="56"/>
      <c r="N772" s="56"/>
      <c r="O772" s="56"/>
      <c r="P772" s="56"/>
      <c r="Q772" s="56"/>
      <c r="R772" s="56"/>
      <c r="S772" s="56"/>
    </row>
    <row r="773" spans="1:19" s="51" customFormat="1" x14ac:dyDescent="0.3">
      <c r="A773" s="56"/>
      <c r="B773" s="56"/>
      <c r="C773" s="56"/>
      <c r="D773" s="56"/>
      <c r="E773" s="56"/>
      <c r="F773" s="56"/>
      <c r="G773" s="56"/>
      <c r="H773" s="56"/>
      <c r="I773" s="56"/>
      <c r="J773" s="56"/>
      <c r="K773" s="56"/>
      <c r="L773" s="56"/>
      <c r="M773" s="56"/>
      <c r="N773" s="56"/>
      <c r="O773" s="56"/>
      <c r="P773" s="56"/>
      <c r="Q773" s="56"/>
      <c r="R773" s="56"/>
      <c r="S773" s="56"/>
    </row>
    <row r="774" spans="1:19" s="51" customFormat="1" x14ac:dyDescent="0.3">
      <c r="A774" s="56"/>
      <c r="B774" s="56"/>
      <c r="C774" s="56"/>
      <c r="D774" s="56"/>
      <c r="E774" s="56"/>
      <c r="F774" s="56"/>
      <c r="G774" s="56"/>
      <c r="H774" s="56"/>
      <c r="I774" s="56"/>
      <c r="J774" s="56"/>
      <c r="K774" s="56"/>
      <c r="L774" s="56"/>
      <c r="M774" s="56"/>
      <c r="N774" s="56"/>
      <c r="O774" s="56"/>
      <c r="P774" s="56"/>
      <c r="Q774" s="56"/>
      <c r="R774" s="56"/>
      <c r="S774" s="56"/>
    </row>
    <row r="775" spans="1:19" s="51" customFormat="1" x14ac:dyDescent="0.3">
      <c r="A775" s="56"/>
      <c r="B775" s="56"/>
      <c r="C775" s="56"/>
      <c r="D775" s="56"/>
      <c r="E775" s="56"/>
      <c r="F775" s="56"/>
      <c r="G775" s="56"/>
      <c r="H775" s="56"/>
      <c r="I775" s="56"/>
      <c r="J775" s="56"/>
      <c r="K775" s="56"/>
      <c r="L775" s="56"/>
      <c r="M775" s="56"/>
      <c r="N775" s="56"/>
      <c r="O775" s="56"/>
      <c r="P775" s="56"/>
      <c r="Q775" s="56"/>
      <c r="R775" s="56"/>
      <c r="S775" s="56"/>
    </row>
    <row r="776" spans="1:19" s="51" customFormat="1" x14ac:dyDescent="0.3">
      <c r="A776" s="56"/>
      <c r="B776" s="56"/>
      <c r="C776" s="56"/>
      <c r="D776" s="56"/>
      <c r="E776" s="56"/>
      <c r="F776" s="56"/>
      <c r="G776" s="56"/>
      <c r="H776" s="56"/>
      <c r="I776" s="56"/>
      <c r="J776" s="56"/>
      <c r="K776" s="56"/>
      <c r="L776" s="56"/>
      <c r="M776" s="56"/>
      <c r="N776" s="56"/>
      <c r="O776" s="56"/>
      <c r="P776" s="56"/>
      <c r="Q776" s="56"/>
      <c r="R776" s="56"/>
      <c r="S776" s="56"/>
    </row>
    <row r="777" spans="1:19" s="51" customFormat="1" x14ac:dyDescent="0.3">
      <c r="A777" s="56"/>
      <c r="B777" s="56"/>
      <c r="C777" s="56"/>
      <c r="D777" s="56"/>
      <c r="E777" s="56"/>
      <c r="F777" s="56"/>
      <c r="G777" s="56"/>
      <c r="H777" s="56"/>
      <c r="I777" s="56"/>
      <c r="J777" s="56"/>
      <c r="K777" s="56"/>
      <c r="L777" s="56"/>
      <c r="M777" s="56"/>
      <c r="N777" s="56"/>
      <c r="O777" s="56"/>
      <c r="P777" s="56"/>
      <c r="Q777" s="56"/>
      <c r="R777" s="56"/>
      <c r="S777" s="56"/>
    </row>
    <row r="778" spans="1:19" s="51" customFormat="1" x14ac:dyDescent="0.3">
      <c r="A778" s="56"/>
      <c r="B778" s="56"/>
      <c r="C778" s="56"/>
      <c r="D778" s="56"/>
      <c r="E778" s="56"/>
      <c r="F778" s="56"/>
      <c r="G778" s="56"/>
      <c r="H778" s="56"/>
      <c r="I778" s="56"/>
      <c r="J778" s="56"/>
      <c r="K778" s="56"/>
      <c r="L778" s="56"/>
      <c r="M778" s="56"/>
      <c r="N778" s="56"/>
      <c r="O778" s="56"/>
      <c r="P778" s="56"/>
      <c r="Q778" s="56"/>
      <c r="R778" s="56"/>
      <c r="S778" s="56"/>
    </row>
    <row r="779" spans="1:19" s="51" customFormat="1" x14ac:dyDescent="0.3">
      <c r="A779" s="56"/>
      <c r="B779" s="56"/>
      <c r="C779" s="56"/>
      <c r="D779" s="56"/>
      <c r="E779" s="56"/>
      <c r="F779" s="56"/>
      <c r="G779" s="56"/>
      <c r="H779" s="56"/>
      <c r="I779" s="56"/>
      <c r="J779" s="56"/>
      <c r="K779" s="56"/>
      <c r="L779" s="56"/>
      <c r="M779" s="56"/>
      <c r="N779" s="56"/>
      <c r="O779" s="56"/>
      <c r="P779" s="56"/>
      <c r="Q779" s="56"/>
      <c r="R779" s="56"/>
      <c r="S779" s="56"/>
    </row>
    <row r="780" spans="1:19" s="51" customFormat="1" x14ac:dyDescent="0.3">
      <c r="A780" s="56"/>
      <c r="B780" s="56"/>
      <c r="C780" s="56"/>
      <c r="D780" s="56"/>
      <c r="E780" s="56"/>
      <c r="F780" s="56"/>
      <c r="G780" s="56"/>
      <c r="H780" s="56"/>
      <c r="I780" s="56"/>
      <c r="J780" s="56"/>
      <c r="K780" s="56"/>
      <c r="L780" s="56"/>
      <c r="M780" s="56"/>
      <c r="N780" s="56"/>
      <c r="O780" s="56"/>
      <c r="P780" s="56"/>
      <c r="Q780" s="56"/>
      <c r="R780" s="56"/>
      <c r="S780" s="56"/>
    </row>
    <row r="781" spans="1:19" s="51" customFormat="1" x14ac:dyDescent="0.3">
      <c r="A781" s="56"/>
      <c r="B781" s="56"/>
      <c r="C781" s="56"/>
      <c r="D781" s="56"/>
      <c r="E781" s="56"/>
      <c r="F781" s="56"/>
      <c r="G781" s="56"/>
      <c r="H781" s="56"/>
      <c r="I781" s="56"/>
      <c r="J781" s="56"/>
      <c r="K781" s="56"/>
      <c r="L781" s="56"/>
      <c r="M781" s="56"/>
      <c r="N781" s="56"/>
      <c r="O781" s="56"/>
      <c r="P781" s="56"/>
      <c r="Q781" s="56"/>
      <c r="R781" s="56"/>
      <c r="S781" s="56"/>
    </row>
    <row r="782" spans="1:19" s="51" customFormat="1" x14ac:dyDescent="0.3">
      <c r="A782" s="56"/>
      <c r="B782" s="56"/>
      <c r="C782" s="56"/>
      <c r="D782" s="56"/>
      <c r="E782" s="56"/>
      <c r="F782" s="56"/>
      <c r="G782" s="56"/>
      <c r="H782" s="56"/>
      <c r="I782" s="56"/>
      <c r="J782" s="56"/>
      <c r="K782" s="56"/>
      <c r="L782" s="56"/>
      <c r="M782" s="56"/>
      <c r="N782" s="56"/>
      <c r="O782" s="56"/>
      <c r="P782" s="56"/>
      <c r="Q782" s="56"/>
      <c r="R782" s="56"/>
      <c r="S782" s="56"/>
    </row>
    <row r="783" spans="1:19" s="51" customFormat="1" x14ac:dyDescent="0.3">
      <c r="A783" s="56"/>
      <c r="B783" s="56"/>
      <c r="C783" s="56"/>
      <c r="D783" s="56"/>
      <c r="E783" s="56"/>
      <c r="F783" s="56"/>
      <c r="G783" s="56"/>
      <c r="H783" s="56"/>
      <c r="I783" s="56"/>
      <c r="J783" s="56"/>
      <c r="K783" s="56"/>
      <c r="L783" s="56"/>
      <c r="M783" s="56"/>
      <c r="N783" s="56"/>
      <c r="O783" s="56"/>
      <c r="P783" s="56"/>
      <c r="Q783" s="56"/>
      <c r="R783" s="56"/>
      <c r="S783" s="56"/>
    </row>
    <row r="784" spans="1:19" s="51" customFormat="1" x14ac:dyDescent="0.3">
      <c r="A784" s="56"/>
      <c r="B784" s="56"/>
      <c r="C784" s="56"/>
      <c r="D784" s="56"/>
      <c r="E784" s="56"/>
      <c r="F784" s="56"/>
      <c r="G784" s="56"/>
      <c r="H784" s="56"/>
      <c r="I784" s="56"/>
      <c r="J784" s="56"/>
      <c r="K784" s="56"/>
      <c r="L784" s="56"/>
      <c r="M784" s="56"/>
      <c r="N784" s="56"/>
      <c r="O784" s="56"/>
      <c r="P784" s="56"/>
      <c r="Q784" s="56"/>
      <c r="R784" s="56"/>
      <c r="S784" s="56"/>
    </row>
    <row r="785" spans="1:19" s="51" customFormat="1" x14ac:dyDescent="0.3">
      <c r="A785" s="56"/>
      <c r="B785" s="56"/>
      <c r="C785" s="56"/>
      <c r="D785" s="56"/>
      <c r="E785" s="56"/>
      <c r="F785" s="56"/>
      <c r="G785" s="56"/>
      <c r="H785" s="56"/>
      <c r="I785" s="56"/>
      <c r="J785" s="56"/>
      <c r="K785" s="56"/>
      <c r="L785" s="56"/>
      <c r="M785" s="56"/>
      <c r="N785" s="56"/>
      <c r="O785" s="56"/>
      <c r="P785" s="56"/>
      <c r="Q785" s="56"/>
      <c r="R785" s="56"/>
      <c r="S785" s="56"/>
    </row>
    <row r="786" spans="1:19" s="51" customFormat="1" x14ac:dyDescent="0.3">
      <c r="A786" s="56"/>
      <c r="B786" s="56"/>
      <c r="C786" s="56"/>
      <c r="D786" s="56"/>
      <c r="E786" s="56"/>
      <c r="F786" s="56"/>
      <c r="G786" s="56"/>
      <c r="H786" s="56"/>
      <c r="I786" s="56"/>
      <c r="J786" s="56"/>
      <c r="K786" s="56"/>
      <c r="L786" s="56"/>
      <c r="M786" s="56"/>
      <c r="N786" s="56"/>
      <c r="O786" s="56"/>
      <c r="P786" s="56"/>
      <c r="Q786" s="56"/>
      <c r="R786" s="56"/>
      <c r="S786" s="56"/>
    </row>
    <row r="787" spans="1:19" s="51" customFormat="1" x14ac:dyDescent="0.3">
      <c r="A787" s="56"/>
      <c r="B787" s="56"/>
      <c r="C787" s="56"/>
      <c r="D787" s="56"/>
      <c r="E787" s="56"/>
      <c r="F787" s="56"/>
      <c r="G787" s="56"/>
      <c r="H787" s="56"/>
      <c r="I787" s="56"/>
      <c r="J787" s="56"/>
      <c r="K787" s="56"/>
      <c r="L787" s="56"/>
      <c r="M787" s="56"/>
      <c r="N787" s="56"/>
      <c r="O787" s="56"/>
      <c r="P787" s="56"/>
      <c r="Q787" s="56"/>
      <c r="R787" s="56"/>
      <c r="S787" s="56"/>
    </row>
    <row r="788" spans="1:19" s="51" customFormat="1" x14ac:dyDescent="0.3">
      <c r="A788" s="56"/>
      <c r="B788" s="56"/>
      <c r="C788" s="56"/>
      <c r="D788" s="56"/>
      <c r="E788" s="56"/>
      <c r="F788" s="56"/>
      <c r="G788" s="56"/>
      <c r="H788" s="56"/>
      <c r="I788" s="56"/>
      <c r="J788" s="56"/>
      <c r="K788" s="56"/>
      <c r="L788" s="56"/>
      <c r="M788" s="56"/>
      <c r="N788" s="56"/>
      <c r="O788" s="56"/>
      <c r="P788" s="56"/>
      <c r="Q788" s="56"/>
      <c r="R788" s="56"/>
      <c r="S788" s="56"/>
    </row>
    <row r="789" spans="1:19" s="51" customFormat="1" x14ac:dyDescent="0.3">
      <c r="A789" s="56"/>
      <c r="B789" s="56"/>
      <c r="C789" s="56"/>
      <c r="D789" s="56"/>
      <c r="E789" s="56"/>
      <c r="F789" s="56"/>
      <c r="G789" s="56"/>
      <c r="H789" s="56"/>
      <c r="I789" s="56"/>
      <c r="J789" s="56"/>
      <c r="K789" s="56"/>
      <c r="L789" s="56"/>
      <c r="M789" s="56"/>
      <c r="N789" s="56"/>
      <c r="O789" s="56"/>
      <c r="P789" s="56"/>
      <c r="Q789" s="56"/>
      <c r="R789" s="56"/>
      <c r="S789" s="56"/>
    </row>
    <row r="790" spans="1:19" s="51" customFormat="1" x14ac:dyDescent="0.3">
      <c r="A790" s="56"/>
      <c r="B790" s="56"/>
      <c r="C790" s="56"/>
      <c r="D790" s="56"/>
      <c r="E790" s="56"/>
      <c r="F790" s="56"/>
      <c r="G790" s="56"/>
      <c r="H790" s="56"/>
      <c r="I790" s="56"/>
      <c r="J790" s="56"/>
      <c r="K790" s="56"/>
      <c r="L790" s="56"/>
      <c r="M790" s="56"/>
      <c r="N790" s="56"/>
      <c r="O790" s="56"/>
      <c r="P790" s="56"/>
      <c r="Q790" s="56"/>
      <c r="R790" s="56"/>
      <c r="S790" s="56"/>
    </row>
    <row r="791" spans="1:19" s="51" customFormat="1" x14ac:dyDescent="0.3">
      <c r="A791" s="56"/>
      <c r="B791" s="56"/>
      <c r="C791" s="56"/>
      <c r="D791" s="56"/>
      <c r="E791" s="56"/>
      <c r="F791" s="56"/>
      <c r="G791" s="56"/>
      <c r="H791" s="56"/>
      <c r="I791" s="56"/>
      <c r="J791" s="56"/>
      <c r="K791" s="56"/>
      <c r="L791" s="56"/>
      <c r="M791" s="56"/>
      <c r="N791" s="56"/>
      <c r="O791" s="56"/>
      <c r="P791" s="56"/>
      <c r="Q791" s="56"/>
      <c r="R791" s="56"/>
      <c r="S791" s="56"/>
    </row>
    <row r="792" spans="1:19" s="51" customFormat="1" x14ac:dyDescent="0.3">
      <c r="A792" s="56"/>
      <c r="B792" s="56"/>
      <c r="C792" s="56"/>
      <c r="D792" s="56"/>
      <c r="E792" s="56"/>
      <c r="F792" s="56"/>
      <c r="G792" s="56"/>
      <c r="H792" s="56"/>
      <c r="I792" s="56"/>
      <c r="J792" s="56"/>
      <c r="K792" s="56"/>
      <c r="L792" s="56"/>
      <c r="M792" s="56"/>
      <c r="N792" s="56"/>
      <c r="O792" s="56"/>
      <c r="P792" s="56"/>
      <c r="Q792" s="56"/>
      <c r="R792" s="56"/>
      <c r="S792" s="56"/>
    </row>
    <row r="793" spans="1:19" s="51" customFormat="1" x14ac:dyDescent="0.3">
      <c r="A793" s="56"/>
      <c r="B793" s="56"/>
      <c r="C793" s="56"/>
      <c r="D793" s="56"/>
      <c r="E793" s="56"/>
      <c r="F793" s="56"/>
      <c r="G793" s="56"/>
      <c r="H793" s="56"/>
      <c r="I793" s="56"/>
      <c r="J793" s="56"/>
      <c r="K793" s="56"/>
      <c r="L793" s="56"/>
      <c r="M793" s="56"/>
      <c r="N793" s="56"/>
      <c r="O793" s="56"/>
      <c r="P793" s="56"/>
      <c r="Q793" s="56"/>
      <c r="R793" s="56"/>
      <c r="S793" s="56"/>
    </row>
    <row r="794" spans="1:19" s="51" customFormat="1" x14ac:dyDescent="0.3">
      <c r="A794" s="56"/>
      <c r="B794" s="56"/>
      <c r="C794" s="56"/>
      <c r="D794" s="56"/>
      <c r="E794" s="56"/>
      <c r="F794" s="56"/>
      <c r="G794" s="56"/>
      <c r="H794" s="56"/>
      <c r="I794" s="56"/>
      <c r="J794" s="56"/>
      <c r="K794" s="56"/>
      <c r="L794" s="56"/>
      <c r="M794" s="56"/>
      <c r="N794" s="56"/>
      <c r="O794" s="56"/>
      <c r="P794" s="56"/>
      <c r="Q794" s="56"/>
      <c r="R794" s="56"/>
      <c r="S794" s="56"/>
    </row>
    <row r="795" spans="1:19" s="51" customFormat="1" x14ac:dyDescent="0.3">
      <c r="A795" s="56"/>
      <c r="B795" s="56"/>
      <c r="C795" s="56"/>
      <c r="D795" s="56"/>
      <c r="E795" s="56"/>
      <c r="F795" s="56"/>
      <c r="G795" s="56"/>
      <c r="H795" s="56"/>
      <c r="I795" s="56"/>
      <c r="J795" s="56"/>
      <c r="K795" s="56"/>
      <c r="L795" s="56"/>
      <c r="M795" s="56"/>
      <c r="N795" s="56"/>
      <c r="O795" s="56"/>
      <c r="P795" s="56"/>
      <c r="Q795" s="56"/>
      <c r="R795" s="56"/>
      <c r="S795" s="56"/>
    </row>
    <row r="796" spans="1:19" s="51" customFormat="1" x14ac:dyDescent="0.3">
      <c r="A796" s="56"/>
      <c r="B796" s="56"/>
      <c r="C796" s="56"/>
      <c r="D796" s="56"/>
      <c r="E796" s="56"/>
      <c r="F796" s="56"/>
      <c r="G796" s="56"/>
      <c r="H796" s="56"/>
      <c r="I796" s="56"/>
      <c r="J796" s="56"/>
      <c r="K796" s="56"/>
      <c r="L796" s="56"/>
      <c r="M796" s="56"/>
      <c r="N796" s="56"/>
      <c r="O796" s="56"/>
      <c r="P796" s="56"/>
      <c r="Q796" s="56"/>
      <c r="R796" s="56"/>
      <c r="S796" s="56"/>
    </row>
    <row r="797" spans="1:19" s="51" customFormat="1" x14ac:dyDescent="0.3">
      <c r="A797" s="56"/>
      <c r="B797" s="56"/>
      <c r="C797" s="56"/>
      <c r="D797" s="56"/>
      <c r="E797" s="56"/>
      <c r="F797" s="56"/>
      <c r="G797" s="56"/>
      <c r="H797" s="56"/>
      <c r="I797" s="56"/>
      <c r="J797" s="56"/>
      <c r="K797" s="56"/>
      <c r="L797" s="56"/>
      <c r="M797" s="56"/>
      <c r="N797" s="56"/>
      <c r="O797" s="56"/>
      <c r="P797" s="56"/>
      <c r="Q797" s="56"/>
      <c r="R797" s="56"/>
      <c r="S797" s="56"/>
    </row>
    <row r="798" spans="1:19" s="51" customFormat="1" x14ac:dyDescent="0.3">
      <c r="A798" s="56"/>
      <c r="B798" s="56"/>
      <c r="C798" s="56"/>
      <c r="D798" s="56"/>
      <c r="E798" s="56"/>
      <c r="F798" s="56"/>
      <c r="G798" s="56"/>
      <c r="H798" s="56"/>
      <c r="I798" s="56"/>
      <c r="J798" s="56"/>
      <c r="K798" s="56"/>
      <c r="L798" s="56"/>
      <c r="M798" s="56"/>
      <c r="N798" s="56"/>
      <c r="O798" s="56"/>
      <c r="P798" s="56"/>
      <c r="Q798" s="56"/>
      <c r="R798" s="56"/>
      <c r="S798" s="56"/>
    </row>
    <row r="799" spans="1:19" s="51" customFormat="1" x14ac:dyDescent="0.3">
      <c r="A799" s="56"/>
      <c r="B799" s="56"/>
      <c r="C799" s="56"/>
      <c r="D799" s="56"/>
      <c r="E799" s="56"/>
      <c r="F799" s="56"/>
      <c r="G799" s="56"/>
      <c r="H799" s="56"/>
      <c r="I799" s="56"/>
      <c r="J799" s="56"/>
      <c r="K799" s="56"/>
      <c r="L799" s="56"/>
      <c r="M799" s="56"/>
      <c r="N799" s="56"/>
      <c r="O799" s="56"/>
      <c r="P799" s="56"/>
      <c r="Q799" s="56"/>
      <c r="R799" s="56"/>
      <c r="S799" s="56"/>
    </row>
    <row r="800" spans="1:19" s="51" customFormat="1" x14ac:dyDescent="0.3">
      <c r="A800" s="56"/>
      <c r="B800" s="56"/>
      <c r="C800" s="56"/>
      <c r="D800" s="56"/>
      <c r="E800" s="56"/>
      <c r="F800" s="56"/>
      <c r="G800" s="56"/>
      <c r="H800" s="56"/>
      <c r="I800" s="56"/>
      <c r="J800" s="56"/>
      <c r="K800" s="56"/>
      <c r="L800" s="56"/>
      <c r="M800" s="56"/>
      <c r="N800" s="56"/>
      <c r="O800" s="56"/>
      <c r="P800" s="56"/>
      <c r="Q800" s="56"/>
      <c r="R800" s="56"/>
      <c r="S800" s="56"/>
    </row>
    <row r="801" spans="1:19" s="51" customFormat="1" x14ac:dyDescent="0.3">
      <c r="A801" s="56"/>
      <c r="B801" s="56"/>
      <c r="C801" s="56"/>
      <c r="D801" s="56"/>
      <c r="E801" s="56"/>
      <c r="F801" s="56"/>
      <c r="G801" s="56"/>
      <c r="H801" s="56"/>
      <c r="I801" s="56"/>
      <c r="J801" s="56"/>
      <c r="K801" s="56"/>
      <c r="L801" s="56"/>
      <c r="M801" s="56"/>
      <c r="N801" s="56"/>
      <c r="O801" s="56"/>
      <c r="P801" s="56"/>
      <c r="Q801" s="56"/>
      <c r="R801" s="56"/>
      <c r="S801" s="56"/>
    </row>
    <row r="802" spans="1:19" s="51" customFormat="1" x14ac:dyDescent="0.3">
      <c r="A802" s="56"/>
      <c r="B802" s="56"/>
      <c r="C802" s="56"/>
      <c r="D802" s="56"/>
      <c r="E802" s="56"/>
      <c r="F802" s="56"/>
      <c r="G802" s="56"/>
      <c r="H802" s="56"/>
      <c r="I802" s="56"/>
      <c r="J802" s="56"/>
      <c r="K802" s="56"/>
      <c r="L802" s="56"/>
      <c r="M802" s="56"/>
      <c r="N802" s="56"/>
      <c r="O802" s="56"/>
      <c r="P802" s="56"/>
      <c r="Q802" s="56"/>
      <c r="R802" s="56"/>
      <c r="S802" s="56"/>
    </row>
    <row r="803" spans="1:19" s="51" customFormat="1" x14ac:dyDescent="0.3">
      <c r="A803" s="56"/>
      <c r="B803" s="56"/>
      <c r="C803" s="56"/>
      <c r="D803" s="56"/>
      <c r="E803" s="56"/>
      <c r="F803" s="56"/>
      <c r="G803" s="56"/>
      <c r="H803" s="56"/>
      <c r="I803" s="56"/>
      <c r="J803" s="56"/>
      <c r="K803" s="56"/>
      <c r="L803" s="56"/>
      <c r="M803" s="56"/>
      <c r="N803" s="56"/>
      <c r="O803" s="56"/>
      <c r="P803" s="56"/>
      <c r="Q803" s="56"/>
      <c r="R803" s="56"/>
      <c r="S803" s="56"/>
    </row>
    <row r="804" spans="1:19" s="51" customFormat="1" x14ac:dyDescent="0.3">
      <c r="A804" s="56"/>
      <c r="B804" s="56"/>
      <c r="C804" s="56"/>
      <c r="D804" s="56"/>
      <c r="E804" s="56"/>
      <c r="F804" s="56"/>
      <c r="G804" s="56"/>
      <c r="H804" s="56"/>
      <c r="I804" s="56"/>
      <c r="J804" s="56"/>
      <c r="K804" s="56"/>
      <c r="L804" s="56"/>
      <c r="M804" s="56"/>
      <c r="N804" s="56"/>
      <c r="O804" s="56"/>
      <c r="P804" s="56"/>
      <c r="Q804" s="56"/>
      <c r="R804" s="56"/>
      <c r="S804" s="56"/>
    </row>
    <row r="805" spans="1:19" s="51" customFormat="1" x14ac:dyDescent="0.3">
      <c r="A805" s="56"/>
      <c r="B805" s="56"/>
      <c r="C805" s="56"/>
      <c r="D805" s="56"/>
      <c r="E805" s="56"/>
      <c r="F805" s="56"/>
      <c r="G805" s="56"/>
      <c r="H805" s="56"/>
      <c r="I805" s="56"/>
      <c r="J805" s="56"/>
      <c r="K805" s="56"/>
      <c r="L805" s="56"/>
      <c r="M805" s="56"/>
      <c r="N805" s="56"/>
      <c r="O805" s="56"/>
      <c r="P805" s="56"/>
      <c r="Q805" s="56"/>
      <c r="R805" s="56"/>
      <c r="S805" s="56"/>
    </row>
    <row r="806" spans="1:19" s="51" customFormat="1" x14ac:dyDescent="0.3">
      <c r="A806" s="56"/>
      <c r="B806" s="56"/>
      <c r="C806" s="56"/>
      <c r="D806" s="56"/>
      <c r="E806" s="56"/>
      <c r="F806" s="56"/>
      <c r="G806" s="56"/>
      <c r="H806" s="56"/>
      <c r="I806" s="56"/>
      <c r="J806" s="56"/>
      <c r="K806" s="56"/>
      <c r="L806" s="56"/>
      <c r="M806" s="56"/>
      <c r="N806" s="56"/>
      <c r="O806" s="56"/>
      <c r="P806" s="56"/>
      <c r="Q806" s="56"/>
      <c r="R806" s="56"/>
      <c r="S806" s="56"/>
    </row>
    <row r="807" spans="1:19" s="51" customFormat="1" x14ac:dyDescent="0.3">
      <c r="A807" s="56"/>
      <c r="B807" s="56"/>
      <c r="C807" s="56"/>
      <c r="D807" s="56"/>
      <c r="E807" s="56"/>
      <c r="F807" s="56"/>
      <c r="G807" s="56"/>
      <c r="H807" s="56"/>
      <c r="I807" s="56"/>
      <c r="J807" s="56"/>
      <c r="K807" s="56"/>
      <c r="L807" s="56"/>
      <c r="M807" s="56"/>
      <c r="N807" s="56"/>
      <c r="O807" s="56"/>
      <c r="P807" s="56"/>
      <c r="Q807" s="56"/>
      <c r="R807" s="56"/>
      <c r="S807" s="56"/>
    </row>
    <row r="808" spans="1:19" s="51" customFormat="1" x14ac:dyDescent="0.3">
      <c r="A808" s="56"/>
      <c r="B808" s="56"/>
      <c r="C808" s="56"/>
      <c r="D808" s="56"/>
      <c r="E808" s="56"/>
      <c r="F808" s="56"/>
      <c r="G808" s="56"/>
      <c r="H808" s="56"/>
      <c r="I808" s="56"/>
      <c r="J808" s="56"/>
      <c r="K808" s="56"/>
      <c r="L808" s="56"/>
      <c r="M808" s="56"/>
      <c r="N808" s="56"/>
      <c r="O808" s="56"/>
      <c r="P808" s="56"/>
      <c r="Q808" s="56"/>
      <c r="R808" s="56"/>
      <c r="S808" s="56"/>
    </row>
    <row r="809" spans="1:19" s="51" customFormat="1" x14ac:dyDescent="0.3">
      <c r="A809" s="56"/>
      <c r="B809" s="56"/>
      <c r="C809" s="56"/>
      <c r="D809" s="56"/>
      <c r="E809" s="56"/>
      <c r="F809" s="56"/>
      <c r="G809" s="56"/>
      <c r="H809" s="56"/>
      <c r="I809" s="56"/>
      <c r="J809" s="56"/>
      <c r="K809" s="56"/>
      <c r="L809" s="56"/>
      <c r="M809" s="56"/>
      <c r="N809" s="56"/>
      <c r="O809" s="56"/>
      <c r="P809" s="56"/>
      <c r="Q809" s="56"/>
      <c r="R809" s="56"/>
      <c r="S809" s="56"/>
    </row>
    <row r="810" spans="1:19" s="51" customFormat="1" x14ac:dyDescent="0.3">
      <c r="A810" s="56"/>
      <c r="B810" s="56"/>
      <c r="C810" s="56"/>
      <c r="D810" s="56"/>
      <c r="E810" s="56"/>
      <c r="F810" s="56"/>
      <c r="G810" s="56"/>
      <c r="H810" s="56"/>
      <c r="I810" s="56"/>
      <c r="J810" s="56"/>
      <c r="K810" s="56"/>
      <c r="L810" s="56"/>
      <c r="M810" s="56"/>
      <c r="N810" s="56"/>
      <c r="O810" s="56"/>
      <c r="P810" s="56"/>
      <c r="Q810" s="56"/>
      <c r="R810" s="56"/>
      <c r="S810" s="56"/>
    </row>
    <row r="811" spans="1:19" s="51" customFormat="1" x14ac:dyDescent="0.3">
      <c r="A811" s="56"/>
      <c r="B811" s="56"/>
      <c r="C811" s="56"/>
      <c r="D811" s="56"/>
      <c r="E811" s="56"/>
      <c r="F811" s="56"/>
      <c r="G811" s="56"/>
      <c r="H811" s="56"/>
      <c r="I811" s="56"/>
      <c r="J811" s="56"/>
      <c r="K811" s="56"/>
      <c r="L811" s="56"/>
      <c r="M811" s="56"/>
      <c r="N811" s="56"/>
      <c r="O811" s="56"/>
      <c r="P811" s="56"/>
      <c r="Q811" s="56"/>
      <c r="R811" s="56"/>
      <c r="S811" s="56"/>
    </row>
    <row r="812" spans="1:19" s="51" customFormat="1" x14ac:dyDescent="0.3">
      <c r="A812" s="56"/>
      <c r="B812" s="56"/>
      <c r="C812" s="56"/>
      <c r="D812" s="56"/>
      <c r="E812" s="56"/>
      <c r="F812" s="56"/>
      <c r="G812" s="56"/>
      <c r="H812" s="56"/>
      <c r="I812" s="56"/>
      <c r="J812" s="56"/>
      <c r="K812" s="56"/>
      <c r="L812" s="56"/>
      <c r="M812" s="56"/>
      <c r="N812" s="56"/>
      <c r="O812" s="56"/>
      <c r="P812" s="56"/>
      <c r="Q812" s="56"/>
      <c r="R812" s="56"/>
      <c r="S812" s="56"/>
    </row>
    <row r="813" spans="1:19" s="51" customFormat="1" x14ac:dyDescent="0.3">
      <c r="A813" s="56"/>
      <c r="B813" s="56"/>
      <c r="C813" s="56"/>
      <c r="D813" s="56"/>
      <c r="E813" s="56"/>
      <c r="F813" s="56"/>
      <c r="G813" s="56"/>
      <c r="H813" s="56"/>
      <c r="I813" s="56"/>
      <c r="J813" s="56"/>
      <c r="K813" s="56"/>
      <c r="L813" s="56"/>
      <c r="M813" s="56"/>
      <c r="N813" s="56"/>
      <c r="O813" s="56"/>
      <c r="P813" s="56"/>
      <c r="Q813" s="56"/>
      <c r="R813" s="56"/>
      <c r="S813" s="56"/>
    </row>
    <row r="814" spans="1:19" s="51" customFormat="1" x14ac:dyDescent="0.3">
      <c r="A814" s="56"/>
      <c r="B814" s="56"/>
      <c r="C814" s="56"/>
      <c r="D814" s="56"/>
      <c r="E814" s="56"/>
      <c r="F814" s="56"/>
      <c r="G814" s="56"/>
      <c r="H814" s="56"/>
      <c r="I814" s="56"/>
      <c r="J814" s="56"/>
      <c r="K814" s="56"/>
      <c r="L814" s="56"/>
      <c r="M814" s="56"/>
      <c r="N814" s="56"/>
      <c r="O814" s="56"/>
      <c r="P814" s="56"/>
      <c r="Q814" s="56"/>
      <c r="R814" s="56"/>
      <c r="S814" s="56"/>
    </row>
    <row r="815" spans="1:19" s="51" customFormat="1" x14ac:dyDescent="0.3">
      <c r="A815" s="56"/>
      <c r="B815" s="56"/>
      <c r="C815" s="56"/>
      <c r="D815" s="56"/>
      <c r="E815" s="56"/>
      <c r="F815" s="56"/>
      <c r="G815" s="56"/>
      <c r="H815" s="56"/>
      <c r="I815" s="56"/>
      <c r="J815" s="56"/>
      <c r="K815" s="56"/>
      <c r="L815" s="56"/>
      <c r="M815" s="56"/>
      <c r="N815" s="56"/>
      <c r="O815" s="56"/>
      <c r="P815" s="56"/>
      <c r="Q815" s="56"/>
      <c r="R815" s="56"/>
      <c r="S815" s="56"/>
    </row>
    <row r="816" spans="1:19" s="51" customFormat="1" x14ac:dyDescent="0.3">
      <c r="A816" s="56"/>
      <c r="B816" s="56"/>
      <c r="C816" s="56"/>
      <c r="D816" s="56"/>
      <c r="E816" s="56"/>
      <c r="F816" s="56"/>
      <c r="G816" s="56"/>
      <c r="H816" s="56"/>
      <c r="I816" s="56"/>
      <c r="J816" s="56"/>
      <c r="K816" s="56"/>
      <c r="L816" s="56"/>
      <c r="M816" s="56"/>
      <c r="N816" s="56"/>
      <c r="O816" s="56"/>
      <c r="P816" s="56"/>
      <c r="Q816" s="56"/>
      <c r="R816" s="56"/>
      <c r="S816" s="56"/>
    </row>
    <row r="817" spans="1:19" s="51" customFormat="1" x14ac:dyDescent="0.3">
      <c r="A817" s="56"/>
      <c r="B817" s="56"/>
      <c r="C817" s="56"/>
      <c r="D817" s="56"/>
      <c r="E817" s="56"/>
      <c r="F817" s="56"/>
      <c r="G817" s="56"/>
      <c r="H817" s="56"/>
      <c r="I817" s="56"/>
      <c r="J817" s="56"/>
      <c r="K817" s="56"/>
      <c r="L817" s="56"/>
      <c r="M817" s="56"/>
      <c r="N817" s="56"/>
      <c r="O817" s="56"/>
      <c r="P817" s="56"/>
      <c r="Q817" s="56"/>
      <c r="R817" s="56"/>
      <c r="S817" s="56"/>
    </row>
    <row r="818" spans="1:19" s="51" customFormat="1" x14ac:dyDescent="0.3">
      <c r="A818" s="56"/>
      <c r="B818" s="56"/>
      <c r="C818" s="56"/>
      <c r="D818" s="56"/>
      <c r="E818" s="56"/>
      <c r="F818" s="56"/>
      <c r="G818" s="56"/>
      <c r="H818" s="56"/>
      <c r="I818" s="56"/>
      <c r="J818" s="56"/>
      <c r="K818" s="56"/>
      <c r="L818" s="56"/>
      <c r="M818" s="56"/>
      <c r="N818" s="56"/>
      <c r="O818" s="56"/>
      <c r="P818" s="56"/>
      <c r="Q818" s="56"/>
      <c r="R818" s="56"/>
      <c r="S818" s="56"/>
    </row>
    <row r="819" spans="1:19" s="51" customFormat="1" x14ac:dyDescent="0.3">
      <c r="A819" s="56"/>
      <c r="B819" s="56"/>
      <c r="C819" s="56"/>
      <c r="D819" s="56"/>
      <c r="E819" s="56"/>
      <c r="F819" s="56"/>
      <c r="G819" s="56"/>
      <c r="H819" s="56"/>
      <c r="I819" s="56"/>
      <c r="J819" s="56"/>
      <c r="K819" s="56"/>
      <c r="L819" s="56"/>
      <c r="M819" s="56"/>
      <c r="N819" s="56"/>
      <c r="O819" s="56"/>
      <c r="P819" s="56"/>
      <c r="Q819" s="56"/>
      <c r="R819" s="56"/>
      <c r="S819" s="56"/>
    </row>
    <row r="820" spans="1:19" s="51" customFormat="1" x14ac:dyDescent="0.3">
      <c r="A820" s="56"/>
      <c r="B820" s="56"/>
      <c r="C820" s="56"/>
      <c r="D820" s="56"/>
      <c r="E820" s="56"/>
      <c r="F820" s="56"/>
      <c r="G820" s="56"/>
      <c r="H820" s="56"/>
      <c r="I820" s="56"/>
      <c r="J820" s="56"/>
      <c r="K820" s="56"/>
      <c r="L820" s="56"/>
      <c r="M820" s="56"/>
      <c r="N820" s="56"/>
      <c r="O820" s="56"/>
      <c r="P820" s="56"/>
      <c r="Q820" s="56"/>
      <c r="R820" s="56"/>
      <c r="S820" s="56"/>
    </row>
    <row r="821" spans="1:19" s="51" customFormat="1" x14ac:dyDescent="0.3">
      <c r="A821" s="56"/>
      <c r="B821" s="56"/>
      <c r="C821" s="56"/>
      <c r="D821" s="56"/>
      <c r="E821" s="56"/>
      <c r="F821" s="56"/>
      <c r="G821" s="56"/>
      <c r="H821" s="56"/>
      <c r="I821" s="56"/>
      <c r="J821" s="56"/>
      <c r="K821" s="56"/>
      <c r="L821" s="56"/>
      <c r="M821" s="56"/>
      <c r="N821" s="56"/>
      <c r="O821" s="56"/>
      <c r="P821" s="56"/>
      <c r="Q821" s="56"/>
      <c r="R821" s="56"/>
      <c r="S821" s="56"/>
    </row>
    <row r="822" spans="1:19" s="51" customFormat="1" x14ac:dyDescent="0.3">
      <c r="A822" s="56"/>
      <c r="B822" s="56"/>
      <c r="C822" s="56"/>
      <c r="D822" s="56"/>
      <c r="E822" s="56"/>
      <c r="F822" s="56"/>
      <c r="G822" s="56"/>
      <c r="H822" s="56"/>
      <c r="I822" s="56"/>
      <c r="J822" s="56"/>
      <c r="K822" s="56"/>
      <c r="L822" s="56"/>
      <c r="M822" s="56"/>
      <c r="N822" s="56"/>
      <c r="O822" s="56"/>
      <c r="P822" s="56"/>
      <c r="Q822" s="56"/>
      <c r="R822" s="56"/>
      <c r="S822" s="56"/>
    </row>
    <row r="823" spans="1:19" s="51" customFormat="1" x14ac:dyDescent="0.3">
      <c r="A823" s="56"/>
      <c r="B823" s="56"/>
      <c r="C823" s="56"/>
      <c r="D823" s="56"/>
      <c r="E823" s="56"/>
      <c r="F823" s="56"/>
      <c r="G823" s="56"/>
      <c r="H823" s="56"/>
      <c r="I823" s="56"/>
      <c r="J823" s="56"/>
      <c r="K823" s="56"/>
      <c r="L823" s="56"/>
      <c r="M823" s="56"/>
      <c r="N823" s="56"/>
      <c r="O823" s="56"/>
      <c r="P823" s="56"/>
      <c r="Q823" s="56"/>
      <c r="R823" s="56"/>
      <c r="S823" s="56"/>
    </row>
    <row r="824" spans="1:19" s="51" customFormat="1" x14ac:dyDescent="0.3">
      <c r="A824" s="56"/>
      <c r="B824" s="56"/>
      <c r="C824" s="56"/>
      <c r="D824" s="56"/>
      <c r="E824" s="56"/>
      <c r="F824" s="56"/>
      <c r="G824" s="56"/>
      <c r="H824" s="56"/>
      <c r="I824" s="56"/>
      <c r="J824" s="56"/>
      <c r="K824" s="56"/>
      <c r="L824" s="56"/>
      <c r="M824" s="56"/>
      <c r="N824" s="56"/>
      <c r="O824" s="56"/>
      <c r="P824" s="56"/>
      <c r="Q824" s="56"/>
      <c r="R824" s="56"/>
      <c r="S824" s="56"/>
    </row>
    <row r="825" spans="1:19" s="51" customFormat="1" x14ac:dyDescent="0.3">
      <c r="A825" s="56"/>
      <c r="B825" s="56"/>
      <c r="C825" s="56"/>
      <c r="D825" s="56"/>
      <c r="E825" s="56"/>
      <c r="F825" s="56"/>
      <c r="G825" s="56"/>
      <c r="H825" s="56"/>
      <c r="I825" s="56"/>
      <c r="J825" s="56"/>
      <c r="K825" s="56"/>
      <c r="L825" s="56"/>
      <c r="M825" s="56"/>
      <c r="N825" s="56"/>
      <c r="O825" s="56"/>
      <c r="P825" s="56"/>
      <c r="Q825" s="56"/>
      <c r="R825" s="56"/>
      <c r="S825" s="56"/>
    </row>
    <row r="826" spans="1:19" s="51" customFormat="1" x14ac:dyDescent="0.3">
      <c r="A826" s="56"/>
      <c r="B826" s="56"/>
      <c r="C826" s="56"/>
      <c r="D826" s="56"/>
      <c r="E826" s="56"/>
      <c r="F826" s="56"/>
      <c r="G826" s="56"/>
      <c r="H826" s="56"/>
      <c r="I826" s="56"/>
      <c r="J826" s="56"/>
      <c r="K826" s="56"/>
      <c r="L826" s="56"/>
      <c r="M826" s="56"/>
      <c r="N826" s="56"/>
      <c r="O826" s="56"/>
      <c r="P826" s="56"/>
      <c r="Q826" s="56"/>
      <c r="R826" s="56"/>
      <c r="S826" s="56"/>
    </row>
    <row r="827" spans="1:19" s="51" customFormat="1" x14ac:dyDescent="0.3">
      <c r="A827" s="56"/>
      <c r="B827" s="56"/>
      <c r="C827" s="56"/>
      <c r="D827" s="56"/>
      <c r="E827" s="56"/>
      <c r="F827" s="56"/>
      <c r="G827" s="56"/>
      <c r="H827" s="56"/>
      <c r="I827" s="56"/>
      <c r="J827" s="56"/>
      <c r="K827" s="56"/>
      <c r="L827" s="56"/>
      <c r="M827" s="56"/>
      <c r="N827" s="56"/>
      <c r="O827" s="56"/>
      <c r="P827" s="56"/>
      <c r="Q827" s="56"/>
      <c r="R827" s="56"/>
      <c r="S827" s="56"/>
    </row>
    <row r="828" spans="1:19" s="51" customFormat="1" x14ac:dyDescent="0.3">
      <c r="A828" s="56"/>
      <c r="B828" s="56"/>
      <c r="C828" s="56"/>
      <c r="D828" s="56"/>
      <c r="E828" s="56"/>
      <c r="F828" s="56"/>
      <c r="G828" s="56"/>
      <c r="H828" s="56"/>
      <c r="I828" s="56"/>
      <c r="J828" s="56"/>
      <c r="K828" s="56"/>
      <c r="L828" s="56"/>
      <c r="M828" s="56"/>
      <c r="N828" s="56"/>
      <c r="O828" s="56"/>
      <c r="P828" s="56"/>
      <c r="Q828" s="56"/>
      <c r="R828" s="56"/>
      <c r="S828" s="56"/>
    </row>
    <row r="829" spans="1:19" s="51" customFormat="1" x14ac:dyDescent="0.3">
      <c r="A829" s="56"/>
      <c r="B829" s="56"/>
      <c r="C829" s="56"/>
      <c r="D829" s="56"/>
      <c r="E829" s="56"/>
      <c r="F829" s="56"/>
      <c r="G829" s="56"/>
      <c r="H829" s="56"/>
      <c r="I829" s="56"/>
      <c r="J829" s="56"/>
      <c r="K829" s="56"/>
      <c r="L829" s="56"/>
      <c r="M829" s="56"/>
      <c r="N829" s="56"/>
      <c r="O829" s="56"/>
      <c r="P829" s="56"/>
      <c r="Q829" s="56"/>
      <c r="R829" s="56"/>
      <c r="S829" s="56"/>
    </row>
    <row r="830" spans="1:19" s="51" customFormat="1" x14ac:dyDescent="0.3">
      <c r="A830" s="56"/>
      <c r="B830" s="56"/>
      <c r="C830" s="56"/>
      <c r="D830" s="56"/>
      <c r="E830" s="56"/>
      <c r="F830" s="56"/>
      <c r="G830" s="56"/>
      <c r="H830" s="56"/>
      <c r="I830" s="56"/>
      <c r="J830" s="56"/>
      <c r="K830" s="56"/>
      <c r="L830" s="56"/>
      <c r="M830" s="56"/>
      <c r="N830" s="56"/>
      <c r="O830" s="56"/>
      <c r="P830" s="56"/>
      <c r="Q830" s="56"/>
      <c r="R830" s="56"/>
      <c r="S830" s="56"/>
    </row>
    <row r="831" spans="1:19" s="51" customFormat="1" x14ac:dyDescent="0.3">
      <c r="A831" s="56"/>
      <c r="B831" s="56"/>
      <c r="C831" s="56"/>
      <c r="D831" s="56"/>
      <c r="E831" s="56"/>
      <c r="F831" s="56"/>
      <c r="G831" s="56"/>
      <c r="H831" s="56"/>
      <c r="I831" s="56"/>
      <c r="J831" s="56"/>
      <c r="K831" s="56"/>
      <c r="L831" s="56"/>
      <c r="M831" s="56"/>
      <c r="N831" s="56"/>
      <c r="O831" s="56"/>
      <c r="P831" s="56"/>
      <c r="Q831" s="56"/>
      <c r="R831" s="56"/>
      <c r="S831" s="56"/>
    </row>
    <row r="832" spans="1:19" s="51" customFormat="1" x14ac:dyDescent="0.3">
      <c r="A832" s="56"/>
      <c r="B832" s="56"/>
      <c r="C832" s="56"/>
      <c r="D832" s="56"/>
      <c r="E832" s="56"/>
      <c r="F832" s="56"/>
      <c r="G832" s="56"/>
      <c r="H832" s="56"/>
      <c r="I832" s="56"/>
      <c r="J832" s="56"/>
      <c r="K832" s="56"/>
      <c r="L832" s="56"/>
      <c r="M832" s="56"/>
      <c r="N832" s="56"/>
      <c r="O832" s="56"/>
      <c r="P832" s="56"/>
      <c r="Q832" s="56"/>
      <c r="R832" s="56"/>
      <c r="S832" s="56"/>
    </row>
    <row r="833" spans="1:19" s="51" customFormat="1" x14ac:dyDescent="0.3">
      <c r="A833" s="56"/>
      <c r="B833" s="56"/>
      <c r="C833" s="56"/>
      <c r="D833" s="56"/>
      <c r="E833" s="56"/>
      <c r="F833" s="56"/>
      <c r="G833" s="56"/>
      <c r="H833" s="56"/>
      <c r="I833" s="56"/>
      <c r="J833" s="56"/>
      <c r="K833" s="56"/>
      <c r="L833" s="56"/>
      <c r="M833" s="56"/>
      <c r="N833" s="56"/>
      <c r="O833" s="56"/>
      <c r="P833" s="56"/>
      <c r="Q833" s="56"/>
      <c r="R833" s="56"/>
      <c r="S833" s="56"/>
    </row>
    <row r="834" spans="1:19" s="51" customFormat="1" x14ac:dyDescent="0.3">
      <c r="A834" s="56"/>
      <c r="B834" s="56"/>
      <c r="C834" s="56"/>
      <c r="D834" s="56"/>
      <c r="E834" s="56"/>
      <c r="F834" s="56"/>
      <c r="G834" s="56"/>
      <c r="H834" s="56"/>
      <c r="I834" s="56"/>
      <c r="J834" s="56"/>
      <c r="K834" s="56"/>
      <c r="L834" s="56"/>
      <c r="M834" s="56"/>
      <c r="N834" s="56"/>
      <c r="O834" s="56"/>
      <c r="P834" s="56"/>
      <c r="Q834" s="56"/>
      <c r="R834" s="56"/>
      <c r="S834" s="56"/>
    </row>
    <row r="835" spans="1:19" s="51" customFormat="1" x14ac:dyDescent="0.3">
      <c r="A835" s="56"/>
      <c r="B835" s="56"/>
      <c r="C835" s="56"/>
      <c r="D835" s="56"/>
      <c r="E835" s="56"/>
      <c r="F835" s="56"/>
      <c r="G835" s="56"/>
      <c r="H835" s="56"/>
      <c r="I835" s="56"/>
      <c r="J835" s="56"/>
      <c r="K835" s="56"/>
      <c r="L835" s="56"/>
      <c r="M835" s="56"/>
      <c r="N835" s="56"/>
      <c r="O835" s="56"/>
      <c r="P835" s="56"/>
      <c r="Q835" s="56"/>
      <c r="R835" s="56"/>
      <c r="S835" s="56"/>
    </row>
    <row r="836" spans="1:19" s="51" customFormat="1" x14ac:dyDescent="0.3">
      <c r="A836" s="56"/>
      <c r="B836" s="56"/>
      <c r="C836" s="56"/>
      <c r="D836" s="56"/>
      <c r="E836" s="56"/>
      <c r="F836" s="56"/>
      <c r="G836" s="56"/>
      <c r="H836" s="56"/>
      <c r="I836" s="56"/>
      <c r="J836" s="56"/>
      <c r="K836" s="56"/>
      <c r="L836" s="56"/>
      <c r="M836" s="56"/>
      <c r="N836" s="56"/>
      <c r="O836" s="56"/>
      <c r="P836" s="56"/>
      <c r="Q836" s="56"/>
      <c r="R836" s="56"/>
      <c r="S836" s="56"/>
    </row>
    <row r="837" spans="1:19" s="51" customFormat="1" x14ac:dyDescent="0.3">
      <c r="A837" s="56"/>
      <c r="B837" s="56"/>
      <c r="C837" s="56"/>
      <c r="D837" s="56"/>
      <c r="E837" s="56"/>
      <c r="F837" s="56"/>
      <c r="G837" s="56"/>
      <c r="H837" s="56"/>
      <c r="I837" s="56"/>
      <c r="J837" s="56"/>
      <c r="K837" s="56"/>
      <c r="L837" s="56"/>
      <c r="M837" s="56"/>
      <c r="N837" s="56"/>
      <c r="O837" s="56"/>
      <c r="P837" s="56"/>
      <c r="Q837" s="56"/>
      <c r="R837" s="56"/>
      <c r="S837" s="56"/>
    </row>
    <row r="838" spans="1:19" s="51" customFormat="1" x14ac:dyDescent="0.3">
      <c r="A838" s="56"/>
      <c r="B838" s="56"/>
      <c r="C838" s="56"/>
      <c r="D838" s="56"/>
      <c r="E838" s="56"/>
      <c r="F838" s="56"/>
      <c r="G838" s="56"/>
      <c r="H838" s="56"/>
      <c r="I838" s="56"/>
      <c r="J838" s="56"/>
      <c r="K838" s="56"/>
      <c r="L838" s="56"/>
      <c r="M838" s="56"/>
      <c r="N838" s="56"/>
      <c r="O838" s="56"/>
      <c r="P838" s="56"/>
      <c r="Q838" s="56"/>
      <c r="R838" s="56"/>
      <c r="S838" s="56"/>
    </row>
    <row r="839" spans="1:19" s="51" customFormat="1" x14ac:dyDescent="0.3">
      <c r="A839" s="56"/>
      <c r="B839" s="56"/>
      <c r="C839" s="56"/>
      <c r="D839" s="56"/>
      <c r="E839" s="56"/>
      <c r="F839" s="56"/>
      <c r="G839" s="56"/>
      <c r="H839" s="56"/>
      <c r="I839" s="56"/>
      <c r="J839" s="56"/>
      <c r="K839" s="56"/>
      <c r="L839" s="56"/>
      <c r="M839" s="56"/>
      <c r="N839" s="56"/>
      <c r="O839" s="56"/>
      <c r="P839" s="56"/>
      <c r="Q839" s="56"/>
      <c r="R839" s="56"/>
      <c r="S839" s="56"/>
    </row>
    <row r="840" spans="1:19" s="51" customFormat="1" x14ac:dyDescent="0.3">
      <c r="A840" s="56"/>
      <c r="B840" s="56"/>
      <c r="C840" s="56"/>
      <c r="D840" s="56"/>
      <c r="E840" s="56"/>
      <c r="F840" s="56"/>
      <c r="G840" s="56"/>
      <c r="H840" s="56"/>
      <c r="I840" s="56"/>
      <c r="J840" s="56"/>
      <c r="K840" s="56"/>
      <c r="L840" s="56"/>
      <c r="M840" s="56"/>
      <c r="N840" s="56"/>
      <c r="O840" s="56"/>
      <c r="P840" s="56"/>
      <c r="Q840" s="56"/>
      <c r="R840" s="56"/>
      <c r="S840" s="56"/>
    </row>
    <row r="841" spans="1:19" s="51" customFormat="1" x14ac:dyDescent="0.3">
      <c r="A841" s="56"/>
      <c r="B841" s="56"/>
      <c r="C841" s="56"/>
      <c r="D841" s="56"/>
      <c r="E841" s="56"/>
      <c r="F841" s="56"/>
      <c r="G841" s="56"/>
      <c r="H841" s="56"/>
      <c r="I841" s="56"/>
      <c r="J841" s="56"/>
      <c r="K841" s="56"/>
      <c r="L841" s="56"/>
      <c r="M841" s="56"/>
      <c r="N841" s="56"/>
      <c r="O841" s="56"/>
      <c r="P841" s="56"/>
      <c r="Q841" s="56"/>
      <c r="R841" s="56"/>
      <c r="S841" s="56"/>
    </row>
    <row r="842" spans="1:19" s="51" customFormat="1" x14ac:dyDescent="0.3">
      <c r="A842" s="56"/>
      <c r="B842" s="56"/>
      <c r="C842" s="56"/>
      <c r="D842" s="56"/>
      <c r="E842" s="56"/>
      <c r="F842" s="56"/>
      <c r="G842" s="56"/>
      <c r="H842" s="56"/>
      <c r="I842" s="56"/>
      <c r="J842" s="56"/>
      <c r="K842" s="56"/>
      <c r="L842" s="56"/>
      <c r="M842" s="56"/>
      <c r="N842" s="56"/>
      <c r="O842" s="56"/>
      <c r="P842" s="56"/>
      <c r="Q842" s="56"/>
      <c r="R842" s="56"/>
      <c r="S842" s="56"/>
    </row>
    <row r="843" spans="1:19" s="51" customFormat="1" x14ac:dyDescent="0.3">
      <c r="A843" s="56"/>
      <c r="B843" s="56"/>
      <c r="C843" s="56"/>
      <c r="D843" s="56"/>
      <c r="E843" s="56"/>
      <c r="F843" s="56"/>
      <c r="G843" s="56"/>
      <c r="H843" s="56"/>
      <c r="I843" s="56"/>
      <c r="J843" s="56"/>
      <c r="K843" s="56"/>
      <c r="L843" s="56"/>
      <c r="M843" s="56"/>
      <c r="N843" s="56"/>
      <c r="O843" s="56"/>
      <c r="P843" s="56"/>
      <c r="Q843" s="56"/>
      <c r="R843" s="56"/>
      <c r="S843" s="56"/>
    </row>
    <row r="844" spans="1:19" s="51" customFormat="1" x14ac:dyDescent="0.3">
      <c r="A844" s="56"/>
      <c r="B844" s="56"/>
      <c r="C844" s="56"/>
      <c r="D844" s="56"/>
      <c r="E844" s="56"/>
      <c r="F844" s="56"/>
      <c r="G844" s="56"/>
      <c r="H844" s="56"/>
      <c r="I844" s="56"/>
      <c r="J844" s="56"/>
      <c r="K844" s="56"/>
      <c r="L844" s="56"/>
      <c r="M844" s="56"/>
      <c r="N844" s="56"/>
      <c r="O844" s="56"/>
      <c r="P844" s="56"/>
      <c r="Q844" s="56"/>
      <c r="R844" s="56"/>
      <c r="S844" s="56"/>
    </row>
    <row r="845" spans="1:19" s="51" customFormat="1" x14ac:dyDescent="0.3">
      <c r="A845" s="56"/>
      <c r="B845" s="56"/>
      <c r="C845" s="56"/>
      <c r="D845" s="56"/>
      <c r="E845" s="56"/>
      <c r="F845" s="56"/>
      <c r="G845" s="56"/>
      <c r="H845" s="56"/>
      <c r="I845" s="56"/>
      <c r="J845" s="56"/>
      <c r="K845" s="56"/>
      <c r="L845" s="56"/>
      <c r="M845" s="56"/>
      <c r="N845" s="56"/>
      <c r="O845" s="56"/>
      <c r="P845" s="56"/>
      <c r="Q845" s="56"/>
      <c r="R845" s="56"/>
      <c r="S845" s="56"/>
    </row>
    <row r="846" spans="1:19" s="51" customFormat="1" x14ac:dyDescent="0.3">
      <c r="A846" s="56"/>
      <c r="B846" s="56"/>
      <c r="C846" s="56"/>
      <c r="D846" s="56"/>
      <c r="E846" s="56"/>
      <c r="F846" s="56"/>
      <c r="G846" s="56"/>
      <c r="H846" s="56"/>
      <c r="I846" s="56"/>
      <c r="J846" s="56"/>
      <c r="K846" s="56"/>
      <c r="L846" s="56"/>
      <c r="M846" s="56"/>
      <c r="N846" s="56"/>
      <c r="O846" s="56"/>
      <c r="P846" s="56"/>
      <c r="Q846" s="56"/>
      <c r="R846" s="56"/>
      <c r="S846" s="56"/>
    </row>
    <row r="847" spans="1:19" s="51" customFormat="1" x14ac:dyDescent="0.3">
      <c r="A847" s="56"/>
      <c r="B847" s="56"/>
      <c r="C847" s="56"/>
      <c r="D847" s="56"/>
      <c r="E847" s="56"/>
      <c r="F847" s="56"/>
      <c r="G847" s="56"/>
      <c r="H847" s="56"/>
      <c r="I847" s="56"/>
      <c r="J847" s="56"/>
      <c r="K847" s="56"/>
      <c r="L847" s="56"/>
      <c r="M847" s="56"/>
      <c r="N847" s="56"/>
      <c r="O847" s="56"/>
      <c r="P847" s="56"/>
      <c r="Q847" s="56"/>
      <c r="R847" s="56"/>
      <c r="S847" s="56"/>
    </row>
    <row r="848" spans="1:19" s="51" customFormat="1" x14ac:dyDescent="0.3">
      <c r="A848" s="56"/>
      <c r="B848" s="56"/>
      <c r="C848" s="56"/>
      <c r="D848" s="56"/>
      <c r="E848" s="56"/>
      <c r="F848" s="56"/>
      <c r="G848" s="56"/>
      <c r="H848" s="56"/>
      <c r="I848" s="56"/>
      <c r="J848" s="56"/>
      <c r="K848" s="56"/>
      <c r="L848" s="56"/>
      <c r="M848" s="56"/>
      <c r="N848" s="56"/>
      <c r="O848" s="56"/>
      <c r="P848" s="56"/>
      <c r="Q848" s="56"/>
      <c r="R848" s="56"/>
      <c r="S848" s="56"/>
    </row>
    <row r="849" spans="1:19" s="51" customFormat="1" x14ac:dyDescent="0.3">
      <c r="A849" s="56"/>
      <c r="B849" s="56"/>
      <c r="C849" s="56"/>
      <c r="D849" s="56"/>
      <c r="E849" s="56"/>
      <c r="F849" s="56"/>
      <c r="G849" s="56"/>
      <c r="H849" s="56"/>
      <c r="I849" s="56"/>
      <c r="J849" s="56"/>
      <c r="K849" s="56"/>
      <c r="L849" s="56"/>
      <c r="M849" s="56"/>
      <c r="N849" s="56"/>
      <c r="O849" s="56"/>
      <c r="P849" s="56"/>
      <c r="Q849" s="56"/>
      <c r="R849" s="56"/>
      <c r="S849" s="56"/>
    </row>
    <row r="850" spans="1:19" s="51" customFormat="1" x14ac:dyDescent="0.3">
      <c r="A850" s="56"/>
      <c r="B850" s="56"/>
      <c r="C850" s="56"/>
      <c r="D850" s="56"/>
      <c r="E850" s="56"/>
      <c r="F850" s="56"/>
      <c r="G850" s="56"/>
      <c r="H850" s="56"/>
      <c r="I850" s="56"/>
      <c r="J850" s="56"/>
      <c r="K850" s="56"/>
      <c r="L850" s="56"/>
      <c r="M850" s="56"/>
      <c r="N850" s="56"/>
      <c r="O850" s="56"/>
      <c r="P850" s="56"/>
      <c r="Q850" s="56"/>
      <c r="R850" s="56"/>
      <c r="S850" s="56"/>
    </row>
    <row r="851" spans="1:19" s="51" customFormat="1" x14ac:dyDescent="0.3">
      <c r="A851" s="56"/>
      <c r="B851" s="56"/>
      <c r="C851" s="56"/>
      <c r="D851" s="56"/>
      <c r="E851" s="56"/>
      <c r="F851" s="56"/>
      <c r="G851" s="56"/>
      <c r="H851" s="56"/>
      <c r="I851" s="56"/>
      <c r="J851" s="56"/>
      <c r="K851" s="56"/>
      <c r="L851" s="56"/>
      <c r="M851" s="56"/>
      <c r="N851" s="56"/>
      <c r="O851" s="56"/>
      <c r="P851" s="56"/>
      <c r="Q851" s="56"/>
      <c r="R851" s="56"/>
      <c r="S851" s="56"/>
    </row>
    <row r="852" spans="1:19" s="51" customFormat="1" x14ac:dyDescent="0.3">
      <c r="A852" s="56"/>
      <c r="B852" s="56"/>
      <c r="C852" s="56"/>
      <c r="D852" s="56"/>
      <c r="E852" s="56"/>
      <c r="F852" s="56"/>
      <c r="G852" s="56"/>
      <c r="H852" s="56"/>
      <c r="I852" s="56"/>
      <c r="J852" s="56"/>
      <c r="K852" s="56"/>
      <c r="L852" s="56"/>
      <c r="M852" s="56"/>
      <c r="N852" s="56"/>
      <c r="O852" s="56"/>
      <c r="P852" s="56"/>
      <c r="Q852" s="56"/>
      <c r="R852" s="56"/>
      <c r="S852" s="56"/>
    </row>
    <row r="853" spans="1:19" s="51" customFormat="1" x14ac:dyDescent="0.3">
      <c r="A853" s="56"/>
      <c r="B853" s="56"/>
      <c r="C853" s="56"/>
      <c r="D853" s="56"/>
      <c r="E853" s="56"/>
      <c r="F853" s="56"/>
      <c r="G853" s="56"/>
      <c r="H853" s="56"/>
      <c r="I853" s="56"/>
      <c r="J853" s="56"/>
      <c r="K853" s="56"/>
      <c r="L853" s="56"/>
      <c r="M853" s="56"/>
      <c r="N853" s="56"/>
      <c r="O853" s="56"/>
      <c r="P853" s="56"/>
      <c r="Q853" s="56"/>
      <c r="R853" s="56"/>
      <c r="S853" s="56"/>
    </row>
    <row r="854" spans="1:19" s="51" customFormat="1" x14ac:dyDescent="0.3">
      <c r="A854" s="56"/>
      <c r="B854" s="56"/>
      <c r="C854" s="56"/>
      <c r="D854" s="56"/>
      <c r="E854" s="56"/>
      <c r="F854" s="56"/>
      <c r="G854" s="56"/>
      <c r="H854" s="56"/>
      <c r="I854" s="56"/>
      <c r="J854" s="56"/>
      <c r="K854" s="56"/>
      <c r="L854" s="56"/>
      <c r="M854" s="56"/>
      <c r="N854" s="56"/>
      <c r="O854" s="56"/>
      <c r="P854" s="56"/>
      <c r="Q854" s="56"/>
      <c r="R854" s="56"/>
      <c r="S854" s="56"/>
    </row>
    <row r="855" spans="1:19" s="51" customFormat="1" x14ac:dyDescent="0.3">
      <c r="A855" s="56"/>
      <c r="B855" s="56"/>
      <c r="C855" s="56"/>
      <c r="D855" s="56"/>
      <c r="E855" s="56"/>
      <c r="F855" s="56"/>
      <c r="G855" s="56"/>
      <c r="H855" s="56"/>
      <c r="I855" s="56"/>
      <c r="J855" s="56"/>
      <c r="K855" s="56"/>
      <c r="L855" s="56"/>
      <c r="M855" s="56"/>
      <c r="N855" s="56"/>
      <c r="O855" s="56"/>
      <c r="P855" s="56"/>
      <c r="Q855" s="56"/>
      <c r="R855" s="56"/>
      <c r="S855" s="56"/>
    </row>
    <row r="856" spans="1:19" s="51" customFormat="1" x14ac:dyDescent="0.3">
      <c r="A856" s="56"/>
      <c r="B856" s="56"/>
      <c r="C856" s="56"/>
      <c r="D856" s="56"/>
      <c r="E856" s="56"/>
      <c r="F856" s="56"/>
      <c r="G856" s="56"/>
      <c r="H856" s="56"/>
      <c r="I856" s="56"/>
      <c r="J856" s="56"/>
      <c r="K856" s="56"/>
      <c r="L856" s="56"/>
      <c r="M856" s="56"/>
      <c r="N856" s="56"/>
      <c r="O856" s="56"/>
      <c r="P856" s="56"/>
      <c r="Q856" s="56"/>
      <c r="R856" s="56"/>
      <c r="S856" s="56"/>
    </row>
    <row r="857" spans="1:19" s="51" customFormat="1" x14ac:dyDescent="0.3">
      <c r="A857" s="56"/>
      <c r="B857" s="56"/>
      <c r="C857" s="56"/>
      <c r="D857" s="56"/>
      <c r="E857" s="56"/>
      <c r="F857" s="56"/>
      <c r="G857" s="56"/>
      <c r="H857" s="56"/>
      <c r="I857" s="56"/>
      <c r="J857" s="56"/>
      <c r="K857" s="56"/>
      <c r="L857" s="56"/>
      <c r="M857" s="56"/>
      <c r="N857" s="56"/>
      <c r="O857" s="56"/>
      <c r="P857" s="56"/>
      <c r="Q857" s="56"/>
      <c r="R857" s="56"/>
      <c r="S857" s="56"/>
    </row>
    <row r="858" spans="1:19" s="51" customFormat="1" x14ac:dyDescent="0.3">
      <c r="A858" s="56"/>
      <c r="B858" s="56"/>
      <c r="C858" s="56"/>
      <c r="D858" s="56"/>
      <c r="E858" s="56"/>
      <c r="F858" s="56"/>
      <c r="G858" s="56"/>
      <c r="H858" s="56"/>
      <c r="I858" s="56"/>
      <c r="J858" s="56"/>
      <c r="K858" s="56"/>
      <c r="L858" s="56"/>
      <c r="M858" s="56"/>
      <c r="N858" s="56"/>
      <c r="O858" s="56"/>
      <c r="P858" s="56"/>
      <c r="Q858" s="56"/>
      <c r="R858" s="56"/>
      <c r="S858" s="56"/>
    </row>
    <row r="859" spans="1:19" s="51" customFormat="1" x14ac:dyDescent="0.3">
      <c r="A859" s="56"/>
      <c r="B859" s="56"/>
      <c r="C859" s="56"/>
      <c r="D859" s="56"/>
      <c r="E859" s="56"/>
      <c r="F859" s="56"/>
      <c r="G859" s="56"/>
      <c r="H859" s="56"/>
      <c r="I859" s="56"/>
      <c r="J859" s="56"/>
      <c r="K859" s="56"/>
      <c r="L859" s="56"/>
      <c r="M859" s="56"/>
      <c r="N859" s="56"/>
      <c r="O859" s="56"/>
      <c r="P859" s="56"/>
      <c r="Q859" s="56"/>
      <c r="R859" s="56"/>
      <c r="S859" s="56"/>
    </row>
    <row r="860" spans="1:19" s="51" customFormat="1" x14ac:dyDescent="0.3">
      <c r="A860" s="56"/>
      <c r="B860" s="56"/>
      <c r="C860" s="56"/>
      <c r="D860" s="56"/>
      <c r="E860" s="56"/>
      <c r="F860" s="56"/>
      <c r="G860" s="56"/>
      <c r="H860" s="56"/>
      <c r="I860" s="56"/>
      <c r="J860" s="56"/>
      <c r="K860" s="56"/>
      <c r="L860" s="56"/>
      <c r="M860" s="56"/>
      <c r="N860" s="56"/>
      <c r="O860" s="56"/>
      <c r="P860" s="56"/>
      <c r="Q860" s="56"/>
      <c r="R860" s="56"/>
      <c r="S860" s="56"/>
    </row>
    <row r="861" spans="1:19" s="51" customFormat="1" x14ac:dyDescent="0.3">
      <c r="A861" s="56"/>
      <c r="B861" s="56"/>
      <c r="C861" s="56"/>
      <c r="D861" s="56"/>
      <c r="E861" s="56"/>
      <c r="F861" s="56"/>
      <c r="G861" s="56"/>
      <c r="H861" s="56"/>
      <c r="I861" s="56"/>
      <c r="J861" s="56"/>
      <c r="K861" s="56"/>
      <c r="L861" s="56"/>
      <c r="M861" s="56"/>
      <c r="N861" s="56"/>
      <c r="O861" s="56"/>
      <c r="P861" s="56"/>
      <c r="Q861" s="56"/>
      <c r="R861" s="56"/>
      <c r="S861" s="56"/>
    </row>
    <row r="862" spans="1:19" s="51" customFormat="1" x14ac:dyDescent="0.3">
      <c r="A862" s="56"/>
      <c r="B862" s="56"/>
      <c r="C862" s="56"/>
      <c r="D862" s="56"/>
      <c r="E862" s="56"/>
      <c r="F862" s="56"/>
      <c r="G862" s="56"/>
      <c r="H862" s="56"/>
      <c r="I862" s="56"/>
      <c r="J862" s="56"/>
      <c r="K862" s="56"/>
      <c r="L862" s="56"/>
      <c r="M862" s="56"/>
      <c r="N862" s="56"/>
      <c r="O862" s="56"/>
      <c r="P862" s="56"/>
      <c r="Q862" s="56"/>
      <c r="R862" s="56"/>
      <c r="S862" s="56"/>
    </row>
    <row r="863" spans="1:19" s="51" customFormat="1" x14ac:dyDescent="0.3">
      <c r="A863" s="56"/>
      <c r="B863" s="56"/>
      <c r="C863" s="56"/>
      <c r="D863" s="56"/>
      <c r="E863" s="56"/>
      <c r="F863" s="56"/>
      <c r="G863" s="56"/>
      <c r="H863" s="56"/>
      <c r="I863" s="56"/>
      <c r="J863" s="56"/>
      <c r="K863" s="56"/>
      <c r="L863" s="56"/>
      <c r="M863" s="56"/>
      <c r="N863" s="56"/>
      <c r="O863" s="56"/>
      <c r="P863" s="56"/>
      <c r="Q863" s="56"/>
      <c r="R863" s="56"/>
      <c r="S863" s="56"/>
    </row>
    <row r="864" spans="1:19" s="51" customFormat="1" x14ac:dyDescent="0.3">
      <c r="A864" s="56"/>
      <c r="B864" s="56"/>
      <c r="C864" s="56"/>
      <c r="D864" s="56"/>
      <c r="E864" s="56"/>
      <c r="F864" s="56"/>
      <c r="G864" s="56"/>
      <c r="H864" s="56"/>
      <c r="I864" s="56"/>
      <c r="J864" s="56"/>
      <c r="K864" s="56"/>
      <c r="L864" s="56"/>
      <c r="M864" s="56"/>
      <c r="N864" s="56"/>
      <c r="O864" s="56"/>
      <c r="P864" s="56"/>
      <c r="Q864" s="56"/>
      <c r="R864" s="56"/>
      <c r="S864" s="56"/>
    </row>
    <row r="865" spans="1:19" s="51" customFormat="1" x14ac:dyDescent="0.3">
      <c r="A865" s="56"/>
      <c r="B865" s="56"/>
      <c r="C865" s="56"/>
      <c r="D865" s="56"/>
      <c r="E865" s="56"/>
      <c r="F865" s="56"/>
      <c r="G865" s="56"/>
      <c r="H865" s="56"/>
      <c r="I865" s="56"/>
      <c r="J865" s="56"/>
      <c r="K865" s="56"/>
      <c r="L865" s="56"/>
      <c r="M865" s="56"/>
      <c r="N865" s="56"/>
      <c r="O865" s="56"/>
      <c r="P865" s="56"/>
      <c r="Q865" s="56"/>
      <c r="R865" s="56"/>
      <c r="S865" s="56"/>
    </row>
    <row r="866" spans="1:19" s="51" customFormat="1" x14ac:dyDescent="0.3">
      <c r="A866" s="56"/>
      <c r="B866" s="56"/>
      <c r="C866" s="56"/>
      <c r="D866" s="56"/>
      <c r="E866" s="56"/>
      <c r="F866" s="56"/>
      <c r="G866" s="56"/>
      <c r="H866" s="56"/>
      <c r="I866" s="56"/>
      <c r="J866" s="56"/>
      <c r="K866" s="56"/>
      <c r="L866" s="56"/>
      <c r="M866" s="56"/>
      <c r="N866" s="56"/>
      <c r="O866" s="56"/>
      <c r="P866" s="56"/>
      <c r="Q866" s="56"/>
      <c r="R866" s="56"/>
      <c r="S866" s="56"/>
    </row>
    <row r="867" spans="1:19" s="51" customFormat="1" x14ac:dyDescent="0.3">
      <c r="A867" s="56"/>
      <c r="B867" s="56"/>
      <c r="C867" s="56"/>
      <c r="D867" s="56"/>
      <c r="E867" s="56"/>
      <c r="F867" s="56"/>
      <c r="G867" s="56"/>
      <c r="H867" s="56"/>
      <c r="I867" s="56"/>
      <c r="J867" s="56"/>
      <c r="K867" s="56"/>
      <c r="L867" s="56"/>
      <c r="M867" s="56"/>
      <c r="N867" s="56"/>
      <c r="O867" s="56"/>
      <c r="P867" s="56"/>
      <c r="Q867" s="56"/>
      <c r="R867" s="56"/>
      <c r="S867" s="56"/>
    </row>
    <row r="868" spans="1:19" s="51" customFormat="1" x14ac:dyDescent="0.3">
      <c r="A868" s="56"/>
      <c r="B868" s="56"/>
      <c r="C868" s="56"/>
      <c r="D868" s="56"/>
      <c r="E868" s="56"/>
      <c r="F868" s="56"/>
      <c r="G868" s="56"/>
      <c r="H868" s="56"/>
      <c r="I868" s="56"/>
      <c r="J868" s="56"/>
      <c r="K868" s="56"/>
      <c r="L868" s="56"/>
      <c r="M868" s="56"/>
      <c r="N868" s="56"/>
      <c r="O868" s="56"/>
      <c r="P868" s="56"/>
      <c r="Q868" s="56"/>
      <c r="R868" s="56"/>
      <c r="S868" s="56"/>
    </row>
    <row r="869" spans="1:19" s="51" customFormat="1" x14ac:dyDescent="0.3">
      <c r="A869" s="56"/>
      <c r="B869" s="56"/>
      <c r="C869" s="56"/>
      <c r="D869" s="56"/>
      <c r="E869" s="56"/>
      <c r="F869" s="56"/>
      <c r="G869" s="56"/>
      <c r="H869" s="56"/>
      <c r="I869" s="56"/>
      <c r="J869" s="56"/>
      <c r="K869" s="56"/>
      <c r="L869" s="56"/>
      <c r="M869" s="56"/>
      <c r="N869" s="56"/>
      <c r="O869" s="56"/>
      <c r="P869" s="56"/>
      <c r="Q869" s="56"/>
      <c r="R869" s="56"/>
      <c r="S869" s="56"/>
    </row>
    <row r="870" spans="1:19" s="51" customFormat="1" x14ac:dyDescent="0.3">
      <c r="A870" s="56"/>
      <c r="B870" s="56"/>
      <c r="C870" s="56"/>
      <c r="D870" s="56"/>
      <c r="E870" s="56"/>
      <c r="F870" s="56"/>
      <c r="G870" s="56"/>
      <c r="H870" s="56"/>
      <c r="I870" s="56"/>
      <c r="J870" s="56"/>
      <c r="K870" s="56"/>
      <c r="L870" s="56"/>
      <c r="M870" s="56"/>
      <c r="N870" s="56"/>
      <c r="O870" s="56"/>
      <c r="P870" s="56"/>
      <c r="Q870" s="56"/>
      <c r="R870" s="56"/>
      <c r="S870" s="56"/>
    </row>
    <row r="871" spans="1:19" s="51" customFormat="1" x14ac:dyDescent="0.3">
      <c r="A871" s="56"/>
      <c r="B871" s="56"/>
      <c r="C871" s="56"/>
      <c r="D871" s="56"/>
      <c r="E871" s="56"/>
      <c r="F871" s="56"/>
      <c r="G871" s="56"/>
      <c r="H871" s="56"/>
      <c r="I871" s="56"/>
      <c r="J871" s="56"/>
      <c r="K871" s="56"/>
      <c r="L871" s="56"/>
      <c r="M871" s="56"/>
      <c r="N871" s="56"/>
      <c r="O871" s="56"/>
      <c r="P871" s="56"/>
      <c r="Q871" s="56"/>
      <c r="R871" s="56"/>
      <c r="S871" s="56"/>
    </row>
    <row r="872" spans="1:19" s="51" customFormat="1" x14ac:dyDescent="0.3">
      <c r="A872" s="56"/>
      <c r="B872" s="56"/>
      <c r="C872" s="56"/>
      <c r="D872" s="56"/>
      <c r="E872" s="56"/>
      <c r="F872" s="56"/>
      <c r="G872" s="56"/>
      <c r="H872" s="56"/>
      <c r="I872" s="56"/>
      <c r="J872" s="56"/>
      <c r="K872" s="56"/>
      <c r="L872" s="56"/>
      <c r="M872" s="56"/>
      <c r="N872" s="56"/>
      <c r="O872" s="56"/>
      <c r="P872" s="56"/>
      <c r="Q872" s="56"/>
      <c r="R872" s="56"/>
      <c r="S872" s="56"/>
    </row>
    <row r="873" spans="1:19" s="51" customFormat="1" x14ac:dyDescent="0.3">
      <c r="A873" s="56"/>
      <c r="B873" s="56"/>
      <c r="C873" s="56"/>
      <c r="D873" s="56"/>
      <c r="E873" s="56"/>
      <c r="F873" s="56"/>
      <c r="G873" s="56"/>
      <c r="H873" s="56"/>
      <c r="I873" s="56"/>
      <c r="J873" s="56"/>
      <c r="K873" s="56"/>
      <c r="L873" s="56"/>
      <c r="M873" s="56"/>
      <c r="N873" s="56"/>
      <c r="O873" s="56"/>
      <c r="P873" s="56"/>
      <c r="Q873" s="56"/>
      <c r="R873" s="56"/>
      <c r="S873" s="56"/>
    </row>
    <row r="874" spans="1:19" s="51" customFormat="1" x14ac:dyDescent="0.3">
      <c r="A874" s="56"/>
      <c r="B874" s="56"/>
      <c r="C874" s="56"/>
      <c r="D874" s="56"/>
      <c r="E874" s="56"/>
      <c r="F874" s="56"/>
      <c r="G874" s="56"/>
      <c r="H874" s="56"/>
      <c r="I874" s="56"/>
      <c r="J874" s="56"/>
      <c r="K874" s="56"/>
      <c r="L874" s="56"/>
      <c r="M874" s="56"/>
      <c r="N874" s="56"/>
      <c r="O874" s="56"/>
      <c r="P874" s="56"/>
      <c r="Q874" s="56"/>
      <c r="R874" s="56"/>
      <c r="S874" s="56"/>
    </row>
    <row r="875" spans="1:19" s="51" customFormat="1" x14ac:dyDescent="0.3">
      <c r="A875" s="56"/>
      <c r="B875" s="56"/>
      <c r="C875" s="56"/>
      <c r="D875" s="56"/>
      <c r="E875" s="56"/>
      <c r="F875" s="56"/>
      <c r="G875" s="56"/>
      <c r="H875" s="56"/>
      <c r="I875" s="56"/>
      <c r="J875" s="56"/>
      <c r="K875" s="56"/>
      <c r="L875" s="56"/>
      <c r="M875" s="56"/>
      <c r="N875" s="56"/>
      <c r="O875" s="56"/>
      <c r="P875" s="56"/>
      <c r="Q875" s="56"/>
      <c r="R875" s="56"/>
      <c r="S875" s="56"/>
    </row>
    <row r="876" spans="1:19" s="51" customFormat="1" x14ac:dyDescent="0.3">
      <c r="A876" s="56"/>
      <c r="B876" s="56"/>
      <c r="C876" s="56"/>
      <c r="D876" s="56"/>
      <c r="E876" s="56"/>
      <c r="F876" s="56"/>
      <c r="G876" s="56"/>
      <c r="H876" s="56"/>
      <c r="I876" s="56"/>
      <c r="J876" s="56"/>
      <c r="K876" s="56"/>
      <c r="L876" s="56"/>
      <c r="M876" s="56"/>
      <c r="N876" s="56"/>
      <c r="O876" s="56"/>
      <c r="P876" s="56"/>
      <c r="Q876" s="56"/>
      <c r="R876" s="56"/>
      <c r="S876" s="56"/>
    </row>
    <row r="877" spans="1:19" s="51" customFormat="1" x14ac:dyDescent="0.3">
      <c r="A877" s="56"/>
      <c r="B877" s="56"/>
      <c r="C877" s="56"/>
      <c r="D877" s="56"/>
      <c r="E877" s="56"/>
      <c r="F877" s="56"/>
      <c r="G877" s="56"/>
      <c r="H877" s="56"/>
      <c r="I877" s="56"/>
      <c r="J877" s="56"/>
      <c r="K877" s="56"/>
      <c r="L877" s="56"/>
      <c r="M877" s="56"/>
      <c r="N877" s="56"/>
      <c r="O877" s="56"/>
      <c r="P877" s="56"/>
      <c r="Q877" s="56"/>
      <c r="R877" s="56"/>
      <c r="S877" s="56"/>
    </row>
    <row r="878" spans="1:19" s="51" customFormat="1" x14ac:dyDescent="0.3">
      <c r="A878" s="56"/>
      <c r="B878" s="56"/>
      <c r="C878" s="56"/>
      <c r="D878" s="56"/>
      <c r="E878" s="56"/>
      <c r="F878" s="56"/>
      <c r="G878" s="56"/>
      <c r="H878" s="56"/>
      <c r="I878" s="56"/>
      <c r="J878" s="56"/>
      <c r="K878" s="56"/>
      <c r="L878" s="56"/>
      <c r="M878" s="56"/>
      <c r="N878" s="56"/>
      <c r="O878" s="56"/>
      <c r="P878" s="56"/>
      <c r="Q878" s="56"/>
      <c r="R878" s="56"/>
      <c r="S878" s="56"/>
    </row>
    <row r="879" spans="1:19" s="51" customFormat="1" x14ac:dyDescent="0.3">
      <c r="A879" s="56"/>
      <c r="B879" s="56"/>
      <c r="C879" s="56"/>
      <c r="D879" s="56"/>
      <c r="E879" s="56"/>
      <c r="F879" s="56"/>
      <c r="G879" s="56"/>
      <c r="H879" s="56"/>
      <c r="I879" s="56"/>
      <c r="J879" s="56"/>
      <c r="K879" s="56"/>
      <c r="L879" s="56"/>
      <c r="M879" s="56"/>
      <c r="N879" s="56"/>
      <c r="O879" s="56"/>
      <c r="P879" s="56"/>
      <c r="Q879" s="56"/>
      <c r="R879" s="56"/>
      <c r="S879" s="56"/>
    </row>
    <row r="880" spans="1:19" s="51" customFormat="1" x14ac:dyDescent="0.3">
      <c r="A880" s="56"/>
      <c r="B880" s="56"/>
      <c r="C880" s="56"/>
      <c r="D880" s="56"/>
      <c r="E880" s="56"/>
      <c r="F880" s="56"/>
      <c r="G880" s="56"/>
      <c r="H880" s="56"/>
      <c r="I880" s="56"/>
      <c r="J880" s="56"/>
      <c r="K880" s="56"/>
      <c r="L880" s="56"/>
      <c r="M880" s="56"/>
      <c r="N880" s="56"/>
      <c r="O880" s="56"/>
      <c r="P880" s="56"/>
      <c r="Q880" s="56"/>
      <c r="R880" s="56"/>
      <c r="S880" s="56"/>
    </row>
    <row r="881" spans="1:19" s="51" customFormat="1" x14ac:dyDescent="0.3">
      <c r="A881" s="56"/>
      <c r="B881" s="56"/>
      <c r="C881" s="56"/>
      <c r="D881" s="56"/>
      <c r="E881" s="56"/>
      <c r="F881" s="56"/>
      <c r="G881" s="56"/>
      <c r="H881" s="56"/>
      <c r="I881" s="56"/>
      <c r="J881" s="56"/>
      <c r="K881" s="56"/>
      <c r="L881" s="56"/>
      <c r="M881" s="56"/>
      <c r="N881" s="56"/>
      <c r="O881" s="56"/>
      <c r="P881" s="56"/>
      <c r="Q881" s="56"/>
      <c r="R881" s="56"/>
      <c r="S881" s="56"/>
    </row>
    <row r="882" spans="1:19" s="51" customFormat="1" x14ac:dyDescent="0.3">
      <c r="A882" s="56"/>
      <c r="B882" s="56"/>
      <c r="C882" s="56"/>
      <c r="D882" s="56"/>
      <c r="E882" s="56"/>
      <c r="F882" s="56"/>
      <c r="G882" s="56"/>
      <c r="H882" s="56"/>
      <c r="I882" s="56"/>
      <c r="J882" s="56"/>
      <c r="K882" s="56"/>
      <c r="L882" s="56"/>
      <c r="M882" s="56"/>
      <c r="N882" s="56"/>
      <c r="O882" s="56"/>
      <c r="P882" s="56"/>
      <c r="Q882" s="56"/>
      <c r="R882" s="56"/>
      <c r="S882" s="56"/>
    </row>
    <row r="883" spans="1:19" s="51" customFormat="1" x14ac:dyDescent="0.3">
      <c r="A883" s="56"/>
      <c r="B883" s="56"/>
      <c r="C883" s="56"/>
      <c r="D883" s="56"/>
      <c r="E883" s="56"/>
      <c r="F883" s="56"/>
      <c r="G883" s="56"/>
      <c r="H883" s="56"/>
      <c r="I883" s="56"/>
      <c r="J883" s="56"/>
      <c r="K883" s="56"/>
      <c r="L883" s="56"/>
      <c r="M883" s="56"/>
      <c r="N883" s="56"/>
      <c r="O883" s="56"/>
      <c r="P883" s="56"/>
      <c r="Q883" s="56"/>
      <c r="R883" s="56"/>
      <c r="S883" s="56"/>
    </row>
    <row r="884" spans="1:19" s="51" customFormat="1" x14ac:dyDescent="0.3">
      <c r="A884" s="56"/>
      <c r="B884" s="56"/>
      <c r="C884" s="56"/>
      <c r="D884" s="56"/>
      <c r="E884" s="56"/>
      <c r="F884" s="56"/>
      <c r="G884" s="56"/>
      <c r="H884" s="56"/>
      <c r="I884" s="56"/>
      <c r="J884" s="56"/>
      <c r="K884" s="56"/>
      <c r="L884" s="56"/>
      <c r="M884" s="56"/>
      <c r="N884" s="56"/>
      <c r="O884" s="56"/>
      <c r="P884" s="56"/>
      <c r="Q884" s="56"/>
      <c r="R884" s="56"/>
      <c r="S884" s="56"/>
    </row>
    <row r="885" spans="1:19" s="51" customFormat="1" x14ac:dyDescent="0.3">
      <c r="A885" s="56"/>
      <c r="B885" s="56"/>
      <c r="C885" s="56"/>
      <c r="D885" s="56"/>
      <c r="E885" s="56"/>
      <c r="F885" s="56"/>
      <c r="G885" s="56"/>
      <c r="H885" s="56"/>
      <c r="I885" s="56"/>
      <c r="J885" s="56"/>
      <c r="K885" s="56"/>
      <c r="L885" s="56"/>
      <c r="M885" s="56"/>
      <c r="N885" s="56"/>
      <c r="O885" s="56"/>
      <c r="P885" s="56"/>
      <c r="Q885" s="56"/>
      <c r="R885" s="56"/>
      <c r="S885" s="56"/>
    </row>
    <row r="886" spans="1:19" s="51" customFormat="1" x14ac:dyDescent="0.3">
      <c r="A886" s="56"/>
      <c r="B886" s="56"/>
      <c r="C886" s="56"/>
      <c r="D886" s="56"/>
      <c r="E886" s="56"/>
      <c r="F886" s="56"/>
      <c r="G886" s="56"/>
      <c r="H886" s="56"/>
      <c r="I886" s="56"/>
      <c r="J886" s="56"/>
      <c r="K886" s="56"/>
      <c r="L886" s="56"/>
      <c r="M886" s="56"/>
      <c r="N886" s="56"/>
      <c r="O886" s="56"/>
      <c r="P886" s="56"/>
      <c r="Q886" s="56"/>
      <c r="R886" s="56"/>
      <c r="S886" s="56"/>
    </row>
    <row r="887" spans="1:19" s="51" customFormat="1" x14ac:dyDescent="0.3">
      <c r="A887" s="56"/>
      <c r="B887" s="56"/>
      <c r="C887" s="56"/>
      <c r="D887" s="56"/>
      <c r="E887" s="56"/>
      <c r="F887" s="56"/>
      <c r="G887" s="56"/>
      <c r="H887" s="56"/>
      <c r="I887" s="56"/>
      <c r="J887" s="56"/>
      <c r="K887" s="56"/>
      <c r="L887" s="56"/>
      <c r="M887" s="56"/>
      <c r="N887" s="56"/>
      <c r="O887" s="56"/>
      <c r="P887" s="56"/>
      <c r="Q887" s="56"/>
      <c r="R887" s="56"/>
      <c r="S887" s="56"/>
    </row>
    <row r="888" spans="1:19" s="51" customFormat="1" x14ac:dyDescent="0.3">
      <c r="A888" s="56"/>
      <c r="B888" s="56"/>
      <c r="C888" s="56"/>
      <c r="D888" s="56"/>
      <c r="E888" s="56"/>
      <c r="F888" s="56"/>
      <c r="G888" s="56"/>
      <c r="H888" s="56"/>
      <c r="I888" s="56"/>
      <c r="J888" s="56"/>
      <c r="K888" s="56"/>
      <c r="L888" s="56"/>
      <c r="M888" s="56"/>
      <c r="N888" s="56"/>
      <c r="O888" s="56"/>
      <c r="P888" s="56"/>
      <c r="Q888" s="56"/>
      <c r="R888" s="56"/>
      <c r="S888" s="56"/>
    </row>
    <row r="889" spans="1:19" s="51" customFormat="1" x14ac:dyDescent="0.3">
      <c r="A889" s="56"/>
      <c r="B889" s="56"/>
      <c r="C889" s="56"/>
      <c r="D889" s="56"/>
      <c r="E889" s="56"/>
      <c r="F889" s="56"/>
      <c r="G889" s="56"/>
      <c r="H889" s="56"/>
      <c r="I889" s="56"/>
      <c r="J889" s="56"/>
      <c r="K889" s="56"/>
      <c r="L889" s="56"/>
      <c r="M889" s="56"/>
      <c r="N889" s="56"/>
      <c r="O889" s="56"/>
      <c r="P889" s="56"/>
      <c r="Q889" s="56"/>
      <c r="R889" s="56"/>
      <c r="S889" s="56"/>
    </row>
    <row r="890" spans="1:19" s="51" customFormat="1" x14ac:dyDescent="0.3">
      <c r="A890" s="56"/>
      <c r="B890" s="56"/>
      <c r="C890" s="56"/>
      <c r="D890" s="56"/>
      <c r="E890" s="56"/>
      <c r="F890" s="56"/>
      <c r="G890" s="56"/>
      <c r="H890" s="56"/>
      <c r="I890" s="56"/>
      <c r="J890" s="56"/>
      <c r="K890" s="56"/>
      <c r="L890" s="56"/>
      <c r="M890" s="56"/>
      <c r="N890" s="56"/>
      <c r="O890" s="56"/>
      <c r="P890" s="56"/>
      <c r="Q890" s="56"/>
      <c r="R890" s="56"/>
      <c r="S890" s="56"/>
    </row>
    <row r="891" spans="1:19" s="51" customFormat="1" x14ac:dyDescent="0.3">
      <c r="A891" s="56"/>
      <c r="B891" s="56"/>
      <c r="C891" s="56"/>
      <c r="D891" s="56"/>
      <c r="E891" s="56"/>
      <c r="F891" s="56"/>
      <c r="G891" s="56"/>
      <c r="H891" s="56"/>
      <c r="I891" s="56"/>
      <c r="J891" s="56"/>
      <c r="K891" s="56"/>
      <c r="L891" s="56"/>
      <c r="M891" s="56"/>
      <c r="N891" s="56"/>
      <c r="O891" s="56"/>
      <c r="P891" s="56"/>
      <c r="Q891" s="56"/>
      <c r="R891" s="56"/>
      <c r="S891" s="56"/>
    </row>
    <row r="892" spans="1:19" s="51" customFormat="1" x14ac:dyDescent="0.3">
      <c r="A892" s="56"/>
      <c r="B892" s="56"/>
      <c r="C892" s="56"/>
      <c r="D892" s="56"/>
      <c r="E892" s="56"/>
      <c r="F892" s="56"/>
      <c r="G892" s="56"/>
      <c r="H892" s="56"/>
      <c r="I892" s="56"/>
      <c r="J892" s="56"/>
      <c r="K892" s="56"/>
      <c r="L892" s="56"/>
      <c r="M892" s="56"/>
      <c r="N892" s="56"/>
      <c r="O892" s="56"/>
      <c r="P892" s="56"/>
      <c r="Q892" s="56"/>
      <c r="R892" s="56"/>
      <c r="S892" s="56"/>
    </row>
    <row r="893" spans="1:19" s="51" customFormat="1" x14ac:dyDescent="0.3">
      <c r="A893" s="56"/>
      <c r="B893" s="56"/>
      <c r="C893" s="56"/>
      <c r="D893" s="56"/>
      <c r="E893" s="56"/>
      <c r="F893" s="56"/>
      <c r="G893" s="56"/>
      <c r="H893" s="56"/>
      <c r="I893" s="56"/>
      <c r="J893" s="56"/>
      <c r="K893" s="56"/>
      <c r="L893" s="56"/>
      <c r="M893" s="56"/>
      <c r="N893" s="56"/>
      <c r="O893" s="56"/>
      <c r="P893" s="56"/>
      <c r="Q893" s="56"/>
      <c r="R893" s="56"/>
      <c r="S893" s="56"/>
    </row>
    <row r="894" spans="1:19" s="51" customFormat="1" x14ac:dyDescent="0.3">
      <c r="A894" s="56"/>
      <c r="B894" s="56"/>
      <c r="C894" s="56"/>
      <c r="D894" s="56"/>
      <c r="E894" s="56"/>
      <c r="F894" s="56"/>
      <c r="G894" s="56"/>
      <c r="H894" s="56"/>
      <c r="I894" s="56"/>
      <c r="J894" s="56"/>
      <c r="K894" s="56"/>
      <c r="L894" s="56"/>
      <c r="M894" s="56"/>
      <c r="N894" s="56"/>
      <c r="O894" s="56"/>
      <c r="P894" s="56"/>
      <c r="Q894" s="56"/>
      <c r="R894" s="56"/>
      <c r="S894" s="56"/>
    </row>
    <row r="895" spans="1:19" s="51" customFormat="1" x14ac:dyDescent="0.3">
      <c r="A895" s="56"/>
      <c r="B895" s="56"/>
      <c r="C895" s="56"/>
      <c r="D895" s="56"/>
      <c r="E895" s="56"/>
      <c r="F895" s="56"/>
      <c r="G895" s="56"/>
      <c r="H895" s="56"/>
      <c r="I895" s="56"/>
      <c r="J895" s="56"/>
      <c r="K895" s="56"/>
      <c r="L895" s="56"/>
      <c r="M895" s="56"/>
      <c r="N895" s="56"/>
      <c r="O895" s="56"/>
      <c r="P895" s="56"/>
      <c r="Q895" s="56"/>
      <c r="R895" s="56"/>
      <c r="S895" s="56"/>
    </row>
    <row r="896" spans="1:19" s="51" customFormat="1" x14ac:dyDescent="0.3">
      <c r="A896" s="56"/>
      <c r="B896" s="56"/>
      <c r="C896" s="56"/>
      <c r="D896" s="56"/>
      <c r="E896" s="56"/>
      <c r="F896" s="56"/>
      <c r="G896" s="56"/>
      <c r="H896" s="56"/>
      <c r="I896" s="56"/>
      <c r="J896" s="56"/>
      <c r="K896" s="56"/>
      <c r="L896" s="56"/>
      <c r="M896" s="56"/>
      <c r="N896" s="56"/>
      <c r="O896" s="56"/>
      <c r="P896" s="56"/>
      <c r="Q896" s="56"/>
      <c r="R896" s="56"/>
      <c r="S896" s="56"/>
    </row>
    <row r="897" spans="1:19" s="51" customFormat="1" x14ac:dyDescent="0.3">
      <c r="A897" s="56"/>
      <c r="B897" s="56"/>
      <c r="C897" s="56"/>
      <c r="D897" s="56"/>
      <c r="E897" s="56"/>
      <c r="F897" s="56"/>
      <c r="G897" s="56"/>
      <c r="H897" s="56"/>
      <c r="I897" s="56"/>
      <c r="J897" s="56"/>
      <c r="K897" s="56"/>
      <c r="L897" s="56"/>
      <c r="M897" s="56"/>
      <c r="N897" s="56"/>
      <c r="O897" s="56"/>
      <c r="P897" s="56"/>
      <c r="Q897" s="56"/>
      <c r="R897" s="56"/>
      <c r="S897" s="56"/>
    </row>
    <row r="898" spans="1:19" s="51" customFormat="1" x14ac:dyDescent="0.3">
      <c r="A898" s="56"/>
      <c r="B898" s="56"/>
      <c r="C898" s="56"/>
      <c r="D898" s="56"/>
      <c r="E898" s="56"/>
      <c r="F898" s="56"/>
      <c r="G898" s="56"/>
      <c r="H898" s="56"/>
      <c r="I898" s="56"/>
      <c r="J898" s="56"/>
      <c r="K898" s="56"/>
      <c r="L898" s="56"/>
      <c r="M898" s="56"/>
      <c r="N898" s="56"/>
      <c r="O898" s="56"/>
      <c r="P898" s="56"/>
      <c r="Q898" s="56"/>
      <c r="R898" s="56"/>
      <c r="S898" s="56"/>
    </row>
    <row r="899" spans="1:19" s="51" customFormat="1" x14ac:dyDescent="0.3">
      <c r="A899" s="56"/>
      <c r="B899" s="56"/>
      <c r="C899" s="56"/>
      <c r="D899" s="56"/>
      <c r="E899" s="56"/>
      <c r="F899" s="56"/>
      <c r="G899" s="56"/>
      <c r="H899" s="56"/>
      <c r="I899" s="56"/>
      <c r="J899" s="56"/>
      <c r="K899" s="56"/>
      <c r="L899" s="56"/>
      <c r="M899" s="56"/>
      <c r="N899" s="56"/>
      <c r="O899" s="56"/>
      <c r="P899" s="56"/>
      <c r="Q899" s="56"/>
      <c r="R899" s="56"/>
      <c r="S899" s="56"/>
    </row>
    <row r="900" spans="1:19" s="51" customFormat="1" x14ac:dyDescent="0.3">
      <c r="A900" s="56"/>
      <c r="B900" s="56"/>
      <c r="C900" s="56"/>
      <c r="D900" s="56"/>
      <c r="E900" s="56"/>
      <c r="F900" s="56"/>
      <c r="G900" s="56"/>
      <c r="H900" s="56"/>
      <c r="I900" s="56"/>
      <c r="J900" s="56"/>
      <c r="K900" s="56"/>
      <c r="L900" s="56"/>
      <c r="M900" s="56"/>
      <c r="N900" s="56"/>
      <c r="O900" s="56"/>
      <c r="P900" s="56"/>
      <c r="Q900" s="56"/>
      <c r="R900" s="56"/>
      <c r="S900" s="56"/>
    </row>
    <row r="901" spans="1:19" s="51" customFormat="1" x14ac:dyDescent="0.3">
      <c r="A901" s="56"/>
      <c r="B901" s="56"/>
      <c r="C901" s="56"/>
      <c r="D901" s="56"/>
      <c r="E901" s="56"/>
      <c r="F901" s="56"/>
      <c r="G901" s="56"/>
      <c r="H901" s="56"/>
      <c r="I901" s="56"/>
      <c r="J901" s="56"/>
      <c r="K901" s="56"/>
      <c r="L901" s="56"/>
      <c r="M901" s="56"/>
      <c r="N901" s="56"/>
      <c r="O901" s="56"/>
      <c r="P901" s="56"/>
      <c r="Q901" s="56"/>
      <c r="R901" s="56"/>
      <c r="S901" s="56"/>
    </row>
    <row r="902" spans="1:19" s="51" customFormat="1" x14ac:dyDescent="0.3">
      <c r="A902" s="56"/>
      <c r="B902" s="56"/>
      <c r="C902" s="56"/>
      <c r="D902" s="56"/>
      <c r="E902" s="56"/>
      <c r="F902" s="56"/>
      <c r="G902" s="56"/>
      <c r="H902" s="56"/>
      <c r="I902" s="56"/>
      <c r="J902" s="56"/>
      <c r="K902" s="56"/>
      <c r="L902" s="56"/>
      <c r="M902" s="56"/>
      <c r="N902" s="56"/>
      <c r="O902" s="56"/>
      <c r="P902" s="56"/>
      <c r="Q902" s="56"/>
      <c r="R902" s="56"/>
      <c r="S902" s="56"/>
    </row>
    <row r="903" spans="1:19" s="51" customFormat="1" x14ac:dyDescent="0.3">
      <c r="A903" s="56"/>
      <c r="B903" s="56"/>
      <c r="C903" s="56"/>
      <c r="D903" s="56"/>
      <c r="E903" s="56"/>
      <c r="F903" s="56"/>
      <c r="G903" s="56"/>
      <c r="H903" s="56"/>
      <c r="I903" s="56"/>
      <c r="J903" s="56"/>
      <c r="K903" s="56"/>
      <c r="L903" s="56"/>
      <c r="M903" s="56"/>
      <c r="N903" s="56"/>
      <c r="O903" s="56"/>
      <c r="P903" s="56"/>
      <c r="Q903" s="56"/>
      <c r="R903" s="56"/>
      <c r="S903" s="56"/>
    </row>
    <row r="904" spans="1:19" s="51" customFormat="1" x14ac:dyDescent="0.3">
      <c r="A904" s="56"/>
      <c r="B904" s="56"/>
      <c r="C904" s="56"/>
      <c r="D904" s="56"/>
      <c r="E904" s="56"/>
      <c r="F904" s="56"/>
      <c r="G904" s="56"/>
      <c r="H904" s="56"/>
      <c r="I904" s="56"/>
      <c r="J904" s="56"/>
      <c r="K904" s="56"/>
      <c r="L904" s="56"/>
      <c r="M904" s="56"/>
      <c r="N904" s="56"/>
      <c r="O904" s="56"/>
      <c r="P904" s="56"/>
      <c r="Q904" s="56"/>
      <c r="R904" s="56"/>
      <c r="S904" s="56"/>
    </row>
    <row r="905" spans="1:19" s="51" customFormat="1" x14ac:dyDescent="0.3">
      <c r="A905" s="56"/>
      <c r="B905" s="56"/>
      <c r="C905" s="56"/>
      <c r="D905" s="56"/>
      <c r="E905" s="56"/>
      <c r="F905" s="56"/>
      <c r="G905" s="56"/>
      <c r="H905" s="56"/>
      <c r="I905" s="56"/>
      <c r="J905" s="56"/>
      <c r="K905" s="56"/>
      <c r="L905" s="56"/>
      <c r="M905" s="56"/>
      <c r="N905" s="56"/>
      <c r="O905" s="56"/>
      <c r="P905" s="56"/>
      <c r="Q905" s="56"/>
      <c r="R905" s="56"/>
      <c r="S905" s="56"/>
    </row>
    <row r="906" spans="1:19" s="51" customFormat="1" x14ac:dyDescent="0.3">
      <c r="A906" s="56"/>
      <c r="B906" s="56"/>
      <c r="C906" s="56"/>
      <c r="D906" s="56"/>
      <c r="E906" s="56"/>
      <c r="F906" s="56"/>
      <c r="G906" s="56"/>
      <c r="H906" s="56"/>
      <c r="I906" s="56"/>
      <c r="J906" s="56"/>
      <c r="K906" s="56"/>
      <c r="L906" s="56"/>
      <c r="M906" s="56"/>
      <c r="N906" s="56"/>
      <c r="O906" s="56"/>
      <c r="P906" s="56"/>
      <c r="Q906" s="56"/>
      <c r="R906" s="56"/>
      <c r="S906" s="56"/>
    </row>
    <row r="907" spans="1:19" s="51" customFormat="1" x14ac:dyDescent="0.3">
      <c r="A907" s="56"/>
      <c r="B907" s="56"/>
      <c r="C907" s="56"/>
      <c r="D907" s="56"/>
      <c r="E907" s="56"/>
      <c r="F907" s="56"/>
      <c r="G907" s="56"/>
      <c r="H907" s="56"/>
      <c r="I907" s="56"/>
      <c r="J907" s="56"/>
      <c r="K907" s="56"/>
      <c r="L907" s="56"/>
      <c r="M907" s="56"/>
      <c r="N907" s="56"/>
      <c r="O907" s="56"/>
      <c r="P907" s="56"/>
      <c r="Q907" s="56"/>
      <c r="R907" s="56"/>
      <c r="S907" s="56"/>
    </row>
    <row r="908" spans="1:19" s="51" customFormat="1" x14ac:dyDescent="0.3">
      <c r="A908" s="56"/>
      <c r="B908" s="56"/>
      <c r="C908" s="56"/>
      <c r="D908" s="56"/>
      <c r="E908" s="56"/>
      <c r="F908" s="56"/>
      <c r="G908" s="56"/>
      <c r="H908" s="56"/>
      <c r="I908" s="56"/>
      <c r="J908" s="56"/>
      <c r="K908" s="56"/>
      <c r="L908" s="56"/>
      <c r="M908" s="56"/>
      <c r="N908" s="56"/>
      <c r="O908" s="56"/>
      <c r="P908" s="56"/>
      <c r="Q908" s="56"/>
      <c r="R908" s="56"/>
      <c r="S908" s="56"/>
    </row>
    <row r="909" spans="1:19" s="51" customFormat="1" x14ac:dyDescent="0.3">
      <c r="A909" s="56"/>
      <c r="B909" s="56"/>
      <c r="C909" s="56"/>
      <c r="D909" s="56"/>
      <c r="E909" s="56"/>
      <c r="F909" s="56"/>
      <c r="G909" s="56"/>
      <c r="H909" s="56"/>
      <c r="I909" s="56"/>
      <c r="J909" s="56"/>
      <c r="K909" s="56"/>
      <c r="L909" s="56"/>
      <c r="M909" s="56"/>
      <c r="N909" s="56"/>
      <c r="O909" s="56"/>
      <c r="P909" s="56"/>
      <c r="Q909" s="56"/>
      <c r="R909" s="56"/>
      <c r="S909" s="56"/>
    </row>
    <row r="910" spans="1:19" s="51" customFormat="1" x14ac:dyDescent="0.3">
      <c r="A910" s="56"/>
      <c r="B910" s="56"/>
      <c r="C910" s="56"/>
      <c r="D910" s="56"/>
      <c r="E910" s="56"/>
      <c r="F910" s="56"/>
      <c r="G910" s="56"/>
      <c r="H910" s="56"/>
      <c r="I910" s="56"/>
      <c r="J910" s="56"/>
      <c r="K910" s="56"/>
      <c r="L910" s="56"/>
      <c r="M910" s="56"/>
      <c r="N910" s="56"/>
      <c r="O910" s="56"/>
      <c r="P910" s="56"/>
      <c r="Q910" s="56"/>
      <c r="R910" s="56"/>
      <c r="S910" s="56"/>
    </row>
    <row r="911" spans="1:19" s="51" customFormat="1" x14ac:dyDescent="0.3">
      <c r="A911" s="56"/>
      <c r="B911" s="56"/>
      <c r="C911" s="56"/>
      <c r="D911" s="56"/>
      <c r="E911" s="56"/>
      <c r="F911" s="56"/>
      <c r="G911" s="56"/>
      <c r="H911" s="56"/>
      <c r="I911" s="56"/>
      <c r="J911" s="56"/>
      <c r="K911" s="56"/>
      <c r="L911" s="56"/>
      <c r="M911" s="56"/>
      <c r="N911" s="56"/>
      <c r="O911" s="56"/>
      <c r="P911" s="56"/>
      <c r="Q911" s="56"/>
      <c r="R911" s="56"/>
      <c r="S911" s="56"/>
    </row>
    <row r="912" spans="1:19" s="51" customFormat="1" x14ac:dyDescent="0.3">
      <c r="A912" s="56"/>
      <c r="B912" s="56"/>
      <c r="C912" s="56"/>
      <c r="D912" s="56"/>
      <c r="E912" s="56"/>
      <c r="F912" s="56"/>
      <c r="G912" s="56"/>
      <c r="H912" s="56"/>
      <c r="I912" s="56"/>
      <c r="J912" s="56"/>
      <c r="K912" s="56"/>
      <c r="L912" s="56"/>
      <c r="M912" s="56"/>
      <c r="N912" s="56"/>
      <c r="O912" s="56"/>
      <c r="P912" s="56"/>
      <c r="Q912" s="56"/>
      <c r="R912" s="56"/>
      <c r="S912" s="56"/>
    </row>
    <row r="913" spans="1:19" s="51" customFormat="1" x14ac:dyDescent="0.3">
      <c r="A913" s="56"/>
      <c r="B913" s="56"/>
      <c r="C913" s="56"/>
      <c r="D913" s="56"/>
      <c r="E913" s="56"/>
      <c r="F913" s="56"/>
      <c r="G913" s="56"/>
      <c r="H913" s="56"/>
      <c r="I913" s="56"/>
      <c r="J913" s="56"/>
      <c r="K913" s="56"/>
      <c r="L913" s="56"/>
      <c r="M913" s="56"/>
      <c r="N913" s="56"/>
      <c r="O913" s="56"/>
      <c r="P913" s="56"/>
      <c r="Q913" s="56"/>
      <c r="R913" s="56"/>
      <c r="S913" s="56"/>
    </row>
    <row r="914" spans="1:19" s="51" customFormat="1" x14ac:dyDescent="0.3">
      <c r="A914" s="56"/>
      <c r="B914" s="56"/>
      <c r="C914" s="56"/>
      <c r="D914" s="56"/>
      <c r="E914" s="56"/>
      <c r="F914" s="56"/>
      <c r="G914" s="56"/>
      <c r="H914" s="56"/>
      <c r="I914" s="56"/>
      <c r="J914" s="56"/>
      <c r="K914" s="56"/>
      <c r="L914" s="56"/>
      <c r="M914" s="56"/>
      <c r="N914" s="56"/>
      <c r="O914" s="56"/>
      <c r="P914" s="56"/>
      <c r="Q914" s="56"/>
      <c r="R914" s="56"/>
      <c r="S914" s="56"/>
    </row>
    <row r="915" spans="1:19" s="51" customFormat="1" x14ac:dyDescent="0.3">
      <c r="A915" s="56"/>
      <c r="B915" s="56"/>
      <c r="C915" s="56"/>
      <c r="D915" s="56"/>
      <c r="E915" s="56"/>
      <c r="F915" s="56"/>
      <c r="G915" s="56"/>
      <c r="H915" s="56"/>
      <c r="I915" s="56"/>
      <c r="J915" s="56"/>
      <c r="K915" s="56"/>
      <c r="L915" s="56"/>
      <c r="M915" s="56"/>
      <c r="N915" s="56"/>
      <c r="O915" s="56"/>
      <c r="P915" s="56"/>
      <c r="Q915" s="56"/>
      <c r="R915" s="56"/>
      <c r="S915" s="56"/>
    </row>
    <row r="916" spans="1:19" s="51" customFormat="1" x14ac:dyDescent="0.3">
      <c r="A916" s="56"/>
      <c r="B916" s="56"/>
      <c r="C916" s="56"/>
      <c r="D916" s="56"/>
      <c r="E916" s="56"/>
      <c r="F916" s="56"/>
      <c r="G916" s="56"/>
      <c r="H916" s="56"/>
      <c r="I916" s="56"/>
      <c r="J916" s="56"/>
      <c r="K916" s="56"/>
      <c r="L916" s="56"/>
      <c r="M916" s="56"/>
      <c r="N916" s="56"/>
      <c r="O916" s="56"/>
      <c r="P916" s="56"/>
      <c r="Q916" s="56"/>
      <c r="R916" s="56"/>
      <c r="S916" s="56"/>
    </row>
    <row r="917" spans="1:19" s="51" customFormat="1" x14ac:dyDescent="0.3">
      <c r="A917" s="56"/>
      <c r="B917" s="56"/>
      <c r="C917" s="56"/>
      <c r="D917" s="56"/>
      <c r="E917" s="56"/>
      <c r="F917" s="56"/>
      <c r="G917" s="56"/>
      <c r="H917" s="56"/>
      <c r="I917" s="56"/>
      <c r="J917" s="56"/>
      <c r="K917" s="56"/>
      <c r="L917" s="56"/>
      <c r="M917" s="56"/>
      <c r="N917" s="56"/>
      <c r="O917" s="56"/>
      <c r="P917" s="56"/>
      <c r="Q917" s="56"/>
      <c r="R917" s="56"/>
      <c r="S917" s="56"/>
    </row>
    <row r="918" spans="1:19" s="51" customFormat="1" x14ac:dyDescent="0.3">
      <c r="A918" s="56"/>
      <c r="B918" s="56"/>
      <c r="C918" s="56"/>
      <c r="D918" s="56"/>
      <c r="E918" s="56"/>
      <c r="F918" s="56"/>
      <c r="G918" s="56"/>
      <c r="H918" s="56"/>
      <c r="I918" s="56"/>
      <c r="J918" s="56"/>
      <c r="K918" s="56"/>
      <c r="L918" s="56"/>
      <c r="M918" s="56"/>
      <c r="N918" s="56"/>
      <c r="O918" s="56"/>
      <c r="P918" s="56"/>
      <c r="Q918" s="56"/>
      <c r="R918" s="56"/>
      <c r="S918" s="56"/>
    </row>
    <row r="919" spans="1:19" s="51" customFormat="1" x14ac:dyDescent="0.3">
      <c r="A919" s="56"/>
      <c r="B919" s="56"/>
      <c r="C919" s="56"/>
      <c r="D919" s="56"/>
      <c r="E919" s="56"/>
      <c r="F919" s="56"/>
      <c r="G919" s="56"/>
      <c r="H919" s="56"/>
      <c r="I919" s="56"/>
      <c r="J919" s="56"/>
      <c r="K919" s="56"/>
      <c r="L919" s="56"/>
      <c r="M919" s="56"/>
      <c r="N919" s="56"/>
      <c r="O919" s="56"/>
      <c r="P919" s="56"/>
      <c r="Q919" s="56"/>
      <c r="R919" s="56"/>
      <c r="S919" s="56"/>
    </row>
    <row r="920" spans="1:19" s="51" customFormat="1" x14ac:dyDescent="0.3">
      <c r="A920" s="56"/>
      <c r="B920" s="56"/>
      <c r="C920" s="56"/>
      <c r="D920" s="56"/>
      <c r="E920" s="56"/>
      <c r="F920" s="56"/>
      <c r="G920" s="56"/>
      <c r="H920" s="56"/>
      <c r="I920" s="56"/>
      <c r="J920" s="56"/>
      <c r="K920" s="56"/>
      <c r="L920" s="56"/>
      <c r="M920" s="56"/>
      <c r="N920" s="56"/>
      <c r="O920" s="56"/>
      <c r="P920" s="56"/>
      <c r="Q920" s="56"/>
      <c r="R920" s="56"/>
      <c r="S920" s="56"/>
    </row>
    <row r="921" spans="1:19" s="51" customFormat="1" x14ac:dyDescent="0.3">
      <c r="A921" s="56"/>
      <c r="B921" s="56"/>
      <c r="C921" s="56"/>
      <c r="D921" s="56"/>
      <c r="E921" s="56"/>
      <c r="F921" s="56"/>
      <c r="G921" s="56"/>
      <c r="H921" s="56"/>
      <c r="I921" s="56"/>
      <c r="J921" s="56"/>
      <c r="K921" s="56"/>
      <c r="L921" s="56"/>
      <c r="M921" s="56"/>
      <c r="N921" s="56"/>
      <c r="O921" s="56"/>
      <c r="P921" s="56"/>
      <c r="Q921" s="56"/>
      <c r="R921" s="56"/>
      <c r="S921" s="56"/>
    </row>
    <row r="922" spans="1:19" s="51" customFormat="1" x14ac:dyDescent="0.3">
      <c r="A922" s="56"/>
      <c r="B922" s="56"/>
      <c r="C922" s="56"/>
      <c r="D922" s="56"/>
      <c r="E922" s="56"/>
      <c r="F922" s="56"/>
      <c r="G922" s="56"/>
      <c r="H922" s="56"/>
      <c r="I922" s="56"/>
      <c r="J922" s="56"/>
      <c r="K922" s="56"/>
      <c r="L922" s="56"/>
      <c r="M922" s="56"/>
      <c r="N922" s="56"/>
      <c r="O922" s="56"/>
      <c r="P922" s="56"/>
      <c r="Q922" s="56"/>
      <c r="R922" s="56"/>
      <c r="S922" s="56"/>
    </row>
    <row r="923" spans="1:19" s="51" customFormat="1" x14ac:dyDescent="0.3">
      <c r="A923" s="56"/>
      <c r="B923" s="56"/>
      <c r="C923" s="56"/>
      <c r="D923" s="56"/>
      <c r="E923" s="56"/>
      <c r="F923" s="56"/>
      <c r="G923" s="56"/>
      <c r="H923" s="56"/>
      <c r="I923" s="56"/>
      <c r="J923" s="56"/>
      <c r="K923" s="56"/>
      <c r="L923" s="56"/>
      <c r="M923" s="56"/>
      <c r="N923" s="56"/>
      <c r="O923" s="56"/>
      <c r="P923" s="56"/>
      <c r="Q923" s="56"/>
      <c r="R923" s="56"/>
      <c r="S923" s="56"/>
    </row>
    <row r="924" spans="1:19" s="51" customFormat="1" x14ac:dyDescent="0.3">
      <c r="A924" s="56"/>
      <c r="B924" s="56"/>
      <c r="C924" s="56"/>
      <c r="D924" s="56"/>
      <c r="E924" s="56"/>
      <c r="F924" s="56"/>
      <c r="G924" s="56"/>
      <c r="H924" s="56"/>
      <c r="I924" s="56"/>
      <c r="J924" s="56"/>
      <c r="K924" s="56"/>
      <c r="L924" s="56"/>
      <c r="M924" s="56"/>
      <c r="N924" s="56"/>
      <c r="O924" s="56"/>
      <c r="P924" s="56"/>
      <c r="Q924" s="56"/>
      <c r="R924" s="56"/>
      <c r="S924" s="56"/>
    </row>
    <row r="925" spans="1:19" s="51" customFormat="1" x14ac:dyDescent="0.3">
      <c r="A925" s="56"/>
      <c r="B925" s="56"/>
      <c r="C925" s="56"/>
      <c r="D925" s="56"/>
      <c r="E925" s="56"/>
      <c r="F925" s="56"/>
      <c r="G925" s="56"/>
      <c r="H925" s="56"/>
      <c r="I925" s="56"/>
      <c r="J925" s="56"/>
      <c r="K925" s="56"/>
      <c r="L925" s="56"/>
      <c r="M925" s="56"/>
      <c r="N925" s="56"/>
      <c r="O925" s="56"/>
      <c r="P925" s="56"/>
      <c r="Q925" s="56"/>
      <c r="R925" s="56"/>
      <c r="S925" s="56"/>
    </row>
    <row r="926" spans="1:19" s="51" customFormat="1" x14ac:dyDescent="0.3">
      <c r="A926" s="56"/>
      <c r="B926" s="56"/>
      <c r="C926" s="56"/>
      <c r="D926" s="56"/>
      <c r="E926" s="56"/>
      <c r="F926" s="56"/>
      <c r="G926" s="56"/>
      <c r="H926" s="56"/>
      <c r="I926" s="56"/>
      <c r="J926" s="56"/>
      <c r="K926" s="56"/>
      <c r="L926" s="56"/>
      <c r="M926" s="56"/>
      <c r="N926" s="56"/>
      <c r="O926" s="56"/>
      <c r="P926" s="56"/>
      <c r="Q926" s="56"/>
      <c r="R926" s="56"/>
      <c r="S926" s="56"/>
    </row>
    <row r="927" spans="1:19" s="51" customFormat="1" x14ac:dyDescent="0.3">
      <c r="A927" s="56"/>
      <c r="B927" s="56"/>
      <c r="C927" s="56"/>
      <c r="D927" s="56"/>
      <c r="E927" s="56"/>
      <c r="F927" s="56"/>
      <c r="G927" s="56"/>
      <c r="H927" s="56"/>
      <c r="I927" s="56"/>
      <c r="J927" s="56"/>
      <c r="K927" s="56"/>
      <c r="L927" s="56"/>
      <c r="M927" s="56"/>
      <c r="N927" s="56"/>
      <c r="O927" s="56"/>
      <c r="P927" s="56"/>
      <c r="Q927" s="56"/>
      <c r="R927" s="56"/>
      <c r="S927" s="56"/>
    </row>
    <row r="928" spans="1:19" s="51" customFormat="1" x14ac:dyDescent="0.3">
      <c r="A928" s="56"/>
      <c r="B928" s="56"/>
      <c r="C928" s="56"/>
      <c r="D928" s="56"/>
      <c r="E928" s="56"/>
      <c r="F928" s="56"/>
      <c r="G928" s="56"/>
      <c r="H928" s="56"/>
      <c r="I928" s="56"/>
      <c r="J928" s="56"/>
      <c r="K928" s="56"/>
      <c r="L928" s="56"/>
      <c r="M928" s="56"/>
      <c r="N928" s="56"/>
      <c r="O928" s="56"/>
      <c r="P928" s="56"/>
      <c r="Q928" s="56"/>
      <c r="R928" s="56"/>
      <c r="S928" s="56"/>
    </row>
    <row r="929" spans="1:19" s="51" customFormat="1" x14ac:dyDescent="0.3">
      <c r="A929" s="56"/>
      <c r="B929" s="56"/>
      <c r="C929" s="56"/>
      <c r="D929" s="56"/>
      <c r="E929" s="56"/>
      <c r="F929" s="56"/>
      <c r="G929" s="56"/>
      <c r="H929" s="56"/>
      <c r="I929" s="56"/>
      <c r="J929" s="56"/>
      <c r="K929" s="56"/>
      <c r="L929" s="56"/>
      <c r="M929" s="56"/>
      <c r="N929" s="56"/>
      <c r="O929" s="56"/>
      <c r="P929" s="56"/>
      <c r="Q929" s="56"/>
      <c r="R929" s="56"/>
      <c r="S929" s="56"/>
    </row>
    <row r="930" spans="1:19" s="51" customFormat="1" x14ac:dyDescent="0.3">
      <c r="A930" s="56"/>
      <c r="B930" s="56"/>
      <c r="C930" s="56"/>
      <c r="D930" s="56"/>
      <c r="E930" s="56"/>
      <c r="F930" s="56"/>
      <c r="G930" s="56"/>
      <c r="H930" s="56"/>
      <c r="I930" s="56"/>
      <c r="J930" s="56"/>
      <c r="K930" s="56"/>
      <c r="L930" s="56"/>
      <c r="M930" s="56"/>
      <c r="N930" s="56"/>
      <c r="O930" s="56"/>
      <c r="P930" s="56"/>
      <c r="Q930" s="56"/>
      <c r="R930" s="56"/>
      <c r="S930" s="56"/>
    </row>
    <row r="931" spans="1:19" s="51" customFormat="1" x14ac:dyDescent="0.3">
      <c r="A931" s="56"/>
      <c r="B931" s="56"/>
      <c r="C931" s="56"/>
      <c r="D931" s="56"/>
      <c r="E931" s="56"/>
      <c r="F931" s="56"/>
      <c r="G931" s="56"/>
      <c r="H931" s="56"/>
      <c r="I931" s="56"/>
      <c r="J931" s="56"/>
      <c r="K931" s="56"/>
      <c r="L931" s="56"/>
      <c r="M931" s="56"/>
      <c r="N931" s="56"/>
      <c r="O931" s="56"/>
      <c r="P931" s="56"/>
      <c r="Q931" s="56"/>
      <c r="R931" s="56"/>
      <c r="S931" s="56"/>
    </row>
    <row r="932" spans="1:19" s="51" customFormat="1" x14ac:dyDescent="0.3">
      <c r="A932" s="56"/>
      <c r="B932" s="56"/>
      <c r="C932" s="56"/>
      <c r="D932" s="56"/>
      <c r="E932" s="56"/>
      <c r="F932" s="56"/>
      <c r="G932" s="56"/>
      <c r="H932" s="56"/>
      <c r="I932" s="56"/>
      <c r="J932" s="56"/>
      <c r="K932" s="56"/>
      <c r="L932" s="56"/>
      <c r="M932" s="56"/>
      <c r="N932" s="56"/>
      <c r="O932" s="56"/>
      <c r="P932" s="56"/>
      <c r="Q932" s="56"/>
      <c r="R932" s="56"/>
      <c r="S932" s="56"/>
    </row>
    <row r="933" spans="1:19" s="51" customFormat="1" x14ac:dyDescent="0.3">
      <c r="A933" s="56"/>
      <c r="B933" s="56"/>
      <c r="C933" s="56"/>
      <c r="D933" s="56"/>
      <c r="E933" s="56"/>
      <c r="F933" s="56"/>
      <c r="G933" s="56"/>
      <c r="H933" s="56"/>
      <c r="I933" s="56"/>
      <c r="J933" s="56"/>
      <c r="K933" s="56"/>
      <c r="L933" s="56"/>
      <c r="M933" s="56"/>
      <c r="N933" s="56"/>
      <c r="O933" s="56"/>
      <c r="P933" s="56"/>
      <c r="Q933" s="56"/>
      <c r="R933" s="56"/>
      <c r="S933" s="56"/>
    </row>
    <row r="934" spans="1:19" s="51" customFormat="1" x14ac:dyDescent="0.3">
      <c r="A934" s="56"/>
      <c r="B934" s="56"/>
      <c r="C934" s="56"/>
      <c r="D934" s="56"/>
      <c r="E934" s="56"/>
      <c r="F934" s="56"/>
      <c r="G934" s="56"/>
      <c r="H934" s="56"/>
      <c r="I934" s="56"/>
      <c r="J934" s="56"/>
      <c r="K934" s="56"/>
      <c r="L934" s="56"/>
      <c r="M934" s="56"/>
      <c r="N934" s="56"/>
      <c r="O934" s="56"/>
      <c r="P934" s="56"/>
      <c r="Q934" s="56"/>
      <c r="R934" s="56"/>
      <c r="S934" s="56"/>
    </row>
    <row r="935" spans="1:19" s="51" customFormat="1" x14ac:dyDescent="0.3">
      <c r="A935" s="56"/>
      <c r="B935" s="56"/>
      <c r="C935" s="56"/>
      <c r="D935" s="56"/>
      <c r="E935" s="56"/>
      <c r="F935" s="56"/>
      <c r="G935" s="56"/>
      <c r="H935" s="56"/>
      <c r="I935" s="56"/>
      <c r="J935" s="56"/>
      <c r="K935" s="56"/>
      <c r="L935" s="56"/>
      <c r="M935" s="56"/>
      <c r="N935" s="56"/>
      <c r="O935" s="56"/>
      <c r="P935" s="56"/>
      <c r="Q935" s="56"/>
      <c r="R935" s="56"/>
      <c r="S935" s="56"/>
    </row>
    <row r="936" spans="1:19" s="51" customFormat="1" x14ac:dyDescent="0.3">
      <c r="A936" s="56"/>
      <c r="B936" s="56"/>
      <c r="C936" s="56"/>
      <c r="D936" s="56"/>
      <c r="E936" s="56"/>
      <c r="F936" s="56"/>
      <c r="G936" s="56"/>
      <c r="H936" s="56"/>
      <c r="I936" s="56"/>
      <c r="J936" s="56"/>
      <c r="K936" s="56"/>
      <c r="L936" s="56"/>
      <c r="M936" s="56"/>
      <c r="N936" s="56"/>
      <c r="O936" s="56"/>
      <c r="P936" s="56"/>
      <c r="Q936" s="56"/>
      <c r="R936" s="56"/>
      <c r="S936" s="56"/>
    </row>
    <row r="937" spans="1:19" s="51" customFormat="1" x14ac:dyDescent="0.3">
      <c r="A937" s="56"/>
      <c r="B937" s="56"/>
      <c r="C937" s="56"/>
      <c r="D937" s="56"/>
      <c r="E937" s="56"/>
      <c r="F937" s="56"/>
      <c r="G937" s="56"/>
      <c r="H937" s="56"/>
      <c r="I937" s="56"/>
      <c r="J937" s="56"/>
      <c r="K937" s="56"/>
      <c r="L937" s="56"/>
      <c r="M937" s="56"/>
      <c r="N937" s="56"/>
      <c r="O937" s="56"/>
      <c r="P937" s="56"/>
      <c r="Q937" s="56"/>
      <c r="R937" s="56"/>
      <c r="S937" s="56"/>
    </row>
    <row r="938" spans="1:19" s="51" customFormat="1" x14ac:dyDescent="0.3">
      <c r="A938" s="56"/>
      <c r="B938" s="56"/>
      <c r="C938" s="56"/>
      <c r="D938" s="56"/>
      <c r="E938" s="56"/>
      <c r="F938" s="56"/>
      <c r="G938" s="56"/>
      <c r="H938" s="56"/>
      <c r="I938" s="56"/>
      <c r="J938" s="56"/>
      <c r="K938" s="56"/>
      <c r="L938" s="56"/>
      <c r="M938" s="56"/>
      <c r="N938" s="56"/>
      <c r="O938" s="56"/>
      <c r="P938" s="56"/>
      <c r="Q938" s="56"/>
      <c r="R938" s="56"/>
      <c r="S938" s="56"/>
    </row>
    <row r="939" spans="1:19" s="51" customFormat="1" x14ac:dyDescent="0.3">
      <c r="A939" s="56"/>
      <c r="B939" s="56"/>
      <c r="C939" s="56"/>
      <c r="D939" s="56"/>
      <c r="E939" s="56"/>
      <c r="F939" s="56"/>
      <c r="G939" s="56"/>
      <c r="H939" s="56"/>
      <c r="I939" s="56"/>
      <c r="J939" s="56"/>
      <c r="K939" s="56"/>
      <c r="L939" s="56"/>
      <c r="M939" s="56"/>
      <c r="N939" s="56"/>
      <c r="O939" s="56"/>
      <c r="P939" s="56"/>
      <c r="Q939" s="56"/>
      <c r="R939" s="56"/>
      <c r="S939" s="56"/>
    </row>
    <row r="940" spans="1:19" s="51" customFormat="1" x14ac:dyDescent="0.3">
      <c r="A940" s="56"/>
      <c r="B940" s="56"/>
      <c r="C940" s="56"/>
      <c r="D940" s="56"/>
      <c r="E940" s="56"/>
      <c r="F940" s="56"/>
      <c r="G940" s="56"/>
      <c r="H940" s="56"/>
      <c r="I940" s="56"/>
      <c r="J940" s="56"/>
      <c r="K940" s="56"/>
      <c r="L940" s="56"/>
      <c r="M940" s="56"/>
      <c r="N940" s="56"/>
      <c r="O940" s="56"/>
      <c r="P940" s="56"/>
      <c r="Q940" s="56"/>
      <c r="R940" s="56"/>
      <c r="S940" s="56"/>
    </row>
    <row r="941" spans="1:19" s="51" customFormat="1" x14ac:dyDescent="0.3">
      <c r="A941" s="56"/>
      <c r="B941" s="56"/>
      <c r="C941" s="56"/>
      <c r="D941" s="56"/>
      <c r="E941" s="56"/>
      <c r="F941" s="56"/>
      <c r="G941" s="56"/>
      <c r="H941" s="56"/>
      <c r="I941" s="56"/>
      <c r="J941" s="56"/>
      <c r="K941" s="56"/>
      <c r="L941" s="56"/>
      <c r="M941" s="56"/>
      <c r="N941" s="56"/>
      <c r="O941" s="56"/>
      <c r="P941" s="56"/>
      <c r="Q941" s="56"/>
      <c r="R941" s="56"/>
      <c r="S941" s="56"/>
    </row>
    <row r="942" spans="1:19" s="51" customFormat="1" x14ac:dyDescent="0.3">
      <c r="A942" s="56"/>
      <c r="B942" s="56"/>
      <c r="C942" s="56"/>
      <c r="D942" s="56"/>
      <c r="E942" s="56"/>
      <c r="F942" s="56"/>
      <c r="G942" s="56"/>
      <c r="H942" s="56"/>
      <c r="I942" s="56"/>
      <c r="J942" s="56"/>
      <c r="K942" s="56"/>
      <c r="L942" s="56"/>
      <c r="M942" s="56"/>
      <c r="N942" s="56"/>
      <c r="O942" s="56"/>
      <c r="P942" s="56"/>
      <c r="Q942" s="56"/>
      <c r="R942" s="56"/>
      <c r="S942" s="56"/>
    </row>
    <row r="943" spans="1:19" s="51" customFormat="1" x14ac:dyDescent="0.3">
      <c r="A943" s="56"/>
      <c r="B943" s="56"/>
      <c r="C943" s="56"/>
      <c r="D943" s="56"/>
      <c r="E943" s="56"/>
      <c r="F943" s="56"/>
      <c r="G943" s="56"/>
      <c r="H943" s="56"/>
      <c r="I943" s="56"/>
      <c r="J943" s="56"/>
      <c r="K943" s="56"/>
      <c r="L943" s="56"/>
      <c r="M943" s="56"/>
      <c r="N943" s="56"/>
      <c r="O943" s="56"/>
      <c r="P943" s="56"/>
      <c r="Q943" s="56"/>
      <c r="R943" s="56"/>
      <c r="S943" s="56"/>
    </row>
    <row r="944" spans="1:19" s="51" customFormat="1" x14ac:dyDescent="0.3">
      <c r="A944" s="56"/>
      <c r="B944" s="56"/>
      <c r="C944" s="56"/>
      <c r="D944" s="56"/>
      <c r="E944" s="56"/>
      <c r="F944" s="56"/>
      <c r="G944" s="56"/>
      <c r="H944" s="56"/>
      <c r="I944" s="56"/>
      <c r="J944" s="56"/>
      <c r="K944" s="56"/>
      <c r="L944" s="56"/>
      <c r="M944" s="56"/>
      <c r="N944" s="56"/>
      <c r="O944" s="56"/>
      <c r="P944" s="56"/>
      <c r="Q944" s="56"/>
      <c r="R944" s="56"/>
      <c r="S944" s="56"/>
    </row>
    <row r="945" spans="1:19" s="51" customFormat="1" x14ac:dyDescent="0.3">
      <c r="A945" s="56"/>
      <c r="B945" s="56"/>
      <c r="C945" s="56"/>
      <c r="D945" s="56"/>
      <c r="E945" s="56"/>
      <c r="F945" s="56"/>
      <c r="G945" s="56"/>
      <c r="H945" s="56"/>
      <c r="I945" s="56"/>
      <c r="J945" s="56"/>
      <c r="K945" s="56"/>
      <c r="L945" s="56"/>
      <c r="M945" s="56"/>
      <c r="N945" s="56"/>
      <c r="O945" s="56"/>
      <c r="P945" s="56"/>
      <c r="Q945" s="56"/>
      <c r="R945" s="56"/>
      <c r="S945" s="56"/>
    </row>
    <row r="946" spans="1:19" s="51" customFormat="1" x14ac:dyDescent="0.3">
      <c r="A946" s="56"/>
      <c r="B946" s="56"/>
      <c r="C946" s="56"/>
      <c r="D946" s="56"/>
      <c r="E946" s="56"/>
      <c r="F946" s="56"/>
      <c r="G946" s="56"/>
      <c r="H946" s="56"/>
      <c r="I946" s="56"/>
      <c r="J946" s="56"/>
      <c r="K946" s="56"/>
      <c r="L946" s="56"/>
      <c r="M946" s="56"/>
      <c r="N946" s="56"/>
      <c r="O946" s="56"/>
      <c r="P946" s="56"/>
      <c r="Q946" s="56"/>
      <c r="R946" s="56"/>
      <c r="S946" s="56"/>
    </row>
    <row r="947" spans="1:19" s="51" customFormat="1" x14ac:dyDescent="0.3">
      <c r="A947" s="56"/>
      <c r="B947" s="56"/>
      <c r="C947" s="56"/>
      <c r="D947" s="56"/>
      <c r="E947" s="56"/>
      <c r="F947" s="56"/>
      <c r="G947" s="56"/>
      <c r="H947" s="56"/>
      <c r="I947" s="56"/>
      <c r="J947" s="56"/>
      <c r="K947" s="56"/>
      <c r="L947" s="56"/>
      <c r="M947" s="56"/>
      <c r="N947" s="56"/>
      <c r="O947" s="56"/>
      <c r="P947" s="56"/>
      <c r="Q947" s="56"/>
      <c r="R947" s="56"/>
      <c r="S947" s="56"/>
    </row>
    <row r="948" spans="1:19" s="51" customFormat="1" x14ac:dyDescent="0.3">
      <c r="A948" s="56"/>
      <c r="B948" s="56"/>
      <c r="C948" s="56"/>
      <c r="D948" s="56"/>
      <c r="E948" s="56"/>
      <c r="F948" s="56"/>
      <c r="G948" s="56"/>
      <c r="H948" s="56"/>
      <c r="I948" s="56"/>
      <c r="J948" s="56"/>
      <c r="K948" s="56"/>
      <c r="L948" s="56"/>
      <c r="M948" s="56"/>
      <c r="N948" s="56"/>
      <c r="O948" s="56"/>
      <c r="P948" s="56"/>
      <c r="Q948" s="56"/>
      <c r="R948" s="56"/>
      <c r="S948" s="56"/>
    </row>
    <row r="949" spans="1:19" s="51" customFormat="1" x14ac:dyDescent="0.3">
      <c r="A949" s="56"/>
      <c r="B949" s="56"/>
      <c r="C949" s="56"/>
      <c r="D949" s="56"/>
      <c r="E949" s="56"/>
      <c r="F949" s="56"/>
      <c r="G949" s="56"/>
      <c r="H949" s="56"/>
      <c r="I949" s="56"/>
      <c r="J949" s="56"/>
      <c r="K949" s="56"/>
      <c r="L949" s="56"/>
      <c r="M949" s="56"/>
      <c r="N949" s="56"/>
      <c r="O949" s="56"/>
      <c r="P949" s="56"/>
      <c r="Q949" s="56"/>
      <c r="R949" s="56"/>
      <c r="S949" s="56"/>
    </row>
    <row r="950" spans="1:19" s="51" customFormat="1" x14ac:dyDescent="0.3">
      <c r="A950" s="56"/>
      <c r="B950" s="56"/>
      <c r="C950" s="56"/>
      <c r="D950" s="56"/>
      <c r="E950" s="56"/>
      <c r="F950" s="56"/>
      <c r="G950" s="56"/>
      <c r="H950" s="56"/>
      <c r="I950" s="56"/>
      <c r="J950" s="56"/>
      <c r="K950" s="56"/>
      <c r="L950" s="56"/>
      <c r="M950" s="56"/>
      <c r="N950" s="56"/>
      <c r="O950" s="56"/>
      <c r="P950" s="56"/>
      <c r="Q950" s="56"/>
      <c r="R950" s="56"/>
      <c r="S950" s="56"/>
    </row>
    <row r="951" spans="1:19" s="51" customFormat="1" x14ac:dyDescent="0.3">
      <c r="A951" s="56"/>
      <c r="B951" s="56"/>
      <c r="C951" s="56"/>
      <c r="D951" s="56"/>
      <c r="E951" s="56"/>
      <c r="F951" s="56"/>
      <c r="G951" s="56"/>
      <c r="H951" s="56"/>
      <c r="I951" s="56"/>
      <c r="J951" s="56"/>
      <c r="K951" s="56"/>
      <c r="L951" s="56"/>
      <c r="M951" s="56"/>
      <c r="N951" s="56"/>
      <c r="O951" s="56"/>
      <c r="P951" s="56"/>
      <c r="Q951" s="56"/>
      <c r="R951" s="56"/>
      <c r="S951" s="56"/>
    </row>
    <row r="952" spans="1:19" s="51" customFormat="1" x14ac:dyDescent="0.3">
      <c r="A952" s="56"/>
      <c r="B952" s="56"/>
      <c r="C952" s="56"/>
      <c r="D952" s="56"/>
      <c r="E952" s="56"/>
      <c r="F952" s="56"/>
      <c r="G952" s="56"/>
      <c r="H952" s="56"/>
      <c r="I952" s="56"/>
      <c r="J952" s="56"/>
      <c r="K952" s="56"/>
      <c r="L952" s="56"/>
      <c r="M952" s="56"/>
      <c r="N952" s="56"/>
      <c r="O952" s="56"/>
      <c r="P952" s="56"/>
      <c r="Q952" s="56"/>
      <c r="R952" s="56"/>
      <c r="S952" s="56"/>
    </row>
    <row r="953" spans="1:19" s="51" customFormat="1" x14ac:dyDescent="0.3">
      <c r="A953" s="56"/>
      <c r="B953" s="56"/>
      <c r="C953" s="56"/>
      <c r="D953" s="56"/>
      <c r="E953" s="56"/>
      <c r="F953" s="56"/>
      <c r="G953" s="56"/>
      <c r="H953" s="56"/>
      <c r="I953" s="56"/>
      <c r="J953" s="56"/>
      <c r="K953" s="56"/>
      <c r="L953" s="56"/>
      <c r="M953" s="56"/>
      <c r="N953" s="56"/>
      <c r="O953" s="56"/>
      <c r="P953" s="56"/>
      <c r="Q953" s="56"/>
      <c r="R953" s="56"/>
      <c r="S953" s="56"/>
    </row>
    <row r="954" spans="1:19" s="51" customFormat="1" x14ac:dyDescent="0.3">
      <c r="A954" s="56"/>
      <c r="B954" s="56"/>
      <c r="C954" s="56"/>
      <c r="D954" s="56"/>
      <c r="E954" s="56"/>
      <c r="F954" s="56"/>
      <c r="G954" s="56"/>
      <c r="H954" s="56"/>
      <c r="I954" s="56"/>
      <c r="J954" s="56"/>
      <c r="K954" s="56"/>
      <c r="L954" s="56"/>
      <c r="M954" s="56"/>
      <c r="N954" s="56"/>
      <c r="O954" s="56"/>
      <c r="P954" s="56"/>
      <c r="Q954" s="56"/>
      <c r="R954" s="56"/>
      <c r="S954" s="56"/>
    </row>
    <row r="955" spans="1:19" s="51" customFormat="1" x14ac:dyDescent="0.3">
      <c r="A955" s="56"/>
      <c r="B955" s="56"/>
      <c r="C955" s="56"/>
      <c r="D955" s="56"/>
      <c r="E955" s="56"/>
      <c r="F955" s="56"/>
      <c r="G955" s="56"/>
      <c r="H955" s="56"/>
      <c r="I955" s="56"/>
      <c r="J955" s="56"/>
      <c r="K955" s="56"/>
      <c r="L955" s="56"/>
      <c r="M955" s="56"/>
      <c r="N955" s="56"/>
      <c r="O955" s="56"/>
      <c r="P955" s="56"/>
      <c r="Q955" s="56"/>
      <c r="R955" s="56"/>
      <c r="S955" s="56"/>
    </row>
    <row r="956" spans="1:19" s="51" customFormat="1" x14ac:dyDescent="0.3">
      <c r="A956" s="56"/>
      <c r="B956" s="56"/>
      <c r="C956" s="56"/>
      <c r="D956" s="56"/>
      <c r="E956" s="56"/>
      <c r="F956" s="56"/>
      <c r="G956" s="56"/>
      <c r="H956" s="56"/>
      <c r="I956" s="56"/>
      <c r="J956" s="56"/>
      <c r="K956" s="56"/>
      <c r="L956" s="56"/>
      <c r="M956" s="56"/>
      <c r="N956" s="56"/>
      <c r="O956" s="56"/>
      <c r="P956" s="56"/>
      <c r="Q956" s="56"/>
      <c r="R956" s="56"/>
      <c r="S956" s="56"/>
    </row>
    <row r="957" spans="1:19" s="51" customFormat="1" x14ac:dyDescent="0.3">
      <c r="A957" s="56"/>
      <c r="B957" s="56"/>
      <c r="C957" s="56"/>
      <c r="D957" s="56"/>
      <c r="E957" s="56"/>
      <c r="F957" s="56"/>
      <c r="G957" s="56"/>
      <c r="H957" s="56"/>
      <c r="I957" s="56"/>
      <c r="J957" s="56"/>
      <c r="K957" s="56"/>
      <c r="L957" s="56"/>
      <c r="M957" s="56"/>
      <c r="N957" s="56"/>
      <c r="O957" s="56"/>
      <c r="P957" s="56"/>
      <c r="Q957" s="56"/>
      <c r="R957" s="56"/>
      <c r="S957" s="56"/>
    </row>
    <row r="958" spans="1:19" s="51" customFormat="1" x14ac:dyDescent="0.3">
      <c r="A958" s="56"/>
      <c r="B958" s="56"/>
      <c r="C958" s="56"/>
      <c r="D958" s="56"/>
      <c r="E958" s="56"/>
      <c r="F958" s="56"/>
      <c r="G958" s="56"/>
      <c r="H958" s="56"/>
      <c r="I958" s="56"/>
      <c r="J958" s="56"/>
      <c r="K958" s="56"/>
      <c r="L958" s="56"/>
      <c r="M958" s="56"/>
      <c r="N958" s="56"/>
      <c r="O958" s="56"/>
      <c r="P958" s="56"/>
      <c r="Q958" s="56"/>
      <c r="R958" s="56"/>
      <c r="S958" s="56"/>
    </row>
    <row r="959" spans="1:19" s="51" customFormat="1" x14ac:dyDescent="0.3">
      <c r="A959" s="56"/>
      <c r="B959" s="56"/>
      <c r="C959" s="56"/>
      <c r="D959" s="56"/>
      <c r="E959" s="56"/>
      <c r="F959" s="56"/>
      <c r="G959" s="56"/>
      <c r="H959" s="56"/>
      <c r="I959" s="56"/>
      <c r="J959" s="56"/>
      <c r="K959" s="56"/>
      <c r="L959" s="56"/>
      <c r="M959" s="56"/>
      <c r="N959" s="56"/>
      <c r="O959" s="56"/>
      <c r="P959" s="56"/>
      <c r="Q959" s="56"/>
      <c r="R959" s="56"/>
      <c r="S959" s="56"/>
    </row>
    <row r="960" spans="1:19" s="51" customFormat="1" x14ac:dyDescent="0.3">
      <c r="A960" s="56"/>
      <c r="B960" s="56"/>
      <c r="C960" s="56"/>
      <c r="D960" s="56"/>
      <c r="E960" s="56"/>
      <c r="F960" s="56"/>
      <c r="G960" s="56"/>
      <c r="H960" s="56"/>
      <c r="I960" s="56"/>
      <c r="J960" s="56"/>
      <c r="K960" s="56"/>
      <c r="L960" s="56"/>
      <c r="M960" s="56"/>
      <c r="N960" s="56"/>
      <c r="O960" s="56"/>
      <c r="P960" s="56"/>
      <c r="Q960" s="56"/>
      <c r="R960" s="56"/>
      <c r="S960" s="56"/>
    </row>
    <row r="961" spans="1:19" s="51" customFormat="1" x14ac:dyDescent="0.3">
      <c r="A961" s="56"/>
      <c r="B961" s="56"/>
      <c r="C961" s="56"/>
      <c r="D961" s="56"/>
      <c r="E961" s="56"/>
      <c r="F961" s="56"/>
      <c r="G961" s="56"/>
      <c r="H961" s="56"/>
      <c r="I961" s="56"/>
      <c r="J961" s="56"/>
      <c r="K961" s="56"/>
      <c r="L961" s="56"/>
      <c r="M961" s="56"/>
      <c r="N961" s="56"/>
      <c r="O961" s="56"/>
      <c r="P961" s="56"/>
      <c r="Q961" s="56"/>
      <c r="R961" s="56"/>
      <c r="S961" s="56"/>
    </row>
    <row r="962" spans="1:19" s="51" customFormat="1" x14ac:dyDescent="0.3">
      <c r="A962" s="56"/>
      <c r="B962" s="56"/>
      <c r="C962" s="56"/>
      <c r="D962" s="56"/>
      <c r="E962" s="56"/>
      <c r="F962" s="56"/>
      <c r="G962" s="56"/>
      <c r="H962" s="56"/>
      <c r="I962" s="56"/>
      <c r="J962" s="56"/>
      <c r="K962" s="56"/>
      <c r="L962" s="56"/>
      <c r="M962" s="56"/>
      <c r="N962" s="56"/>
      <c r="O962" s="56"/>
      <c r="P962" s="56"/>
      <c r="Q962" s="56"/>
      <c r="R962" s="56"/>
      <c r="S962" s="56"/>
    </row>
    <row r="963" spans="1:19" s="51" customFormat="1" x14ac:dyDescent="0.3">
      <c r="A963" s="56"/>
      <c r="B963" s="56"/>
      <c r="C963" s="56"/>
      <c r="D963" s="56"/>
      <c r="E963" s="56"/>
      <c r="F963" s="56"/>
      <c r="G963" s="56"/>
      <c r="H963" s="56"/>
      <c r="I963" s="56"/>
      <c r="J963" s="56"/>
      <c r="K963" s="56"/>
      <c r="L963" s="56"/>
      <c r="M963" s="56"/>
      <c r="N963" s="56"/>
      <c r="O963" s="56"/>
      <c r="P963" s="56"/>
      <c r="Q963" s="56"/>
      <c r="R963" s="56"/>
      <c r="S963" s="56"/>
    </row>
    <row r="964" spans="1:19" s="51" customFormat="1" x14ac:dyDescent="0.3">
      <c r="A964" s="56"/>
      <c r="B964" s="56"/>
      <c r="C964" s="56"/>
      <c r="D964" s="56"/>
      <c r="E964" s="56"/>
      <c r="F964" s="56"/>
      <c r="G964" s="56"/>
      <c r="H964" s="56"/>
      <c r="I964" s="56"/>
      <c r="J964" s="56"/>
      <c r="K964" s="56"/>
      <c r="L964" s="56"/>
      <c r="M964" s="56"/>
      <c r="N964" s="56"/>
      <c r="O964" s="56"/>
      <c r="P964" s="56"/>
      <c r="Q964" s="56"/>
      <c r="R964" s="56"/>
      <c r="S964" s="56"/>
    </row>
    <row r="965" spans="1:19" s="51" customFormat="1" x14ac:dyDescent="0.3">
      <c r="A965" s="56"/>
      <c r="B965" s="56"/>
      <c r="C965" s="56"/>
      <c r="D965" s="56"/>
      <c r="E965" s="56"/>
      <c r="F965" s="56"/>
      <c r="G965" s="56"/>
      <c r="H965" s="56"/>
      <c r="I965" s="56"/>
      <c r="J965" s="56"/>
      <c r="K965" s="56"/>
      <c r="L965" s="56"/>
      <c r="M965" s="56"/>
      <c r="N965" s="56"/>
      <c r="O965" s="56"/>
      <c r="P965" s="56"/>
      <c r="Q965" s="56"/>
      <c r="R965" s="56"/>
      <c r="S965" s="56"/>
    </row>
    <row r="966" spans="1:19" s="51" customFormat="1" x14ac:dyDescent="0.3">
      <c r="A966" s="56"/>
      <c r="B966" s="56"/>
      <c r="C966" s="56"/>
      <c r="D966" s="56"/>
      <c r="E966" s="56"/>
      <c r="F966" s="56"/>
      <c r="G966" s="56"/>
      <c r="H966" s="56"/>
      <c r="I966" s="56"/>
      <c r="J966" s="56"/>
      <c r="K966" s="56"/>
      <c r="L966" s="56"/>
      <c r="M966" s="56"/>
      <c r="N966" s="56"/>
      <c r="O966" s="56"/>
      <c r="P966" s="56"/>
      <c r="Q966" s="56"/>
      <c r="R966" s="56"/>
      <c r="S966" s="56"/>
    </row>
    <row r="967" spans="1:19" s="51" customFormat="1" x14ac:dyDescent="0.3">
      <c r="A967" s="56"/>
      <c r="B967" s="56"/>
      <c r="C967" s="56"/>
      <c r="D967" s="56"/>
      <c r="E967" s="56"/>
      <c r="F967" s="56"/>
      <c r="G967" s="56"/>
      <c r="H967" s="56"/>
      <c r="I967" s="56"/>
      <c r="J967" s="56"/>
      <c r="K967" s="56"/>
      <c r="L967" s="56"/>
      <c r="M967" s="56"/>
      <c r="N967" s="56"/>
      <c r="O967" s="56"/>
      <c r="P967" s="56"/>
      <c r="Q967" s="56"/>
      <c r="R967" s="56"/>
      <c r="S967" s="56"/>
    </row>
    <row r="968" spans="1:19" s="51" customFormat="1" x14ac:dyDescent="0.3">
      <c r="A968" s="56"/>
      <c r="B968" s="56"/>
      <c r="C968" s="56"/>
      <c r="D968" s="56"/>
      <c r="E968" s="56"/>
      <c r="F968" s="56"/>
      <c r="G968" s="56"/>
      <c r="H968" s="56"/>
      <c r="I968" s="56"/>
      <c r="J968" s="56"/>
      <c r="K968" s="56"/>
      <c r="L968" s="56"/>
      <c r="M968" s="56"/>
      <c r="N968" s="56"/>
      <c r="O968" s="56"/>
      <c r="P968" s="56"/>
      <c r="Q968" s="56"/>
      <c r="R968" s="56"/>
      <c r="S968" s="56"/>
    </row>
    <row r="969" spans="1:19" s="51" customFormat="1" x14ac:dyDescent="0.3">
      <c r="A969" s="56"/>
      <c r="B969" s="56"/>
      <c r="C969" s="56"/>
      <c r="D969" s="56"/>
      <c r="E969" s="56"/>
      <c r="F969" s="56"/>
      <c r="G969" s="56"/>
      <c r="H969" s="56"/>
      <c r="I969" s="56"/>
      <c r="J969" s="56"/>
      <c r="K969" s="56"/>
      <c r="L969" s="56"/>
      <c r="M969" s="56"/>
      <c r="N969" s="56"/>
      <c r="O969" s="56"/>
      <c r="P969" s="56"/>
      <c r="Q969" s="56"/>
      <c r="R969" s="56"/>
      <c r="S969" s="56"/>
    </row>
    <row r="970" spans="1:19" s="51" customFormat="1" x14ac:dyDescent="0.3">
      <c r="A970" s="56"/>
      <c r="B970" s="56"/>
      <c r="C970" s="56"/>
      <c r="D970" s="56"/>
      <c r="E970" s="56"/>
      <c r="F970" s="56"/>
      <c r="G970" s="56"/>
      <c r="H970" s="56"/>
      <c r="I970" s="56"/>
      <c r="J970" s="56"/>
      <c r="K970" s="56"/>
      <c r="L970" s="56"/>
      <c r="M970" s="56"/>
      <c r="N970" s="56"/>
      <c r="O970" s="56"/>
      <c r="P970" s="56"/>
      <c r="Q970" s="56"/>
      <c r="R970" s="56"/>
      <c r="S970" s="56"/>
    </row>
    <row r="971" spans="1:19" s="51" customFormat="1" x14ac:dyDescent="0.3">
      <c r="A971" s="56"/>
      <c r="B971" s="56"/>
      <c r="C971" s="56"/>
      <c r="D971" s="56"/>
      <c r="E971" s="56"/>
      <c r="F971" s="56"/>
      <c r="G971" s="56"/>
      <c r="H971" s="56"/>
      <c r="I971" s="56"/>
      <c r="J971" s="56"/>
      <c r="K971" s="56"/>
      <c r="L971" s="56"/>
      <c r="M971" s="56"/>
      <c r="N971" s="56"/>
      <c r="O971" s="56"/>
      <c r="P971" s="56"/>
      <c r="Q971" s="56"/>
      <c r="R971" s="56"/>
      <c r="S971" s="56"/>
    </row>
    <row r="972" spans="1:19" s="51" customFormat="1" x14ac:dyDescent="0.3">
      <c r="A972" s="56"/>
      <c r="B972" s="56"/>
      <c r="C972" s="56"/>
      <c r="D972" s="56"/>
      <c r="E972" s="56"/>
      <c r="F972" s="56"/>
      <c r="G972" s="56"/>
      <c r="H972" s="56"/>
      <c r="I972" s="56"/>
      <c r="J972" s="56"/>
      <c r="K972" s="56"/>
      <c r="L972" s="56"/>
      <c r="M972" s="56"/>
      <c r="N972" s="56"/>
      <c r="O972" s="56"/>
      <c r="P972" s="56"/>
      <c r="Q972" s="56"/>
      <c r="R972" s="56"/>
      <c r="S972" s="56"/>
    </row>
    <row r="973" spans="1:19" s="51" customFormat="1" x14ac:dyDescent="0.3">
      <c r="A973" s="56"/>
      <c r="B973" s="56"/>
      <c r="C973" s="56"/>
      <c r="D973" s="56"/>
      <c r="E973" s="56"/>
      <c r="F973" s="56"/>
      <c r="G973" s="56"/>
      <c r="H973" s="56"/>
      <c r="I973" s="56"/>
      <c r="J973" s="56"/>
      <c r="K973" s="56"/>
      <c r="L973" s="56"/>
      <c r="M973" s="56"/>
      <c r="N973" s="56"/>
      <c r="O973" s="56"/>
      <c r="P973" s="56"/>
      <c r="Q973" s="56"/>
      <c r="R973" s="56"/>
      <c r="S973" s="56"/>
    </row>
    <row r="974" spans="1:19" s="51" customFormat="1" x14ac:dyDescent="0.3">
      <c r="A974" s="56"/>
      <c r="B974" s="56"/>
      <c r="C974" s="56"/>
      <c r="D974" s="56"/>
      <c r="E974" s="56"/>
      <c r="F974" s="56"/>
      <c r="G974" s="56"/>
      <c r="H974" s="56"/>
      <c r="I974" s="56"/>
      <c r="J974" s="56"/>
      <c r="K974" s="56"/>
      <c r="L974" s="56"/>
      <c r="M974" s="56"/>
      <c r="N974" s="56"/>
      <c r="O974" s="56"/>
      <c r="P974" s="56"/>
      <c r="Q974" s="56"/>
      <c r="R974" s="56"/>
      <c r="S974" s="56"/>
    </row>
    <row r="975" spans="1:19" s="51" customFormat="1" x14ac:dyDescent="0.3">
      <c r="A975" s="56"/>
      <c r="B975" s="56"/>
      <c r="C975" s="56"/>
      <c r="D975" s="56"/>
      <c r="E975" s="56"/>
      <c r="F975" s="56"/>
      <c r="G975" s="56"/>
      <c r="H975" s="56"/>
      <c r="I975" s="56"/>
      <c r="J975" s="56"/>
      <c r="K975" s="56"/>
      <c r="L975" s="56"/>
      <c r="M975" s="56"/>
      <c r="N975" s="56"/>
      <c r="O975" s="56"/>
      <c r="P975" s="56"/>
      <c r="Q975" s="56"/>
      <c r="R975" s="56"/>
      <c r="S975" s="56"/>
    </row>
    <row r="976" spans="1:19" s="51" customFormat="1" x14ac:dyDescent="0.3">
      <c r="A976" s="56"/>
      <c r="B976" s="56"/>
      <c r="C976" s="56"/>
      <c r="D976" s="56"/>
      <c r="E976" s="56"/>
      <c r="F976" s="56"/>
      <c r="G976" s="56"/>
      <c r="H976" s="56"/>
      <c r="I976" s="56"/>
      <c r="J976" s="56"/>
      <c r="K976" s="56"/>
      <c r="L976" s="56"/>
      <c r="M976" s="56"/>
      <c r="N976" s="56"/>
      <c r="O976" s="56"/>
      <c r="P976" s="56"/>
      <c r="Q976" s="56"/>
      <c r="R976" s="56"/>
      <c r="S976" s="56"/>
    </row>
    <row r="977" spans="1:19" s="51" customFormat="1" x14ac:dyDescent="0.3">
      <c r="A977" s="56"/>
      <c r="B977" s="56"/>
      <c r="C977" s="56"/>
      <c r="D977" s="56"/>
      <c r="E977" s="56"/>
      <c r="F977" s="56"/>
      <c r="G977" s="56"/>
      <c r="H977" s="56"/>
      <c r="I977" s="56"/>
      <c r="J977" s="56"/>
      <c r="K977" s="56"/>
      <c r="L977" s="56"/>
      <c r="M977" s="56"/>
      <c r="N977" s="56"/>
      <c r="O977" s="56"/>
      <c r="P977" s="56"/>
      <c r="Q977" s="56"/>
      <c r="R977" s="56"/>
      <c r="S977" s="56"/>
    </row>
    <row r="978" spans="1:19" s="51" customFormat="1" x14ac:dyDescent="0.3">
      <c r="A978" s="56"/>
      <c r="B978" s="56"/>
      <c r="C978" s="56"/>
      <c r="D978" s="56"/>
      <c r="E978" s="56"/>
      <c r="F978" s="56"/>
      <c r="G978" s="56"/>
      <c r="H978" s="56"/>
      <c r="I978" s="56"/>
      <c r="J978" s="56"/>
      <c r="K978" s="56"/>
      <c r="L978" s="56"/>
      <c r="M978" s="56"/>
      <c r="N978" s="56"/>
      <c r="O978" s="56"/>
      <c r="P978" s="56"/>
      <c r="Q978" s="56"/>
      <c r="R978" s="56"/>
      <c r="S978" s="56"/>
    </row>
    <row r="979" spans="1:19" x14ac:dyDescent="0.3">
      <c r="A979" s="56"/>
      <c r="B979" s="56"/>
      <c r="C979" s="56"/>
      <c r="D979" s="56"/>
      <c r="E979" s="56"/>
      <c r="F979" s="56"/>
      <c r="G979" s="56"/>
      <c r="H979" s="56"/>
      <c r="I979" s="56"/>
      <c r="J979" s="56"/>
      <c r="K979" s="56"/>
      <c r="L979" s="56"/>
      <c r="M979" s="56"/>
      <c r="N979" s="56"/>
      <c r="O979" s="56"/>
      <c r="P979" s="56"/>
      <c r="Q979" s="56"/>
      <c r="R979" s="56"/>
      <c r="S979" s="56"/>
    </row>
    <row r="980" spans="1:19" x14ac:dyDescent="0.3">
      <c r="A980" s="56"/>
      <c r="B980" s="56"/>
      <c r="C980" s="56"/>
      <c r="D980" s="56"/>
      <c r="E980" s="56"/>
      <c r="F980" s="56"/>
      <c r="G980" s="56"/>
      <c r="H980" s="56"/>
      <c r="I980" s="56"/>
      <c r="J980" s="56"/>
      <c r="K980" s="56"/>
      <c r="L980" s="56"/>
      <c r="M980" s="56"/>
      <c r="N980" s="56"/>
      <c r="O980" s="56"/>
      <c r="P980" s="56"/>
      <c r="Q980" s="56"/>
      <c r="R980" s="56"/>
      <c r="S980" s="56"/>
    </row>
    <row r="981" spans="1:19" x14ac:dyDescent="0.3">
      <c r="A981" s="56"/>
      <c r="B981" s="56"/>
      <c r="C981" s="56"/>
      <c r="D981" s="56"/>
      <c r="E981" s="56"/>
      <c r="F981" s="56"/>
      <c r="G981" s="56"/>
      <c r="H981" s="56"/>
      <c r="I981" s="56"/>
      <c r="J981" s="56"/>
      <c r="K981" s="56"/>
      <c r="L981" s="56"/>
      <c r="M981" s="56"/>
      <c r="N981" s="56"/>
      <c r="O981" s="56"/>
      <c r="P981" s="56"/>
      <c r="Q981" s="56"/>
      <c r="R981" s="56"/>
      <c r="S981" s="56"/>
    </row>
    <row r="982" spans="1:19" x14ac:dyDescent="0.3">
      <c r="A982" s="56"/>
      <c r="B982" s="56"/>
      <c r="C982" s="56"/>
      <c r="D982" s="56"/>
      <c r="E982" s="56"/>
      <c r="F982" s="56"/>
      <c r="G982" s="56"/>
      <c r="H982" s="56"/>
      <c r="I982" s="56"/>
      <c r="J982" s="56"/>
      <c r="K982" s="56"/>
      <c r="L982" s="56"/>
      <c r="M982" s="56"/>
      <c r="N982" s="56"/>
      <c r="O982" s="56"/>
      <c r="P982" s="56"/>
      <c r="Q982" s="56"/>
      <c r="R982" s="56"/>
      <c r="S982" s="56"/>
    </row>
    <row r="983" spans="1:19" x14ac:dyDescent="0.3">
      <c r="A983" s="56"/>
      <c r="B983" s="56"/>
      <c r="C983" s="56"/>
      <c r="D983" s="56"/>
      <c r="E983" s="56"/>
      <c r="F983" s="56"/>
      <c r="G983" s="56"/>
      <c r="H983" s="56"/>
      <c r="I983" s="56"/>
      <c r="J983" s="56"/>
      <c r="K983" s="56"/>
      <c r="L983" s="56"/>
      <c r="M983" s="56"/>
      <c r="N983" s="56"/>
      <c r="O983" s="56"/>
      <c r="P983" s="56"/>
      <c r="Q983" s="56"/>
      <c r="R983" s="56"/>
      <c r="S983" s="56"/>
    </row>
    <row r="984" spans="1:19" x14ac:dyDescent="0.3">
      <c r="A984" s="56"/>
      <c r="B984" s="56"/>
      <c r="C984" s="56"/>
      <c r="D984" s="56"/>
      <c r="E984" s="56"/>
      <c r="F984" s="56"/>
      <c r="G984" s="56"/>
      <c r="H984" s="56"/>
      <c r="I984" s="56"/>
      <c r="J984" s="56"/>
      <c r="K984" s="56"/>
      <c r="L984" s="56"/>
      <c r="M984" s="56"/>
      <c r="N984" s="56"/>
      <c r="O984" s="56"/>
      <c r="P984" s="56"/>
      <c r="Q984" s="56"/>
      <c r="R984" s="56"/>
      <c r="S984" s="56"/>
    </row>
    <row r="985" spans="1:19" x14ac:dyDescent="0.3">
      <c r="A985" s="56"/>
      <c r="B985" s="56"/>
      <c r="C985" s="56"/>
      <c r="D985" s="56"/>
      <c r="E985" s="56"/>
      <c r="F985" s="56"/>
      <c r="G985" s="56"/>
      <c r="H985" s="56"/>
      <c r="I985" s="56"/>
      <c r="J985" s="56"/>
      <c r="K985" s="56"/>
      <c r="L985" s="56"/>
      <c r="M985" s="56"/>
      <c r="N985" s="56"/>
      <c r="O985" s="56"/>
      <c r="P985" s="56"/>
      <c r="Q985" s="56"/>
      <c r="R985" s="56"/>
      <c r="S985" s="56"/>
    </row>
    <row r="986" spans="1:19" x14ac:dyDescent="0.3">
      <c r="A986" s="56"/>
      <c r="B986" s="56"/>
      <c r="C986" s="56"/>
      <c r="D986" s="56"/>
      <c r="E986" s="56"/>
      <c r="F986" s="56"/>
      <c r="G986" s="56"/>
      <c r="H986" s="56"/>
      <c r="I986" s="56"/>
      <c r="J986" s="56"/>
      <c r="K986" s="56"/>
      <c r="L986" s="56"/>
      <c r="M986" s="56"/>
      <c r="N986" s="56"/>
      <c r="O986" s="56"/>
      <c r="P986" s="56"/>
      <c r="Q986" s="56"/>
      <c r="R986" s="56"/>
      <c r="S986" s="56"/>
    </row>
    <row r="987" spans="1:19" x14ac:dyDescent="0.3">
      <c r="A987" s="56"/>
      <c r="B987" s="56"/>
      <c r="C987" s="56"/>
      <c r="D987" s="56"/>
      <c r="E987" s="56"/>
      <c r="F987" s="56"/>
      <c r="G987" s="56"/>
      <c r="H987" s="56"/>
      <c r="I987" s="56"/>
      <c r="J987" s="56"/>
      <c r="K987" s="56"/>
      <c r="L987" s="56"/>
      <c r="M987" s="56"/>
      <c r="N987" s="56"/>
      <c r="O987" s="56"/>
      <c r="P987" s="56"/>
      <c r="Q987" s="56"/>
      <c r="R987" s="56"/>
      <c r="S987" s="56"/>
    </row>
    <row r="988" spans="1:19" x14ac:dyDescent="0.3">
      <c r="A988" s="56"/>
      <c r="B988" s="56"/>
      <c r="C988" s="56"/>
      <c r="D988" s="56"/>
      <c r="E988" s="56"/>
      <c r="F988" s="56"/>
      <c r="G988" s="56"/>
      <c r="H988" s="56"/>
      <c r="I988" s="56"/>
      <c r="J988" s="56"/>
      <c r="K988" s="56"/>
      <c r="L988" s="56"/>
      <c r="M988" s="56"/>
      <c r="N988" s="56"/>
      <c r="O988" s="56"/>
      <c r="P988" s="56"/>
      <c r="Q988" s="56"/>
      <c r="R988" s="56"/>
      <c r="S988" s="56"/>
    </row>
    <row r="989" spans="1:19" x14ac:dyDescent="0.3">
      <c r="A989" s="56"/>
      <c r="B989" s="56"/>
      <c r="C989" s="56"/>
      <c r="D989" s="56"/>
      <c r="E989" s="56"/>
      <c r="F989" s="56"/>
      <c r="G989" s="56"/>
      <c r="H989" s="56"/>
      <c r="I989" s="56"/>
      <c r="J989" s="56"/>
      <c r="K989" s="56"/>
      <c r="L989" s="56"/>
      <c r="M989" s="56"/>
      <c r="N989" s="56"/>
      <c r="O989" s="56"/>
      <c r="P989" s="56"/>
      <c r="Q989" s="56"/>
      <c r="R989" s="56"/>
      <c r="S989" s="56"/>
    </row>
    <row r="990" spans="1:19" x14ac:dyDescent="0.3">
      <c r="A990" s="56"/>
      <c r="B990" s="56"/>
      <c r="C990" s="56"/>
      <c r="D990" s="56"/>
      <c r="E990" s="56"/>
      <c r="F990" s="56"/>
      <c r="G990" s="56"/>
      <c r="H990" s="56"/>
      <c r="I990" s="56"/>
      <c r="J990" s="56"/>
      <c r="K990" s="56"/>
      <c r="L990" s="56"/>
      <c r="M990" s="56"/>
      <c r="N990" s="56"/>
      <c r="O990" s="56"/>
      <c r="P990" s="56"/>
      <c r="Q990" s="56"/>
      <c r="R990" s="56"/>
      <c r="S990" s="56"/>
    </row>
    <row r="991" spans="1:19" x14ac:dyDescent="0.3">
      <c r="A991" s="56"/>
      <c r="B991" s="56"/>
      <c r="C991" s="56"/>
      <c r="D991" s="56"/>
      <c r="E991" s="56"/>
      <c r="F991" s="56"/>
      <c r="G991" s="56"/>
      <c r="H991" s="56"/>
      <c r="I991" s="56"/>
      <c r="J991" s="56"/>
      <c r="K991" s="56"/>
      <c r="L991" s="56"/>
      <c r="M991" s="56"/>
      <c r="N991" s="56"/>
      <c r="O991" s="56"/>
      <c r="P991" s="56"/>
      <c r="Q991" s="56"/>
      <c r="R991" s="56"/>
      <c r="S991" s="56"/>
    </row>
    <row r="992" spans="1:19" x14ac:dyDescent="0.3">
      <c r="A992" s="56"/>
      <c r="B992" s="56"/>
      <c r="C992" s="56"/>
      <c r="D992" s="56"/>
      <c r="E992" s="56"/>
      <c r="F992" s="56"/>
      <c r="G992" s="56"/>
      <c r="H992" s="56"/>
      <c r="I992" s="56"/>
      <c r="J992" s="56"/>
      <c r="K992" s="56"/>
      <c r="L992" s="56"/>
      <c r="M992" s="56"/>
      <c r="N992" s="56"/>
      <c r="O992" s="56"/>
      <c r="P992" s="56"/>
      <c r="Q992" s="56"/>
      <c r="R992" s="56"/>
      <c r="S992" s="56"/>
    </row>
    <row r="993" spans="1:19" x14ac:dyDescent="0.3">
      <c r="A993" s="55"/>
      <c r="B993" s="54"/>
      <c r="C993" s="54"/>
      <c r="D993" s="54"/>
      <c r="E993" s="54"/>
      <c r="F993" s="54"/>
      <c r="G993" s="54"/>
      <c r="H993" s="54"/>
      <c r="I993" s="54"/>
      <c r="J993" s="54"/>
      <c r="K993" s="54"/>
      <c r="L993" s="54"/>
      <c r="M993" s="54"/>
      <c r="N993" s="54"/>
      <c r="O993" s="54"/>
      <c r="P993" s="54"/>
      <c r="Q993" s="54"/>
      <c r="R993" s="54"/>
      <c r="S993" s="54"/>
    </row>
    <row r="994" spans="1:19" x14ac:dyDescent="0.3">
      <c r="C994" s="13"/>
      <c r="D994" s="13"/>
      <c r="E994" s="13"/>
      <c r="F994" s="13"/>
      <c r="H994" s="13"/>
      <c r="K994" s="13"/>
      <c r="L994" s="13"/>
      <c r="N994" s="13"/>
      <c r="O994" s="13"/>
    </row>
    <row r="995" spans="1:19" x14ac:dyDescent="0.3">
      <c r="C995" s="13"/>
      <c r="D995" s="13"/>
      <c r="E995" s="13"/>
      <c r="F995" s="13"/>
      <c r="H995" s="13"/>
      <c r="K995" s="13"/>
      <c r="L995" s="13"/>
      <c r="N995" s="13"/>
      <c r="O995" s="13"/>
    </row>
    <row r="996" spans="1:19" x14ac:dyDescent="0.3">
      <c r="C996" s="13"/>
      <c r="D996" s="13"/>
      <c r="E996" s="13"/>
      <c r="F996" s="13"/>
      <c r="H996" s="13"/>
      <c r="K996" s="13"/>
      <c r="L996" s="13"/>
      <c r="N996" s="13"/>
      <c r="O996" s="13"/>
    </row>
    <row r="997" spans="1:19" x14ac:dyDescent="0.3">
      <c r="C997" s="13"/>
      <c r="D997" s="13"/>
      <c r="E997" s="13"/>
      <c r="F997" s="13"/>
      <c r="H997" s="13"/>
      <c r="K997" s="13"/>
      <c r="L997" s="13"/>
      <c r="N997" s="13"/>
      <c r="O997" s="13"/>
    </row>
    <row r="998" spans="1:19" x14ac:dyDescent="0.3">
      <c r="C998" s="13"/>
      <c r="D998" s="13"/>
      <c r="E998" s="13"/>
      <c r="F998" s="13"/>
      <c r="H998" s="13"/>
      <c r="K998" s="13"/>
      <c r="L998" s="13"/>
      <c r="N998" s="13"/>
      <c r="O998" s="13"/>
    </row>
    <row r="999" spans="1:19" x14ac:dyDescent="0.3">
      <c r="C999" s="13"/>
      <c r="D999" s="13"/>
      <c r="E999" s="13"/>
      <c r="F999" s="13"/>
      <c r="H999" s="13"/>
      <c r="K999" s="13"/>
      <c r="L999" s="13"/>
      <c r="N999" s="13"/>
      <c r="O999" s="13"/>
    </row>
    <row r="1000" spans="1:19" x14ac:dyDescent="0.3">
      <c r="C1000" s="13"/>
      <c r="D1000" s="13"/>
      <c r="E1000" s="13"/>
      <c r="F1000" s="13"/>
      <c r="H1000" s="13"/>
      <c r="K1000" s="13"/>
      <c r="L1000" s="13"/>
      <c r="N1000" s="13"/>
      <c r="O1000" s="13"/>
    </row>
    <row r="1001" spans="1:19" x14ac:dyDescent="0.3">
      <c r="C1001" s="13"/>
      <c r="D1001" s="13"/>
      <c r="E1001" s="13"/>
      <c r="F1001" s="13"/>
      <c r="H1001" s="13"/>
      <c r="K1001" s="13"/>
      <c r="L1001" s="13"/>
      <c r="N1001" s="13"/>
      <c r="O1001" s="13"/>
    </row>
    <row r="1002" spans="1:19" x14ac:dyDescent="0.3">
      <c r="C1002" s="13"/>
      <c r="D1002" s="13"/>
      <c r="E1002" s="13"/>
      <c r="F1002" s="13"/>
      <c r="H1002" s="13"/>
      <c r="K1002" s="13"/>
      <c r="L1002" s="13"/>
      <c r="N1002" s="13"/>
      <c r="O1002" s="13"/>
    </row>
    <row r="1003" spans="1:19" x14ac:dyDescent="0.3">
      <c r="C1003" s="13"/>
      <c r="D1003" s="13"/>
      <c r="E1003" s="13"/>
      <c r="F1003" s="13"/>
      <c r="H1003" s="13"/>
      <c r="K1003" s="13"/>
      <c r="L1003" s="13"/>
      <c r="N1003" s="13"/>
      <c r="O1003" s="13"/>
    </row>
    <row r="1004" spans="1:19" x14ac:dyDescent="0.3">
      <c r="C1004" s="13"/>
      <c r="D1004" s="13"/>
      <c r="E1004" s="13"/>
      <c r="F1004" s="13"/>
      <c r="H1004" s="13"/>
      <c r="K1004" s="13"/>
      <c r="L1004" s="13"/>
      <c r="N1004" s="13"/>
      <c r="O1004" s="13"/>
    </row>
    <row r="1005" spans="1:19" x14ac:dyDescent="0.3">
      <c r="C1005" s="13"/>
      <c r="D1005" s="13"/>
      <c r="E1005" s="13"/>
      <c r="F1005" s="13"/>
      <c r="H1005" s="13"/>
      <c r="K1005" s="13"/>
      <c r="L1005" s="13"/>
      <c r="N1005" s="13"/>
      <c r="O1005" s="13"/>
    </row>
    <row r="1006" spans="1:19" x14ac:dyDescent="0.3">
      <c r="C1006" s="13"/>
      <c r="D1006" s="13"/>
      <c r="E1006" s="13"/>
      <c r="F1006" s="13"/>
      <c r="H1006" s="13"/>
      <c r="K1006" s="13"/>
      <c r="L1006" s="13"/>
      <c r="N1006" s="13"/>
      <c r="O1006" s="13"/>
    </row>
    <row r="1007" spans="1:19" x14ac:dyDescent="0.3">
      <c r="C1007" s="13"/>
      <c r="D1007" s="13"/>
      <c r="E1007" s="13"/>
      <c r="F1007" s="13"/>
      <c r="H1007" s="13"/>
      <c r="K1007" s="13"/>
      <c r="L1007" s="13"/>
      <c r="N1007" s="13"/>
      <c r="O1007" s="13"/>
    </row>
    <row r="1008" spans="1:19" x14ac:dyDescent="0.3">
      <c r="C1008" s="13"/>
      <c r="D1008" s="13"/>
      <c r="E1008" s="13"/>
      <c r="F1008" s="13"/>
      <c r="H1008" s="13"/>
      <c r="K1008" s="13"/>
      <c r="L1008" s="13"/>
      <c r="N1008" s="13"/>
      <c r="O1008" s="13"/>
    </row>
    <row r="1009" spans="3:15" x14ac:dyDescent="0.3">
      <c r="C1009" s="13"/>
      <c r="D1009" s="13"/>
      <c r="E1009" s="13"/>
      <c r="F1009" s="13"/>
      <c r="H1009" s="13"/>
      <c r="K1009" s="13"/>
      <c r="L1009" s="13"/>
      <c r="N1009" s="13"/>
      <c r="O1009" s="13"/>
    </row>
    <row r="1010" spans="3:15" x14ac:dyDescent="0.3">
      <c r="C1010" s="13"/>
      <c r="D1010" s="13"/>
      <c r="E1010" s="13"/>
      <c r="F1010" s="13"/>
      <c r="H1010" s="13"/>
      <c r="K1010" s="13"/>
      <c r="L1010" s="13"/>
      <c r="N1010" s="13"/>
      <c r="O1010" s="13"/>
    </row>
    <row r="1011" spans="3:15" x14ac:dyDescent="0.3">
      <c r="C1011" s="13"/>
      <c r="D1011" s="13"/>
      <c r="E1011" s="13"/>
      <c r="F1011" s="13"/>
      <c r="H1011" s="13"/>
      <c r="K1011" s="13"/>
      <c r="L1011" s="13"/>
      <c r="N1011" s="13"/>
      <c r="O1011" s="13"/>
    </row>
    <row r="1012" spans="3:15" x14ac:dyDescent="0.3">
      <c r="C1012" s="13"/>
      <c r="D1012" s="13"/>
      <c r="E1012" s="13"/>
      <c r="F1012" s="13"/>
      <c r="H1012" s="13"/>
      <c r="K1012" s="13"/>
      <c r="L1012" s="13"/>
      <c r="N1012" s="13"/>
      <c r="O1012" s="13"/>
    </row>
    <row r="1013" spans="3:15" x14ac:dyDescent="0.3">
      <c r="C1013" s="13"/>
      <c r="D1013" s="13"/>
      <c r="E1013" s="13"/>
      <c r="F1013" s="13"/>
      <c r="H1013" s="13"/>
      <c r="K1013" s="13"/>
      <c r="L1013" s="13"/>
      <c r="N1013" s="13"/>
      <c r="O1013" s="13"/>
    </row>
    <row r="1014" spans="3:15" x14ac:dyDescent="0.3">
      <c r="C1014" s="13"/>
      <c r="D1014" s="13"/>
      <c r="E1014" s="13"/>
      <c r="F1014" s="13"/>
      <c r="H1014" s="13"/>
      <c r="K1014" s="13"/>
      <c r="L1014" s="13"/>
      <c r="N1014" s="13"/>
      <c r="O1014" s="13"/>
    </row>
    <row r="1015" spans="3:15" x14ac:dyDescent="0.3">
      <c r="C1015" s="13"/>
      <c r="D1015" s="13"/>
      <c r="E1015" s="13"/>
      <c r="F1015" s="13"/>
      <c r="H1015" s="13"/>
      <c r="K1015" s="13"/>
      <c r="L1015" s="13"/>
      <c r="N1015" s="13"/>
      <c r="O1015" s="13"/>
    </row>
    <row r="1016" spans="3:15" x14ac:dyDescent="0.3">
      <c r="C1016" s="13"/>
      <c r="D1016" s="13"/>
      <c r="E1016" s="13"/>
      <c r="F1016" s="13"/>
      <c r="H1016" s="13"/>
      <c r="K1016" s="13"/>
      <c r="L1016" s="13"/>
      <c r="N1016" s="13"/>
      <c r="O1016" s="13"/>
    </row>
    <row r="1017" spans="3:15" x14ac:dyDescent="0.3">
      <c r="C1017" s="13"/>
      <c r="D1017" s="13"/>
      <c r="E1017" s="13"/>
      <c r="F1017" s="13"/>
      <c r="H1017" s="13"/>
      <c r="K1017" s="13"/>
      <c r="L1017" s="13"/>
      <c r="N1017" s="13"/>
      <c r="O1017" s="13"/>
    </row>
    <row r="1018" spans="3:15" x14ac:dyDescent="0.3">
      <c r="C1018" s="13"/>
      <c r="D1018" s="13"/>
      <c r="E1018" s="13"/>
      <c r="F1018" s="13"/>
      <c r="H1018" s="13"/>
      <c r="K1018" s="13"/>
      <c r="L1018" s="13"/>
      <c r="N1018" s="13"/>
      <c r="O1018" s="13"/>
    </row>
    <row r="1019" spans="3:15" x14ac:dyDescent="0.3">
      <c r="C1019" s="13"/>
      <c r="D1019" s="13"/>
      <c r="E1019" s="13"/>
      <c r="F1019" s="13"/>
      <c r="H1019" s="13"/>
      <c r="K1019" s="13"/>
      <c r="L1019" s="13"/>
      <c r="N1019" s="13"/>
      <c r="O1019" s="13"/>
    </row>
    <row r="1020" spans="3:15" x14ac:dyDescent="0.3">
      <c r="C1020" s="13"/>
      <c r="D1020" s="13"/>
      <c r="E1020" s="13"/>
      <c r="F1020" s="13"/>
      <c r="H1020" s="13"/>
      <c r="K1020" s="13"/>
      <c r="L1020" s="13"/>
      <c r="N1020" s="13"/>
      <c r="O1020" s="13"/>
    </row>
    <row r="1021" spans="3:15" x14ac:dyDescent="0.3">
      <c r="C1021" s="13"/>
      <c r="D1021" s="13"/>
      <c r="E1021" s="13"/>
      <c r="F1021" s="13"/>
      <c r="H1021" s="13"/>
      <c r="K1021" s="13"/>
      <c r="L1021" s="13"/>
      <c r="N1021" s="13"/>
      <c r="O1021" s="13"/>
    </row>
    <row r="1022" spans="3:15" x14ac:dyDescent="0.3">
      <c r="C1022" s="13"/>
      <c r="D1022" s="13"/>
      <c r="E1022" s="13"/>
      <c r="F1022" s="13"/>
      <c r="H1022" s="13"/>
      <c r="K1022" s="13"/>
      <c r="L1022" s="13"/>
      <c r="N1022" s="13"/>
      <c r="O1022" s="13"/>
    </row>
    <row r="1023" spans="3:15" x14ac:dyDescent="0.3">
      <c r="C1023" s="13"/>
      <c r="D1023" s="13"/>
      <c r="E1023" s="13"/>
      <c r="F1023" s="13"/>
      <c r="H1023" s="13"/>
      <c r="K1023" s="13"/>
      <c r="L1023" s="13"/>
      <c r="N1023" s="13"/>
      <c r="O1023" s="13"/>
    </row>
    <row r="1024" spans="3:15"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row r="1854" spans="3:15" x14ac:dyDescent="0.3">
      <c r="C1854" s="13"/>
      <c r="D1854" s="13"/>
      <c r="E1854" s="13"/>
      <c r="F1854" s="13"/>
      <c r="H1854" s="13"/>
      <c r="K1854" s="13"/>
      <c r="L1854" s="13"/>
      <c r="N1854" s="13"/>
      <c r="O1854" s="13"/>
    </row>
    <row r="1855" spans="3:15" x14ac:dyDescent="0.3">
      <c r="C1855" s="13"/>
      <c r="D1855" s="13"/>
      <c r="E1855" s="13"/>
      <c r="F1855" s="13"/>
      <c r="H1855" s="13"/>
      <c r="K1855" s="13"/>
      <c r="L1855" s="13"/>
      <c r="N1855" s="13"/>
      <c r="O1855" s="13"/>
    </row>
    <row r="1856" spans="3:15" x14ac:dyDescent="0.3">
      <c r="C1856" s="13"/>
      <c r="D1856" s="13"/>
      <c r="E1856" s="13"/>
      <c r="F1856" s="13"/>
      <c r="H1856" s="13"/>
      <c r="K1856" s="13"/>
      <c r="L1856" s="13"/>
      <c r="N1856" s="13"/>
      <c r="O1856" s="13"/>
    </row>
    <row r="1857" spans="3:15" x14ac:dyDescent="0.3">
      <c r="C1857" s="13"/>
      <c r="D1857" s="13"/>
      <c r="E1857" s="13"/>
      <c r="F1857" s="13"/>
      <c r="H1857" s="13"/>
      <c r="K1857" s="13"/>
      <c r="L1857" s="13"/>
      <c r="N1857" s="13"/>
      <c r="O1857" s="13"/>
    </row>
    <row r="1858" spans="3:15" x14ac:dyDescent="0.3">
      <c r="C1858" s="13"/>
      <c r="D1858" s="13"/>
      <c r="E1858" s="13"/>
      <c r="F1858" s="13"/>
      <c r="H1858" s="13"/>
      <c r="K1858" s="13"/>
      <c r="L1858" s="13"/>
      <c r="N1858" s="13"/>
      <c r="O1858" s="13"/>
    </row>
    <row r="1859" spans="3:15" x14ac:dyDescent="0.3">
      <c r="C1859" s="13"/>
      <c r="D1859" s="13"/>
      <c r="E1859" s="13"/>
      <c r="F1859" s="13"/>
      <c r="H1859" s="13"/>
      <c r="K1859" s="13"/>
      <c r="L1859" s="13"/>
      <c r="N1859" s="13"/>
      <c r="O1859" s="13"/>
    </row>
    <row r="1860" spans="3:15" x14ac:dyDescent="0.3">
      <c r="C1860" s="13"/>
      <c r="D1860" s="13"/>
      <c r="E1860" s="13"/>
      <c r="F1860" s="13"/>
      <c r="H1860" s="13"/>
      <c r="K1860" s="13"/>
      <c r="L1860" s="13"/>
      <c r="N1860" s="13"/>
      <c r="O1860" s="13"/>
    </row>
    <row r="1861" spans="3:15" x14ac:dyDescent="0.3">
      <c r="C1861" s="13"/>
      <c r="D1861" s="13"/>
      <c r="E1861" s="13"/>
      <c r="F1861" s="13"/>
      <c r="H1861" s="13"/>
      <c r="K1861" s="13"/>
      <c r="L1861" s="13"/>
      <c r="N1861" s="13"/>
      <c r="O1861" s="13"/>
    </row>
    <row r="1862" spans="3:15" x14ac:dyDescent="0.3">
      <c r="C1862" s="13"/>
      <c r="D1862" s="13"/>
      <c r="E1862" s="13"/>
      <c r="F1862" s="13"/>
      <c r="H1862" s="13"/>
      <c r="K1862" s="13"/>
      <c r="L1862" s="13"/>
      <c r="N1862" s="13"/>
      <c r="O1862" s="13"/>
    </row>
    <row r="1863" spans="3:15" x14ac:dyDescent="0.3">
      <c r="C1863" s="13"/>
      <c r="D1863" s="13"/>
      <c r="E1863" s="13"/>
      <c r="F1863" s="13"/>
      <c r="H1863" s="13"/>
      <c r="K1863" s="13"/>
      <c r="L1863" s="13"/>
      <c r="N1863" s="13"/>
      <c r="O1863" s="13"/>
    </row>
    <row r="1864" spans="3:15" x14ac:dyDescent="0.3">
      <c r="C1864" s="13"/>
      <c r="D1864" s="13"/>
      <c r="E1864" s="13"/>
      <c r="F1864" s="13"/>
      <c r="H1864" s="13"/>
      <c r="K1864" s="13"/>
      <c r="L1864" s="13"/>
      <c r="N1864" s="13"/>
      <c r="O1864" s="13"/>
    </row>
    <row r="1865" spans="3:15" x14ac:dyDescent="0.3">
      <c r="C1865" s="13"/>
      <c r="D1865" s="13"/>
      <c r="E1865" s="13"/>
      <c r="F1865" s="13"/>
      <c r="H1865" s="13"/>
      <c r="K1865" s="13"/>
      <c r="L1865" s="13"/>
      <c r="N1865" s="13"/>
      <c r="O1865" s="13"/>
    </row>
    <row r="1866" spans="3:15" x14ac:dyDescent="0.3">
      <c r="C1866" s="13"/>
      <c r="D1866" s="13"/>
      <c r="E1866" s="13"/>
      <c r="F1866" s="13"/>
      <c r="H1866" s="13"/>
      <c r="K1866" s="13"/>
      <c r="L1866" s="13"/>
      <c r="N1866" s="13"/>
      <c r="O1866" s="13"/>
    </row>
    <row r="1867" spans="3:15" x14ac:dyDescent="0.3">
      <c r="C1867" s="13"/>
      <c r="D1867" s="13"/>
      <c r="E1867" s="13"/>
      <c r="F1867" s="13"/>
      <c r="H1867" s="13"/>
      <c r="K1867" s="13"/>
      <c r="L1867" s="13"/>
      <c r="N1867" s="13"/>
      <c r="O1867" s="13"/>
    </row>
    <row r="1868" spans="3:15" x14ac:dyDescent="0.3">
      <c r="C1868" s="13"/>
      <c r="D1868" s="13"/>
      <c r="E1868" s="13"/>
      <c r="F1868" s="13"/>
      <c r="H1868" s="13"/>
      <c r="K1868" s="13"/>
      <c r="L1868" s="13"/>
      <c r="N1868" s="13"/>
      <c r="O1868" s="13"/>
    </row>
    <row r="1869" spans="3:15" x14ac:dyDescent="0.3">
      <c r="C1869" s="13"/>
      <c r="D1869" s="13"/>
      <c r="E1869" s="13"/>
      <c r="F1869" s="13"/>
      <c r="H1869" s="13"/>
      <c r="K1869" s="13"/>
      <c r="L1869" s="13"/>
      <c r="N1869" s="13"/>
      <c r="O1869" s="13"/>
    </row>
    <row r="1870" spans="3:15" x14ac:dyDescent="0.3">
      <c r="C1870" s="13"/>
      <c r="D1870" s="13"/>
      <c r="E1870" s="13"/>
      <c r="F1870" s="13"/>
      <c r="H1870" s="13"/>
      <c r="K1870" s="13"/>
      <c r="L1870" s="13"/>
      <c r="N1870" s="13"/>
      <c r="O1870" s="13"/>
    </row>
    <row r="1871" spans="3:15" x14ac:dyDescent="0.3">
      <c r="C1871" s="13"/>
      <c r="D1871" s="13"/>
      <c r="E1871" s="13"/>
      <c r="F1871" s="13"/>
      <c r="H1871" s="13"/>
      <c r="K1871" s="13"/>
      <c r="L1871" s="13"/>
      <c r="N1871" s="13"/>
      <c r="O1871" s="13"/>
    </row>
    <row r="1872" spans="3:15" x14ac:dyDescent="0.3">
      <c r="C1872" s="13"/>
      <c r="D1872" s="13"/>
      <c r="E1872" s="13"/>
      <c r="F1872" s="13"/>
      <c r="H1872" s="13"/>
      <c r="K1872" s="13"/>
      <c r="L1872" s="13"/>
      <c r="N1872" s="13"/>
      <c r="O1872" s="13"/>
    </row>
    <row r="1873" spans="3:15" x14ac:dyDescent="0.3">
      <c r="C1873" s="13"/>
      <c r="D1873" s="13"/>
      <c r="E1873" s="13"/>
      <c r="F1873" s="13"/>
      <c r="H1873" s="13"/>
      <c r="K1873" s="13"/>
      <c r="L1873" s="13"/>
      <c r="N1873" s="13"/>
      <c r="O1873" s="13"/>
    </row>
    <row r="1874" spans="3:15" x14ac:dyDescent="0.3">
      <c r="C1874" s="13"/>
      <c r="D1874" s="13"/>
      <c r="E1874" s="13"/>
      <c r="F1874" s="13"/>
      <c r="H1874" s="13"/>
      <c r="K1874" s="13"/>
      <c r="L1874" s="13"/>
      <c r="N1874" s="13"/>
      <c r="O1874" s="13"/>
    </row>
    <row r="1875" spans="3:15" x14ac:dyDescent="0.3">
      <c r="C1875" s="13"/>
      <c r="D1875" s="13"/>
      <c r="E1875" s="13"/>
      <c r="F1875" s="13"/>
      <c r="H1875" s="13"/>
      <c r="K1875" s="13"/>
      <c r="L1875" s="13"/>
      <c r="N1875" s="13"/>
      <c r="O1875" s="13"/>
    </row>
    <row r="1876" spans="3:15" x14ac:dyDescent="0.3">
      <c r="C1876" s="13"/>
      <c r="D1876" s="13"/>
      <c r="E1876" s="13"/>
      <c r="F1876" s="13"/>
      <c r="H1876" s="13"/>
      <c r="K1876" s="13"/>
      <c r="L1876" s="13"/>
      <c r="N1876" s="13"/>
      <c r="O1876" s="13"/>
    </row>
    <row r="1877" spans="3:15" x14ac:dyDescent="0.3">
      <c r="C1877" s="13"/>
      <c r="D1877" s="13"/>
      <c r="E1877" s="13"/>
      <c r="F1877" s="13"/>
      <c r="H1877" s="13"/>
      <c r="K1877" s="13"/>
      <c r="L1877" s="13"/>
      <c r="N1877" s="13"/>
      <c r="O1877" s="13"/>
    </row>
    <row r="1878" spans="3:15" x14ac:dyDescent="0.3">
      <c r="C1878" s="13"/>
      <c r="D1878" s="13"/>
      <c r="E1878" s="13"/>
      <c r="F1878" s="13"/>
      <c r="H1878" s="13"/>
      <c r="K1878" s="13"/>
      <c r="L1878" s="13"/>
      <c r="N1878" s="13"/>
      <c r="O1878" s="13"/>
    </row>
    <row r="1879" spans="3:15" x14ac:dyDescent="0.3">
      <c r="C1879" s="13"/>
      <c r="D1879" s="13"/>
      <c r="E1879" s="13"/>
      <c r="F1879" s="13"/>
      <c r="H1879" s="13"/>
      <c r="K1879" s="13"/>
      <c r="L1879" s="13"/>
      <c r="N1879" s="13"/>
      <c r="O1879" s="13"/>
    </row>
    <row r="1880" spans="3:15" x14ac:dyDescent="0.3">
      <c r="C1880" s="13"/>
      <c r="D1880" s="13"/>
      <c r="E1880" s="13"/>
      <c r="F1880" s="13"/>
      <c r="H1880" s="13"/>
      <c r="K1880" s="13"/>
      <c r="L1880" s="13"/>
      <c r="N1880" s="13"/>
      <c r="O1880" s="13"/>
    </row>
    <row r="1881" spans="3:15" x14ac:dyDescent="0.3">
      <c r="C1881" s="13"/>
      <c r="D1881" s="13"/>
      <c r="E1881" s="13"/>
      <c r="F1881" s="13"/>
      <c r="H1881" s="13"/>
      <c r="K1881" s="13"/>
      <c r="L1881" s="13"/>
      <c r="N1881" s="13"/>
      <c r="O1881" s="13"/>
    </row>
    <row r="1882" spans="3:15" x14ac:dyDescent="0.3">
      <c r="C1882" s="13"/>
      <c r="D1882" s="13"/>
      <c r="E1882" s="13"/>
      <c r="F1882" s="13"/>
      <c r="H1882" s="13"/>
      <c r="K1882" s="13"/>
      <c r="L1882" s="13"/>
      <c r="N1882" s="13"/>
      <c r="O1882" s="13"/>
    </row>
    <row r="1883" spans="3:15" x14ac:dyDescent="0.3">
      <c r="C1883" s="13"/>
      <c r="D1883" s="13"/>
      <c r="E1883" s="13"/>
      <c r="F1883" s="13"/>
      <c r="H1883" s="13"/>
      <c r="K1883" s="13"/>
      <c r="L1883" s="13"/>
      <c r="N1883" s="13"/>
      <c r="O1883" s="13"/>
    </row>
    <row r="1884" spans="3:15" x14ac:dyDescent="0.3">
      <c r="C1884" s="13"/>
      <c r="D1884" s="13"/>
      <c r="E1884" s="13"/>
      <c r="F1884" s="13"/>
      <c r="H1884" s="13"/>
      <c r="K1884" s="13"/>
      <c r="L1884" s="13"/>
      <c r="N1884" s="13"/>
      <c r="O1884" s="13"/>
    </row>
    <row r="1885" spans="3:15" x14ac:dyDescent="0.3">
      <c r="C1885" s="13"/>
      <c r="D1885" s="13"/>
      <c r="E1885" s="13"/>
      <c r="F1885" s="13"/>
      <c r="H1885" s="13"/>
      <c r="K1885" s="13"/>
      <c r="L1885" s="13"/>
      <c r="N1885" s="13"/>
      <c r="O1885" s="13"/>
    </row>
    <row r="1886" spans="3:15" x14ac:dyDescent="0.3">
      <c r="C1886" s="13"/>
      <c r="D1886" s="13"/>
      <c r="E1886" s="13"/>
      <c r="F1886" s="13"/>
      <c r="H1886" s="13"/>
      <c r="K1886" s="13"/>
      <c r="L1886" s="13"/>
      <c r="N1886" s="13"/>
      <c r="O1886" s="13"/>
    </row>
    <row r="1887" spans="3:15" x14ac:dyDescent="0.3">
      <c r="C1887" s="13"/>
      <c r="D1887" s="13"/>
      <c r="E1887" s="13"/>
      <c r="F1887" s="13"/>
      <c r="H1887" s="13"/>
      <c r="K1887" s="13"/>
      <c r="L1887" s="13"/>
      <c r="N1887" s="13"/>
      <c r="O1887" s="13"/>
    </row>
    <row r="1888" spans="3:15" x14ac:dyDescent="0.3">
      <c r="C1888" s="13"/>
      <c r="D1888" s="13"/>
      <c r="E1888" s="13"/>
      <c r="F1888" s="13"/>
      <c r="H1888" s="13"/>
      <c r="K1888" s="13"/>
      <c r="L1888" s="13"/>
      <c r="N1888" s="13"/>
      <c r="O1888" s="13"/>
    </row>
    <row r="1889" spans="3:15" x14ac:dyDescent="0.3">
      <c r="C1889" s="13"/>
      <c r="D1889" s="13"/>
      <c r="E1889" s="13"/>
      <c r="F1889" s="13"/>
      <c r="H1889" s="13"/>
      <c r="K1889" s="13"/>
      <c r="L1889" s="13"/>
      <c r="N1889" s="13"/>
      <c r="O1889" s="13"/>
    </row>
    <row r="1890" spans="3:15" x14ac:dyDescent="0.3">
      <c r="C1890" s="13"/>
      <c r="D1890" s="13"/>
      <c r="E1890" s="13"/>
      <c r="F1890" s="13"/>
      <c r="H1890" s="13"/>
      <c r="K1890" s="13"/>
      <c r="L1890" s="13"/>
      <c r="N1890" s="13"/>
      <c r="O1890" s="13"/>
    </row>
    <row r="1891" spans="3:15" x14ac:dyDescent="0.3">
      <c r="C1891" s="13"/>
      <c r="D1891" s="13"/>
      <c r="E1891" s="13"/>
      <c r="F1891" s="13"/>
      <c r="H1891" s="13"/>
      <c r="K1891" s="13"/>
      <c r="L1891" s="13"/>
      <c r="N1891" s="13"/>
      <c r="O1891" s="13"/>
    </row>
    <row r="1892" spans="3:15" x14ac:dyDescent="0.3">
      <c r="C1892" s="13"/>
      <c r="D1892" s="13"/>
      <c r="E1892" s="13"/>
      <c r="F1892" s="13"/>
      <c r="H1892" s="13"/>
      <c r="K1892" s="13"/>
      <c r="L1892" s="13"/>
      <c r="N1892" s="13"/>
      <c r="O1892" s="13"/>
    </row>
    <row r="1893" spans="3:15" x14ac:dyDescent="0.3">
      <c r="C1893" s="13"/>
      <c r="D1893" s="13"/>
      <c r="E1893" s="13"/>
      <c r="F1893" s="13"/>
      <c r="H1893" s="13"/>
      <c r="K1893" s="13"/>
      <c r="L1893" s="13"/>
      <c r="N1893" s="13"/>
      <c r="O1893" s="13"/>
    </row>
    <row r="1894" spans="3:15" x14ac:dyDescent="0.3">
      <c r="C1894" s="13"/>
      <c r="D1894" s="13"/>
      <c r="E1894" s="13"/>
      <c r="F1894" s="13"/>
      <c r="H1894" s="13"/>
      <c r="K1894" s="13"/>
      <c r="L1894" s="13"/>
      <c r="N1894" s="13"/>
      <c r="O1894" s="13"/>
    </row>
    <row r="1895" spans="3:15" x14ac:dyDescent="0.3">
      <c r="C1895" s="13"/>
      <c r="D1895" s="13"/>
      <c r="E1895" s="13"/>
      <c r="F1895" s="13"/>
      <c r="H1895" s="13"/>
      <c r="K1895" s="13"/>
      <c r="L1895" s="13"/>
      <c r="N1895" s="13"/>
      <c r="O1895" s="13"/>
    </row>
    <row r="1896" spans="3:15" x14ac:dyDescent="0.3">
      <c r="C1896" s="13"/>
      <c r="D1896" s="13"/>
      <c r="E1896" s="13"/>
      <c r="F1896" s="13"/>
      <c r="H1896" s="13"/>
      <c r="K1896" s="13"/>
      <c r="L1896" s="13"/>
      <c r="N1896" s="13"/>
      <c r="O1896" s="13"/>
    </row>
    <row r="1897" spans="3:15" x14ac:dyDescent="0.3">
      <c r="C1897" s="13"/>
      <c r="D1897" s="13"/>
      <c r="E1897" s="13"/>
      <c r="F1897" s="13"/>
      <c r="H1897" s="13"/>
      <c r="K1897" s="13"/>
      <c r="L1897" s="13"/>
      <c r="N1897" s="13"/>
      <c r="O1897" s="13"/>
    </row>
    <row r="1898" spans="3:15" x14ac:dyDescent="0.3">
      <c r="C1898" s="13"/>
      <c r="D1898" s="13"/>
      <c r="E1898" s="13"/>
      <c r="F1898" s="13"/>
      <c r="H1898" s="13"/>
      <c r="K1898" s="13"/>
      <c r="L1898" s="13"/>
      <c r="N1898" s="13"/>
      <c r="O1898" s="13"/>
    </row>
    <row r="1899" spans="3:15" x14ac:dyDescent="0.3">
      <c r="C1899" s="13"/>
      <c r="D1899" s="13"/>
      <c r="E1899" s="13"/>
      <c r="F1899" s="13"/>
      <c r="H1899" s="13"/>
      <c r="K1899" s="13"/>
      <c r="L1899" s="13"/>
      <c r="N1899" s="13"/>
      <c r="O1899" s="13"/>
    </row>
    <row r="1900" spans="3:15" x14ac:dyDescent="0.3">
      <c r="C1900" s="13"/>
      <c r="D1900" s="13"/>
      <c r="E1900" s="13"/>
      <c r="F1900" s="13"/>
      <c r="H1900" s="13"/>
      <c r="K1900" s="13"/>
      <c r="L1900" s="13"/>
      <c r="N1900" s="13"/>
      <c r="O1900" s="13"/>
    </row>
    <row r="1901" spans="3:15" x14ac:dyDescent="0.3">
      <c r="C1901" s="13"/>
      <c r="D1901" s="13"/>
      <c r="E1901" s="13"/>
      <c r="F1901" s="13"/>
      <c r="H1901" s="13"/>
      <c r="K1901" s="13"/>
      <c r="L1901" s="13"/>
      <c r="N1901" s="13"/>
      <c r="O1901" s="13"/>
    </row>
    <row r="1902" spans="3:15" x14ac:dyDescent="0.3">
      <c r="C1902" s="13"/>
      <c r="D1902" s="13"/>
      <c r="E1902" s="13"/>
      <c r="F1902" s="13"/>
      <c r="H1902" s="13"/>
      <c r="K1902" s="13"/>
      <c r="L1902" s="13"/>
      <c r="N1902" s="13"/>
      <c r="O1902" s="13"/>
    </row>
    <row r="1903" spans="3:15" x14ac:dyDescent="0.3">
      <c r="C1903" s="13"/>
      <c r="D1903" s="13"/>
      <c r="E1903" s="13"/>
      <c r="F1903" s="13"/>
      <c r="H1903" s="13"/>
      <c r="K1903" s="13"/>
      <c r="L1903" s="13"/>
      <c r="N1903" s="13"/>
      <c r="O1903" s="13"/>
    </row>
    <row r="1904" spans="3:15" x14ac:dyDescent="0.3">
      <c r="C1904" s="13"/>
      <c r="D1904" s="13"/>
      <c r="E1904" s="13"/>
      <c r="F1904" s="13"/>
      <c r="H1904" s="13"/>
      <c r="K1904" s="13"/>
      <c r="L1904" s="13"/>
      <c r="N1904" s="13"/>
      <c r="O1904" s="13"/>
    </row>
    <row r="1905" spans="3:15" x14ac:dyDescent="0.3">
      <c r="C1905" s="13"/>
      <c r="D1905" s="13"/>
      <c r="E1905" s="13"/>
      <c r="F1905" s="13"/>
      <c r="H1905" s="13"/>
      <c r="K1905" s="13"/>
      <c r="L1905" s="13"/>
      <c r="N1905" s="13"/>
      <c r="O1905" s="13"/>
    </row>
    <row r="1906" spans="3:15" x14ac:dyDescent="0.3">
      <c r="C1906" s="13"/>
      <c r="D1906" s="13"/>
      <c r="E1906" s="13"/>
      <c r="F1906" s="13"/>
      <c r="H1906" s="13"/>
      <c r="K1906" s="13"/>
      <c r="L1906" s="13"/>
      <c r="N1906" s="13"/>
      <c r="O1906" s="13"/>
    </row>
    <row r="1907" spans="3:15" x14ac:dyDescent="0.3">
      <c r="C1907" s="13"/>
      <c r="D1907" s="13"/>
      <c r="E1907" s="13"/>
      <c r="F1907" s="13"/>
      <c r="H1907" s="13"/>
      <c r="K1907" s="13"/>
      <c r="L1907" s="13"/>
      <c r="N1907" s="13"/>
      <c r="O1907" s="13"/>
    </row>
    <row r="1908" spans="3:15" x14ac:dyDescent="0.3">
      <c r="C1908" s="13"/>
      <c r="D1908" s="13"/>
      <c r="E1908" s="13"/>
      <c r="F1908" s="13"/>
      <c r="H1908" s="13"/>
      <c r="K1908" s="13"/>
      <c r="L1908" s="13"/>
      <c r="N1908" s="13"/>
      <c r="O1908" s="13"/>
    </row>
    <row r="1909" spans="3:15" x14ac:dyDescent="0.3">
      <c r="C1909" s="13"/>
      <c r="D1909" s="13"/>
      <c r="E1909" s="13"/>
      <c r="F1909" s="13"/>
      <c r="H1909" s="13"/>
      <c r="K1909" s="13"/>
      <c r="L1909" s="13"/>
      <c r="N1909" s="13"/>
      <c r="O1909" s="13"/>
    </row>
    <row r="1910" spans="3:15" x14ac:dyDescent="0.3">
      <c r="C1910" s="13"/>
      <c r="D1910" s="13"/>
      <c r="E1910" s="13"/>
      <c r="F1910" s="13"/>
      <c r="H1910" s="13"/>
      <c r="K1910" s="13"/>
      <c r="L1910" s="13"/>
      <c r="N1910" s="13"/>
      <c r="O1910" s="13"/>
    </row>
    <row r="1911" spans="3:15" x14ac:dyDescent="0.3">
      <c r="C1911" s="13"/>
      <c r="D1911" s="13"/>
      <c r="E1911" s="13"/>
      <c r="F1911" s="13"/>
      <c r="H1911" s="13"/>
      <c r="K1911" s="13"/>
      <c r="L1911" s="13"/>
      <c r="N1911" s="13"/>
      <c r="O1911" s="13"/>
    </row>
    <row r="1912" spans="3:15" x14ac:dyDescent="0.3">
      <c r="C1912" s="13"/>
      <c r="D1912" s="13"/>
      <c r="E1912" s="13"/>
      <c r="F1912" s="13"/>
      <c r="H1912" s="13"/>
      <c r="K1912" s="13"/>
      <c r="L1912" s="13"/>
      <c r="N1912" s="13"/>
      <c r="O1912" s="13"/>
    </row>
    <row r="1913" spans="3:15" x14ac:dyDescent="0.3">
      <c r="C1913" s="13"/>
      <c r="D1913" s="13"/>
      <c r="E1913" s="13"/>
      <c r="F1913" s="13"/>
      <c r="H1913" s="13"/>
      <c r="K1913" s="13"/>
      <c r="L1913" s="13"/>
      <c r="N1913" s="13"/>
      <c r="O1913" s="13"/>
    </row>
    <row r="1914" spans="3:15" x14ac:dyDescent="0.3">
      <c r="C1914" s="13"/>
      <c r="D1914" s="13"/>
      <c r="E1914" s="13"/>
      <c r="F1914" s="13"/>
      <c r="H1914" s="13"/>
      <c r="K1914" s="13"/>
      <c r="L1914" s="13"/>
      <c r="N1914" s="13"/>
      <c r="O1914" s="13"/>
    </row>
    <row r="1915" spans="3:15" x14ac:dyDescent="0.3">
      <c r="C1915" s="13"/>
      <c r="D1915" s="13"/>
      <c r="E1915" s="13"/>
      <c r="F1915" s="13"/>
      <c r="H1915" s="13"/>
      <c r="K1915" s="13"/>
      <c r="L1915" s="13"/>
      <c r="N1915" s="13"/>
      <c r="O1915" s="13"/>
    </row>
    <row r="1916" spans="3:15" x14ac:dyDescent="0.3">
      <c r="C1916" s="13"/>
      <c r="D1916" s="13"/>
      <c r="E1916" s="13"/>
      <c r="F1916" s="13"/>
      <c r="H1916" s="13"/>
      <c r="K1916" s="13"/>
      <c r="L1916" s="13"/>
      <c r="N1916" s="13"/>
      <c r="O1916" s="13"/>
    </row>
    <row r="1917" spans="3:15" x14ac:dyDescent="0.3">
      <c r="C1917" s="13"/>
      <c r="D1917" s="13"/>
      <c r="E1917" s="13"/>
      <c r="F1917" s="13"/>
      <c r="H1917" s="13"/>
      <c r="K1917" s="13"/>
      <c r="L1917" s="13"/>
      <c r="N1917" s="13"/>
      <c r="O1917" s="13"/>
    </row>
    <row r="1918" spans="3:15" x14ac:dyDescent="0.3">
      <c r="C1918" s="13"/>
      <c r="D1918" s="13"/>
      <c r="E1918" s="13"/>
      <c r="F1918" s="13"/>
      <c r="H1918" s="13"/>
      <c r="K1918" s="13"/>
      <c r="L1918" s="13"/>
      <c r="N1918" s="13"/>
      <c r="O1918" s="13"/>
    </row>
    <row r="1919" spans="3:15" x14ac:dyDescent="0.3">
      <c r="C1919" s="13"/>
      <c r="D1919" s="13"/>
      <c r="E1919" s="13"/>
      <c r="F1919" s="13"/>
      <c r="H1919" s="13"/>
      <c r="K1919" s="13"/>
      <c r="L1919" s="13"/>
      <c r="N1919" s="13"/>
      <c r="O1919" s="13"/>
    </row>
    <row r="1920" spans="3:15" x14ac:dyDescent="0.3">
      <c r="C1920" s="13"/>
      <c r="D1920" s="13"/>
      <c r="E1920" s="13"/>
      <c r="F1920" s="13"/>
      <c r="H1920" s="13"/>
      <c r="K1920" s="13"/>
      <c r="L1920" s="13"/>
      <c r="N1920" s="13"/>
      <c r="O1920" s="13"/>
    </row>
    <row r="1921" spans="3:15" x14ac:dyDescent="0.3">
      <c r="C1921" s="13"/>
      <c r="D1921" s="13"/>
      <c r="E1921" s="13"/>
      <c r="F1921" s="13"/>
      <c r="H1921" s="13"/>
      <c r="K1921" s="13"/>
      <c r="L1921" s="13"/>
      <c r="N1921" s="13"/>
      <c r="O1921" s="13"/>
    </row>
    <row r="1922" spans="3:15" x14ac:dyDescent="0.3">
      <c r="C1922" s="13"/>
      <c r="D1922" s="13"/>
      <c r="E1922" s="13"/>
      <c r="F1922" s="13"/>
      <c r="H1922" s="13"/>
      <c r="K1922" s="13"/>
      <c r="L1922" s="13"/>
      <c r="N1922" s="13"/>
      <c r="O1922" s="13"/>
    </row>
    <row r="1923" spans="3:15" x14ac:dyDescent="0.3">
      <c r="C1923" s="13"/>
      <c r="D1923" s="13"/>
      <c r="E1923" s="13"/>
      <c r="F1923" s="13"/>
      <c r="H1923" s="13"/>
      <c r="K1923" s="13"/>
      <c r="L1923" s="13"/>
      <c r="N1923" s="13"/>
      <c r="O1923" s="13"/>
    </row>
    <row r="1924" spans="3:15" x14ac:dyDescent="0.3">
      <c r="C1924" s="13"/>
      <c r="D1924" s="13"/>
      <c r="E1924" s="13"/>
      <c r="F1924" s="13"/>
      <c r="H1924" s="13"/>
      <c r="K1924" s="13"/>
      <c r="L1924" s="13"/>
      <c r="N1924" s="13"/>
      <c r="O1924" s="13"/>
    </row>
    <row r="1925" spans="3:15" x14ac:dyDescent="0.3">
      <c r="C1925" s="13"/>
      <c r="D1925" s="13"/>
      <c r="E1925" s="13"/>
      <c r="F1925" s="13"/>
      <c r="H1925" s="13"/>
      <c r="K1925" s="13"/>
      <c r="L1925" s="13"/>
      <c r="N1925" s="13"/>
      <c r="O1925" s="13"/>
    </row>
    <row r="1926" spans="3:15" x14ac:dyDescent="0.3">
      <c r="C1926" s="13"/>
      <c r="D1926" s="13"/>
      <c r="E1926" s="13"/>
      <c r="F1926" s="13"/>
      <c r="H1926" s="13"/>
      <c r="K1926" s="13"/>
      <c r="L1926" s="13"/>
      <c r="N1926" s="13"/>
      <c r="O1926" s="13"/>
    </row>
    <row r="1927" spans="3:15" x14ac:dyDescent="0.3">
      <c r="C1927" s="13"/>
      <c r="D1927" s="13"/>
      <c r="E1927" s="13"/>
      <c r="F1927" s="13"/>
      <c r="H1927" s="13"/>
      <c r="K1927" s="13"/>
      <c r="L1927" s="13"/>
      <c r="N1927" s="13"/>
      <c r="O1927" s="13"/>
    </row>
    <row r="1928" spans="3:15" x14ac:dyDescent="0.3">
      <c r="C1928" s="13"/>
      <c r="D1928" s="13"/>
      <c r="E1928" s="13"/>
      <c r="F1928" s="13"/>
      <c r="H1928" s="13"/>
      <c r="K1928" s="13"/>
      <c r="L1928" s="13"/>
      <c r="N1928" s="13"/>
      <c r="O1928" s="13"/>
    </row>
    <row r="1929" spans="3:15" x14ac:dyDescent="0.3">
      <c r="C1929" s="13"/>
      <c r="D1929" s="13"/>
      <c r="E1929" s="13"/>
      <c r="F1929" s="13"/>
      <c r="H1929" s="13"/>
      <c r="K1929" s="13"/>
      <c r="L1929" s="13"/>
      <c r="N1929" s="13"/>
      <c r="O1929" s="13"/>
    </row>
    <row r="1930" spans="3:15" x14ac:dyDescent="0.3">
      <c r="C1930" s="13"/>
      <c r="D1930" s="13"/>
      <c r="E1930" s="13"/>
      <c r="F1930" s="13"/>
      <c r="H1930" s="13"/>
      <c r="K1930" s="13"/>
      <c r="L1930" s="13"/>
      <c r="N1930" s="13"/>
      <c r="O1930" s="13"/>
    </row>
    <row r="1931" spans="3:15" x14ac:dyDescent="0.3">
      <c r="C1931" s="13"/>
      <c r="D1931" s="13"/>
      <c r="E1931" s="13"/>
      <c r="F1931" s="13"/>
      <c r="H1931" s="13"/>
      <c r="K1931" s="13"/>
      <c r="L1931" s="13"/>
      <c r="N1931" s="13"/>
      <c r="O1931" s="13"/>
    </row>
    <row r="1932" spans="3:15" x14ac:dyDescent="0.3">
      <c r="C1932" s="13"/>
      <c r="D1932" s="13"/>
      <c r="E1932" s="13"/>
      <c r="F1932" s="13"/>
      <c r="H1932" s="13"/>
      <c r="K1932" s="13"/>
      <c r="L1932" s="13"/>
      <c r="N1932" s="13"/>
      <c r="O1932" s="13"/>
    </row>
    <row r="1933" spans="3:15" x14ac:dyDescent="0.3">
      <c r="C1933" s="13"/>
      <c r="D1933" s="13"/>
      <c r="E1933" s="13"/>
      <c r="F1933" s="13"/>
      <c r="H1933" s="13"/>
      <c r="K1933" s="13"/>
      <c r="L1933" s="13"/>
      <c r="N1933" s="13"/>
      <c r="O1933" s="13"/>
    </row>
    <row r="1934" spans="3:15" x14ac:dyDescent="0.3">
      <c r="C1934" s="13"/>
      <c r="D1934" s="13"/>
      <c r="E1934" s="13"/>
      <c r="F1934" s="13"/>
      <c r="H1934" s="13"/>
      <c r="K1934" s="13"/>
      <c r="L1934" s="13"/>
      <c r="N1934" s="13"/>
      <c r="O1934" s="13"/>
    </row>
    <row r="1935" spans="3:15" x14ac:dyDescent="0.3">
      <c r="C1935" s="13"/>
      <c r="D1935" s="13"/>
      <c r="E1935" s="13"/>
      <c r="F1935" s="13"/>
      <c r="H1935" s="13"/>
      <c r="K1935" s="13"/>
      <c r="L1935" s="13"/>
      <c r="N1935" s="13"/>
      <c r="O1935" s="13"/>
    </row>
    <row r="1936" spans="3:15" x14ac:dyDescent="0.3">
      <c r="C1936" s="13"/>
      <c r="D1936" s="13"/>
      <c r="E1936" s="13"/>
      <c r="F1936" s="13"/>
      <c r="H1936" s="13"/>
      <c r="K1936" s="13"/>
      <c r="L1936" s="13"/>
      <c r="N1936" s="13"/>
      <c r="O1936" s="13"/>
    </row>
    <row r="1937" spans="3:15" x14ac:dyDescent="0.3">
      <c r="C1937" s="13"/>
      <c r="D1937" s="13"/>
      <c r="E1937" s="13"/>
      <c r="F1937" s="13"/>
      <c r="H1937" s="13"/>
      <c r="K1937" s="13"/>
      <c r="L1937" s="13"/>
      <c r="N1937" s="13"/>
      <c r="O1937" s="13"/>
    </row>
    <row r="1938" spans="3:15" x14ac:dyDescent="0.3">
      <c r="C1938" s="13"/>
      <c r="D1938" s="13"/>
      <c r="E1938" s="13"/>
      <c r="F1938" s="13"/>
      <c r="H1938" s="13"/>
      <c r="K1938" s="13"/>
      <c r="L1938" s="13"/>
      <c r="N1938" s="13"/>
      <c r="O1938" s="13"/>
    </row>
    <row r="1939" spans="3:15" x14ac:dyDescent="0.3">
      <c r="C1939" s="13"/>
      <c r="D1939" s="13"/>
      <c r="E1939" s="13"/>
      <c r="F1939" s="13"/>
      <c r="H1939" s="13"/>
      <c r="K1939" s="13"/>
      <c r="L1939" s="13"/>
      <c r="N1939" s="13"/>
      <c r="O1939" s="13"/>
    </row>
    <row r="1940" spans="3:15" x14ac:dyDescent="0.3">
      <c r="C1940" s="13"/>
      <c r="D1940" s="13"/>
      <c r="E1940" s="13"/>
      <c r="F1940" s="13"/>
      <c r="H1940" s="13"/>
      <c r="K1940" s="13"/>
      <c r="L1940" s="13"/>
      <c r="N1940" s="13"/>
      <c r="O1940" s="13"/>
    </row>
    <row r="1941" spans="3:15" x14ac:dyDescent="0.3">
      <c r="C1941" s="13"/>
      <c r="D1941" s="13"/>
      <c r="E1941" s="13"/>
      <c r="F1941" s="13"/>
      <c r="H1941" s="13"/>
      <c r="K1941" s="13"/>
      <c r="L1941" s="13"/>
      <c r="N1941" s="13"/>
      <c r="O1941" s="13"/>
    </row>
    <row r="1942" spans="3:15" x14ac:dyDescent="0.3">
      <c r="C1942" s="13"/>
      <c r="D1942" s="13"/>
      <c r="E1942" s="13"/>
      <c r="F1942" s="13"/>
      <c r="H1942" s="13"/>
      <c r="K1942" s="13"/>
      <c r="L1942" s="13"/>
      <c r="N1942" s="13"/>
      <c r="O1942" s="13"/>
    </row>
    <row r="1943" spans="3:15" x14ac:dyDescent="0.3">
      <c r="C1943" s="13"/>
      <c r="D1943" s="13"/>
      <c r="E1943" s="13"/>
      <c r="F1943" s="13"/>
      <c r="H1943" s="13"/>
      <c r="K1943" s="13"/>
      <c r="L1943" s="13"/>
      <c r="N1943" s="13"/>
      <c r="O1943" s="13"/>
    </row>
    <row r="1944" spans="3:15" x14ac:dyDescent="0.3">
      <c r="C1944" s="13"/>
      <c r="D1944" s="13"/>
      <c r="E1944" s="13"/>
      <c r="F1944" s="13"/>
      <c r="H1944" s="13"/>
      <c r="K1944" s="13"/>
      <c r="L1944" s="13"/>
      <c r="N1944" s="13"/>
      <c r="O1944" s="13"/>
    </row>
    <row r="1945" spans="3:15" x14ac:dyDescent="0.3">
      <c r="C1945" s="13"/>
      <c r="D1945" s="13"/>
      <c r="E1945" s="13"/>
      <c r="F1945" s="13"/>
      <c r="H1945" s="13"/>
      <c r="K1945" s="13"/>
      <c r="L1945" s="13"/>
      <c r="N1945" s="13"/>
      <c r="O1945" s="13"/>
    </row>
    <row r="1946" spans="3:15" x14ac:dyDescent="0.3">
      <c r="C1946" s="13"/>
      <c r="D1946" s="13"/>
      <c r="E1946" s="13"/>
      <c r="F1946" s="13"/>
      <c r="H1946" s="13"/>
      <c r="K1946" s="13"/>
      <c r="L1946" s="13"/>
      <c r="N1946" s="13"/>
      <c r="O1946" s="13"/>
    </row>
    <row r="1947" spans="3:15" x14ac:dyDescent="0.3">
      <c r="C1947" s="13"/>
      <c r="D1947" s="13"/>
      <c r="E1947" s="13"/>
      <c r="F1947" s="13"/>
      <c r="H1947" s="13"/>
      <c r="K1947" s="13"/>
      <c r="L1947" s="13"/>
      <c r="N1947" s="13"/>
      <c r="O1947" s="13"/>
    </row>
    <row r="1948" spans="3:15" x14ac:dyDescent="0.3">
      <c r="C1948" s="13"/>
      <c r="D1948" s="13"/>
      <c r="E1948" s="13"/>
      <c r="F1948" s="13"/>
      <c r="H1948" s="13"/>
      <c r="K1948" s="13"/>
      <c r="L1948" s="13"/>
      <c r="N1948" s="13"/>
      <c r="O1948" s="13"/>
    </row>
    <row r="1949" spans="3:15" x14ac:dyDescent="0.3">
      <c r="C1949" s="13"/>
      <c r="D1949" s="13"/>
      <c r="E1949" s="13"/>
      <c r="F1949" s="13"/>
      <c r="H1949" s="13"/>
      <c r="K1949" s="13"/>
      <c r="L1949" s="13"/>
      <c r="N1949" s="13"/>
      <c r="O1949" s="13"/>
    </row>
    <row r="1950" spans="3:15" x14ac:dyDescent="0.3">
      <c r="C1950" s="13"/>
      <c r="D1950" s="13"/>
      <c r="E1950" s="13"/>
      <c r="F1950" s="13"/>
      <c r="H1950" s="13"/>
      <c r="K1950" s="13"/>
      <c r="L1950" s="13"/>
      <c r="N1950" s="13"/>
      <c r="O1950" s="13"/>
    </row>
    <row r="1951" spans="3:15" x14ac:dyDescent="0.3">
      <c r="C1951" s="13"/>
      <c r="D1951" s="13"/>
      <c r="E1951" s="13"/>
      <c r="F1951" s="13"/>
      <c r="H1951" s="13"/>
      <c r="K1951" s="13"/>
      <c r="L1951" s="13"/>
      <c r="N1951" s="13"/>
      <c r="O1951" s="13"/>
    </row>
    <row r="1952" spans="3:15" x14ac:dyDescent="0.3">
      <c r="C1952" s="13"/>
      <c r="D1952" s="13"/>
      <c r="E1952" s="13"/>
      <c r="F1952" s="13"/>
      <c r="H1952" s="13"/>
      <c r="K1952" s="13"/>
      <c r="L1952" s="13"/>
      <c r="N1952" s="13"/>
      <c r="O1952" s="13"/>
    </row>
    <row r="1953" spans="3:15" x14ac:dyDescent="0.3">
      <c r="C1953" s="13"/>
      <c r="D1953" s="13"/>
      <c r="E1953" s="13"/>
      <c r="F1953" s="13"/>
      <c r="H1953" s="13"/>
      <c r="K1953" s="13"/>
      <c r="L1953" s="13"/>
      <c r="N1953" s="13"/>
      <c r="O1953" s="13"/>
    </row>
    <row r="1954" spans="3:15" x14ac:dyDescent="0.3">
      <c r="C1954" s="13"/>
      <c r="D1954" s="13"/>
      <c r="E1954" s="13"/>
      <c r="F1954" s="13"/>
      <c r="H1954" s="13"/>
      <c r="K1954" s="13"/>
      <c r="L1954" s="13"/>
      <c r="N1954" s="13"/>
      <c r="O1954" s="13"/>
    </row>
    <row r="1955" spans="3:15" x14ac:dyDescent="0.3">
      <c r="C1955" s="13"/>
      <c r="D1955" s="13"/>
      <c r="E1955" s="13"/>
      <c r="F1955" s="13"/>
      <c r="H1955" s="13"/>
      <c r="K1955" s="13"/>
      <c r="L1955" s="13"/>
      <c r="N1955" s="13"/>
      <c r="O1955" s="13"/>
    </row>
    <row r="1956" spans="3:15" x14ac:dyDescent="0.3">
      <c r="C1956" s="13"/>
      <c r="D1956" s="13"/>
      <c r="E1956" s="13"/>
      <c r="F1956" s="13"/>
      <c r="H1956" s="13"/>
      <c r="K1956" s="13"/>
      <c r="L1956" s="13"/>
      <c r="N1956" s="13"/>
      <c r="O1956" s="13"/>
    </row>
    <row r="1957" spans="3:15" x14ac:dyDescent="0.3">
      <c r="C1957" s="13"/>
      <c r="D1957" s="13"/>
      <c r="E1957" s="13"/>
      <c r="F1957" s="13"/>
      <c r="H1957" s="13"/>
      <c r="K1957" s="13"/>
      <c r="L1957" s="13"/>
      <c r="N1957" s="13"/>
      <c r="O1957" s="13"/>
    </row>
    <row r="1958" spans="3:15" x14ac:dyDescent="0.3">
      <c r="C1958" s="13"/>
      <c r="D1958" s="13"/>
      <c r="E1958" s="13"/>
      <c r="F1958" s="13"/>
      <c r="H1958" s="13"/>
      <c r="K1958" s="13"/>
      <c r="L1958" s="13"/>
      <c r="N1958" s="13"/>
      <c r="O1958" s="13"/>
    </row>
    <row r="1959" spans="3:15" x14ac:dyDescent="0.3">
      <c r="C1959" s="13"/>
      <c r="D1959" s="13"/>
      <c r="E1959" s="13"/>
      <c r="F1959" s="13"/>
      <c r="H1959" s="13"/>
      <c r="K1959" s="13"/>
      <c r="L1959" s="13"/>
      <c r="N1959" s="13"/>
      <c r="O1959" s="13"/>
    </row>
    <row r="1960" spans="3:15" x14ac:dyDescent="0.3">
      <c r="C1960" s="13"/>
      <c r="D1960" s="13"/>
      <c r="E1960" s="13"/>
      <c r="F1960" s="13"/>
      <c r="H1960" s="13"/>
      <c r="K1960" s="13"/>
      <c r="L1960" s="13"/>
      <c r="N1960" s="13"/>
      <c r="O1960" s="13"/>
    </row>
    <row r="1961" spans="3:15" x14ac:dyDescent="0.3">
      <c r="C1961" s="13"/>
      <c r="D1961" s="13"/>
      <c r="E1961" s="13"/>
      <c r="F1961" s="13"/>
      <c r="H1961" s="13"/>
      <c r="K1961" s="13"/>
      <c r="L1961" s="13"/>
      <c r="N1961" s="13"/>
      <c r="O1961" s="13"/>
    </row>
    <row r="1962" spans="3:15" x14ac:dyDescent="0.3">
      <c r="C1962" s="13"/>
      <c r="D1962" s="13"/>
      <c r="E1962" s="13"/>
      <c r="F1962" s="13"/>
      <c r="H1962" s="13"/>
      <c r="K1962" s="13"/>
      <c r="L1962" s="13"/>
      <c r="N1962" s="13"/>
      <c r="O1962" s="13"/>
    </row>
    <row r="1963" spans="3:15" x14ac:dyDescent="0.3">
      <c r="C1963" s="13"/>
      <c r="D1963" s="13"/>
      <c r="E1963" s="13"/>
      <c r="F1963" s="13"/>
      <c r="H1963" s="13"/>
      <c r="K1963" s="13"/>
      <c r="L1963" s="13"/>
      <c r="N1963" s="13"/>
      <c r="O1963" s="13"/>
    </row>
    <row r="1964" spans="3:15" x14ac:dyDescent="0.3">
      <c r="C1964" s="13"/>
      <c r="D1964" s="13"/>
      <c r="E1964" s="13"/>
      <c r="F1964" s="13"/>
      <c r="H1964" s="13"/>
      <c r="K1964" s="13"/>
      <c r="L1964" s="13"/>
      <c r="N1964" s="13"/>
      <c r="O1964" s="13"/>
    </row>
    <row r="1965" spans="3:15" x14ac:dyDescent="0.3">
      <c r="C1965" s="13"/>
      <c r="D1965" s="13"/>
      <c r="E1965" s="13"/>
      <c r="F1965" s="13"/>
      <c r="H1965" s="13"/>
      <c r="K1965" s="13"/>
      <c r="L1965" s="13"/>
      <c r="N1965" s="13"/>
      <c r="O1965" s="13"/>
    </row>
    <row r="1966" spans="3:15" x14ac:dyDescent="0.3">
      <c r="C1966" s="13"/>
      <c r="D1966" s="13"/>
      <c r="E1966" s="13"/>
      <c r="F1966" s="13"/>
      <c r="H1966" s="13"/>
      <c r="K1966" s="13"/>
      <c r="L1966" s="13"/>
      <c r="N1966" s="13"/>
      <c r="O1966" s="13"/>
    </row>
    <row r="1967" spans="3:15" x14ac:dyDescent="0.3">
      <c r="C1967" s="13"/>
      <c r="D1967" s="13"/>
      <c r="E1967" s="13"/>
      <c r="F1967" s="13"/>
      <c r="H1967" s="13"/>
      <c r="K1967" s="13"/>
      <c r="L1967" s="13"/>
      <c r="N1967" s="13"/>
      <c r="O1967" s="13"/>
    </row>
    <row r="1968" spans="3:15" x14ac:dyDescent="0.3">
      <c r="C1968" s="13"/>
      <c r="D1968" s="13"/>
      <c r="E1968" s="13"/>
      <c r="F1968" s="13"/>
      <c r="H1968" s="13"/>
      <c r="K1968" s="13"/>
      <c r="L1968" s="13"/>
      <c r="N1968" s="13"/>
      <c r="O1968" s="13"/>
    </row>
    <row r="1969" spans="3:15" x14ac:dyDescent="0.3">
      <c r="C1969" s="13"/>
      <c r="D1969" s="13"/>
      <c r="E1969" s="13"/>
      <c r="F1969" s="13"/>
      <c r="H1969" s="13"/>
      <c r="K1969" s="13"/>
      <c r="L1969" s="13"/>
      <c r="N1969" s="13"/>
      <c r="O1969" s="13"/>
    </row>
    <row r="1970" spans="3:15" x14ac:dyDescent="0.3">
      <c r="C1970" s="13"/>
      <c r="D1970" s="13"/>
      <c r="E1970" s="13"/>
      <c r="F1970" s="13"/>
      <c r="H1970" s="13"/>
      <c r="K1970" s="13"/>
      <c r="L1970" s="13"/>
      <c r="N1970" s="13"/>
      <c r="O1970" s="13"/>
    </row>
    <row r="1971" spans="3:15" x14ac:dyDescent="0.3">
      <c r="C1971" s="13"/>
      <c r="D1971" s="13"/>
      <c r="E1971" s="13"/>
      <c r="F1971" s="13"/>
      <c r="H1971" s="13"/>
      <c r="K1971" s="13"/>
      <c r="L1971" s="13"/>
      <c r="N1971" s="13"/>
      <c r="O1971" s="13"/>
    </row>
    <row r="1972" spans="3:15" x14ac:dyDescent="0.3">
      <c r="C1972" s="13"/>
      <c r="D1972" s="13"/>
      <c r="E1972" s="13"/>
      <c r="F1972" s="13"/>
      <c r="H1972" s="13"/>
      <c r="K1972" s="13"/>
      <c r="L1972" s="13"/>
      <c r="N1972" s="13"/>
      <c r="O1972" s="13"/>
    </row>
    <row r="1973" spans="3:15" x14ac:dyDescent="0.3">
      <c r="C1973" s="13"/>
      <c r="D1973" s="13"/>
      <c r="E1973" s="13"/>
      <c r="F1973" s="13"/>
      <c r="H1973" s="13"/>
      <c r="K1973" s="13"/>
      <c r="L1973" s="13"/>
      <c r="N1973" s="13"/>
      <c r="O1973" s="13"/>
    </row>
    <row r="1974" spans="3:15" x14ac:dyDescent="0.3">
      <c r="C1974" s="13"/>
      <c r="D1974" s="13"/>
      <c r="E1974" s="13"/>
      <c r="F1974" s="13"/>
      <c r="H1974" s="13"/>
      <c r="K1974" s="13"/>
      <c r="L1974" s="13"/>
      <c r="N1974" s="13"/>
      <c r="O1974" s="13"/>
    </row>
    <row r="1975" spans="3:15" x14ac:dyDescent="0.3">
      <c r="C1975" s="13"/>
      <c r="D1975" s="13"/>
      <c r="E1975" s="13"/>
      <c r="F1975" s="13"/>
      <c r="H1975" s="13"/>
      <c r="K1975" s="13"/>
      <c r="L1975" s="13"/>
      <c r="N1975" s="13"/>
      <c r="O1975" s="13"/>
    </row>
    <row r="1976" spans="3:15" x14ac:dyDescent="0.3">
      <c r="C1976" s="13"/>
      <c r="D1976" s="13"/>
      <c r="E1976" s="13"/>
      <c r="F1976" s="13"/>
      <c r="H1976" s="13"/>
      <c r="K1976" s="13"/>
      <c r="L1976" s="13"/>
      <c r="N1976" s="13"/>
      <c r="O1976" s="13"/>
    </row>
    <row r="1977" spans="3:15" x14ac:dyDescent="0.3">
      <c r="C1977" s="13"/>
      <c r="D1977" s="13"/>
      <c r="E1977" s="13"/>
      <c r="F1977" s="13"/>
      <c r="H1977" s="13"/>
      <c r="K1977" s="13"/>
      <c r="L1977" s="13"/>
      <c r="N1977" s="13"/>
      <c r="O1977" s="13"/>
    </row>
    <row r="1978" spans="3:15" x14ac:dyDescent="0.3">
      <c r="C1978" s="13"/>
      <c r="D1978" s="13"/>
      <c r="E1978" s="13"/>
      <c r="F1978" s="13"/>
      <c r="H1978" s="13"/>
      <c r="K1978" s="13"/>
      <c r="L1978" s="13"/>
      <c r="N1978" s="13"/>
      <c r="O1978" s="13"/>
    </row>
    <row r="1979" spans="3:15" x14ac:dyDescent="0.3">
      <c r="C1979" s="13"/>
      <c r="D1979" s="13"/>
      <c r="E1979" s="13"/>
      <c r="F1979" s="13"/>
      <c r="H1979" s="13"/>
      <c r="K1979" s="13"/>
      <c r="L1979" s="13"/>
      <c r="N1979" s="13"/>
      <c r="O1979" s="13"/>
    </row>
    <row r="1980" spans="3:15" x14ac:dyDescent="0.3">
      <c r="C1980" s="13"/>
      <c r="D1980" s="13"/>
      <c r="E1980" s="13"/>
      <c r="F1980" s="13"/>
      <c r="H1980" s="13"/>
      <c r="K1980" s="13"/>
      <c r="L1980" s="13"/>
      <c r="N1980" s="13"/>
      <c r="O1980" s="13"/>
    </row>
    <row r="1981" spans="3:15" x14ac:dyDescent="0.3">
      <c r="C1981" s="13"/>
      <c r="D1981" s="13"/>
      <c r="E1981" s="13"/>
      <c r="F1981" s="13"/>
      <c r="H1981" s="13"/>
      <c r="K1981" s="13"/>
      <c r="L1981" s="13"/>
      <c r="N1981" s="13"/>
      <c r="O1981" s="13"/>
    </row>
    <row r="1982" spans="3:15" x14ac:dyDescent="0.3">
      <c r="C1982" s="13"/>
      <c r="D1982" s="13"/>
      <c r="E1982" s="13"/>
      <c r="F1982" s="13"/>
      <c r="H1982" s="13"/>
      <c r="K1982" s="13"/>
      <c r="L1982" s="13"/>
      <c r="N1982" s="13"/>
      <c r="O1982" s="13"/>
    </row>
    <row r="1983" spans="3:15" x14ac:dyDescent="0.3">
      <c r="C1983" s="13"/>
      <c r="D1983" s="13"/>
      <c r="E1983" s="13"/>
      <c r="F1983" s="13"/>
      <c r="H1983" s="13"/>
      <c r="K1983" s="13"/>
      <c r="L1983" s="13"/>
      <c r="N1983" s="13"/>
      <c r="O1983" s="13"/>
    </row>
    <row r="1984" spans="3:15" x14ac:dyDescent="0.3">
      <c r="C1984" s="13"/>
      <c r="D1984" s="13"/>
      <c r="E1984" s="13"/>
      <c r="F1984" s="13"/>
      <c r="H1984" s="13"/>
      <c r="K1984" s="13"/>
      <c r="L1984" s="13"/>
      <c r="N1984" s="13"/>
      <c r="O1984" s="13"/>
    </row>
    <row r="1985" spans="3:15" x14ac:dyDescent="0.3">
      <c r="C1985" s="13"/>
      <c r="D1985" s="13"/>
      <c r="E1985" s="13"/>
      <c r="F1985" s="13"/>
      <c r="H1985" s="13"/>
      <c r="K1985" s="13"/>
      <c r="L1985" s="13"/>
      <c r="N1985" s="13"/>
      <c r="O1985" s="13"/>
    </row>
    <row r="1986" spans="3:15" x14ac:dyDescent="0.3">
      <c r="C1986" s="13"/>
      <c r="D1986" s="13"/>
      <c r="E1986" s="13"/>
      <c r="F1986" s="13"/>
      <c r="H1986" s="13"/>
      <c r="K1986" s="13"/>
      <c r="L1986" s="13"/>
      <c r="N1986" s="13"/>
      <c r="O1986" s="13"/>
    </row>
    <row r="1987" spans="3:15" x14ac:dyDescent="0.3">
      <c r="C1987" s="13"/>
      <c r="D1987" s="13"/>
      <c r="E1987" s="13"/>
      <c r="F1987" s="13"/>
      <c r="H1987" s="13"/>
      <c r="K1987" s="13"/>
      <c r="L1987" s="13"/>
      <c r="N1987" s="13"/>
      <c r="O1987" s="13"/>
    </row>
    <row r="1988" spans="3:15" x14ac:dyDescent="0.3">
      <c r="C1988" s="13"/>
      <c r="D1988" s="13"/>
      <c r="E1988" s="13"/>
      <c r="F1988" s="13"/>
      <c r="H1988" s="13"/>
      <c r="K1988" s="13"/>
      <c r="L1988" s="13"/>
      <c r="N1988" s="13"/>
      <c r="O1988" s="13"/>
    </row>
    <row r="1989" spans="3:15" x14ac:dyDescent="0.3">
      <c r="C1989" s="13"/>
      <c r="D1989" s="13"/>
      <c r="E1989" s="13"/>
      <c r="F1989" s="13"/>
      <c r="H1989" s="13"/>
      <c r="K1989" s="13"/>
      <c r="L1989" s="13"/>
      <c r="N1989" s="13"/>
      <c r="O1989" s="13"/>
    </row>
    <row r="1990" spans="3:15" x14ac:dyDescent="0.3">
      <c r="C1990" s="13"/>
      <c r="D1990" s="13"/>
      <c r="E1990" s="13"/>
      <c r="F1990" s="13"/>
      <c r="H1990" s="13"/>
      <c r="K1990" s="13"/>
      <c r="L1990" s="13"/>
      <c r="N1990" s="13"/>
      <c r="O1990" s="13"/>
    </row>
    <row r="1991" spans="3:15" x14ac:dyDescent="0.3">
      <c r="C1991" s="13"/>
      <c r="D1991" s="13"/>
      <c r="E1991" s="13"/>
      <c r="F1991" s="13"/>
      <c r="H1991" s="13"/>
      <c r="K1991" s="13"/>
      <c r="L1991" s="13"/>
      <c r="N1991" s="13"/>
      <c r="O1991" s="13"/>
    </row>
    <row r="1992" spans="3:15" x14ac:dyDescent="0.3">
      <c r="C1992" s="13"/>
      <c r="D1992" s="13"/>
      <c r="E1992" s="13"/>
      <c r="F1992" s="13"/>
      <c r="H1992" s="13"/>
      <c r="K1992" s="13"/>
      <c r="L1992" s="13"/>
      <c r="N1992" s="13"/>
      <c r="O1992" s="13"/>
    </row>
    <row r="1993" spans="3:15" x14ac:dyDescent="0.3">
      <c r="C1993" s="13"/>
      <c r="D1993" s="13"/>
      <c r="E1993" s="13"/>
      <c r="F1993" s="13"/>
      <c r="H1993" s="13"/>
      <c r="K1993" s="13"/>
      <c r="L1993" s="13"/>
      <c r="N1993" s="13"/>
      <c r="O1993" s="13"/>
    </row>
    <row r="1994" spans="3:15" x14ac:dyDescent="0.3">
      <c r="C1994" s="13"/>
      <c r="D1994" s="13"/>
      <c r="E1994" s="13"/>
      <c r="F1994" s="13"/>
      <c r="H1994" s="13"/>
      <c r="K1994" s="13"/>
      <c r="L1994" s="13"/>
      <c r="N1994" s="13"/>
      <c r="O1994" s="13"/>
    </row>
    <row r="1995" spans="3:15" x14ac:dyDescent="0.3">
      <c r="C1995" s="13"/>
      <c r="D1995" s="13"/>
      <c r="E1995" s="13"/>
      <c r="F1995" s="13"/>
      <c r="H1995" s="13"/>
      <c r="K1995" s="13"/>
      <c r="L1995" s="13"/>
      <c r="N1995" s="13"/>
      <c r="O1995" s="13"/>
    </row>
    <row r="1996" spans="3:15" x14ac:dyDescent="0.3">
      <c r="C1996" s="13"/>
      <c r="D1996" s="13"/>
      <c r="E1996" s="13"/>
      <c r="F1996" s="13"/>
      <c r="H1996" s="13"/>
      <c r="K1996" s="13"/>
      <c r="L1996" s="13"/>
      <c r="N1996" s="13"/>
      <c r="O1996" s="13"/>
    </row>
    <row r="1997" spans="3:15" x14ac:dyDescent="0.3">
      <c r="C1997" s="13"/>
      <c r="D1997" s="13"/>
      <c r="E1997" s="13"/>
      <c r="F1997" s="13"/>
      <c r="H1997" s="13"/>
      <c r="K1997" s="13"/>
      <c r="L1997" s="13"/>
      <c r="N1997" s="13"/>
      <c r="O1997" s="13"/>
    </row>
    <row r="1998" spans="3:15" x14ac:dyDescent="0.3">
      <c r="C1998" s="13"/>
      <c r="D1998" s="13"/>
      <c r="E1998" s="13"/>
      <c r="F1998" s="13"/>
      <c r="H1998" s="13"/>
      <c r="K1998" s="13"/>
      <c r="L1998" s="13"/>
      <c r="N1998" s="13"/>
      <c r="O1998" s="13"/>
    </row>
    <row r="1999" spans="3:15" x14ac:dyDescent="0.3">
      <c r="C1999" s="13"/>
      <c r="D1999" s="13"/>
      <c r="E1999" s="13"/>
      <c r="F1999" s="13"/>
      <c r="H1999" s="13"/>
      <c r="K1999" s="13"/>
      <c r="L1999" s="13"/>
      <c r="N1999" s="13"/>
      <c r="O1999" s="13"/>
    </row>
    <row r="2000" spans="3:15" x14ac:dyDescent="0.3">
      <c r="C2000" s="13"/>
      <c r="D2000" s="13"/>
      <c r="E2000" s="13"/>
      <c r="F2000" s="13"/>
      <c r="H2000" s="13"/>
      <c r="K2000" s="13"/>
      <c r="L2000" s="13"/>
      <c r="N2000" s="13"/>
      <c r="O2000" s="13"/>
    </row>
    <row r="2001" spans="3:15" x14ac:dyDescent="0.3">
      <c r="C2001" s="13"/>
      <c r="D2001" s="13"/>
      <c r="E2001" s="13"/>
      <c r="F2001" s="13"/>
      <c r="H2001" s="13"/>
      <c r="K2001" s="13"/>
      <c r="L2001" s="13"/>
      <c r="N2001" s="13"/>
      <c r="O2001" s="13"/>
    </row>
    <row r="2002" spans="3:15" x14ac:dyDescent="0.3">
      <c r="C2002" s="13"/>
      <c r="D2002" s="13"/>
      <c r="E2002" s="13"/>
      <c r="F2002" s="13"/>
      <c r="H2002" s="13"/>
      <c r="K2002" s="13"/>
      <c r="L2002" s="13"/>
      <c r="N2002" s="13"/>
      <c r="O2002" s="13"/>
    </row>
    <row r="2003" spans="3:15" x14ac:dyDescent="0.3">
      <c r="C2003" s="13"/>
      <c r="D2003" s="13"/>
      <c r="E2003" s="13"/>
      <c r="F2003" s="13"/>
      <c r="H2003" s="13"/>
      <c r="K2003" s="13"/>
      <c r="L2003" s="13"/>
      <c r="N2003" s="13"/>
      <c r="O2003" s="13"/>
    </row>
    <row r="2004" spans="3:15" x14ac:dyDescent="0.3">
      <c r="C2004" s="13"/>
      <c r="D2004" s="13"/>
      <c r="E2004" s="13"/>
      <c r="F2004" s="13"/>
      <c r="H2004" s="13"/>
      <c r="K2004" s="13"/>
      <c r="L2004" s="13"/>
      <c r="N2004" s="13"/>
      <c r="O2004" s="13"/>
    </row>
    <row r="2005" spans="3:15" x14ac:dyDescent="0.3">
      <c r="C2005" s="13"/>
      <c r="D2005" s="13"/>
      <c r="E2005" s="13"/>
      <c r="F2005" s="13"/>
      <c r="H2005" s="13"/>
      <c r="K2005" s="13"/>
      <c r="L2005" s="13"/>
      <c r="N2005" s="13"/>
      <c r="O2005" s="13"/>
    </row>
    <row r="2006" spans="3:15" x14ac:dyDescent="0.3">
      <c r="C2006" s="13"/>
      <c r="D2006" s="13"/>
      <c r="E2006" s="13"/>
      <c r="F2006" s="13"/>
      <c r="H2006" s="13"/>
      <c r="K2006" s="13"/>
      <c r="L2006" s="13"/>
      <c r="N2006" s="13"/>
      <c r="O2006" s="13"/>
    </row>
    <row r="2007" spans="3:15" x14ac:dyDescent="0.3">
      <c r="C2007" s="13"/>
      <c r="D2007" s="13"/>
      <c r="E2007" s="13"/>
      <c r="F2007" s="13"/>
      <c r="H2007" s="13"/>
      <c r="K2007" s="13"/>
      <c r="L2007" s="13"/>
      <c r="N2007" s="13"/>
      <c r="O2007" s="13"/>
    </row>
    <row r="2008" spans="3:15" x14ac:dyDescent="0.3">
      <c r="C2008" s="13"/>
      <c r="D2008" s="13"/>
      <c r="E2008" s="13"/>
      <c r="F2008" s="13"/>
      <c r="H2008" s="13"/>
      <c r="K2008" s="13"/>
      <c r="L2008" s="13"/>
      <c r="N2008" s="13"/>
      <c r="O2008" s="13"/>
    </row>
    <row r="2009" spans="3:15" x14ac:dyDescent="0.3">
      <c r="C2009" s="13"/>
      <c r="D2009" s="13"/>
      <c r="E2009" s="13"/>
      <c r="F2009" s="13"/>
      <c r="H2009" s="13"/>
      <c r="K2009" s="13"/>
      <c r="L2009" s="13"/>
      <c r="N2009" s="13"/>
      <c r="O2009" s="13"/>
    </row>
    <row r="2010" spans="3:15" x14ac:dyDescent="0.3">
      <c r="C2010" s="13"/>
      <c r="D2010" s="13"/>
      <c r="E2010" s="13"/>
      <c r="F2010" s="13"/>
      <c r="H2010" s="13"/>
      <c r="K2010" s="13"/>
      <c r="L2010" s="13"/>
      <c r="N2010" s="13"/>
      <c r="O2010" s="13"/>
    </row>
    <row r="2011" spans="3:15" x14ac:dyDescent="0.3">
      <c r="C2011" s="13"/>
      <c r="D2011" s="13"/>
      <c r="E2011" s="13"/>
      <c r="F2011" s="13"/>
      <c r="H2011" s="13"/>
      <c r="K2011" s="13"/>
      <c r="L2011" s="13"/>
      <c r="N2011" s="13"/>
      <c r="O2011" s="13"/>
    </row>
    <row r="2012" spans="3:15" x14ac:dyDescent="0.3">
      <c r="C2012" s="13"/>
      <c r="D2012" s="13"/>
      <c r="E2012" s="13"/>
      <c r="F2012" s="13"/>
      <c r="H2012" s="13"/>
      <c r="K2012" s="13"/>
      <c r="L2012" s="13"/>
      <c r="N2012" s="13"/>
      <c r="O2012" s="13"/>
    </row>
    <row r="2013" spans="3:15" x14ac:dyDescent="0.3">
      <c r="C2013" s="13"/>
      <c r="D2013" s="13"/>
      <c r="E2013" s="13"/>
      <c r="F2013" s="13"/>
      <c r="H2013" s="13"/>
      <c r="K2013" s="13"/>
      <c r="L2013" s="13"/>
      <c r="N2013" s="13"/>
      <c r="O2013" s="13"/>
    </row>
    <row r="2014" spans="3:15" x14ac:dyDescent="0.3">
      <c r="C2014" s="13"/>
      <c r="D2014" s="13"/>
      <c r="E2014" s="13"/>
      <c r="F2014" s="13"/>
      <c r="H2014" s="13"/>
      <c r="K2014" s="13"/>
      <c r="L2014" s="13"/>
      <c r="N2014" s="13"/>
      <c r="O2014" s="13"/>
    </row>
    <row r="2015" spans="3:15" x14ac:dyDescent="0.3">
      <c r="C2015" s="13"/>
      <c r="D2015" s="13"/>
      <c r="E2015" s="13"/>
      <c r="F2015" s="13"/>
      <c r="H2015" s="13"/>
      <c r="K2015" s="13"/>
      <c r="L2015" s="13"/>
      <c r="N2015" s="13"/>
      <c r="O2015" s="13"/>
    </row>
    <row r="2016" spans="3:15" x14ac:dyDescent="0.3">
      <c r="C2016" s="13"/>
      <c r="D2016" s="13"/>
      <c r="E2016" s="13"/>
      <c r="F2016" s="13"/>
      <c r="H2016" s="13"/>
      <c r="K2016" s="13"/>
      <c r="L2016" s="13"/>
      <c r="N2016" s="13"/>
      <c r="O2016" s="13"/>
    </row>
    <row r="2017" spans="3:15" x14ac:dyDescent="0.3">
      <c r="C2017" s="13"/>
      <c r="D2017" s="13"/>
      <c r="E2017" s="13"/>
      <c r="F2017" s="13"/>
      <c r="H2017" s="13"/>
      <c r="K2017" s="13"/>
      <c r="L2017" s="13"/>
      <c r="N2017" s="13"/>
      <c r="O2017" s="13"/>
    </row>
    <row r="2018" spans="3:15" x14ac:dyDescent="0.3">
      <c r="C2018" s="13"/>
      <c r="D2018" s="13"/>
      <c r="E2018" s="13"/>
      <c r="F2018" s="13"/>
      <c r="H2018" s="13"/>
      <c r="K2018" s="13"/>
      <c r="L2018" s="13"/>
      <c r="N2018" s="13"/>
      <c r="O2018" s="13"/>
    </row>
    <row r="2019" spans="3:15" x14ac:dyDescent="0.3">
      <c r="C2019" s="13"/>
      <c r="D2019" s="13"/>
      <c r="E2019" s="13"/>
      <c r="F2019" s="13"/>
      <c r="H2019" s="13"/>
      <c r="K2019" s="13"/>
      <c r="L2019" s="13"/>
      <c r="N2019" s="13"/>
      <c r="O2019" s="13"/>
    </row>
    <row r="2020" spans="3:15" x14ac:dyDescent="0.3">
      <c r="C2020" s="13"/>
      <c r="D2020" s="13"/>
      <c r="E2020" s="13"/>
      <c r="F2020" s="13"/>
      <c r="H2020" s="13"/>
      <c r="K2020" s="13"/>
      <c r="L2020" s="13"/>
      <c r="N2020" s="13"/>
      <c r="O2020" s="13"/>
    </row>
    <row r="2021" spans="3:15" x14ac:dyDescent="0.3">
      <c r="C2021" s="13"/>
      <c r="D2021" s="13"/>
      <c r="E2021" s="13"/>
      <c r="F2021" s="13"/>
      <c r="H2021" s="13"/>
      <c r="K2021" s="13"/>
      <c r="L2021" s="13"/>
      <c r="N2021" s="13"/>
      <c r="O2021" s="13"/>
    </row>
    <row r="2022" spans="3:15" x14ac:dyDescent="0.3">
      <c r="C2022" s="13"/>
      <c r="D2022" s="13"/>
      <c r="E2022" s="13"/>
      <c r="F2022" s="13"/>
      <c r="H2022" s="13"/>
      <c r="K2022" s="13"/>
      <c r="L2022" s="13"/>
      <c r="N2022" s="13"/>
      <c r="O2022" s="13"/>
    </row>
    <row r="2023" spans="3:15" x14ac:dyDescent="0.3">
      <c r="C2023" s="13"/>
      <c r="D2023" s="13"/>
      <c r="E2023" s="13"/>
      <c r="F2023" s="13"/>
      <c r="H2023" s="13"/>
      <c r="K2023" s="13"/>
      <c r="L2023" s="13"/>
      <c r="N2023" s="13"/>
      <c r="O2023" s="13"/>
    </row>
    <row r="2024" spans="3:15" x14ac:dyDescent="0.3">
      <c r="C2024" s="13"/>
      <c r="D2024" s="13"/>
      <c r="E2024" s="13"/>
      <c r="F2024" s="13"/>
      <c r="H2024" s="13"/>
      <c r="K2024" s="13"/>
      <c r="L2024" s="13"/>
      <c r="N2024" s="13"/>
      <c r="O2024" s="13"/>
    </row>
    <row r="2025" spans="3:15" x14ac:dyDescent="0.3">
      <c r="C2025" s="13"/>
      <c r="D2025" s="13"/>
      <c r="E2025" s="13"/>
      <c r="F2025" s="13"/>
      <c r="H2025" s="13"/>
      <c r="K2025" s="13"/>
      <c r="L2025" s="13"/>
      <c r="N2025" s="13"/>
      <c r="O2025" s="13"/>
    </row>
    <row r="2026" spans="3:15" x14ac:dyDescent="0.3">
      <c r="C2026" s="13"/>
      <c r="D2026" s="13"/>
      <c r="E2026" s="13"/>
      <c r="F2026" s="13"/>
      <c r="H2026" s="13"/>
      <c r="K2026" s="13"/>
      <c r="L2026" s="13"/>
      <c r="N2026" s="13"/>
      <c r="O2026" s="13"/>
    </row>
    <row r="2027" spans="3:15" x14ac:dyDescent="0.3">
      <c r="C2027" s="13"/>
      <c r="D2027" s="13"/>
      <c r="E2027" s="13"/>
      <c r="F2027" s="13"/>
      <c r="H2027" s="13"/>
      <c r="K2027" s="13"/>
      <c r="L2027" s="13"/>
      <c r="N2027" s="13"/>
      <c r="O2027" s="13"/>
    </row>
    <row r="2028" spans="3:15" x14ac:dyDescent="0.3">
      <c r="C2028" s="13"/>
      <c r="D2028" s="13"/>
      <c r="E2028" s="13"/>
      <c r="F2028" s="13"/>
      <c r="H2028" s="13"/>
      <c r="K2028" s="13"/>
      <c r="L2028" s="13"/>
      <c r="N2028" s="13"/>
      <c r="O2028" s="13"/>
    </row>
    <row r="2029" spans="3:15" x14ac:dyDescent="0.3">
      <c r="C2029" s="13"/>
      <c r="D2029" s="13"/>
      <c r="E2029" s="13"/>
      <c r="F2029" s="13"/>
      <c r="H2029" s="13"/>
      <c r="K2029" s="13"/>
      <c r="L2029" s="13"/>
      <c r="N2029" s="13"/>
      <c r="O2029" s="13"/>
    </row>
    <row r="2030" spans="3:15" x14ac:dyDescent="0.3">
      <c r="C2030" s="13"/>
      <c r="D2030" s="13"/>
      <c r="E2030" s="13"/>
      <c r="F2030" s="13"/>
      <c r="H2030" s="13"/>
      <c r="K2030" s="13"/>
      <c r="L2030" s="13"/>
      <c r="N2030" s="13"/>
      <c r="O2030" s="13"/>
    </row>
    <row r="2031" spans="3:15" x14ac:dyDescent="0.3">
      <c r="C2031" s="13"/>
      <c r="D2031" s="13"/>
      <c r="E2031" s="13"/>
      <c r="F2031" s="13"/>
      <c r="H2031" s="13"/>
      <c r="K2031" s="13"/>
      <c r="L2031" s="13"/>
      <c r="N2031" s="13"/>
      <c r="O2031" s="13"/>
    </row>
    <row r="2032" spans="3:15" x14ac:dyDescent="0.3">
      <c r="C2032" s="13"/>
      <c r="D2032" s="13"/>
      <c r="E2032" s="13"/>
      <c r="F2032" s="13"/>
      <c r="H2032" s="13"/>
      <c r="K2032" s="13"/>
      <c r="L2032" s="13"/>
      <c r="N2032" s="13"/>
      <c r="O2032" s="13"/>
    </row>
    <row r="2033" spans="3:15" x14ac:dyDescent="0.3">
      <c r="C2033" s="13"/>
      <c r="D2033" s="13"/>
      <c r="E2033" s="13"/>
      <c r="F2033" s="13"/>
      <c r="H2033" s="13"/>
      <c r="K2033" s="13"/>
      <c r="L2033" s="13"/>
      <c r="N2033" s="13"/>
      <c r="O2033" s="13"/>
    </row>
    <row r="2034" spans="3:15" x14ac:dyDescent="0.3">
      <c r="C2034" s="13"/>
      <c r="D2034" s="13"/>
      <c r="E2034" s="13"/>
      <c r="F2034" s="13"/>
      <c r="H2034" s="13"/>
      <c r="K2034" s="13"/>
      <c r="L2034" s="13"/>
      <c r="N2034" s="13"/>
      <c r="O2034" s="13"/>
    </row>
    <row r="2035" spans="3:15" x14ac:dyDescent="0.3">
      <c r="C2035" s="13"/>
      <c r="D2035" s="13"/>
      <c r="E2035" s="13"/>
      <c r="F2035" s="13"/>
      <c r="H2035" s="13"/>
      <c r="K2035" s="13"/>
      <c r="L2035" s="13"/>
      <c r="N2035" s="13"/>
      <c r="O2035" s="13"/>
    </row>
    <row r="2036" spans="3:15" x14ac:dyDescent="0.3">
      <c r="C2036" s="13"/>
      <c r="D2036" s="13"/>
      <c r="E2036" s="13"/>
      <c r="F2036" s="13"/>
      <c r="H2036" s="13"/>
      <c r="K2036" s="13"/>
      <c r="L2036" s="13"/>
      <c r="N2036" s="13"/>
      <c r="O2036" s="13"/>
    </row>
    <row r="2037" spans="3:15" x14ac:dyDescent="0.3">
      <c r="C2037" s="13"/>
      <c r="D2037" s="13"/>
      <c r="E2037" s="13"/>
      <c r="F2037" s="13"/>
      <c r="H2037" s="13"/>
      <c r="K2037" s="13"/>
      <c r="L2037" s="13"/>
      <c r="N2037" s="13"/>
      <c r="O2037" s="13"/>
    </row>
    <row r="2038" spans="3:15" x14ac:dyDescent="0.3">
      <c r="C2038" s="13"/>
      <c r="D2038" s="13"/>
      <c r="E2038" s="13"/>
      <c r="F2038" s="13"/>
      <c r="H2038" s="13"/>
      <c r="K2038" s="13"/>
      <c r="L2038" s="13"/>
      <c r="N2038" s="13"/>
      <c r="O2038" s="13"/>
    </row>
    <row r="2039" spans="3:15" x14ac:dyDescent="0.3">
      <c r="C2039" s="13"/>
      <c r="D2039" s="13"/>
      <c r="E2039" s="13"/>
      <c r="F2039" s="13"/>
      <c r="H2039" s="13"/>
      <c r="K2039" s="13"/>
      <c r="L2039" s="13"/>
      <c r="N2039" s="13"/>
      <c r="O2039" s="13"/>
    </row>
    <row r="2040" spans="3:15" x14ac:dyDescent="0.3">
      <c r="C2040" s="13"/>
      <c r="D2040" s="13"/>
      <c r="E2040" s="13"/>
      <c r="F2040" s="13"/>
      <c r="H2040" s="13"/>
      <c r="K2040" s="13"/>
      <c r="L2040" s="13"/>
      <c r="N2040" s="13"/>
      <c r="O2040" s="13"/>
    </row>
    <row r="2041" spans="3:15" x14ac:dyDescent="0.3">
      <c r="C2041" s="13"/>
      <c r="D2041" s="13"/>
      <c r="E2041" s="13"/>
      <c r="F2041" s="13"/>
      <c r="H2041" s="13"/>
      <c r="K2041" s="13"/>
      <c r="L2041" s="13"/>
      <c r="N2041" s="13"/>
      <c r="O2041" s="13"/>
    </row>
    <row r="2042" spans="3:15" x14ac:dyDescent="0.3">
      <c r="C2042" s="13"/>
      <c r="D2042" s="13"/>
      <c r="E2042" s="13"/>
      <c r="F2042" s="13"/>
      <c r="H2042" s="13"/>
      <c r="K2042" s="13"/>
      <c r="L2042" s="13"/>
      <c r="N2042" s="13"/>
      <c r="O2042" s="13"/>
    </row>
    <row r="2043" spans="3:15" x14ac:dyDescent="0.3">
      <c r="C2043" s="13"/>
      <c r="D2043" s="13"/>
      <c r="E2043" s="13"/>
      <c r="F2043" s="13"/>
      <c r="H2043" s="13"/>
      <c r="K2043" s="13"/>
      <c r="L2043" s="13"/>
      <c r="N2043" s="13"/>
      <c r="O2043" s="13"/>
    </row>
    <row r="2044" spans="3:15" x14ac:dyDescent="0.3">
      <c r="C2044" s="13"/>
      <c r="D2044" s="13"/>
      <c r="E2044" s="13"/>
      <c r="F2044" s="13"/>
      <c r="H2044" s="13"/>
      <c r="K2044" s="13"/>
      <c r="L2044" s="13"/>
      <c r="N2044" s="13"/>
      <c r="O2044" s="13"/>
    </row>
    <row r="2045" spans="3:15" x14ac:dyDescent="0.3">
      <c r="C2045" s="13"/>
      <c r="D2045" s="13"/>
      <c r="E2045" s="13"/>
      <c r="F2045" s="13"/>
      <c r="H2045" s="13"/>
      <c r="K2045" s="13"/>
      <c r="L2045" s="13"/>
      <c r="N2045" s="13"/>
      <c r="O2045" s="13"/>
    </row>
    <row r="2046" spans="3:15" x14ac:dyDescent="0.3">
      <c r="C2046" s="13"/>
      <c r="D2046" s="13"/>
      <c r="E2046" s="13"/>
      <c r="F2046" s="13"/>
      <c r="H2046" s="13"/>
      <c r="K2046" s="13"/>
      <c r="L2046" s="13"/>
      <c r="N2046" s="13"/>
      <c r="O2046" s="13"/>
    </row>
    <row r="2047" spans="3:15" x14ac:dyDescent="0.3">
      <c r="C2047" s="13"/>
      <c r="D2047" s="13"/>
      <c r="E2047" s="13"/>
      <c r="F2047" s="13"/>
      <c r="H2047" s="13"/>
      <c r="K2047" s="13"/>
      <c r="L2047" s="13"/>
      <c r="N2047" s="13"/>
      <c r="O2047" s="13"/>
    </row>
    <row r="2048" spans="3:15" x14ac:dyDescent="0.3">
      <c r="C2048" s="13"/>
      <c r="D2048" s="13"/>
      <c r="E2048" s="13"/>
      <c r="F2048" s="13"/>
      <c r="H2048" s="13"/>
      <c r="K2048" s="13"/>
      <c r="L2048" s="13"/>
      <c r="N2048" s="13"/>
      <c r="O2048" s="13"/>
    </row>
    <row r="2049" spans="3:15" x14ac:dyDescent="0.3">
      <c r="C2049" s="13"/>
      <c r="D2049" s="13"/>
      <c r="E2049" s="13"/>
      <c r="F2049" s="13"/>
      <c r="H2049" s="13"/>
      <c r="K2049" s="13"/>
      <c r="L2049" s="13"/>
      <c r="N2049" s="13"/>
      <c r="O2049" s="13"/>
    </row>
    <row r="2050" spans="3:15" x14ac:dyDescent="0.3">
      <c r="C2050" s="13"/>
      <c r="D2050" s="13"/>
      <c r="E2050" s="13"/>
      <c r="F2050" s="13"/>
      <c r="H2050" s="13"/>
      <c r="K2050" s="13"/>
      <c r="L2050" s="13"/>
      <c r="N2050" s="13"/>
      <c r="O2050" s="13"/>
    </row>
    <row r="2051" spans="3:15" x14ac:dyDescent="0.3">
      <c r="C2051" s="13"/>
      <c r="D2051" s="13"/>
      <c r="E2051" s="13"/>
      <c r="F2051" s="13"/>
      <c r="H2051" s="13"/>
      <c r="K2051" s="13"/>
      <c r="L2051" s="13"/>
      <c r="N2051" s="13"/>
      <c r="O2051" s="13"/>
    </row>
    <row r="2052" spans="3:15" x14ac:dyDescent="0.3">
      <c r="C2052" s="13"/>
      <c r="D2052" s="13"/>
      <c r="E2052" s="13"/>
      <c r="F2052" s="13"/>
      <c r="H2052" s="13"/>
      <c r="K2052" s="13"/>
      <c r="L2052" s="13"/>
      <c r="N2052" s="13"/>
      <c r="O2052" s="13"/>
    </row>
    <row r="2053" spans="3:15" x14ac:dyDescent="0.3">
      <c r="C2053" s="13"/>
      <c r="D2053" s="13"/>
      <c r="E2053" s="13"/>
      <c r="F2053" s="13"/>
      <c r="H2053" s="13"/>
      <c r="K2053" s="13"/>
      <c r="L2053" s="13"/>
      <c r="N2053" s="13"/>
      <c r="O2053" s="13"/>
    </row>
    <row r="2054" spans="3:15" x14ac:dyDescent="0.3">
      <c r="C2054" s="13"/>
      <c r="D2054" s="13"/>
      <c r="E2054" s="13"/>
      <c r="F2054" s="13"/>
      <c r="H2054" s="13"/>
      <c r="K2054" s="13"/>
      <c r="L2054" s="13"/>
      <c r="N2054" s="13"/>
      <c r="O2054" s="13"/>
    </row>
    <row r="2055" spans="3:15" x14ac:dyDescent="0.3">
      <c r="C2055" s="13"/>
      <c r="D2055" s="13"/>
      <c r="E2055" s="13"/>
      <c r="F2055" s="13"/>
      <c r="H2055" s="13"/>
      <c r="K2055" s="13"/>
      <c r="L2055" s="13"/>
      <c r="N2055" s="13"/>
      <c r="O2055" s="13"/>
    </row>
    <row r="2056" spans="3:15" x14ac:dyDescent="0.3">
      <c r="C2056" s="13"/>
      <c r="D2056" s="13"/>
      <c r="E2056" s="13"/>
      <c r="F2056" s="13"/>
      <c r="H2056" s="13"/>
      <c r="K2056" s="13"/>
      <c r="L2056" s="13"/>
      <c r="N2056" s="13"/>
      <c r="O2056" s="13"/>
    </row>
    <row r="2057" spans="3:15" x14ac:dyDescent="0.3">
      <c r="C2057" s="13"/>
      <c r="D2057" s="13"/>
      <c r="E2057" s="13"/>
      <c r="F2057" s="13"/>
      <c r="H2057" s="13"/>
      <c r="K2057" s="13"/>
      <c r="L2057" s="13"/>
      <c r="N2057" s="13"/>
      <c r="O2057" s="13"/>
    </row>
    <row r="2058" spans="3:15" x14ac:dyDescent="0.3">
      <c r="C2058" s="13"/>
      <c r="D2058" s="13"/>
      <c r="E2058" s="13"/>
      <c r="F2058" s="13"/>
      <c r="H2058" s="13"/>
      <c r="K2058" s="13"/>
      <c r="L2058" s="13"/>
      <c r="N2058" s="13"/>
      <c r="O2058" s="13"/>
    </row>
    <row r="2059" spans="3:15" x14ac:dyDescent="0.3">
      <c r="C2059" s="13"/>
      <c r="D2059" s="13"/>
      <c r="E2059" s="13"/>
      <c r="F2059" s="13"/>
      <c r="H2059" s="13"/>
      <c r="K2059" s="13"/>
      <c r="L2059" s="13"/>
      <c r="N2059" s="13"/>
      <c r="O2059" s="13"/>
    </row>
    <row r="2060" spans="3:15" x14ac:dyDescent="0.3">
      <c r="C2060" s="13"/>
      <c r="D2060" s="13"/>
      <c r="E2060" s="13"/>
      <c r="F2060" s="13"/>
      <c r="H2060" s="13"/>
      <c r="K2060" s="13"/>
      <c r="L2060" s="13"/>
      <c r="N2060" s="13"/>
      <c r="O2060" s="13"/>
    </row>
    <row r="2061" spans="3:15" x14ac:dyDescent="0.3">
      <c r="C2061" s="13"/>
      <c r="D2061" s="13"/>
      <c r="E2061" s="13"/>
      <c r="F2061" s="13"/>
      <c r="H2061" s="13"/>
      <c r="K2061" s="13"/>
      <c r="L2061" s="13"/>
      <c r="N2061" s="13"/>
      <c r="O2061" s="13"/>
    </row>
    <row r="2062" spans="3:15" x14ac:dyDescent="0.3">
      <c r="C2062" s="13"/>
      <c r="D2062" s="13"/>
      <c r="E2062" s="13"/>
      <c r="F2062" s="13"/>
      <c r="H2062" s="13"/>
      <c r="K2062" s="13"/>
      <c r="L2062" s="13"/>
      <c r="N2062" s="13"/>
      <c r="O2062" s="13"/>
    </row>
    <row r="2063" spans="3:15" x14ac:dyDescent="0.3">
      <c r="C2063" s="13"/>
      <c r="D2063" s="13"/>
      <c r="E2063" s="13"/>
      <c r="F2063" s="13"/>
      <c r="H2063" s="13"/>
      <c r="K2063" s="13"/>
      <c r="L2063" s="13"/>
      <c r="N2063" s="13"/>
      <c r="O2063" s="13"/>
    </row>
    <row r="2064" spans="3:15" x14ac:dyDescent="0.3">
      <c r="C2064" s="13"/>
      <c r="D2064" s="13"/>
      <c r="E2064" s="13"/>
      <c r="F2064" s="13"/>
      <c r="H2064" s="13"/>
      <c r="K2064" s="13"/>
      <c r="L2064" s="13"/>
      <c r="N2064" s="13"/>
      <c r="O2064" s="13"/>
    </row>
    <row r="2065" spans="3:15" x14ac:dyDescent="0.3">
      <c r="C2065" s="13"/>
      <c r="D2065" s="13"/>
      <c r="E2065" s="13"/>
      <c r="F2065" s="13"/>
      <c r="H2065" s="13"/>
      <c r="K2065" s="13"/>
      <c r="L2065" s="13"/>
      <c r="N2065" s="13"/>
      <c r="O2065" s="13"/>
    </row>
    <row r="2066" spans="3:15" x14ac:dyDescent="0.3">
      <c r="C2066" s="13"/>
      <c r="D2066" s="13"/>
      <c r="E2066" s="13"/>
      <c r="F2066" s="13"/>
      <c r="H2066" s="13"/>
      <c r="K2066" s="13"/>
      <c r="L2066" s="13"/>
      <c r="N2066" s="13"/>
      <c r="O2066" s="13"/>
    </row>
    <row r="2067" spans="3:15" x14ac:dyDescent="0.3">
      <c r="C2067" s="13"/>
      <c r="D2067" s="13"/>
      <c r="E2067" s="13"/>
      <c r="F2067" s="13"/>
      <c r="H2067" s="13"/>
      <c r="K2067" s="13"/>
      <c r="L2067" s="13"/>
      <c r="N2067" s="13"/>
      <c r="O2067" s="13"/>
    </row>
    <row r="2068" spans="3:15" x14ac:dyDescent="0.3">
      <c r="C2068" s="13"/>
      <c r="D2068" s="13"/>
      <c r="E2068" s="13"/>
      <c r="F2068" s="13"/>
      <c r="H2068" s="13"/>
      <c r="K2068" s="13"/>
      <c r="L2068" s="13"/>
      <c r="N2068" s="13"/>
      <c r="O2068" s="13"/>
    </row>
    <row r="2069" spans="3:15" x14ac:dyDescent="0.3">
      <c r="C2069" s="13"/>
      <c r="D2069" s="13"/>
      <c r="E2069" s="13"/>
      <c r="F2069" s="13"/>
      <c r="H2069" s="13"/>
      <c r="K2069" s="13"/>
      <c r="L2069" s="13"/>
      <c r="N2069" s="13"/>
      <c r="O2069" s="13"/>
    </row>
    <row r="2070" spans="3:15" x14ac:dyDescent="0.3">
      <c r="C2070" s="13"/>
      <c r="D2070" s="13"/>
      <c r="E2070" s="13"/>
      <c r="F2070" s="13"/>
      <c r="H2070" s="13"/>
      <c r="K2070" s="13"/>
      <c r="L2070" s="13"/>
      <c r="N2070" s="13"/>
      <c r="O2070" s="13"/>
    </row>
    <row r="2071" spans="3:15" x14ac:dyDescent="0.3">
      <c r="C2071" s="13"/>
      <c r="D2071" s="13"/>
      <c r="E2071" s="13"/>
      <c r="F2071" s="13"/>
      <c r="H2071" s="13"/>
      <c r="K2071" s="13"/>
      <c r="L2071" s="13"/>
      <c r="N2071" s="13"/>
      <c r="O2071" s="13"/>
    </row>
    <row r="2072" spans="3:15" x14ac:dyDescent="0.3">
      <c r="C2072" s="13"/>
      <c r="D2072" s="13"/>
      <c r="E2072" s="13"/>
      <c r="F2072" s="13"/>
      <c r="H2072" s="13"/>
      <c r="K2072" s="13"/>
      <c r="L2072" s="13"/>
      <c r="N2072" s="13"/>
      <c r="O2072" s="13"/>
    </row>
    <row r="2073" spans="3:15" x14ac:dyDescent="0.3">
      <c r="C2073" s="13"/>
      <c r="D2073" s="13"/>
      <c r="E2073" s="13"/>
      <c r="F2073" s="13"/>
      <c r="H2073" s="13"/>
      <c r="K2073" s="13"/>
      <c r="L2073" s="13"/>
      <c r="N2073" s="13"/>
      <c r="O2073" s="13"/>
    </row>
    <row r="2074" spans="3:15" x14ac:dyDescent="0.3">
      <c r="C2074" s="13"/>
      <c r="D2074" s="13"/>
      <c r="E2074" s="13"/>
      <c r="F2074" s="13"/>
      <c r="H2074" s="13"/>
      <c r="K2074" s="13"/>
      <c r="L2074" s="13"/>
      <c r="N2074" s="13"/>
      <c r="O2074" s="13"/>
    </row>
    <row r="2075" spans="3:15" x14ac:dyDescent="0.3">
      <c r="C2075" s="13"/>
      <c r="D2075" s="13"/>
      <c r="E2075" s="13"/>
      <c r="F2075" s="13"/>
      <c r="H2075" s="13"/>
      <c r="K2075" s="13"/>
      <c r="L2075" s="13"/>
      <c r="N2075" s="13"/>
      <c r="O2075" s="13"/>
    </row>
    <row r="2076" spans="3:15" x14ac:dyDescent="0.3">
      <c r="C2076" s="13"/>
      <c r="D2076" s="13"/>
      <c r="E2076" s="13"/>
      <c r="F2076" s="13"/>
      <c r="H2076" s="13"/>
      <c r="K2076" s="13"/>
      <c r="L2076" s="13"/>
      <c r="N2076" s="13"/>
      <c r="O2076" s="13"/>
    </row>
    <row r="2077" spans="3:15" x14ac:dyDescent="0.3">
      <c r="C2077" s="13"/>
      <c r="D2077" s="13"/>
      <c r="E2077" s="13"/>
      <c r="F2077" s="13"/>
      <c r="H2077" s="13"/>
      <c r="K2077" s="13"/>
      <c r="L2077" s="13"/>
      <c r="N2077" s="13"/>
      <c r="O2077" s="13"/>
    </row>
    <row r="2078" spans="3:15" x14ac:dyDescent="0.3">
      <c r="C2078" s="13"/>
      <c r="D2078" s="13"/>
      <c r="E2078" s="13"/>
      <c r="F2078" s="13"/>
      <c r="H2078" s="13"/>
      <c r="K2078" s="13"/>
      <c r="L2078" s="13"/>
      <c r="N2078" s="13"/>
      <c r="O2078" s="13"/>
    </row>
    <row r="2079" spans="3:15" x14ac:dyDescent="0.3">
      <c r="C2079" s="13"/>
      <c r="D2079" s="13"/>
      <c r="E2079" s="13"/>
      <c r="F2079" s="13"/>
      <c r="H2079" s="13"/>
      <c r="K2079" s="13"/>
      <c r="L2079" s="13"/>
      <c r="N2079" s="13"/>
      <c r="O2079" s="13"/>
    </row>
    <row r="2080" spans="3:15" x14ac:dyDescent="0.3">
      <c r="C2080" s="13"/>
      <c r="D2080" s="13"/>
      <c r="E2080" s="13"/>
      <c r="F2080" s="13"/>
      <c r="H2080" s="13"/>
      <c r="K2080" s="13"/>
      <c r="L2080" s="13"/>
      <c r="N2080" s="13"/>
      <c r="O2080" s="13"/>
    </row>
    <row r="2081" spans="3:15" x14ac:dyDescent="0.3">
      <c r="C2081" s="13"/>
      <c r="D2081" s="13"/>
      <c r="E2081" s="13"/>
      <c r="F2081" s="13"/>
      <c r="H2081" s="13"/>
      <c r="K2081" s="13"/>
      <c r="L2081" s="13"/>
      <c r="N2081" s="13"/>
      <c r="O2081" s="13"/>
    </row>
    <row r="2082" spans="3:15" x14ac:dyDescent="0.3">
      <c r="C2082" s="13"/>
      <c r="D2082" s="13"/>
      <c r="E2082" s="13"/>
      <c r="F2082" s="13"/>
      <c r="H2082" s="13"/>
      <c r="K2082" s="13"/>
      <c r="L2082" s="13"/>
      <c r="N2082" s="13"/>
      <c r="O2082" s="13"/>
    </row>
    <row r="2083" spans="3:15" x14ac:dyDescent="0.3">
      <c r="C2083" s="13"/>
      <c r="D2083" s="13"/>
      <c r="E2083" s="13"/>
      <c r="F2083" s="13"/>
      <c r="H2083" s="13"/>
      <c r="K2083" s="13"/>
      <c r="L2083" s="13"/>
      <c r="N2083" s="13"/>
      <c r="O2083" s="13"/>
    </row>
    <row r="2084" spans="3:15" x14ac:dyDescent="0.3">
      <c r="C2084" s="13"/>
      <c r="D2084" s="13"/>
      <c r="E2084" s="13"/>
      <c r="F2084" s="13"/>
      <c r="H2084" s="13"/>
      <c r="K2084" s="13"/>
      <c r="L2084" s="13"/>
      <c r="N2084" s="13"/>
      <c r="O2084" s="13"/>
    </row>
    <row r="2085" spans="3:15" x14ac:dyDescent="0.3">
      <c r="C2085" s="13"/>
      <c r="D2085" s="13"/>
      <c r="E2085" s="13"/>
      <c r="F2085" s="13"/>
      <c r="H2085" s="13"/>
      <c r="K2085" s="13"/>
      <c r="L2085" s="13"/>
      <c r="N2085" s="13"/>
      <c r="O2085" s="13"/>
    </row>
    <row r="2086" spans="3:15" x14ac:dyDescent="0.3">
      <c r="C2086" s="13"/>
      <c r="D2086" s="13"/>
      <c r="E2086" s="13"/>
      <c r="F2086" s="13"/>
      <c r="H2086" s="13"/>
      <c r="K2086" s="13"/>
      <c r="L2086" s="13"/>
      <c r="N2086" s="13"/>
      <c r="O2086" s="13"/>
    </row>
    <row r="2087" spans="3:15" x14ac:dyDescent="0.3">
      <c r="C2087" s="13"/>
      <c r="D2087" s="13"/>
      <c r="E2087" s="13"/>
      <c r="F2087" s="13"/>
      <c r="H2087" s="13"/>
      <c r="K2087" s="13"/>
      <c r="L2087" s="13"/>
      <c r="N2087" s="13"/>
      <c r="O2087" s="13"/>
    </row>
    <row r="2088" spans="3:15" x14ac:dyDescent="0.3">
      <c r="C2088" s="13"/>
      <c r="D2088" s="13"/>
      <c r="E2088" s="13"/>
      <c r="F2088" s="13"/>
      <c r="H2088" s="13"/>
      <c r="K2088" s="13"/>
      <c r="L2088" s="13"/>
      <c r="N2088" s="13"/>
      <c r="O2088" s="13"/>
    </row>
    <row r="2089" spans="3:15" x14ac:dyDescent="0.3">
      <c r="C2089" s="13"/>
      <c r="D2089" s="13"/>
      <c r="E2089" s="13"/>
      <c r="F2089" s="13"/>
      <c r="H2089" s="13"/>
      <c r="K2089" s="13"/>
      <c r="L2089" s="13"/>
      <c r="N2089" s="13"/>
      <c r="O2089" s="13"/>
    </row>
    <row r="2090" spans="3:15" x14ac:dyDescent="0.3">
      <c r="C2090" s="13"/>
      <c r="D2090" s="13"/>
      <c r="E2090" s="13"/>
      <c r="F2090" s="13"/>
      <c r="H2090" s="13"/>
      <c r="K2090" s="13"/>
      <c r="L2090" s="13"/>
      <c r="N2090" s="13"/>
      <c r="O2090" s="13"/>
    </row>
    <row r="2091" spans="3:15" x14ac:dyDescent="0.3">
      <c r="C2091" s="13"/>
      <c r="D2091" s="13"/>
      <c r="E2091" s="13"/>
      <c r="F2091" s="13"/>
      <c r="H2091" s="13"/>
      <c r="K2091" s="13"/>
      <c r="L2091" s="13"/>
      <c r="N2091" s="13"/>
      <c r="O2091" s="13"/>
    </row>
    <row r="2092" spans="3:15" x14ac:dyDescent="0.3">
      <c r="C2092" s="13"/>
      <c r="D2092" s="13"/>
      <c r="E2092" s="13"/>
      <c r="F2092" s="13"/>
      <c r="H2092" s="13"/>
      <c r="K2092" s="13"/>
      <c r="L2092" s="13"/>
      <c r="N2092" s="13"/>
      <c r="O2092" s="13"/>
    </row>
    <row r="2093" spans="3:15" x14ac:dyDescent="0.3">
      <c r="C2093" s="13"/>
      <c r="D2093" s="13"/>
      <c r="E2093" s="13"/>
      <c r="F2093" s="13"/>
      <c r="H2093" s="13"/>
      <c r="K2093" s="13"/>
      <c r="L2093" s="13"/>
      <c r="N2093" s="13"/>
      <c r="O2093" s="13"/>
    </row>
    <row r="2094" spans="3:15" x14ac:dyDescent="0.3">
      <c r="C2094" s="13"/>
      <c r="D2094" s="13"/>
      <c r="E2094" s="13"/>
      <c r="F2094" s="13"/>
      <c r="H2094" s="13"/>
      <c r="K2094" s="13"/>
      <c r="L2094" s="13"/>
      <c r="N2094" s="13"/>
      <c r="O2094" s="13"/>
    </row>
    <row r="2095" spans="3:15" x14ac:dyDescent="0.3">
      <c r="C2095" s="13"/>
      <c r="D2095" s="13"/>
      <c r="E2095" s="13"/>
      <c r="F2095" s="13"/>
      <c r="H2095" s="13"/>
      <c r="K2095" s="13"/>
      <c r="L2095" s="13"/>
      <c r="N2095" s="13"/>
      <c r="O2095" s="13"/>
    </row>
    <row r="2096" spans="3:15" x14ac:dyDescent="0.3">
      <c r="C2096" s="13"/>
      <c r="D2096" s="13"/>
      <c r="E2096" s="13"/>
      <c r="F2096" s="13"/>
      <c r="H2096" s="13"/>
      <c r="K2096" s="13"/>
      <c r="L2096" s="13"/>
      <c r="N2096" s="13"/>
      <c r="O2096" s="13"/>
    </row>
    <row r="2097" spans="3:15" x14ac:dyDescent="0.3">
      <c r="C2097" s="13"/>
      <c r="D2097" s="13"/>
      <c r="E2097" s="13"/>
      <c r="F2097" s="13"/>
      <c r="H2097" s="13"/>
      <c r="K2097" s="13"/>
      <c r="L2097" s="13"/>
      <c r="N2097" s="13"/>
      <c r="O2097" s="13"/>
    </row>
    <row r="2098" spans="3:15" x14ac:dyDescent="0.3">
      <c r="C2098" s="13"/>
      <c r="D2098" s="13"/>
      <c r="E2098" s="13"/>
      <c r="F2098" s="13"/>
      <c r="H2098" s="13"/>
      <c r="K2098" s="13"/>
      <c r="L2098" s="13"/>
      <c r="N2098" s="13"/>
      <c r="O2098" s="13"/>
    </row>
    <row r="2099" spans="3:15" x14ac:dyDescent="0.3">
      <c r="C2099" s="13"/>
      <c r="D2099" s="13"/>
      <c r="E2099" s="13"/>
      <c r="F2099" s="13"/>
      <c r="H2099" s="13"/>
      <c r="K2099" s="13"/>
      <c r="L2099" s="13"/>
      <c r="N2099" s="13"/>
      <c r="O2099" s="13"/>
    </row>
    <row r="2100" spans="3:15" x14ac:dyDescent="0.3">
      <c r="C2100" s="13"/>
      <c r="D2100" s="13"/>
      <c r="E2100" s="13"/>
      <c r="F2100" s="13"/>
      <c r="H2100" s="13"/>
      <c r="K2100" s="13"/>
      <c r="L2100" s="13"/>
      <c r="N2100" s="13"/>
      <c r="O2100" s="13"/>
    </row>
    <row r="2101" spans="3:15" x14ac:dyDescent="0.3">
      <c r="C2101" s="13"/>
      <c r="D2101" s="13"/>
      <c r="E2101" s="13"/>
      <c r="F2101" s="13"/>
      <c r="H2101" s="13"/>
      <c r="K2101" s="13"/>
      <c r="L2101" s="13"/>
      <c r="N2101" s="13"/>
      <c r="O2101" s="13"/>
    </row>
    <row r="2102" spans="3:15" x14ac:dyDescent="0.3">
      <c r="C2102" s="13"/>
      <c r="D2102" s="13"/>
      <c r="E2102" s="13"/>
      <c r="F2102" s="13"/>
      <c r="H2102" s="13"/>
      <c r="K2102" s="13"/>
      <c r="L2102" s="13"/>
      <c r="N2102" s="13"/>
      <c r="O2102" s="13"/>
    </row>
    <row r="2103" spans="3:15" x14ac:dyDescent="0.3">
      <c r="C2103" s="13"/>
      <c r="D2103" s="13"/>
      <c r="E2103" s="13"/>
      <c r="F2103" s="13"/>
      <c r="H2103" s="13"/>
      <c r="K2103" s="13"/>
      <c r="L2103" s="13"/>
      <c r="N2103" s="13"/>
      <c r="O2103" s="13"/>
    </row>
    <row r="2104" spans="3:15" x14ac:dyDescent="0.3">
      <c r="C2104" s="13"/>
      <c r="D2104" s="13"/>
      <c r="E2104" s="13"/>
      <c r="F2104" s="13"/>
      <c r="H2104" s="13"/>
      <c r="K2104" s="13"/>
      <c r="L2104" s="13"/>
      <c r="N2104" s="13"/>
      <c r="O2104" s="13"/>
    </row>
    <row r="2105" spans="3:15" x14ac:dyDescent="0.3">
      <c r="C2105" s="13"/>
      <c r="D2105" s="13"/>
      <c r="E2105" s="13"/>
      <c r="F2105" s="13"/>
      <c r="H2105" s="13"/>
      <c r="K2105" s="13"/>
      <c r="L2105" s="13"/>
      <c r="N2105" s="13"/>
      <c r="O2105" s="13"/>
    </row>
    <row r="2106" spans="3:15" x14ac:dyDescent="0.3">
      <c r="C2106" s="13"/>
      <c r="D2106" s="13"/>
      <c r="E2106" s="13"/>
      <c r="F2106" s="13"/>
      <c r="H2106" s="13"/>
      <c r="K2106" s="13"/>
      <c r="L2106" s="13"/>
      <c r="N2106" s="13"/>
      <c r="O2106" s="13"/>
    </row>
    <row r="2107" spans="3:15" x14ac:dyDescent="0.3">
      <c r="C2107" s="13"/>
      <c r="D2107" s="13"/>
      <c r="E2107" s="13"/>
      <c r="F2107" s="13"/>
      <c r="H2107" s="13"/>
      <c r="K2107" s="13"/>
      <c r="L2107" s="13"/>
      <c r="N2107" s="13"/>
      <c r="O2107" s="13"/>
    </row>
    <row r="2108" spans="3:15" x14ac:dyDescent="0.3">
      <c r="C2108" s="13"/>
      <c r="D2108" s="13"/>
      <c r="E2108" s="13"/>
      <c r="F2108" s="13"/>
      <c r="H2108" s="13"/>
      <c r="K2108" s="13"/>
      <c r="L2108" s="13"/>
      <c r="N2108" s="13"/>
      <c r="O2108" s="13"/>
    </row>
    <row r="2109" spans="3:15" x14ac:dyDescent="0.3">
      <c r="C2109" s="13"/>
      <c r="D2109" s="13"/>
      <c r="E2109" s="13"/>
      <c r="F2109" s="13"/>
      <c r="H2109" s="13"/>
      <c r="K2109" s="13"/>
      <c r="L2109" s="13"/>
      <c r="N2109" s="13"/>
      <c r="O2109" s="13"/>
    </row>
    <row r="2110" spans="3:15" x14ac:dyDescent="0.3">
      <c r="C2110" s="13"/>
      <c r="D2110" s="13"/>
      <c r="E2110" s="13"/>
      <c r="F2110" s="13"/>
      <c r="H2110" s="13"/>
      <c r="K2110" s="13"/>
      <c r="L2110" s="13"/>
      <c r="N2110" s="13"/>
      <c r="O2110" s="13"/>
    </row>
    <row r="2111" spans="3:15" x14ac:dyDescent="0.3">
      <c r="C2111" s="13"/>
      <c r="D2111" s="13"/>
      <c r="E2111" s="13"/>
      <c r="F2111" s="13"/>
      <c r="H2111" s="13"/>
      <c r="K2111" s="13"/>
      <c r="L2111" s="13"/>
      <c r="N2111" s="13"/>
      <c r="O2111" s="13"/>
    </row>
    <row r="2112" spans="3:15" x14ac:dyDescent="0.3">
      <c r="C2112" s="13"/>
      <c r="D2112" s="13"/>
      <c r="E2112" s="13"/>
      <c r="F2112" s="13"/>
      <c r="H2112" s="13"/>
      <c r="K2112" s="13"/>
      <c r="L2112" s="13"/>
      <c r="N2112" s="13"/>
      <c r="O2112" s="13"/>
    </row>
    <row r="2113" spans="3:15" x14ac:dyDescent="0.3">
      <c r="C2113" s="13"/>
      <c r="D2113" s="13"/>
      <c r="E2113" s="13"/>
      <c r="F2113" s="13"/>
      <c r="H2113" s="13"/>
      <c r="K2113" s="13"/>
      <c r="L2113" s="13"/>
      <c r="N2113" s="13"/>
      <c r="O2113" s="13"/>
    </row>
    <row r="2114" spans="3:15" x14ac:dyDescent="0.3">
      <c r="C2114" s="13"/>
      <c r="D2114" s="13"/>
      <c r="E2114" s="13"/>
      <c r="F2114" s="13"/>
      <c r="H2114" s="13"/>
      <c r="K2114" s="13"/>
      <c r="L2114" s="13"/>
      <c r="N2114" s="13"/>
      <c r="O2114" s="13"/>
    </row>
    <row r="2115" spans="3:15" x14ac:dyDescent="0.3">
      <c r="C2115" s="13"/>
      <c r="D2115" s="13"/>
      <c r="E2115" s="13"/>
      <c r="F2115" s="13"/>
      <c r="H2115" s="13"/>
      <c r="K2115" s="13"/>
      <c r="L2115" s="13"/>
      <c r="N2115" s="13"/>
      <c r="O2115" s="13"/>
    </row>
    <row r="2116" spans="3:15" x14ac:dyDescent="0.3">
      <c r="C2116" s="13"/>
      <c r="D2116" s="13"/>
      <c r="E2116" s="13"/>
      <c r="F2116" s="13"/>
      <c r="H2116" s="13"/>
      <c r="K2116" s="13"/>
      <c r="L2116" s="13"/>
      <c r="N2116" s="13"/>
      <c r="O2116" s="13"/>
    </row>
    <row r="2117" spans="3:15" x14ac:dyDescent="0.3">
      <c r="C2117" s="13"/>
      <c r="D2117" s="13"/>
      <c r="E2117" s="13"/>
      <c r="F2117" s="13"/>
      <c r="H2117" s="13"/>
      <c r="K2117" s="13"/>
      <c r="L2117" s="13"/>
      <c r="N2117" s="13"/>
      <c r="O2117" s="13"/>
    </row>
    <row r="2118" spans="3:15" x14ac:dyDescent="0.3">
      <c r="C2118" s="13"/>
      <c r="D2118" s="13"/>
      <c r="E2118" s="13"/>
      <c r="F2118" s="13"/>
      <c r="H2118" s="13"/>
      <c r="K2118" s="13"/>
      <c r="L2118" s="13"/>
      <c r="N2118" s="13"/>
      <c r="O2118" s="13"/>
    </row>
    <row r="2119" spans="3:15" x14ac:dyDescent="0.3">
      <c r="C2119" s="13"/>
      <c r="D2119" s="13"/>
      <c r="E2119" s="13"/>
      <c r="F2119" s="13"/>
      <c r="H2119" s="13"/>
      <c r="K2119" s="13"/>
      <c r="L2119" s="13"/>
      <c r="N2119" s="13"/>
      <c r="O2119" s="13"/>
    </row>
    <row r="2120" spans="3:15" x14ac:dyDescent="0.3">
      <c r="C2120" s="13"/>
      <c r="D2120" s="13"/>
      <c r="E2120" s="13"/>
      <c r="F2120" s="13"/>
      <c r="H2120" s="13"/>
      <c r="K2120" s="13"/>
      <c r="L2120" s="13"/>
      <c r="N2120" s="13"/>
      <c r="O2120" s="13"/>
    </row>
    <row r="2121" spans="3:15" x14ac:dyDescent="0.3">
      <c r="C2121" s="13"/>
      <c r="D2121" s="13"/>
      <c r="E2121" s="13"/>
      <c r="F2121" s="13"/>
      <c r="H2121" s="13"/>
      <c r="K2121" s="13"/>
      <c r="L2121" s="13"/>
      <c r="N2121" s="13"/>
      <c r="O2121" s="13"/>
    </row>
    <row r="2122" spans="3:15" x14ac:dyDescent="0.3">
      <c r="C2122" s="13"/>
      <c r="D2122" s="13"/>
      <c r="E2122" s="13"/>
      <c r="F2122" s="13"/>
      <c r="H2122" s="13"/>
      <c r="K2122" s="13"/>
      <c r="L2122" s="13"/>
      <c r="N2122" s="13"/>
      <c r="O2122" s="13"/>
    </row>
    <row r="2123" spans="3:15" x14ac:dyDescent="0.3">
      <c r="C2123" s="13"/>
      <c r="D2123" s="13"/>
      <c r="E2123" s="13"/>
      <c r="F2123" s="13"/>
      <c r="H2123" s="13"/>
      <c r="K2123" s="13"/>
      <c r="L2123" s="13"/>
      <c r="N2123" s="13"/>
      <c r="O2123" s="13"/>
    </row>
    <row r="2124" spans="3:15" x14ac:dyDescent="0.3">
      <c r="C2124" s="13"/>
      <c r="D2124" s="13"/>
      <c r="E2124" s="13"/>
      <c r="F2124" s="13"/>
      <c r="H2124" s="13"/>
      <c r="K2124" s="13"/>
      <c r="L2124" s="13"/>
      <c r="N2124" s="13"/>
      <c r="O2124" s="13"/>
    </row>
    <row r="2125" spans="3:15" x14ac:dyDescent="0.3">
      <c r="C2125" s="13"/>
      <c r="D2125" s="13"/>
      <c r="E2125" s="13"/>
      <c r="F2125" s="13"/>
      <c r="H2125" s="13"/>
      <c r="K2125" s="13"/>
      <c r="L2125" s="13"/>
      <c r="N2125" s="13"/>
      <c r="O2125" s="13"/>
    </row>
    <row r="2126" spans="3:15" x14ac:dyDescent="0.3">
      <c r="C2126" s="13"/>
      <c r="D2126" s="13"/>
      <c r="E2126" s="13"/>
      <c r="F2126" s="13"/>
      <c r="H2126" s="13"/>
      <c r="K2126" s="13"/>
      <c r="L2126" s="13"/>
      <c r="N2126" s="13"/>
      <c r="O2126" s="13"/>
    </row>
    <row r="2127" spans="3:15" x14ac:dyDescent="0.3">
      <c r="C2127" s="13"/>
      <c r="D2127" s="13"/>
      <c r="E2127" s="13"/>
      <c r="F2127" s="13"/>
      <c r="H2127" s="13"/>
      <c r="K2127" s="13"/>
      <c r="L2127" s="13"/>
      <c r="N2127" s="13"/>
      <c r="O2127" s="13"/>
    </row>
    <row r="2128" spans="3:15" x14ac:dyDescent="0.3">
      <c r="C2128" s="13"/>
      <c r="D2128" s="13"/>
      <c r="E2128" s="13"/>
      <c r="F2128" s="13"/>
      <c r="H2128" s="13"/>
      <c r="K2128" s="13"/>
      <c r="L2128" s="13"/>
      <c r="N2128" s="13"/>
      <c r="O2128" s="13"/>
    </row>
    <row r="2129" spans="3:15" x14ac:dyDescent="0.3">
      <c r="C2129" s="13"/>
      <c r="D2129" s="13"/>
      <c r="E2129" s="13"/>
      <c r="F2129" s="13"/>
      <c r="H2129" s="13"/>
      <c r="K2129" s="13"/>
      <c r="L2129" s="13"/>
      <c r="N2129" s="13"/>
      <c r="O2129" s="13"/>
    </row>
    <row r="2130" spans="3:15" x14ac:dyDescent="0.3">
      <c r="C2130" s="13"/>
      <c r="D2130" s="13"/>
      <c r="E2130" s="13"/>
      <c r="F2130" s="13"/>
      <c r="H2130" s="13"/>
      <c r="K2130" s="13"/>
      <c r="L2130" s="13"/>
      <c r="N2130" s="13"/>
      <c r="O2130" s="13"/>
    </row>
    <row r="2131" spans="3:15" x14ac:dyDescent="0.3">
      <c r="C2131" s="13"/>
      <c r="D2131" s="13"/>
      <c r="E2131" s="13"/>
      <c r="F2131" s="13"/>
      <c r="H2131" s="13"/>
      <c r="K2131" s="13"/>
      <c r="L2131" s="13"/>
      <c r="N2131" s="13"/>
      <c r="O2131" s="13"/>
    </row>
    <row r="2132" spans="3:15" x14ac:dyDescent="0.3">
      <c r="C2132" s="13"/>
      <c r="D2132" s="13"/>
      <c r="E2132" s="13"/>
      <c r="F2132" s="13"/>
      <c r="H2132" s="13"/>
      <c r="K2132" s="13"/>
      <c r="L2132" s="13"/>
      <c r="N2132" s="13"/>
      <c r="O2132" s="13"/>
    </row>
    <row r="2133" spans="3:15" x14ac:dyDescent="0.3">
      <c r="C2133" s="13"/>
      <c r="D2133" s="13"/>
      <c r="E2133" s="13"/>
      <c r="F2133" s="13"/>
      <c r="H2133" s="13"/>
      <c r="K2133" s="13"/>
      <c r="L2133" s="13"/>
      <c r="N2133" s="13"/>
      <c r="O2133" s="13"/>
    </row>
    <row r="2134" spans="3:15" x14ac:dyDescent="0.3">
      <c r="C2134" s="13"/>
      <c r="D2134" s="13"/>
      <c r="E2134" s="13"/>
      <c r="F2134" s="13"/>
      <c r="H2134" s="13"/>
      <c r="K2134" s="13"/>
      <c r="L2134" s="13"/>
      <c r="N2134" s="13"/>
      <c r="O2134" s="13"/>
    </row>
    <row r="2135" spans="3:15" x14ac:dyDescent="0.3">
      <c r="C2135" s="13"/>
      <c r="D2135" s="13"/>
      <c r="E2135" s="13"/>
      <c r="F2135" s="13"/>
      <c r="H2135" s="13"/>
      <c r="K2135" s="13"/>
      <c r="L2135" s="13"/>
      <c r="N2135" s="13"/>
      <c r="O2135" s="13"/>
    </row>
    <row r="2136" spans="3:15" x14ac:dyDescent="0.3">
      <c r="C2136" s="13"/>
      <c r="D2136" s="13"/>
      <c r="E2136" s="13"/>
      <c r="F2136" s="13"/>
      <c r="H2136" s="13"/>
      <c r="K2136" s="13"/>
      <c r="L2136" s="13"/>
      <c r="N2136" s="13"/>
      <c r="O2136" s="13"/>
    </row>
    <row r="2137" spans="3:15" x14ac:dyDescent="0.3">
      <c r="C2137" s="13"/>
      <c r="D2137" s="13"/>
      <c r="E2137" s="13"/>
      <c r="F2137" s="13"/>
      <c r="H2137" s="13"/>
      <c r="K2137" s="13"/>
      <c r="L2137" s="13"/>
      <c r="N2137" s="13"/>
      <c r="O2137" s="13"/>
    </row>
    <row r="2138" spans="3:15" x14ac:dyDescent="0.3">
      <c r="C2138" s="13"/>
      <c r="D2138" s="13"/>
      <c r="E2138" s="13"/>
      <c r="F2138" s="13"/>
      <c r="H2138" s="13"/>
      <c r="K2138" s="13"/>
      <c r="L2138" s="13"/>
      <c r="N2138" s="13"/>
      <c r="O2138" s="13"/>
    </row>
    <row r="2139" spans="3:15" x14ac:dyDescent="0.3">
      <c r="C2139" s="13"/>
      <c r="D2139" s="13"/>
      <c r="E2139" s="13"/>
      <c r="F2139" s="13"/>
      <c r="H2139" s="13"/>
      <c r="K2139" s="13"/>
      <c r="L2139" s="13"/>
      <c r="N2139" s="13"/>
      <c r="O2139" s="13"/>
    </row>
    <row r="2140" spans="3:15" x14ac:dyDescent="0.3">
      <c r="C2140" s="13"/>
      <c r="D2140" s="13"/>
      <c r="E2140" s="13"/>
      <c r="F2140" s="13"/>
      <c r="H2140" s="13"/>
      <c r="K2140" s="13"/>
      <c r="L2140" s="13"/>
      <c r="N2140" s="13"/>
      <c r="O2140" s="13"/>
    </row>
    <row r="2141" spans="3:15" x14ac:dyDescent="0.3">
      <c r="C2141" s="13"/>
      <c r="D2141" s="13"/>
      <c r="E2141" s="13"/>
      <c r="F2141" s="13"/>
      <c r="H2141" s="13"/>
      <c r="K2141" s="13"/>
      <c r="L2141" s="13"/>
      <c r="N2141" s="13"/>
      <c r="O2141" s="13"/>
    </row>
    <row r="2142" spans="3:15" x14ac:dyDescent="0.3">
      <c r="C2142" s="13"/>
      <c r="D2142" s="13"/>
      <c r="E2142" s="13"/>
      <c r="F2142" s="13"/>
      <c r="H2142" s="13"/>
      <c r="K2142" s="13"/>
      <c r="L2142" s="13"/>
      <c r="N2142" s="13"/>
      <c r="O2142" s="13"/>
    </row>
    <row r="2143" spans="3:15" x14ac:dyDescent="0.3">
      <c r="C2143" s="13"/>
      <c r="D2143" s="13"/>
      <c r="E2143" s="13"/>
      <c r="F2143" s="13"/>
      <c r="H2143" s="13"/>
      <c r="K2143" s="13"/>
      <c r="L2143" s="13"/>
      <c r="N2143" s="13"/>
      <c r="O2143" s="13"/>
    </row>
    <row r="2144" spans="3:15" x14ac:dyDescent="0.3">
      <c r="C2144" s="13"/>
      <c r="D2144" s="13"/>
      <c r="E2144" s="13"/>
      <c r="F2144" s="13"/>
      <c r="H2144" s="13"/>
      <c r="K2144" s="13"/>
      <c r="L2144" s="13"/>
      <c r="N2144" s="13"/>
      <c r="O2144" s="13"/>
    </row>
    <row r="2145" spans="3:15" x14ac:dyDescent="0.3">
      <c r="C2145" s="13"/>
      <c r="D2145" s="13"/>
      <c r="E2145" s="13"/>
      <c r="F2145" s="13"/>
      <c r="H2145" s="13"/>
      <c r="K2145" s="13"/>
      <c r="L2145" s="13"/>
      <c r="N2145" s="13"/>
      <c r="O2145" s="13"/>
    </row>
    <row r="2146" spans="3:15" x14ac:dyDescent="0.3">
      <c r="C2146" s="13"/>
      <c r="D2146" s="13"/>
      <c r="E2146" s="13"/>
      <c r="F2146" s="13"/>
      <c r="H2146" s="13"/>
      <c r="K2146" s="13"/>
      <c r="L2146" s="13"/>
      <c r="N2146" s="13"/>
      <c r="O2146" s="13"/>
    </row>
    <row r="2147" spans="3:15" x14ac:dyDescent="0.3">
      <c r="C2147" s="13"/>
      <c r="D2147" s="13"/>
      <c r="E2147" s="13"/>
      <c r="F2147" s="13"/>
      <c r="H2147" s="13"/>
      <c r="K2147" s="13"/>
      <c r="L2147" s="13"/>
      <c r="N2147" s="13"/>
      <c r="O2147" s="13"/>
    </row>
    <row r="2148" spans="3:15" x14ac:dyDescent="0.3">
      <c r="C2148" s="13"/>
      <c r="D2148" s="13"/>
      <c r="E2148" s="13"/>
      <c r="F2148" s="13"/>
      <c r="H2148" s="13"/>
      <c r="K2148" s="13"/>
      <c r="L2148" s="13"/>
      <c r="N2148" s="13"/>
      <c r="O2148" s="13"/>
    </row>
    <row r="2149" spans="3:15" x14ac:dyDescent="0.3">
      <c r="C2149" s="13"/>
      <c r="D2149" s="13"/>
      <c r="E2149" s="13"/>
      <c r="F2149" s="13"/>
      <c r="H2149" s="13"/>
      <c r="K2149" s="13"/>
      <c r="L2149" s="13"/>
      <c r="N2149" s="13"/>
      <c r="O2149" s="13"/>
    </row>
    <row r="2150" spans="3:15" x14ac:dyDescent="0.3">
      <c r="C2150" s="13"/>
      <c r="D2150" s="13"/>
      <c r="E2150" s="13"/>
      <c r="F2150" s="13"/>
      <c r="H2150" s="13"/>
      <c r="K2150" s="13"/>
      <c r="L2150" s="13"/>
      <c r="N2150" s="13"/>
      <c r="O2150" s="13"/>
    </row>
    <row r="2151" spans="3:15" x14ac:dyDescent="0.3">
      <c r="C2151" s="13"/>
      <c r="D2151" s="13"/>
      <c r="E2151" s="13"/>
      <c r="F2151" s="13"/>
      <c r="H2151" s="13"/>
      <c r="K2151" s="13"/>
      <c r="L2151" s="13"/>
      <c r="N2151" s="13"/>
      <c r="O2151" s="13"/>
    </row>
    <row r="2152" spans="3:15" x14ac:dyDescent="0.3">
      <c r="C2152" s="13"/>
      <c r="D2152" s="13"/>
      <c r="E2152" s="13"/>
      <c r="F2152" s="13"/>
      <c r="H2152" s="13"/>
      <c r="K2152" s="13"/>
      <c r="L2152" s="13"/>
      <c r="N2152" s="13"/>
      <c r="O2152" s="13"/>
    </row>
    <row r="2153" spans="3:15" x14ac:dyDescent="0.3">
      <c r="C2153" s="13"/>
      <c r="D2153" s="13"/>
      <c r="E2153" s="13"/>
      <c r="F2153" s="13"/>
      <c r="H2153" s="13"/>
      <c r="K2153" s="13"/>
      <c r="L2153" s="13"/>
      <c r="N2153" s="13"/>
      <c r="O2153" s="13"/>
    </row>
    <row r="2154" spans="3:15" x14ac:dyDescent="0.3">
      <c r="C2154" s="13"/>
      <c r="D2154" s="13"/>
      <c r="E2154" s="13"/>
      <c r="F2154" s="13"/>
      <c r="H2154" s="13"/>
      <c r="K2154" s="13"/>
      <c r="L2154" s="13"/>
      <c r="N2154" s="13"/>
      <c r="O2154" s="13"/>
    </row>
    <row r="2155" spans="3:15" x14ac:dyDescent="0.3">
      <c r="C2155" s="13"/>
      <c r="D2155" s="13"/>
      <c r="E2155" s="13"/>
      <c r="F2155" s="13"/>
      <c r="H2155" s="13"/>
      <c r="K2155" s="13"/>
      <c r="L2155" s="13"/>
      <c r="N2155" s="13"/>
      <c r="O2155" s="13"/>
    </row>
    <row r="2156" spans="3:15" x14ac:dyDescent="0.3">
      <c r="C2156" s="13"/>
      <c r="D2156" s="13"/>
      <c r="E2156" s="13"/>
      <c r="F2156" s="13"/>
      <c r="H2156" s="13"/>
      <c r="K2156" s="13"/>
      <c r="L2156" s="13"/>
      <c r="N2156" s="13"/>
      <c r="O2156" s="13"/>
    </row>
    <row r="2157" spans="3:15" x14ac:dyDescent="0.3">
      <c r="C2157" s="13"/>
      <c r="D2157" s="13"/>
      <c r="E2157" s="13"/>
      <c r="F2157" s="13"/>
      <c r="H2157" s="13"/>
      <c r="K2157" s="13"/>
      <c r="L2157" s="13"/>
      <c r="N2157" s="13"/>
      <c r="O2157" s="13"/>
    </row>
    <row r="2158" spans="3:15" x14ac:dyDescent="0.3">
      <c r="C2158" s="13"/>
      <c r="D2158" s="13"/>
      <c r="E2158" s="13"/>
      <c r="F2158" s="13"/>
      <c r="H2158" s="13"/>
      <c r="K2158" s="13"/>
      <c r="L2158" s="13"/>
      <c r="N2158" s="13"/>
      <c r="O2158" s="13"/>
    </row>
    <row r="2159" spans="3:15" x14ac:dyDescent="0.3">
      <c r="C2159" s="13"/>
      <c r="D2159" s="13"/>
      <c r="E2159" s="13"/>
      <c r="F2159" s="13"/>
      <c r="H2159" s="13"/>
      <c r="K2159" s="13"/>
      <c r="L2159" s="13"/>
      <c r="N2159" s="13"/>
      <c r="O2159" s="13"/>
    </row>
    <row r="2160" spans="3:15" x14ac:dyDescent="0.3">
      <c r="C2160" s="13"/>
      <c r="D2160" s="13"/>
      <c r="E2160" s="13"/>
      <c r="F2160" s="13"/>
      <c r="H2160" s="13"/>
      <c r="K2160" s="13"/>
      <c r="L2160" s="13"/>
      <c r="N2160" s="13"/>
      <c r="O2160" s="13"/>
    </row>
    <row r="2161" spans="3:15" x14ac:dyDescent="0.3">
      <c r="C2161" s="13"/>
      <c r="D2161" s="13"/>
      <c r="E2161" s="13"/>
      <c r="F2161" s="13"/>
      <c r="H2161" s="13"/>
      <c r="K2161" s="13"/>
      <c r="L2161" s="13"/>
      <c r="N2161" s="13"/>
      <c r="O2161" s="13"/>
    </row>
    <row r="2162" spans="3:15" x14ac:dyDescent="0.3">
      <c r="C2162" s="13"/>
      <c r="D2162" s="13"/>
      <c r="E2162" s="13"/>
      <c r="F2162" s="13"/>
      <c r="H2162" s="13"/>
      <c r="K2162" s="13"/>
      <c r="L2162" s="13"/>
      <c r="N2162" s="13"/>
      <c r="O2162" s="13"/>
    </row>
    <row r="2163" spans="3:15" x14ac:dyDescent="0.3">
      <c r="C2163" s="13"/>
      <c r="D2163" s="13"/>
      <c r="E2163" s="13"/>
      <c r="F2163" s="13"/>
      <c r="H2163" s="13"/>
      <c r="K2163" s="13"/>
      <c r="L2163" s="13"/>
      <c r="N2163" s="13"/>
      <c r="O2163" s="13"/>
    </row>
    <row r="2164" spans="3:15" x14ac:dyDescent="0.3">
      <c r="C2164" s="13"/>
      <c r="D2164" s="13"/>
      <c r="E2164" s="13"/>
      <c r="F2164" s="13"/>
      <c r="H2164" s="13"/>
      <c r="K2164" s="13"/>
      <c r="L2164" s="13"/>
      <c r="N2164" s="13"/>
      <c r="O2164" s="13"/>
    </row>
    <row r="2165" spans="3:15" x14ac:dyDescent="0.3">
      <c r="C2165" s="13"/>
      <c r="D2165" s="13"/>
      <c r="E2165" s="13"/>
      <c r="F2165" s="13"/>
      <c r="H2165" s="13"/>
      <c r="K2165" s="13"/>
      <c r="L2165" s="13"/>
      <c r="N2165" s="13"/>
      <c r="O2165" s="13"/>
    </row>
    <row r="2166" spans="3:15" x14ac:dyDescent="0.3">
      <c r="C2166" s="13"/>
      <c r="D2166" s="13"/>
      <c r="E2166" s="13"/>
      <c r="F2166" s="13"/>
      <c r="H2166" s="13"/>
      <c r="K2166" s="13"/>
      <c r="L2166" s="13"/>
      <c r="N2166" s="13"/>
      <c r="O2166" s="13"/>
    </row>
    <row r="2167" spans="3:15" x14ac:dyDescent="0.3">
      <c r="C2167" s="13"/>
      <c r="D2167" s="13"/>
      <c r="E2167" s="13"/>
      <c r="F2167" s="13"/>
      <c r="H2167" s="13"/>
      <c r="K2167" s="13"/>
      <c r="L2167" s="13"/>
      <c r="N2167" s="13"/>
      <c r="O2167" s="13"/>
    </row>
    <row r="2168" spans="3:15" x14ac:dyDescent="0.3">
      <c r="C2168" s="13"/>
      <c r="D2168" s="13"/>
      <c r="E2168" s="13"/>
      <c r="F2168" s="13"/>
      <c r="H2168" s="13"/>
      <c r="K2168" s="13"/>
      <c r="L2168" s="13"/>
      <c r="N2168" s="13"/>
      <c r="O2168" s="13"/>
    </row>
    <row r="2169" spans="3:15" x14ac:dyDescent="0.3">
      <c r="C2169" s="13"/>
      <c r="D2169" s="13"/>
      <c r="E2169" s="13"/>
      <c r="F2169" s="13"/>
      <c r="H2169" s="13"/>
      <c r="K2169" s="13"/>
      <c r="L2169" s="13"/>
      <c r="N2169" s="13"/>
      <c r="O2169" s="13"/>
    </row>
    <row r="2170" spans="3:15" x14ac:dyDescent="0.3">
      <c r="C2170" s="13"/>
      <c r="D2170" s="13"/>
      <c r="E2170" s="13"/>
      <c r="F2170" s="13"/>
      <c r="H2170" s="13"/>
      <c r="K2170" s="13"/>
      <c r="L2170" s="13"/>
      <c r="N2170" s="13"/>
      <c r="O2170" s="13"/>
    </row>
    <row r="2171" spans="3:15" x14ac:dyDescent="0.3">
      <c r="C2171" s="13"/>
      <c r="D2171" s="13"/>
      <c r="E2171" s="13"/>
      <c r="F2171" s="13"/>
      <c r="H2171" s="13"/>
      <c r="K2171" s="13"/>
      <c r="L2171" s="13"/>
      <c r="N2171" s="13"/>
      <c r="O2171" s="13"/>
    </row>
    <row r="2172" spans="3:15" x14ac:dyDescent="0.3">
      <c r="C2172" s="13"/>
      <c r="D2172" s="13"/>
      <c r="E2172" s="13"/>
      <c r="F2172" s="13"/>
      <c r="H2172" s="13"/>
      <c r="K2172" s="13"/>
      <c r="L2172" s="13"/>
      <c r="N2172" s="13"/>
      <c r="O2172" s="13"/>
    </row>
    <row r="2173" spans="3:15" x14ac:dyDescent="0.3">
      <c r="C2173" s="13"/>
      <c r="D2173" s="13"/>
      <c r="E2173" s="13"/>
      <c r="F2173" s="13"/>
      <c r="H2173" s="13"/>
      <c r="K2173" s="13"/>
      <c r="L2173" s="13"/>
      <c r="N2173" s="13"/>
      <c r="O2173" s="13"/>
    </row>
    <row r="2174" spans="3:15" x14ac:dyDescent="0.3">
      <c r="C2174" s="13"/>
      <c r="D2174" s="13"/>
      <c r="E2174" s="13"/>
      <c r="F2174" s="13"/>
      <c r="H2174" s="13"/>
      <c r="K2174" s="13"/>
      <c r="L2174" s="13"/>
      <c r="N2174" s="13"/>
      <c r="O2174" s="13"/>
    </row>
    <row r="2175" spans="3:15" x14ac:dyDescent="0.3">
      <c r="C2175" s="13"/>
      <c r="D2175" s="13"/>
      <c r="E2175" s="13"/>
      <c r="F2175" s="13"/>
      <c r="H2175" s="13"/>
      <c r="K2175" s="13"/>
      <c r="L2175" s="13"/>
      <c r="N2175" s="13"/>
      <c r="O2175" s="13"/>
    </row>
    <row r="2176" spans="3:15" x14ac:dyDescent="0.3">
      <c r="C2176" s="13"/>
      <c r="D2176" s="13"/>
      <c r="E2176" s="13"/>
      <c r="F2176" s="13"/>
      <c r="H2176" s="13"/>
      <c r="K2176" s="13"/>
      <c r="L2176" s="13"/>
      <c r="N2176" s="13"/>
      <c r="O2176" s="13"/>
    </row>
    <row r="2177" spans="3:15" x14ac:dyDescent="0.3">
      <c r="C2177" s="13"/>
      <c r="D2177" s="13"/>
      <c r="E2177" s="13"/>
      <c r="F2177" s="13"/>
      <c r="H2177" s="13"/>
      <c r="K2177" s="13"/>
      <c r="L2177" s="13"/>
      <c r="N2177" s="13"/>
      <c r="O2177" s="13"/>
    </row>
    <row r="2178" spans="3:15" x14ac:dyDescent="0.3">
      <c r="C2178" s="13"/>
      <c r="D2178" s="13"/>
      <c r="E2178" s="13"/>
      <c r="F2178" s="13"/>
      <c r="H2178" s="13"/>
      <c r="K2178" s="13"/>
      <c r="L2178" s="13"/>
      <c r="N2178" s="13"/>
      <c r="O2178" s="13"/>
    </row>
    <row r="2179" spans="3:15" x14ac:dyDescent="0.3">
      <c r="C2179" s="13"/>
      <c r="D2179" s="13"/>
      <c r="E2179" s="13"/>
      <c r="F2179" s="13"/>
      <c r="H2179" s="13"/>
      <c r="K2179" s="13"/>
      <c r="L2179" s="13"/>
      <c r="N2179" s="13"/>
      <c r="O2179" s="13"/>
    </row>
    <row r="2180" spans="3:15" x14ac:dyDescent="0.3">
      <c r="C2180" s="13"/>
      <c r="D2180" s="13"/>
      <c r="E2180" s="13"/>
      <c r="F2180" s="13"/>
      <c r="H2180" s="13"/>
      <c r="K2180" s="13"/>
      <c r="L2180" s="13"/>
      <c r="N2180" s="13"/>
      <c r="O2180" s="13"/>
    </row>
    <row r="2181" spans="3:15" x14ac:dyDescent="0.3">
      <c r="C2181" s="13"/>
      <c r="D2181" s="13"/>
      <c r="E2181" s="13"/>
      <c r="F2181" s="13"/>
      <c r="H2181" s="13"/>
      <c r="K2181" s="13"/>
      <c r="L2181" s="13"/>
      <c r="N2181" s="13"/>
      <c r="O2181" s="13"/>
    </row>
    <row r="2182" spans="3:15" x14ac:dyDescent="0.3">
      <c r="C2182" s="13"/>
      <c r="D2182" s="13"/>
      <c r="E2182" s="13"/>
      <c r="F2182" s="13"/>
      <c r="H2182" s="13"/>
      <c r="K2182" s="13"/>
      <c r="L2182" s="13"/>
      <c r="N2182" s="13"/>
      <c r="O2182" s="13"/>
    </row>
    <row r="2183" spans="3:15" x14ac:dyDescent="0.3">
      <c r="C2183" s="13"/>
      <c r="D2183" s="13"/>
      <c r="E2183" s="13"/>
      <c r="F2183" s="13"/>
      <c r="H2183" s="13"/>
      <c r="K2183" s="13"/>
      <c r="L2183" s="13"/>
      <c r="N2183" s="13"/>
      <c r="O2183" s="13"/>
    </row>
    <row r="2184" spans="3:15" x14ac:dyDescent="0.3">
      <c r="C2184" s="13"/>
      <c r="D2184" s="13"/>
      <c r="E2184" s="13"/>
      <c r="F2184" s="13"/>
      <c r="H2184" s="13"/>
      <c r="K2184" s="13"/>
      <c r="L2184" s="13"/>
      <c r="N2184" s="13"/>
      <c r="O2184" s="13"/>
    </row>
    <row r="2185" spans="3:15" x14ac:dyDescent="0.3">
      <c r="C2185" s="13"/>
      <c r="D2185" s="13"/>
      <c r="E2185" s="13"/>
      <c r="F2185" s="13"/>
      <c r="H2185" s="13"/>
      <c r="K2185" s="13"/>
      <c r="L2185" s="13"/>
      <c r="N2185" s="13"/>
      <c r="O2185" s="13"/>
    </row>
    <row r="2186" spans="3:15" x14ac:dyDescent="0.3">
      <c r="C2186" s="13"/>
      <c r="D2186" s="13"/>
      <c r="E2186" s="13"/>
      <c r="F2186" s="13"/>
      <c r="H2186" s="13"/>
      <c r="K2186" s="13"/>
      <c r="L2186" s="13"/>
      <c r="N2186" s="13"/>
      <c r="O2186" s="13"/>
    </row>
    <row r="2187" spans="3:15" x14ac:dyDescent="0.3">
      <c r="C2187" s="13"/>
      <c r="D2187" s="13"/>
      <c r="E2187" s="13"/>
      <c r="F2187" s="13"/>
      <c r="H2187" s="13"/>
      <c r="K2187" s="13"/>
      <c r="L2187" s="13"/>
      <c r="N2187" s="13"/>
      <c r="O2187" s="13"/>
    </row>
    <row r="2188" spans="3:15" x14ac:dyDescent="0.3">
      <c r="C2188" s="13"/>
      <c r="D2188" s="13"/>
      <c r="E2188" s="13"/>
      <c r="F2188" s="13"/>
      <c r="H2188" s="13"/>
      <c r="K2188" s="13"/>
      <c r="L2188" s="13"/>
      <c r="N2188" s="13"/>
      <c r="O2188" s="13"/>
    </row>
    <row r="2189" spans="3:15" x14ac:dyDescent="0.3">
      <c r="C2189" s="13"/>
      <c r="D2189" s="13"/>
      <c r="E2189" s="13"/>
      <c r="F2189" s="13"/>
      <c r="H2189" s="13"/>
      <c r="K2189" s="13"/>
      <c r="L2189" s="13"/>
      <c r="N2189" s="13"/>
      <c r="O2189" s="13"/>
    </row>
    <row r="2190" spans="3:15" x14ac:dyDescent="0.3">
      <c r="C2190" s="13"/>
      <c r="D2190" s="13"/>
      <c r="E2190" s="13"/>
      <c r="F2190" s="13"/>
      <c r="H2190" s="13"/>
      <c r="K2190" s="13"/>
      <c r="L2190" s="13"/>
      <c r="N2190" s="13"/>
      <c r="O2190" s="13"/>
    </row>
    <row r="2191" spans="3:15" x14ac:dyDescent="0.3">
      <c r="C2191" s="13"/>
      <c r="D2191" s="13"/>
      <c r="E2191" s="13"/>
      <c r="F2191" s="13"/>
      <c r="H2191" s="13"/>
      <c r="K2191" s="13"/>
      <c r="L2191" s="13"/>
      <c r="N2191" s="13"/>
      <c r="O2191" s="13"/>
    </row>
    <row r="2192" spans="3:15" x14ac:dyDescent="0.3">
      <c r="C2192" s="13"/>
      <c r="D2192" s="13"/>
      <c r="E2192" s="13"/>
      <c r="F2192" s="13"/>
      <c r="H2192" s="13"/>
      <c r="K2192" s="13"/>
      <c r="L2192" s="13"/>
      <c r="N2192" s="13"/>
      <c r="O2192" s="13"/>
    </row>
    <row r="2193" spans="3:15" x14ac:dyDescent="0.3">
      <c r="C2193" s="13"/>
      <c r="D2193" s="13"/>
      <c r="E2193" s="13"/>
      <c r="F2193" s="13"/>
      <c r="H2193" s="13"/>
      <c r="K2193" s="13"/>
      <c r="L2193" s="13"/>
      <c r="N2193" s="13"/>
      <c r="O2193" s="13"/>
    </row>
    <row r="2194" spans="3:15" x14ac:dyDescent="0.3">
      <c r="C2194" s="13"/>
      <c r="D2194" s="13"/>
      <c r="E2194" s="13"/>
      <c r="F2194" s="13"/>
      <c r="H2194" s="13"/>
      <c r="K2194" s="13"/>
      <c r="L2194" s="13"/>
      <c r="N2194" s="13"/>
      <c r="O2194" s="13"/>
    </row>
    <row r="2195" spans="3:15" x14ac:dyDescent="0.3">
      <c r="C2195" s="13"/>
      <c r="D2195" s="13"/>
      <c r="E2195" s="13"/>
      <c r="F2195" s="13"/>
      <c r="H2195" s="13"/>
      <c r="K2195" s="13"/>
      <c r="L2195" s="13"/>
      <c r="N2195" s="13"/>
      <c r="O2195" s="13"/>
    </row>
    <row r="2196" spans="3:15" x14ac:dyDescent="0.3">
      <c r="C2196" s="13"/>
      <c r="D2196" s="13"/>
      <c r="E2196" s="13"/>
      <c r="F2196" s="13"/>
      <c r="H2196" s="13"/>
      <c r="K2196" s="13"/>
      <c r="L2196" s="13"/>
      <c r="N2196" s="13"/>
      <c r="O2196" s="13"/>
    </row>
    <row r="2197" spans="3:15" x14ac:dyDescent="0.3">
      <c r="C2197" s="13"/>
      <c r="D2197" s="13"/>
      <c r="E2197" s="13"/>
      <c r="F2197" s="13"/>
      <c r="H2197" s="13"/>
      <c r="K2197" s="13"/>
      <c r="L2197" s="13"/>
      <c r="N2197" s="13"/>
      <c r="O2197" s="13"/>
    </row>
    <row r="2198" spans="3:15" x14ac:dyDescent="0.3">
      <c r="C2198" s="13"/>
      <c r="D2198" s="13"/>
      <c r="E2198" s="13"/>
      <c r="F2198" s="13"/>
      <c r="H2198" s="13"/>
      <c r="K2198" s="13"/>
      <c r="L2198" s="13"/>
      <c r="N2198" s="13"/>
      <c r="O2198" s="13"/>
    </row>
    <row r="2199" spans="3:15" x14ac:dyDescent="0.3">
      <c r="C2199" s="13"/>
      <c r="D2199" s="13"/>
      <c r="E2199" s="13"/>
      <c r="F2199" s="13"/>
      <c r="H2199" s="13"/>
      <c r="K2199" s="13"/>
      <c r="L2199" s="13"/>
      <c r="N2199" s="13"/>
      <c r="O2199" s="13"/>
    </row>
    <row r="2200" spans="3:15" x14ac:dyDescent="0.3">
      <c r="C2200" s="13"/>
      <c r="D2200" s="13"/>
      <c r="E2200" s="13"/>
      <c r="F2200" s="13"/>
      <c r="H2200" s="13"/>
      <c r="K2200" s="13"/>
      <c r="L2200" s="13"/>
      <c r="N2200" s="13"/>
      <c r="O2200" s="13"/>
    </row>
    <row r="2201" spans="3:15" x14ac:dyDescent="0.3">
      <c r="C2201" s="13"/>
      <c r="D2201" s="13"/>
      <c r="E2201" s="13"/>
      <c r="F2201" s="13"/>
      <c r="H2201" s="13"/>
      <c r="K2201" s="13"/>
      <c r="L2201" s="13"/>
      <c r="N2201" s="13"/>
      <c r="O2201" s="13"/>
    </row>
    <row r="2202" spans="3:15" x14ac:dyDescent="0.3">
      <c r="C2202" s="13"/>
      <c r="D2202" s="13"/>
      <c r="E2202" s="13"/>
      <c r="F2202" s="13"/>
      <c r="H2202" s="13"/>
      <c r="K2202" s="13"/>
      <c r="L2202" s="13"/>
      <c r="N2202" s="13"/>
      <c r="O2202" s="13"/>
    </row>
    <row r="2203" spans="3:15" x14ac:dyDescent="0.3">
      <c r="C2203" s="13"/>
      <c r="D2203" s="13"/>
      <c r="E2203" s="13"/>
      <c r="F2203" s="13"/>
      <c r="H2203" s="13"/>
      <c r="K2203" s="13"/>
      <c r="L2203" s="13"/>
      <c r="N2203" s="13"/>
      <c r="O2203" s="13"/>
    </row>
    <row r="2204" spans="3:15" x14ac:dyDescent="0.3">
      <c r="C2204" s="13"/>
      <c r="D2204" s="13"/>
      <c r="E2204" s="13"/>
      <c r="F2204" s="13"/>
      <c r="H2204" s="13"/>
      <c r="K2204" s="13"/>
      <c r="L2204" s="13"/>
      <c r="N2204" s="13"/>
      <c r="O2204" s="13"/>
    </row>
    <row r="2205" spans="3:15" x14ac:dyDescent="0.3">
      <c r="C2205" s="13"/>
      <c r="D2205" s="13"/>
      <c r="E2205" s="13"/>
      <c r="F2205" s="13"/>
      <c r="H2205" s="13"/>
      <c r="K2205" s="13"/>
      <c r="L2205" s="13"/>
      <c r="N2205" s="13"/>
      <c r="O2205" s="13"/>
    </row>
    <row r="2206" spans="3:15" x14ac:dyDescent="0.3">
      <c r="C2206" s="13"/>
      <c r="D2206" s="13"/>
      <c r="E2206" s="13"/>
      <c r="F2206" s="13"/>
      <c r="H2206" s="13"/>
      <c r="K2206" s="13"/>
      <c r="L2206" s="13"/>
      <c r="N2206" s="13"/>
      <c r="O2206" s="13"/>
    </row>
    <row r="2207" spans="3:15" x14ac:dyDescent="0.3">
      <c r="C2207" s="13"/>
      <c r="D2207" s="13"/>
      <c r="E2207" s="13"/>
      <c r="F2207" s="13"/>
      <c r="H2207" s="13"/>
      <c r="K2207" s="13"/>
      <c r="L2207" s="13"/>
      <c r="N2207" s="13"/>
      <c r="O2207" s="13"/>
    </row>
    <row r="2208" spans="3:15" x14ac:dyDescent="0.3">
      <c r="C2208" s="13"/>
      <c r="D2208" s="13"/>
      <c r="E2208" s="13"/>
      <c r="F2208" s="13"/>
      <c r="H2208" s="13"/>
      <c r="K2208" s="13"/>
      <c r="L2208" s="13"/>
      <c r="N2208" s="13"/>
      <c r="O2208" s="13"/>
    </row>
    <row r="2209" spans="3:15" x14ac:dyDescent="0.3">
      <c r="C2209" s="13"/>
      <c r="D2209" s="13"/>
      <c r="E2209" s="13"/>
      <c r="F2209" s="13"/>
      <c r="H2209" s="13"/>
      <c r="K2209" s="13"/>
      <c r="L2209" s="13"/>
      <c r="N2209" s="13"/>
      <c r="O2209" s="13"/>
    </row>
    <row r="2210" spans="3:15" x14ac:dyDescent="0.3">
      <c r="C2210" s="13"/>
      <c r="D2210" s="13"/>
      <c r="E2210" s="13"/>
      <c r="F2210" s="13"/>
      <c r="H2210" s="13"/>
      <c r="K2210" s="13"/>
      <c r="L2210" s="13"/>
      <c r="N2210" s="13"/>
      <c r="O2210" s="13"/>
    </row>
    <row r="2211" spans="3:15" x14ac:dyDescent="0.3">
      <c r="C2211" s="13"/>
      <c r="D2211" s="13"/>
      <c r="E2211" s="13"/>
      <c r="F2211" s="13"/>
      <c r="H2211" s="13"/>
      <c r="K2211" s="13"/>
      <c r="L2211" s="13"/>
      <c r="N2211" s="13"/>
      <c r="O2211" s="13"/>
    </row>
    <row r="2212" spans="3:15" x14ac:dyDescent="0.3">
      <c r="C2212" s="13"/>
      <c r="D2212" s="13"/>
      <c r="E2212" s="13"/>
      <c r="F2212" s="13"/>
      <c r="H2212" s="13"/>
      <c r="K2212" s="13"/>
      <c r="L2212" s="13"/>
      <c r="N2212" s="13"/>
      <c r="O2212" s="13"/>
    </row>
    <row r="2213" spans="3:15" x14ac:dyDescent="0.3">
      <c r="C2213" s="13"/>
      <c r="D2213" s="13"/>
      <c r="E2213" s="13"/>
      <c r="F2213" s="13"/>
      <c r="H2213" s="13"/>
      <c r="K2213" s="13"/>
      <c r="L2213" s="13"/>
      <c r="N2213" s="13"/>
      <c r="O2213" s="13"/>
    </row>
    <row r="2214" spans="3:15" x14ac:dyDescent="0.3">
      <c r="C2214" s="13"/>
      <c r="D2214" s="13"/>
      <c r="E2214" s="13"/>
      <c r="F2214" s="13"/>
      <c r="H2214" s="13"/>
      <c r="K2214" s="13"/>
      <c r="L2214" s="13"/>
      <c r="N2214" s="13"/>
      <c r="O2214" s="13"/>
    </row>
    <row r="2215" spans="3:15" x14ac:dyDescent="0.3">
      <c r="C2215" s="13"/>
      <c r="D2215" s="13"/>
      <c r="E2215" s="13"/>
      <c r="F2215" s="13"/>
      <c r="H2215" s="13"/>
      <c r="K2215" s="13"/>
      <c r="L2215" s="13"/>
      <c r="N2215" s="13"/>
      <c r="O2215" s="13"/>
    </row>
    <row r="2216" spans="3:15" x14ac:dyDescent="0.3">
      <c r="C2216" s="13"/>
      <c r="D2216" s="13"/>
      <c r="E2216" s="13"/>
      <c r="F2216" s="13"/>
      <c r="H2216" s="13"/>
      <c r="K2216" s="13"/>
      <c r="L2216" s="13"/>
      <c r="N2216" s="13"/>
      <c r="O2216" s="13"/>
    </row>
    <row r="2217" spans="3:15" x14ac:dyDescent="0.3">
      <c r="C2217" s="13"/>
      <c r="D2217" s="13"/>
      <c r="E2217" s="13"/>
      <c r="F2217" s="13"/>
      <c r="H2217" s="13"/>
      <c r="K2217" s="13"/>
      <c r="L2217" s="13"/>
      <c r="N2217" s="13"/>
      <c r="O2217" s="13"/>
    </row>
    <row r="2218" spans="3:15" x14ac:dyDescent="0.3">
      <c r="C2218" s="13"/>
      <c r="D2218" s="13"/>
      <c r="E2218" s="13"/>
      <c r="F2218" s="13"/>
      <c r="H2218" s="13"/>
      <c r="K2218" s="13"/>
      <c r="L2218" s="13"/>
      <c r="N2218" s="13"/>
      <c r="O2218" s="13"/>
    </row>
    <row r="2219" spans="3:15" x14ac:dyDescent="0.3">
      <c r="C2219" s="13"/>
      <c r="D2219" s="13"/>
      <c r="E2219" s="13"/>
      <c r="F2219" s="13"/>
      <c r="H2219" s="13"/>
      <c r="K2219" s="13"/>
      <c r="L2219" s="13"/>
      <c r="N2219" s="13"/>
      <c r="O2219" s="13"/>
    </row>
    <row r="2220" spans="3:15" x14ac:dyDescent="0.3">
      <c r="C2220" s="13"/>
      <c r="D2220" s="13"/>
      <c r="E2220" s="13"/>
      <c r="F2220" s="13"/>
      <c r="H2220" s="13"/>
      <c r="K2220" s="13"/>
      <c r="L2220" s="13"/>
      <c r="N2220" s="13"/>
      <c r="O2220" s="13"/>
    </row>
    <row r="2221" spans="3:15" x14ac:dyDescent="0.3">
      <c r="C2221" s="13"/>
      <c r="D2221" s="13"/>
      <c r="E2221" s="13"/>
      <c r="F2221" s="13"/>
      <c r="H2221" s="13"/>
      <c r="K2221" s="13"/>
      <c r="L2221" s="13"/>
      <c r="N2221" s="13"/>
      <c r="O2221" s="13"/>
    </row>
    <row r="2222" spans="3:15" x14ac:dyDescent="0.3">
      <c r="C2222" s="13"/>
      <c r="D2222" s="13"/>
      <c r="E2222" s="13"/>
      <c r="F2222" s="13"/>
      <c r="H2222" s="13"/>
      <c r="K2222" s="13"/>
      <c r="L2222" s="13"/>
      <c r="N2222" s="13"/>
      <c r="O2222" s="13"/>
    </row>
    <row r="2223" spans="3:15" x14ac:dyDescent="0.3">
      <c r="C2223" s="13"/>
      <c r="D2223" s="13"/>
      <c r="E2223" s="13"/>
      <c r="F2223" s="13"/>
      <c r="H2223" s="13"/>
      <c r="K2223" s="13"/>
      <c r="L2223" s="13"/>
      <c r="N2223" s="13"/>
      <c r="O2223" s="13"/>
    </row>
    <row r="2224" spans="3:15" x14ac:dyDescent="0.3">
      <c r="C2224" s="13"/>
      <c r="D2224" s="13"/>
      <c r="E2224" s="13"/>
      <c r="F2224" s="13"/>
      <c r="H2224" s="13"/>
      <c r="K2224" s="13"/>
      <c r="L2224" s="13"/>
      <c r="N2224" s="13"/>
      <c r="O2224" s="13"/>
    </row>
    <row r="2225" spans="3:15" x14ac:dyDescent="0.3">
      <c r="C2225" s="13"/>
      <c r="D2225" s="13"/>
      <c r="E2225" s="13"/>
      <c r="F2225" s="13"/>
      <c r="H2225" s="13"/>
      <c r="K2225" s="13"/>
      <c r="L2225" s="13"/>
      <c r="N2225" s="13"/>
      <c r="O2225" s="13"/>
    </row>
    <row r="2226" spans="3:15" x14ac:dyDescent="0.3">
      <c r="C2226" s="13"/>
      <c r="D2226" s="13"/>
      <c r="E2226" s="13"/>
      <c r="F2226" s="13"/>
      <c r="H2226" s="13"/>
      <c r="K2226" s="13"/>
      <c r="L2226" s="13"/>
      <c r="N2226" s="13"/>
      <c r="O2226" s="13"/>
    </row>
    <row r="2227" spans="3:15" x14ac:dyDescent="0.3">
      <c r="C2227" s="13"/>
      <c r="D2227" s="13"/>
      <c r="E2227" s="13"/>
      <c r="F2227" s="13"/>
      <c r="H2227" s="13"/>
      <c r="K2227" s="13"/>
      <c r="L2227" s="13"/>
      <c r="N2227" s="13"/>
      <c r="O2227" s="13"/>
    </row>
    <row r="2228" spans="3:15" x14ac:dyDescent="0.3">
      <c r="C2228" s="13"/>
      <c r="D2228" s="13"/>
      <c r="E2228" s="13"/>
      <c r="F2228" s="13"/>
      <c r="H2228" s="13"/>
      <c r="K2228" s="13"/>
      <c r="L2228" s="13"/>
      <c r="N2228" s="13"/>
      <c r="O2228" s="13"/>
    </row>
    <row r="2229" spans="3:15" x14ac:dyDescent="0.3">
      <c r="C2229" s="13"/>
      <c r="D2229" s="13"/>
      <c r="E2229" s="13"/>
      <c r="F2229" s="13"/>
      <c r="H2229" s="13"/>
      <c r="K2229" s="13"/>
      <c r="L2229" s="13"/>
      <c r="N2229" s="13"/>
      <c r="O2229" s="13"/>
    </row>
    <row r="2230" spans="3:15" x14ac:dyDescent="0.3">
      <c r="C2230" s="13"/>
      <c r="D2230" s="13"/>
      <c r="E2230" s="13"/>
      <c r="F2230" s="13"/>
      <c r="H2230" s="13"/>
      <c r="K2230" s="13"/>
      <c r="L2230" s="13"/>
      <c r="N2230" s="13"/>
      <c r="O2230" s="13"/>
    </row>
    <row r="2231" spans="3:15" x14ac:dyDescent="0.3">
      <c r="C2231" s="13"/>
      <c r="D2231" s="13"/>
      <c r="E2231" s="13"/>
      <c r="F2231" s="13"/>
      <c r="H2231" s="13"/>
      <c r="K2231" s="13"/>
      <c r="L2231" s="13"/>
      <c r="N2231" s="13"/>
      <c r="O2231" s="13"/>
    </row>
    <row r="2232" spans="3:15" x14ac:dyDescent="0.3">
      <c r="C2232" s="13"/>
      <c r="D2232" s="13"/>
      <c r="E2232" s="13"/>
      <c r="F2232" s="13"/>
      <c r="H2232" s="13"/>
      <c r="K2232" s="13"/>
      <c r="L2232" s="13"/>
      <c r="N2232" s="13"/>
      <c r="O2232" s="13"/>
    </row>
    <row r="2233" spans="3:15" x14ac:dyDescent="0.3">
      <c r="C2233" s="13"/>
      <c r="D2233" s="13"/>
      <c r="E2233" s="13"/>
      <c r="F2233" s="13"/>
      <c r="H2233" s="13"/>
      <c r="K2233" s="13"/>
      <c r="L2233" s="13"/>
      <c r="N2233" s="13"/>
      <c r="O2233" s="13"/>
    </row>
    <row r="2234" spans="3:15" x14ac:dyDescent="0.3">
      <c r="C2234" s="13"/>
      <c r="D2234" s="13"/>
      <c r="E2234" s="13"/>
      <c r="F2234" s="13"/>
      <c r="H2234" s="13"/>
      <c r="K2234" s="13"/>
      <c r="L2234" s="13"/>
      <c r="N2234" s="13"/>
      <c r="O2234" s="13"/>
    </row>
    <row r="2235" spans="3:15" x14ac:dyDescent="0.3">
      <c r="C2235" s="13"/>
      <c r="D2235" s="13"/>
      <c r="E2235" s="13"/>
      <c r="F2235" s="13"/>
      <c r="H2235" s="13"/>
      <c r="K2235" s="13"/>
      <c r="L2235" s="13"/>
      <c r="N2235" s="13"/>
      <c r="O2235" s="13"/>
    </row>
    <row r="2236" spans="3:15" x14ac:dyDescent="0.3">
      <c r="C2236" s="13"/>
      <c r="D2236" s="13"/>
      <c r="E2236" s="13"/>
      <c r="F2236" s="13"/>
      <c r="H2236" s="13"/>
      <c r="K2236" s="13"/>
      <c r="L2236" s="13"/>
      <c r="N2236" s="13"/>
      <c r="O2236" s="13"/>
    </row>
    <row r="2237" spans="3:15" x14ac:dyDescent="0.3">
      <c r="C2237" s="13"/>
      <c r="D2237" s="13"/>
      <c r="E2237" s="13"/>
      <c r="F2237" s="13"/>
      <c r="H2237" s="13"/>
      <c r="K2237" s="13"/>
      <c r="L2237" s="13"/>
      <c r="N2237" s="13"/>
      <c r="O2237" s="13"/>
    </row>
    <row r="2238" spans="3:15" x14ac:dyDescent="0.3">
      <c r="C2238" s="13"/>
      <c r="D2238" s="13"/>
      <c r="E2238" s="13"/>
      <c r="F2238" s="13"/>
      <c r="H2238" s="13"/>
      <c r="K2238" s="13"/>
      <c r="L2238" s="13"/>
      <c r="N2238" s="13"/>
      <c r="O2238" s="13"/>
    </row>
    <row r="2239" spans="3:15" x14ac:dyDescent="0.3">
      <c r="C2239" s="13"/>
      <c r="D2239" s="13"/>
      <c r="E2239" s="13"/>
      <c r="F2239" s="13"/>
      <c r="H2239" s="13"/>
      <c r="K2239" s="13"/>
      <c r="L2239" s="13"/>
      <c r="N2239" s="13"/>
      <c r="O2239" s="13"/>
    </row>
    <row r="2240" spans="3:15" x14ac:dyDescent="0.3">
      <c r="C2240" s="13"/>
      <c r="D2240" s="13"/>
      <c r="E2240" s="13"/>
      <c r="F2240" s="13"/>
      <c r="H2240" s="13"/>
      <c r="K2240" s="13"/>
      <c r="L2240" s="13"/>
      <c r="N2240" s="13"/>
      <c r="O2240" s="13"/>
    </row>
    <row r="2241" spans="3:15" x14ac:dyDescent="0.3">
      <c r="C2241" s="13"/>
      <c r="D2241" s="13"/>
      <c r="E2241" s="13"/>
      <c r="F2241" s="13"/>
      <c r="H2241" s="13"/>
      <c r="K2241" s="13"/>
      <c r="L2241" s="13"/>
      <c r="N2241" s="13"/>
      <c r="O2241" s="13"/>
    </row>
    <row r="2242" spans="3:15" x14ac:dyDescent="0.3">
      <c r="C2242" s="13"/>
      <c r="D2242" s="13"/>
      <c r="E2242" s="13"/>
      <c r="F2242" s="13"/>
      <c r="H2242" s="13"/>
      <c r="K2242" s="13"/>
      <c r="L2242" s="13"/>
      <c r="N2242" s="13"/>
      <c r="O2242" s="13"/>
    </row>
    <row r="2243" spans="3:15" x14ac:dyDescent="0.3">
      <c r="C2243" s="13"/>
      <c r="D2243" s="13"/>
      <c r="E2243" s="13"/>
      <c r="F2243" s="13"/>
      <c r="H2243" s="13"/>
      <c r="K2243" s="13"/>
      <c r="L2243" s="13"/>
      <c r="N2243" s="13"/>
      <c r="O2243" s="13"/>
    </row>
    <row r="2244" spans="3:15" x14ac:dyDescent="0.3">
      <c r="C2244" s="13"/>
      <c r="D2244" s="13"/>
      <c r="E2244" s="13"/>
      <c r="F2244" s="13"/>
      <c r="H2244" s="13"/>
      <c r="K2244" s="13"/>
      <c r="L2244" s="13"/>
      <c r="N2244" s="13"/>
      <c r="O2244" s="13"/>
    </row>
    <row r="2245" spans="3:15" x14ac:dyDescent="0.3">
      <c r="C2245" s="13"/>
      <c r="D2245" s="13"/>
      <c r="E2245" s="13"/>
      <c r="F2245" s="13"/>
      <c r="H2245" s="13"/>
      <c r="K2245" s="13"/>
      <c r="L2245" s="13"/>
      <c r="N2245" s="13"/>
      <c r="O2245" s="13"/>
    </row>
    <row r="2246" spans="3:15" x14ac:dyDescent="0.3">
      <c r="C2246" s="13"/>
      <c r="D2246" s="13"/>
      <c r="E2246" s="13"/>
      <c r="F2246" s="13"/>
      <c r="H2246" s="13"/>
      <c r="K2246" s="13"/>
      <c r="L2246" s="13"/>
      <c r="N2246" s="13"/>
      <c r="O2246" s="13"/>
    </row>
    <row r="2247" spans="3:15" x14ac:dyDescent="0.3">
      <c r="C2247" s="13"/>
      <c r="D2247" s="13"/>
      <c r="E2247" s="13"/>
      <c r="F2247" s="13"/>
      <c r="H2247" s="13"/>
      <c r="K2247" s="13"/>
      <c r="L2247" s="13"/>
      <c r="N2247" s="13"/>
      <c r="O2247" s="13"/>
    </row>
    <row r="2248" spans="3:15" x14ac:dyDescent="0.3">
      <c r="C2248" s="13"/>
      <c r="D2248" s="13"/>
      <c r="E2248" s="13"/>
      <c r="F2248" s="13"/>
      <c r="H2248" s="13"/>
      <c r="K2248" s="13"/>
      <c r="L2248" s="13"/>
      <c r="N2248" s="13"/>
      <c r="O2248" s="13"/>
    </row>
    <row r="2249" spans="3:15" x14ac:dyDescent="0.3">
      <c r="C2249" s="13"/>
      <c r="D2249" s="13"/>
      <c r="E2249" s="13"/>
      <c r="F2249" s="13"/>
      <c r="H2249" s="13"/>
      <c r="K2249" s="13"/>
      <c r="L2249" s="13"/>
      <c r="N2249" s="13"/>
      <c r="O2249" s="13"/>
    </row>
    <row r="2250" spans="3:15" x14ac:dyDescent="0.3">
      <c r="C2250" s="13"/>
      <c r="D2250" s="13"/>
      <c r="E2250" s="13"/>
      <c r="F2250" s="13"/>
      <c r="H2250" s="13"/>
      <c r="K2250" s="13"/>
      <c r="L2250" s="13"/>
      <c r="N2250" s="13"/>
      <c r="O2250" s="13"/>
    </row>
    <row r="2251" spans="3:15" x14ac:dyDescent="0.3">
      <c r="C2251" s="13"/>
      <c r="D2251" s="13"/>
      <c r="E2251" s="13"/>
      <c r="F2251" s="13"/>
      <c r="H2251" s="13"/>
      <c r="K2251" s="13"/>
      <c r="L2251" s="13"/>
      <c r="N2251" s="13"/>
      <c r="O2251" s="13"/>
    </row>
    <row r="2252" spans="3:15" x14ac:dyDescent="0.3">
      <c r="C2252" s="13"/>
      <c r="D2252" s="13"/>
      <c r="E2252" s="13"/>
      <c r="F2252" s="13"/>
      <c r="H2252" s="13"/>
      <c r="K2252" s="13"/>
      <c r="L2252" s="13"/>
      <c r="N2252" s="13"/>
      <c r="O2252" s="13"/>
    </row>
    <row r="2253" spans="3:15" x14ac:dyDescent="0.3">
      <c r="C2253" s="13"/>
      <c r="D2253" s="13"/>
      <c r="E2253" s="13"/>
      <c r="F2253" s="13"/>
      <c r="H2253" s="13"/>
      <c r="K2253" s="13"/>
      <c r="L2253" s="13"/>
      <c r="N2253" s="13"/>
      <c r="O2253" s="13"/>
    </row>
    <row r="2254" spans="3:15" x14ac:dyDescent="0.3">
      <c r="C2254" s="13"/>
      <c r="D2254" s="13"/>
      <c r="E2254" s="13"/>
      <c r="F2254" s="13"/>
      <c r="H2254" s="13"/>
      <c r="K2254" s="13"/>
      <c r="L2254" s="13"/>
      <c r="N2254" s="13"/>
      <c r="O2254" s="13"/>
    </row>
    <row r="2255" spans="3:15" x14ac:dyDescent="0.3">
      <c r="C2255" s="13"/>
      <c r="D2255" s="13"/>
      <c r="E2255" s="13"/>
      <c r="F2255" s="13"/>
      <c r="H2255" s="13"/>
      <c r="K2255" s="13"/>
      <c r="L2255" s="13"/>
      <c r="N2255" s="13"/>
      <c r="O2255" s="13"/>
    </row>
    <row r="2256" spans="3:15" x14ac:dyDescent="0.3">
      <c r="C2256" s="13"/>
      <c r="D2256" s="13"/>
      <c r="E2256" s="13"/>
      <c r="F2256" s="13"/>
      <c r="H2256" s="13"/>
      <c r="K2256" s="13"/>
      <c r="L2256" s="13"/>
      <c r="N2256" s="13"/>
      <c r="O2256" s="13"/>
    </row>
    <row r="2257" spans="3:15" x14ac:dyDescent="0.3">
      <c r="C2257" s="13"/>
      <c r="D2257" s="13"/>
      <c r="E2257" s="13"/>
      <c r="F2257" s="13"/>
      <c r="H2257" s="13"/>
      <c r="K2257" s="13"/>
      <c r="L2257" s="13"/>
      <c r="N2257" s="13"/>
      <c r="O2257" s="13"/>
    </row>
    <row r="2258" spans="3:15" x14ac:dyDescent="0.3">
      <c r="C2258" s="13"/>
      <c r="D2258" s="13"/>
      <c r="E2258" s="13"/>
      <c r="F2258" s="13"/>
      <c r="H2258" s="13"/>
      <c r="K2258" s="13"/>
      <c r="L2258" s="13"/>
      <c r="N2258" s="13"/>
      <c r="O2258" s="13"/>
    </row>
    <row r="2259" spans="3:15" x14ac:dyDescent="0.3">
      <c r="C2259" s="13"/>
      <c r="D2259" s="13"/>
      <c r="E2259" s="13"/>
      <c r="F2259" s="13"/>
      <c r="H2259" s="13"/>
      <c r="K2259" s="13"/>
      <c r="L2259" s="13"/>
      <c r="N2259" s="13"/>
      <c r="O2259" s="13"/>
    </row>
    <row r="2260" spans="3:15" x14ac:dyDescent="0.3">
      <c r="C2260" s="13"/>
      <c r="D2260" s="13"/>
      <c r="E2260" s="13"/>
      <c r="F2260" s="13"/>
      <c r="H2260" s="13"/>
      <c r="K2260" s="13"/>
      <c r="L2260" s="13"/>
      <c r="N2260" s="13"/>
      <c r="O2260" s="13"/>
    </row>
    <row r="2261" spans="3:15" x14ac:dyDescent="0.3">
      <c r="C2261" s="13"/>
      <c r="D2261" s="13"/>
      <c r="E2261" s="13"/>
      <c r="F2261" s="13"/>
      <c r="H2261" s="13"/>
      <c r="K2261" s="13"/>
      <c r="L2261" s="13"/>
      <c r="N2261" s="13"/>
      <c r="O2261" s="13"/>
    </row>
    <row r="2262" spans="3:15" x14ac:dyDescent="0.3">
      <c r="C2262" s="13"/>
      <c r="D2262" s="13"/>
      <c r="E2262" s="13"/>
      <c r="F2262" s="13"/>
      <c r="H2262" s="13"/>
      <c r="K2262" s="13"/>
      <c r="L2262" s="13"/>
      <c r="N2262" s="13"/>
      <c r="O2262" s="13"/>
    </row>
    <row r="2263" spans="3:15" x14ac:dyDescent="0.3">
      <c r="C2263" s="13"/>
      <c r="D2263" s="13"/>
      <c r="E2263" s="13"/>
      <c r="F2263" s="13"/>
      <c r="H2263" s="13"/>
      <c r="K2263" s="13"/>
      <c r="L2263" s="13"/>
      <c r="N2263" s="13"/>
      <c r="O2263" s="13"/>
    </row>
    <row r="2264" spans="3:15" x14ac:dyDescent="0.3">
      <c r="C2264" s="13"/>
      <c r="D2264" s="13"/>
      <c r="E2264" s="13"/>
      <c r="F2264" s="13"/>
      <c r="H2264" s="13"/>
      <c r="K2264" s="13"/>
      <c r="L2264" s="13"/>
      <c r="N2264" s="13"/>
      <c r="O2264" s="13"/>
    </row>
    <row r="2265" spans="3:15" x14ac:dyDescent="0.3">
      <c r="C2265" s="13"/>
      <c r="D2265" s="13"/>
      <c r="E2265" s="13"/>
      <c r="F2265" s="13"/>
      <c r="H2265" s="13"/>
      <c r="K2265" s="13"/>
      <c r="L2265" s="13"/>
      <c r="N2265" s="13"/>
      <c r="O2265" s="13"/>
    </row>
    <row r="2266" spans="3:15" x14ac:dyDescent="0.3">
      <c r="C2266" s="13"/>
      <c r="D2266" s="13"/>
      <c r="E2266" s="13"/>
      <c r="F2266" s="13"/>
      <c r="H2266" s="13"/>
      <c r="K2266" s="13"/>
      <c r="L2266" s="13"/>
      <c r="N2266" s="13"/>
      <c r="O2266" s="13"/>
    </row>
    <row r="2267" spans="3:15" x14ac:dyDescent="0.3">
      <c r="C2267" s="13"/>
      <c r="D2267" s="13"/>
      <c r="E2267" s="13"/>
      <c r="F2267" s="13"/>
      <c r="H2267" s="13"/>
      <c r="K2267" s="13"/>
      <c r="L2267" s="13"/>
      <c r="N2267" s="13"/>
      <c r="O2267" s="13"/>
    </row>
    <row r="2268" spans="3:15" x14ac:dyDescent="0.3">
      <c r="C2268" s="13"/>
      <c r="D2268" s="13"/>
      <c r="E2268" s="13"/>
      <c r="F2268" s="13"/>
      <c r="H2268" s="13"/>
      <c r="K2268" s="13"/>
      <c r="L2268" s="13"/>
      <c r="N2268" s="13"/>
      <c r="O2268" s="13"/>
    </row>
    <row r="2269" spans="3:15" x14ac:dyDescent="0.3">
      <c r="C2269" s="13"/>
      <c r="D2269" s="13"/>
      <c r="E2269" s="13"/>
      <c r="F2269" s="13"/>
      <c r="H2269" s="13"/>
      <c r="K2269" s="13"/>
      <c r="L2269" s="13"/>
      <c r="N2269" s="13"/>
      <c r="O2269" s="13"/>
    </row>
    <row r="2270" spans="3:15" x14ac:dyDescent="0.3">
      <c r="C2270" s="13"/>
      <c r="D2270" s="13"/>
      <c r="E2270" s="13"/>
      <c r="F2270" s="13"/>
      <c r="H2270" s="13"/>
      <c r="K2270" s="13"/>
      <c r="L2270" s="13"/>
      <c r="N2270" s="13"/>
      <c r="O2270" s="13"/>
    </row>
    <row r="2271" spans="3:15" x14ac:dyDescent="0.3">
      <c r="C2271" s="13"/>
      <c r="D2271" s="13"/>
      <c r="E2271" s="13"/>
      <c r="F2271" s="13"/>
      <c r="H2271" s="13"/>
      <c r="K2271" s="13"/>
      <c r="L2271" s="13"/>
      <c r="N2271" s="13"/>
      <c r="O2271" s="13"/>
    </row>
    <row r="2272" spans="3:15" x14ac:dyDescent="0.3">
      <c r="C2272" s="13"/>
      <c r="D2272" s="13"/>
      <c r="E2272" s="13"/>
      <c r="F2272" s="13"/>
      <c r="H2272" s="13"/>
      <c r="K2272" s="13"/>
      <c r="L2272" s="13"/>
      <c r="N2272" s="13"/>
      <c r="O2272" s="13"/>
    </row>
    <row r="2273" spans="3:15" x14ac:dyDescent="0.3">
      <c r="C2273" s="13"/>
      <c r="D2273" s="13"/>
      <c r="E2273" s="13"/>
      <c r="F2273" s="13"/>
      <c r="H2273" s="13"/>
      <c r="K2273" s="13"/>
      <c r="L2273" s="13"/>
      <c r="N2273" s="13"/>
      <c r="O2273" s="13"/>
    </row>
    <row r="2274" spans="3:15" x14ac:dyDescent="0.3">
      <c r="C2274" s="13"/>
      <c r="D2274" s="13"/>
      <c r="E2274" s="13"/>
      <c r="F2274" s="13"/>
      <c r="H2274" s="13"/>
      <c r="K2274" s="13"/>
      <c r="L2274" s="13"/>
      <c r="N2274" s="13"/>
      <c r="O2274" s="13"/>
    </row>
    <row r="2275" spans="3:15" x14ac:dyDescent="0.3">
      <c r="C2275" s="13"/>
      <c r="D2275" s="13"/>
      <c r="E2275" s="13"/>
      <c r="F2275" s="13"/>
      <c r="H2275" s="13"/>
      <c r="K2275" s="13"/>
      <c r="L2275" s="13"/>
      <c r="N2275" s="13"/>
      <c r="O2275" s="13"/>
    </row>
    <row r="2276" spans="3:15" x14ac:dyDescent="0.3">
      <c r="C2276" s="13"/>
      <c r="D2276" s="13"/>
      <c r="E2276" s="13"/>
      <c r="F2276" s="13"/>
      <c r="H2276" s="13"/>
      <c r="K2276" s="13"/>
      <c r="L2276" s="13"/>
      <c r="N2276" s="13"/>
      <c r="O2276" s="13"/>
    </row>
    <row r="2277" spans="3:15" x14ac:dyDescent="0.3">
      <c r="C2277" s="13"/>
      <c r="D2277" s="13"/>
      <c r="E2277" s="13"/>
      <c r="F2277" s="13"/>
      <c r="H2277" s="13"/>
      <c r="K2277" s="13"/>
      <c r="L2277" s="13"/>
      <c r="N2277" s="13"/>
      <c r="O2277" s="13"/>
    </row>
    <row r="2278" spans="3:15" x14ac:dyDescent="0.3">
      <c r="C2278" s="13"/>
      <c r="D2278" s="13"/>
      <c r="E2278" s="13"/>
      <c r="F2278" s="13"/>
      <c r="H2278" s="13"/>
      <c r="K2278" s="13"/>
      <c r="L2278" s="13"/>
      <c r="N2278" s="13"/>
      <c r="O2278" s="13"/>
    </row>
    <row r="2279" spans="3:15" x14ac:dyDescent="0.3">
      <c r="C2279" s="13"/>
      <c r="D2279" s="13"/>
      <c r="E2279" s="13"/>
      <c r="F2279" s="13"/>
      <c r="H2279" s="13"/>
      <c r="K2279" s="13"/>
      <c r="L2279" s="13"/>
      <c r="N2279" s="13"/>
      <c r="O2279" s="13"/>
    </row>
    <row r="2280" spans="3:15" x14ac:dyDescent="0.3">
      <c r="C2280" s="13"/>
      <c r="D2280" s="13"/>
      <c r="E2280" s="13"/>
      <c r="F2280" s="13"/>
      <c r="H2280" s="13"/>
      <c r="K2280" s="13"/>
      <c r="L2280" s="13"/>
      <c r="N2280" s="13"/>
      <c r="O2280" s="13"/>
    </row>
    <row r="2281" spans="3:15" x14ac:dyDescent="0.3">
      <c r="C2281" s="13"/>
      <c r="D2281" s="13"/>
      <c r="E2281" s="13"/>
      <c r="F2281" s="13"/>
      <c r="H2281" s="13"/>
      <c r="K2281" s="13"/>
      <c r="L2281" s="13"/>
      <c r="N2281" s="13"/>
      <c r="O2281" s="13"/>
    </row>
    <row r="2282" spans="3:15" x14ac:dyDescent="0.3">
      <c r="C2282" s="13"/>
      <c r="D2282" s="13"/>
      <c r="E2282" s="13"/>
      <c r="F2282" s="13"/>
      <c r="H2282" s="13"/>
      <c r="K2282" s="13"/>
      <c r="L2282" s="13"/>
      <c r="N2282" s="13"/>
      <c r="O2282" s="13"/>
    </row>
    <row r="2283" spans="3:15" x14ac:dyDescent="0.3">
      <c r="C2283" s="13"/>
      <c r="D2283" s="13"/>
      <c r="E2283" s="13"/>
      <c r="F2283" s="13"/>
      <c r="H2283" s="13"/>
      <c r="K2283" s="13"/>
      <c r="L2283" s="13"/>
      <c r="N2283" s="13"/>
      <c r="O2283" s="13"/>
    </row>
    <row r="2284" spans="3:15" x14ac:dyDescent="0.3">
      <c r="C2284" s="13"/>
      <c r="D2284" s="13"/>
      <c r="E2284" s="13"/>
      <c r="F2284" s="13"/>
      <c r="H2284" s="13"/>
      <c r="K2284" s="13"/>
      <c r="L2284" s="13"/>
      <c r="N2284" s="13"/>
      <c r="O2284" s="13"/>
    </row>
    <row r="2285" spans="3:15" x14ac:dyDescent="0.3">
      <c r="C2285" s="13"/>
      <c r="D2285" s="13"/>
      <c r="E2285" s="13"/>
      <c r="F2285" s="13"/>
      <c r="H2285" s="13"/>
      <c r="K2285" s="13"/>
      <c r="L2285" s="13"/>
      <c r="N2285" s="13"/>
      <c r="O2285" s="13"/>
    </row>
    <row r="2286" spans="3:15" x14ac:dyDescent="0.3">
      <c r="C2286" s="13"/>
      <c r="D2286" s="13"/>
      <c r="E2286" s="13"/>
      <c r="F2286" s="13"/>
      <c r="H2286" s="13"/>
      <c r="K2286" s="13"/>
      <c r="L2286" s="13"/>
      <c r="N2286" s="13"/>
      <c r="O2286" s="13"/>
    </row>
    <row r="2287" spans="3:15" x14ac:dyDescent="0.3">
      <c r="C2287" s="13"/>
      <c r="D2287" s="13"/>
      <c r="E2287" s="13"/>
      <c r="F2287" s="13"/>
      <c r="H2287" s="13"/>
      <c r="K2287" s="13"/>
      <c r="L2287" s="13"/>
      <c r="N2287" s="13"/>
      <c r="O2287" s="13"/>
    </row>
    <row r="2288" spans="3:15" x14ac:dyDescent="0.3">
      <c r="C2288" s="13"/>
      <c r="D2288" s="13"/>
      <c r="E2288" s="13"/>
      <c r="F2288" s="13"/>
      <c r="H2288" s="13"/>
      <c r="K2288" s="13"/>
      <c r="L2288" s="13"/>
      <c r="N2288" s="13"/>
      <c r="O2288" s="13"/>
    </row>
    <row r="2289" spans="3:15" x14ac:dyDescent="0.3">
      <c r="C2289" s="13"/>
      <c r="D2289" s="13"/>
      <c r="E2289" s="13"/>
      <c r="F2289" s="13"/>
      <c r="H2289" s="13"/>
      <c r="K2289" s="13"/>
      <c r="L2289" s="13"/>
      <c r="N2289" s="13"/>
      <c r="O2289" s="13"/>
    </row>
    <row r="2290" spans="3:15" x14ac:dyDescent="0.3">
      <c r="C2290" s="13"/>
      <c r="D2290" s="13"/>
      <c r="E2290" s="13"/>
      <c r="F2290" s="13"/>
      <c r="H2290" s="13"/>
      <c r="K2290" s="13"/>
      <c r="L2290" s="13"/>
      <c r="N2290" s="13"/>
      <c r="O2290" s="13"/>
    </row>
    <row r="2291" spans="3:15" x14ac:dyDescent="0.3">
      <c r="C2291" s="13"/>
      <c r="D2291" s="13"/>
      <c r="E2291" s="13"/>
      <c r="F2291" s="13"/>
      <c r="H2291" s="13"/>
      <c r="K2291" s="13"/>
      <c r="L2291" s="13"/>
      <c r="N2291" s="13"/>
      <c r="O2291" s="13"/>
    </row>
    <row r="2292" spans="3:15" x14ac:dyDescent="0.3">
      <c r="C2292" s="13"/>
      <c r="D2292" s="13"/>
      <c r="E2292" s="13"/>
      <c r="F2292" s="13"/>
      <c r="H2292" s="13"/>
      <c r="K2292" s="13"/>
      <c r="L2292" s="13"/>
      <c r="N2292" s="13"/>
      <c r="O2292" s="13"/>
    </row>
    <row r="2293" spans="3:15" x14ac:dyDescent="0.3">
      <c r="C2293" s="13"/>
      <c r="D2293" s="13"/>
      <c r="E2293" s="13"/>
      <c r="F2293" s="13"/>
      <c r="H2293" s="13"/>
      <c r="K2293" s="13"/>
      <c r="L2293" s="13"/>
      <c r="N2293" s="13"/>
      <c r="O2293" s="13"/>
    </row>
    <row r="2294" spans="3:15" x14ac:dyDescent="0.3">
      <c r="C2294" s="13"/>
      <c r="D2294" s="13"/>
      <c r="E2294" s="13"/>
      <c r="F2294" s="13"/>
      <c r="H2294" s="13"/>
      <c r="K2294" s="13"/>
      <c r="L2294" s="13"/>
      <c r="N2294" s="13"/>
      <c r="O2294" s="13"/>
    </row>
    <row r="2295" spans="3:15" x14ac:dyDescent="0.3">
      <c r="C2295" s="13"/>
      <c r="D2295" s="13"/>
      <c r="E2295" s="13"/>
      <c r="F2295" s="13"/>
      <c r="H2295" s="13"/>
      <c r="K2295" s="13"/>
      <c r="L2295" s="13"/>
      <c r="N2295" s="13"/>
      <c r="O2295" s="13"/>
    </row>
    <row r="2296" spans="3:15" x14ac:dyDescent="0.3">
      <c r="C2296" s="13"/>
      <c r="D2296" s="13"/>
      <c r="E2296" s="13"/>
      <c r="F2296" s="13"/>
      <c r="H2296" s="13"/>
      <c r="K2296" s="13"/>
      <c r="L2296" s="13"/>
      <c r="N2296" s="13"/>
      <c r="O2296" s="13"/>
    </row>
    <row r="2297" spans="3:15" x14ac:dyDescent="0.3">
      <c r="C2297" s="13"/>
      <c r="D2297" s="13"/>
      <c r="E2297" s="13"/>
      <c r="F2297" s="13"/>
      <c r="H2297" s="13"/>
      <c r="K2297" s="13"/>
      <c r="L2297" s="13"/>
      <c r="N2297" s="13"/>
      <c r="O2297" s="13"/>
    </row>
    <row r="2298" spans="3:15" x14ac:dyDescent="0.3">
      <c r="C2298" s="13"/>
      <c r="D2298" s="13"/>
      <c r="E2298" s="13"/>
      <c r="F2298" s="13"/>
      <c r="H2298" s="13"/>
      <c r="K2298" s="13"/>
      <c r="L2298" s="13"/>
      <c r="N2298" s="13"/>
      <c r="O2298" s="13"/>
    </row>
    <row r="2299" spans="3:15" x14ac:dyDescent="0.3">
      <c r="C2299" s="13"/>
      <c r="D2299" s="13"/>
      <c r="E2299" s="13"/>
      <c r="F2299" s="13"/>
      <c r="H2299" s="13"/>
      <c r="K2299" s="13"/>
      <c r="L2299" s="13"/>
      <c r="N2299" s="13"/>
      <c r="O2299" s="13"/>
    </row>
    <row r="2300" spans="3:15" x14ac:dyDescent="0.3">
      <c r="C2300" s="13"/>
      <c r="D2300" s="13"/>
      <c r="E2300" s="13"/>
      <c r="F2300" s="13"/>
      <c r="H2300" s="13"/>
      <c r="K2300" s="13"/>
      <c r="L2300" s="13"/>
      <c r="N2300" s="13"/>
      <c r="O2300" s="13"/>
    </row>
    <row r="2301" spans="3:15" x14ac:dyDescent="0.3">
      <c r="C2301" s="13"/>
      <c r="D2301" s="13"/>
      <c r="E2301" s="13"/>
      <c r="F2301" s="13"/>
      <c r="H2301" s="13"/>
      <c r="K2301" s="13"/>
      <c r="L2301" s="13"/>
      <c r="N2301" s="13"/>
      <c r="O2301" s="13"/>
    </row>
    <row r="2302" spans="3:15" x14ac:dyDescent="0.3">
      <c r="C2302" s="13"/>
      <c r="D2302" s="13"/>
      <c r="E2302" s="13"/>
      <c r="F2302" s="13"/>
      <c r="H2302" s="13"/>
      <c r="K2302" s="13"/>
      <c r="L2302" s="13"/>
      <c r="N2302" s="13"/>
      <c r="O2302" s="13"/>
    </row>
    <row r="2303" spans="3:15" x14ac:dyDescent="0.3">
      <c r="C2303" s="13"/>
      <c r="D2303" s="13"/>
      <c r="E2303" s="13"/>
      <c r="F2303" s="13"/>
      <c r="H2303" s="13"/>
      <c r="K2303" s="13"/>
      <c r="L2303" s="13"/>
      <c r="N2303" s="13"/>
      <c r="O2303" s="13"/>
    </row>
    <row r="2304" spans="3:15" x14ac:dyDescent="0.3">
      <c r="C2304" s="13"/>
      <c r="D2304" s="13"/>
      <c r="E2304" s="13"/>
      <c r="F2304" s="13"/>
      <c r="H2304" s="13"/>
      <c r="K2304" s="13"/>
      <c r="L2304" s="13"/>
      <c r="N2304" s="13"/>
      <c r="O2304" s="13"/>
    </row>
    <row r="2305" spans="3:15" x14ac:dyDescent="0.3">
      <c r="C2305" s="13"/>
      <c r="D2305" s="13"/>
      <c r="E2305" s="13"/>
      <c r="F2305" s="13"/>
      <c r="H2305" s="13"/>
      <c r="K2305" s="13"/>
      <c r="L2305" s="13"/>
      <c r="N2305" s="13"/>
      <c r="O2305" s="13"/>
    </row>
    <row r="2306" spans="3:15" x14ac:dyDescent="0.3">
      <c r="C2306" s="13"/>
      <c r="D2306" s="13"/>
      <c r="E2306" s="13"/>
      <c r="F2306" s="13"/>
      <c r="H2306" s="13"/>
      <c r="K2306" s="13"/>
      <c r="L2306" s="13"/>
      <c r="N2306" s="13"/>
      <c r="O2306" s="13"/>
    </row>
    <row r="2307" spans="3:15" x14ac:dyDescent="0.3">
      <c r="C2307" s="13"/>
      <c r="D2307" s="13"/>
      <c r="E2307" s="13"/>
      <c r="F2307" s="13"/>
      <c r="H2307" s="13"/>
      <c r="K2307" s="13"/>
      <c r="L2307" s="13"/>
      <c r="N2307" s="13"/>
      <c r="O2307" s="13"/>
    </row>
    <row r="2308" spans="3:15" x14ac:dyDescent="0.3">
      <c r="C2308" s="13"/>
      <c r="D2308" s="13"/>
      <c r="E2308" s="13"/>
      <c r="F2308" s="13"/>
      <c r="H2308" s="13"/>
      <c r="K2308" s="13"/>
      <c r="L2308" s="13"/>
      <c r="N2308" s="13"/>
      <c r="O2308" s="13"/>
    </row>
    <row r="2309" spans="3:15" x14ac:dyDescent="0.3">
      <c r="C2309" s="13"/>
      <c r="D2309" s="13"/>
      <c r="E2309" s="13"/>
      <c r="F2309" s="13"/>
      <c r="H2309" s="13"/>
      <c r="K2309" s="13"/>
      <c r="L2309" s="13"/>
      <c r="N2309" s="13"/>
      <c r="O2309" s="13"/>
    </row>
    <row r="2310" spans="3:15" x14ac:dyDescent="0.3">
      <c r="C2310" s="13"/>
      <c r="D2310" s="13"/>
      <c r="E2310" s="13"/>
      <c r="F2310" s="13"/>
      <c r="H2310" s="13"/>
      <c r="K2310" s="13"/>
      <c r="L2310" s="13"/>
      <c r="N2310" s="13"/>
      <c r="O2310" s="13"/>
    </row>
    <row r="2311" spans="3:15" x14ac:dyDescent="0.3">
      <c r="C2311" s="13"/>
      <c r="D2311" s="13"/>
      <c r="E2311" s="13"/>
      <c r="F2311" s="13"/>
      <c r="H2311" s="13"/>
      <c r="K2311" s="13"/>
      <c r="L2311" s="13"/>
      <c r="N2311" s="13"/>
      <c r="O2311" s="13"/>
    </row>
    <row r="2312" spans="3:15" x14ac:dyDescent="0.3">
      <c r="C2312" s="13"/>
      <c r="D2312" s="13"/>
      <c r="E2312" s="13"/>
      <c r="F2312" s="13"/>
      <c r="H2312" s="13"/>
      <c r="K2312" s="13"/>
      <c r="L2312" s="13"/>
      <c r="N2312" s="13"/>
      <c r="O2312" s="13"/>
    </row>
    <row r="2313" spans="3:15" x14ac:dyDescent="0.3">
      <c r="C2313" s="13"/>
      <c r="D2313" s="13"/>
      <c r="E2313" s="13"/>
      <c r="F2313" s="13"/>
      <c r="H2313" s="13"/>
      <c r="K2313" s="13"/>
      <c r="L2313" s="13"/>
      <c r="N2313" s="13"/>
      <c r="O2313" s="13"/>
    </row>
    <row r="2314" spans="3:15" x14ac:dyDescent="0.3">
      <c r="C2314" s="13"/>
      <c r="D2314" s="13"/>
      <c r="E2314" s="13"/>
      <c r="F2314" s="13"/>
      <c r="H2314" s="13"/>
      <c r="K2314" s="13"/>
      <c r="L2314" s="13"/>
      <c r="N2314" s="13"/>
      <c r="O2314" s="13"/>
    </row>
    <row r="2315" spans="3:15" x14ac:dyDescent="0.3">
      <c r="C2315" s="13"/>
      <c r="D2315" s="13"/>
      <c r="E2315" s="13"/>
      <c r="F2315" s="13"/>
      <c r="H2315" s="13"/>
      <c r="K2315" s="13"/>
      <c r="L2315" s="13"/>
      <c r="N2315" s="13"/>
      <c r="O2315" s="13"/>
    </row>
    <row r="2316" spans="3:15" x14ac:dyDescent="0.3">
      <c r="C2316" s="13"/>
      <c r="D2316" s="13"/>
      <c r="E2316" s="13"/>
      <c r="F2316" s="13"/>
      <c r="H2316" s="13"/>
      <c r="K2316" s="13"/>
      <c r="L2316" s="13"/>
      <c r="N2316" s="13"/>
      <c r="O2316" s="13"/>
    </row>
    <row r="2317" spans="3:15" x14ac:dyDescent="0.3">
      <c r="C2317" s="13"/>
      <c r="D2317" s="13"/>
      <c r="E2317" s="13"/>
      <c r="F2317" s="13"/>
      <c r="H2317" s="13"/>
      <c r="K2317" s="13"/>
      <c r="L2317" s="13"/>
      <c r="N2317" s="13"/>
      <c r="O2317" s="13"/>
    </row>
    <row r="2318" spans="3:15" x14ac:dyDescent="0.3">
      <c r="C2318" s="13"/>
      <c r="D2318" s="13"/>
      <c r="E2318" s="13"/>
      <c r="F2318" s="13"/>
      <c r="H2318" s="13"/>
      <c r="K2318" s="13"/>
      <c r="L2318" s="13"/>
      <c r="N2318" s="13"/>
      <c r="O2318" s="13"/>
    </row>
    <row r="2319" spans="3:15" x14ac:dyDescent="0.3">
      <c r="C2319" s="13"/>
      <c r="D2319" s="13"/>
      <c r="E2319" s="13"/>
      <c r="F2319" s="13"/>
      <c r="H2319" s="13"/>
      <c r="K2319" s="13"/>
      <c r="L2319" s="13"/>
      <c r="N2319" s="13"/>
      <c r="O2319" s="13"/>
    </row>
    <row r="2320" spans="3:15" x14ac:dyDescent="0.3">
      <c r="C2320" s="13"/>
      <c r="D2320" s="13"/>
      <c r="E2320" s="13"/>
      <c r="F2320" s="13"/>
      <c r="H2320" s="13"/>
      <c r="K2320" s="13"/>
      <c r="L2320" s="13"/>
      <c r="N2320" s="13"/>
      <c r="O2320" s="13"/>
    </row>
    <row r="2321" spans="3:15" x14ac:dyDescent="0.3">
      <c r="C2321" s="13"/>
      <c r="D2321" s="13"/>
      <c r="E2321" s="13"/>
      <c r="F2321" s="13"/>
      <c r="H2321" s="13"/>
      <c r="K2321" s="13"/>
      <c r="L2321" s="13"/>
      <c r="N2321" s="13"/>
      <c r="O2321" s="13"/>
    </row>
    <row r="2322" spans="3:15" x14ac:dyDescent="0.3">
      <c r="C2322" s="13"/>
      <c r="D2322" s="13"/>
      <c r="E2322" s="13"/>
      <c r="F2322" s="13"/>
      <c r="H2322" s="13"/>
      <c r="K2322" s="13"/>
      <c r="L2322" s="13"/>
      <c r="N2322" s="13"/>
      <c r="O2322" s="13"/>
    </row>
    <row r="2323" spans="3:15" x14ac:dyDescent="0.3">
      <c r="C2323" s="13"/>
      <c r="D2323" s="13"/>
      <c r="E2323" s="13"/>
      <c r="F2323" s="13"/>
      <c r="H2323" s="13"/>
      <c r="K2323" s="13"/>
      <c r="L2323" s="13"/>
      <c r="N2323" s="13"/>
      <c r="O2323" s="13"/>
    </row>
    <row r="2324" spans="3:15" x14ac:dyDescent="0.3">
      <c r="C2324" s="13"/>
      <c r="D2324" s="13"/>
      <c r="E2324" s="13"/>
      <c r="F2324" s="13"/>
      <c r="H2324" s="13"/>
      <c r="K2324" s="13"/>
      <c r="L2324" s="13"/>
      <c r="N2324" s="13"/>
      <c r="O2324" s="13"/>
    </row>
    <row r="2325" spans="3:15" x14ac:dyDescent="0.3">
      <c r="C2325" s="13"/>
      <c r="D2325" s="13"/>
      <c r="E2325" s="13"/>
      <c r="F2325" s="13"/>
      <c r="H2325" s="13"/>
      <c r="K2325" s="13"/>
      <c r="L2325" s="13"/>
      <c r="N2325" s="13"/>
      <c r="O2325" s="13"/>
    </row>
    <row r="2326" spans="3:15" x14ac:dyDescent="0.3">
      <c r="C2326" s="13"/>
      <c r="D2326" s="13"/>
      <c r="E2326" s="13"/>
      <c r="F2326" s="13"/>
      <c r="H2326" s="13"/>
      <c r="K2326" s="13"/>
      <c r="L2326" s="13"/>
      <c r="N2326" s="13"/>
      <c r="O2326" s="13"/>
    </row>
    <row r="2327" spans="3:15" x14ac:dyDescent="0.3">
      <c r="C2327" s="13"/>
      <c r="D2327" s="13"/>
      <c r="E2327" s="13"/>
      <c r="F2327" s="13"/>
      <c r="H2327" s="13"/>
      <c r="K2327" s="13"/>
      <c r="L2327" s="13"/>
      <c r="N2327" s="13"/>
      <c r="O2327" s="13"/>
    </row>
    <row r="2328" spans="3:15" x14ac:dyDescent="0.3">
      <c r="C2328" s="13"/>
      <c r="D2328" s="13"/>
      <c r="E2328" s="13"/>
      <c r="F2328" s="13"/>
      <c r="H2328" s="13"/>
      <c r="K2328" s="13"/>
      <c r="L2328" s="13"/>
      <c r="N2328" s="13"/>
      <c r="O2328" s="13"/>
    </row>
    <row r="2329" spans="3:15" x14ac:dyDescent="0.3">
      <c r="C2329" s="13"/>
      <c r="D2329" s="13"/>
      <c r="E2329" s="13"/>
      <c r="F2329" s="13"/>
      <c r="H2329" s="13"/>
      <c r="K2329" s="13"/>
      <c r="L2329" s="13"/>
      <c r="N2329" s="13"/>
      <c r="O2329" s="13"/>
    </row>
    <row r="2330" spans="3:15" x14ac:dyDescent="0.3">
      <c r="C2330" s="13"/>
      <c r="D2330" s="13"/>
      <c r="E2330" s="13"/>
      <c r="F2330" s="13"/>
      <c r="H2330" s="13"/>
      <c r="K2330" s="13"/>
      <c r="L2330" s="13"/>
      <c r="N2330" s="13"/>
      <c r="O2330" s="13"/>
    </row>
    <row r="2331" spans="3:15" x14ac:dyDescent="0.3">
      <c r="C2331" s="13"/>
      <c r="D2331" s="13"/>
      <c r="E2331" s="13"/>
      <c r="F2331" s="13"/>
      <c r="H2331" s="13"/>
      <c r="K2331" s="13"/>
      <c r="L2331" s="13"/>
      <c r="N2331" s="13"/>
      <c r="O2331" s="13"/>
    </row>
    <row r="2332" spans="3:15" x14ac:dyDescent="0.3">
      <c r="C2332" s="13"/>
      <c r="D2332" s="13"/>
      <c r="E2332" s="13"/>
      <c r="F2332" s="13"/>
      <c r="H2332" s="13"/>
      <c r="K2332" s="13"/>
      <c r="L2332" s="13"/>
      <c r="N2332" s="13"/>
      <c r="O2332" s="13"/>
    </row>
    <row r="2333" spans="3:15" x14ac:dyDescent="0.3">
      <c r="C2333" s="13"/>
      <c r="D2333" s="13"/>
      <c r="E2333" s="13"/>
      <c r="F2333" s="13"/>
      <c r="H2333" s="13"/>
      <c r="K2333" s="13"/>
      <c r="L2333" s="13"/>
      <c r="N2333" s="13"/>
      <c r="O2333" s="13"/>
    </row>
    <row r="2334" spans="3:15" x14ac:dyDescent="0.3">
      <c r="C2334" s="13"/>
      <c r="D2334" s="13"/>
      <c r="E2334" s="13"/>
      <c r="F2334" s="13"/>
      <c r="H2334" s="13"/>
      <c r="K2334" s="13"/>
      <c r="L2334" s="13"/>
      <c r="N2334" s="13"/>
      <c r="O2334" s="13"/>
    </row>
    <row r="2335" spans="3:15" x14ac:dyDescent="0.3">
      <c r="C2335" s="13"/>
      <c r="D2335" s="13"/>
      <c r="E2335" s="13"/>
      <c r="F2335" s="13"/>
      <c r="H2335" s="13"/>
      <c r="K2335" s="13"/>
      <c r="L2335" s="13"/>
      <c r="N2335" s="13"/>
      <c r="O2335" s="13"/>
    </row>
    <row r="2336" spans="3:15" x14ac:dyDescent="0.3">
      <c r="C2336" s="13"/>
      <c r="D2336" s="13"/>
      <c r="E2336" s="13"/>
      <c r="F2336" s="13"/>
      <c r="H2336" s="13"/>
      <c r="K2336" s="13"/>
      <c r="L2336" s="13"/>
      <c r="N2336" s="13"/>
      <c r="O2336" s="13"/>
    </row>
    <row r="2337" spans="3:15" x14ac:dyDescent="0.3">
      <c r="C2337" s="13"/>
      <c r="D2337" s="13"/>
      <c r="E2337" s="13"/>
      <c r="F2337" s="13"/>
      <c r="H2337" s="13"/>
      <c r="K2337" s="13"/>
      <c r="L2337" s="13"/>
      <c r="N2337" s="13"/>
      <c r="O2337" s="13"/>
    </row>
    <row r="2338" spans="3:15" x14ac:dyDescent="0.3">
      <c r="C2338" s="13"/>
      <c r="D2338" s="13"/>
      <c r="E2338" s="13"/>
      <c r="F2338" s="13"/>
      <c r="H2338" s="13"/>
      <c r="K2338" s="13"/>
      <c r="L2338" s="13"/>
      <c r="N2338" s="13"/>
      <c r="O2338" s="13"/>
    </row>
    <row r="2339" spans="3:15" x14ac:dyDescent="0.3">
      <c r="C2339" s="13"/>
      <c r="D2339" s="13"/>
      <c r="E2339" s="13"/>
      <c r="F2339" s="13"/>
      <c r="H2339" s="13"/>
      <c r="K2339" s="13"/>
      <c r="L2339" s="13"/>
      <c r="N2339" s="13"/>
      <c r="O2339" s="13"/>
    </row>
    <row r="2340" spans="3:15" x14ac:dyDescent="0.3">
      <c r="C2340" s="13"/>
      <c r="D2340" s="13"/>
      <c r="E2340" s="13"/>
      <c r="F2340" s="13"/>
      <c r="H2340" s="13"/>
      <c r="K2340" s="13"/>
      <c r="L2340" s="13"/>
      <c r="N2340" s="13"/>
      <c r="O2340" s="13"/>
    </row>
    <row r="2341" spans="3:15" x14ac:dyDescent="0.3">
      <c r="C2341" s="13"/>
      <c r="D2341" s="13"/>
      <c r="E2341" s="13"/>
      <c r="F2341" s="13"/>
      <c r="H2341" s="13"/>
      <c r="K2341" s="13"/>
      <c r="L2341" s="13"/>
      <c r="N2341" s="13"/>
      <c r="O2341" s="13"/>
    </row>
    <row r="2342" spans="3:15" x14ac:dyDescent="0.3">
      <c r="C2342" s="13"/>
      <c r="D2342" s="13"/>
      <c r="E2342" s="13"/>
      <c r="F2342" s="13"/>
      <c r="H2342" s="13"/>
      <c r="K2342" s="13"/>
      <c r="L2342" s="13"/>
      <c r="N2342" s="13"/>
      <c r="O2342" s="13"/>
    </row>
    <row r="2343" spans="3:15" x14ac:dyDescent="0.3">
      <c r="C2343" s="13"/>
      <c r="D2343" s="13"/>
      <c r="E2343" s="13"/>
      <c r="F2343" s="13"/>
      <c r="H2343" s="13"/>
      <c r="K2343" s="13"/>
      <c r="L2343" s="13"/>
      <c r="N2343" s="13"/>
      <c r="O2343" s="13"/>
    </row>
    <row r="2344" spans="3:15" x14ac:dyDescent="0.3">
      <c r="C2344" s="13"/>
      <c r="D2344" s="13"/>
      <c r="E2344" s="13"/>
      <c r="F2344" s="13"/>
      <c r="H2344" s="13"/>
      <c r="K2344" s="13"/>
      <c r="L2344" s="13"/>
      <c r="N2344" s="13"/>
      <c r="O2344" s="13"/>
    </row>
    <row r="2345" spans="3:15" x14ac:dyDescent="0.3">
      <c r="C2345" s="13"/>
      <c r="D2345" s="13"/>
      <c r="E2345" s="13"/>
      <c r="F2345" s="13"/>
      <c r="H2345" s="13"/>
      <c r="K2345" s="13"/>
      <c r="L2345" s="13"/>
      <c r="N2345" s="13"/>
      <c r="O2345" s="13"/>
    </row>
    <row r="2346" spans="3:15" x14ac:dyDescent="0.3">
      <c r="C2346" s="13"/>
      <c r="D2346" s="13"/>
      <c r="E2346" s="13"/>
      <c r="F2346" s="13"/>
      <c r="H2346" s="13"/>
      <c r="K2346" s="13"/>
      <c r="L2346" s="13"/>
      <c r="N2346" s="13"/>
      <c r="O2346" s="13"/>
    </row>
    <row r="2347" spans="3:15" x14ac:dyDescent="0.3">
      <c r="C2347" s="13"/>
      <c r="D2347" s="13"/>
      <c r="E2347" s="13"/>
      <c r="F2347" s="13"/>
      <c r="H2347" s="13"/>
      <c r="K2347" s="13"/>
      <c r="L2347" s="13"/>
      <c r="N2347" s="13"/>
      <c r="O2347" s="13"/>
    </row>
    <row r="2348" spans="3:15" x14ac:dyDescent="0.3">
      <c r="C2348" s="13"/>
      <c r="D2348" s="13"/>
      <c r="E2348" s="13"/>
      <c r="F2348" s="13"/>
      <c r="H2348" s="13"/>
      <c r="K2348" s="13"/>
      <c r="L2348" s="13"/>
      <c r="N2348" s="13"/>
      <c r="O2348" s="13"/>
    </row>
    <row r="2349" spans="3:15" x14ac:dyDescent="0.3">
      <c r="C2349" s="13"/>
      <c r="D2349" s="13"/>
      <c r="E2349" s="13"/>
      <c r="F2349" s="13"/>
      <c r="H2349" s="13"/>
      <c r="K2349" s="13"/>
      <c r="L2349" s="13"/>
      <c r="N2349" s="13"/>
      <c r="O2349" s="13"/>
    </row>
    <row r="2350" spans="3:15" x14ac:dyDescent="0.3">
      <c r="C2350" s="13"/>
      <c r="D2350" s="13"/>
      <c r="E2350" s="13"/>
      <c r="F2350" s="13"/>
      <c r="H2350" s="13"/>
      <c r="K2350" s="13"/>
      <c r="L2350" s="13"/>
      <c r="N2350" s="13"/>
      <c r="O2350" s="13"/>
    </row>
    <row r="2351" spans="3:15" x14ac:dyDescent="0.3">
      <c r="C2351" s="13"/>
      <c r="D2351" s="13"/>
      <c r="E2351" s="13"/>
      <c r="F2351" s="13"/>
      <c r="H2351" s="13"/>
      <c r="K2351" s="13"/>
      <c r="L2351" s="13"/>
      <c r="N2351" s="13"/>
      <c r="O2351" s="13"/>
    </row>
    <row r="2352" spans="3:15" x14ac:dyDescent="0.3">
      <c r="C2352" s="13"/>
      <c r="D2352" s="13"/>
      <c r="E2352" s="13"/>
      <c r="F2352" s="13"/>
      <c r="H2352" s="13"/>
      <c r="K2352" s="13"/>
      <c r="L2352" s="13"/>
      <c r="N2352" s="13"/>
      <c r="O2352" s="13"/>
    </row>
    <row r="2353" spans="3:15" x14ac:dyDescent="0.3">
      <c r="C2353" s="13"/>
      <c r="D2353" s="13"/>
      <c r="E2353" s="13"/>
      <c r="F2353" s="13"/>
      <c r="H2353" s="13"/>
      <c r="K2353" s="13"/>
      <c r="L2353" s="13"/>
      <c r="N2353" s="13"/>
      <c r="O2353" s="13"/>
    </row>
    <row r="2354" spans="3:15" x14ac:dyDescent="0.3">
      <c r="C2354" s="13"/>
      <c r="D2354" s="13"/>
      <c r="E2354" s="13"/>
      <c r="F2354" s="13"/>
      <c r="H2354" s="13"/>
      <c r="K2354" s="13"/>
      <c r="L2354" s="13"/>
      <c r="N2354" s="13"/>
      <c r="O2354" s="13"/>
    </row>
    <row r="2355" spans="3:15" x14ac:dyDescent="0.3">
      <c r="C2355" s="13"/>
      <c r="D2355" s="13"/>
      <c r="E2355" s="13"/>
      <c r="F2355" s="13"/>
      <c r="H2355" s="13"/>
      <c r="K2355" s="13"/>
      <c r="L2355" s="13"/>
      <c r="N2355" s="13"/>
      <c r="O2355" s="13"/>
    </row>
    <row r="2356" spans="3:15" x14ac:dyDescent="0.3">
      <c r="C2356" s="13"/>
      <c r="D2356" s="13"/>
      <c r="E2356" s="13"/>
      <c r="F2356" s="13"/>
      <c r="H2356" s="13"/>
      <c r="K2356" s="13"/>
      <c r="L2356" s="13"/>
      <c r="N2356" s="13"/>
      <c r="O2356" s="13"/>
    </row>
    <row r="2357" spans="3:15" x14ac:dyDescent="0.3">
      <c r="C2357" s="13"/>
      <c r="D2357" s="13"/>
      <c r="E2357" s="13"/>
      <c r="F2357" s="13"/>
      <c r="H2357" s="13"/>
      <c r="K2357" s="13"/>
      <c r="L2357" s="13"/>
      <c r="N2357" s="13"/>
      <c r="O2357" s="13"/>
    </row>
    <row r="2358" spans="3:15" x14ac:dyDescent="0.3">
      <c r="C2358" s="13"/>
      <c r="D2358" s="13"/>
      <c r="E2358" s="13"/>
      <c r="F2358" s="13"/>
      <c r="H2358" s="13"/>
      <c r="K2358" s="13"/>
      <c r="L2358" s="13"/>
      <c r="N2358" s="13"/>
      <c r="O2358" s="13"/>
    </row>
    <row r="2359" spans="3:15" x14ac:dyDescent="0.3">
      <c r="C2359" s="13"/>
      <c r="D2359" s="13"/>
      <c r="E2359" s="13"/>
      <c r="F2359" s="13"/>
      <c r="H2359" s="13"/>
      <c r="K2359" s="13"/>
      <c r="L2359" s="13"/>
      <c r="N2359" s="13"/>
      <c r="O2359" s="13"/>
    </row>
    <row r="2360" spans="3:15" x14ac:dyDescent="0.3">
      <c r="C2360" s="13"/>
      <c r="D2360" s="13"/>
      <c r="E2360" s="13"/>
      <c r="F2360" s="13"/>
      <c r="H2360" s="13"/>
      <c r="K2360" s="13"/>
      <c r="L2360" s="13"/>
      <c r="N2360" s="13"/>
      <c r="O2360" s="13"/>
    </row>
    <row r="2361" spans="3:15" x14ac:dyDescent="0.3">
      <c r="C2361" s="13"/>
      <c r="D2361" s="13"/>
      <c r="E2361" s="13"/>
      <c r="F2361" s="13"/>
      <c r="H2361" s="13"/>
      <c r="K2361" s="13"/>
      <c r="L2361" s="13"/>
      <c r="N2361" s="13"/>
      <c r="O2361" s="13"/>
    </row>
    <row r="2362" spans="3:15" x14ac:dyDescent="0.3">
      <c r="C2362" s="13"/>
      <c r="D2362" s="13"/>
      <c r="E2362" s="13"/>
      <c r="F2362" s="13"/>
      <c r="H2362" s="13"/>
      <c r="K2362" s="13"/>
      <c r="L2362" s="13"/>
      <c r="N2362" s="13"/>
      <c r="O2362" s="13"/>
    </row>
    <row r="2363" spans="3:15" x14ac:dyDescent="0.3">
      <c r="C2363" s="13"/>
      <c r="D2363" s="13"/>
      <c r="E2363" s="13"/>
      <c r="F2363" s="13"/>
      <c r="H2363" s="13"/>
      <c r="K2363" s="13"/>
      <c r="L2363" s="13"/>
      <c r="N2363" s="13"/>
      <c r="O2363" s="13"/>
    </row>
    <row r="2364" spans="3:15" x14ac:dyDescent="0.3">
      <c r="C2364" s="13"/>
      <c r="D2364" s="13"/>
      <c r="E2364" s="13"/>
      <c r="F2364" s="13"/>
      <c r="H2364" s="13"/>
      <c r="K2364" s="13"/>
      <c r="L2364" s="13"/>
      <c r="N2364" s="13"/>
      <c r="O2364" s="13"/>
    </row>
    <row r="2365" spans="3:15" x14ac:dyDescent="0.3">
      <c r="C2365" s="13"/>
      <c r="D2365" s="13"/>
      <c r="E2365" s="13"/>
      <c r="F2365" s="13"/>
      <c r="H2365" s="13"/>
      <c r="K2365" s="13"/>
      <c r="L2365" s="13"/>
      <c r="N2365" s="13"/>
      <c r="O2365" s="13"/>
    </row>
    <row r="2366" spans="3:15" x14ac:dyDescent="0.3">
      <c r="C2366" s="13"/>
      <c r="D2366" s="13"/>
      <c r="E2366" s="13"/>
      <c r="F2366" s="13"/>
      <c r="H2366" s="13"/>
      <c r="K2366" s="13"/>
      <c r="L2366" s="13"/>
      <c r="N2366" s="13"/>
      <c r="O2366" s="13"/>
    </row>
    <row r="2367" spans="3:15" x14ac:dyDescent="0.3">
      <c r="C2367" s="13"/>
      <c r="D2367" s="13"/>
      <c r="E2367" s="13"/>
      <c r="F2367" s="13"/>
      <c r="H2367" s="13"/>
      <c r="K2367" s="13"/>
      <c r="L2367" s="13"/>
      <c r="N2367" s="13"/>
      <c r="O2367" s="13"/>
    </row>
    <row r="2368" spans="3:15" x14ac:dyDescent="0.3">
      <c r="C2368" s="13"/>
      <c r="D2368" s="13"/>
      <c r="E2368" s="13"/>
      <c r="F2368" s="13"/>
      <c r="H2368" s="13"/>
      <c r="K2368" s="13"/>
      <c r="L2368" s="13"/>
      <c r="N2368" s="13"/>
      <c r="O2368" s="13"/>
    </row>
    <row r="2369" spans="3:15" x14ac:dyDescent="0.3">
      <c r="C2369" s="13"/>
      <c r="D2369" s="13"/>
      <c r="E2369" s="13"/>
      <c r="F2369" s="13"/>
      <c r="H2369" s="13"/>
      <c r="K2369" s="13"/>
      <c r="L2369" s="13"/>
      <c r="N2369" s="13"/>
      <c r="O2369" s="13"/>
    </row>
    <row r="2370" spans="3:15" x14ac:dyDescent="0.3">
      <c r="C2370" s="13"/>
      <c r="D2370" s="13"/>
      <c r="E2370" s="13"/>
      <c r="F2370" s="13"/>
      <c r="H2370" s="13"/>
      <c r="K2370" s="13"/>
      <c r="L2370" s="13"/>
      <c r="N2370" s="13"/>
      <c r="O2370" s="13"/>
    </row>
    <row r="2371" spans="3:15" x14ac:dyDescent="0.3">
      <c r="C2371" s="13"/>
      <c r="D2371" s="13"/>
      <c r="E2371" s="13"/>
      <c r="F2371" s="13"/>
      <c r="H2371" s="13"/>
      <c r="K2371" s="13"/>
      <c r="L2371" s="13"/>
      <c r="N2371" s="13"/>
      <c r="O2371" s="13"/>
    </row>
    <row r="2372" spans="3:15" x14ac:dyDescent="0.3">
      <c r="C2372" s="13"/>
      <c r="D2372" s="13"/>
      <c r="E2372" s="13"/>
      <c r="F2372" s="13"/>
      <c r="H2372" s="13"/>
      <c r="K2372" s="13"/>
      <c r="L2372" s="13"/>
      <c r="N2372" s="13"/>
      <c r="O2372" s="13"/>
    </row>
    <row r="2373" spans="3:15" x14ac:dyDescent="0.3">
      <c r="C2373" s="13"/>
      <c r="D2373" s="13"/>
      <c r="E2373" s="13"/>
      <c r="F2373" s="13"/>
      <c r="H2373" s="13"/>
      <c r="K2373" s="13"/>
      <c r="L2373" s="13"/>
      <c r="N2373" s="13"/>
      <c r="O2373" s="13"/>
    </row>
    <row r="2374" spans="3:15" x14ac:dyDescent="0.3">
      <c r="C2374" s="13"/>
      <c r="D2374" s="13"/>
      <c r="E2374" s="13"/>
      <c r="F2374" s="13"/>
      <c r="H2374" s="13"/>
      <c r="K2374" s="13"/>
      <c r="L2374" s="13"/>
      <c r="N2374" s="13"/>
      <c r="O2374" s="13"/>
    </row>
    <row r="2375" spans="3:15" x14ac:dyDescent="0.3">
      <c r="C2375" s="13"/>
      <c r="D2375" s="13"/>
      <c r="E2375" s="13"/>
      <c r="F2375" s="13"/>
      <c r="H2375" s="13"/>
      <c r="K2375" s="13"/>
      <c r="L2375" s="13"/>
      <c r="N2375" s="13"/>
      <c r="O2375" s="13"/>
    </row>
    <row r="2376" spans="3:15" x14ac:dyDescent="0.3">
      <c r="C2376" s="13"/>
      <c r="D2376" s="13"/>
      <c r="E2376" s="13"/>
      <c r="F2376" s="13"/>
      <c r="H2376" s="13"/>
      <c r="K2376" s="13"/>
      <c r="L2376" s="13"/>
      <c r="N2376" s="13"/>
      <c r="O2376" s="13"/>
    </row>
    <row r="2377" spans="3:15" x14ac:dyDescent="0.3">
      <c r="C2377" s="13"/>
      <c r="D2377" s="13"/>
      <c r="E2377" s="13"/>
      <c r="F2377" s="13"/>
      <c r="H2377" s="13"/>
      <c r="K2377" s="13"/>
      <c r="L2377" s="13"/>
      <c r="N2377" s="13"/>
      <c r="O2377" s="13"/>
    </row>
    <row r="2378" spans="3:15" x14ac:dyDescent="0.3">
      <c r="C2378" s="13"/>
      <c r="D2378" s="13"/>
      <c r="E2378" s="13"/>
      <c r="F2378" s="13"/>
      <c r="H2378" s="13"/>
      <c r="K2378" s="13"/>
      <c r="L2378" s="13"/>
      <c r="N2378" s="13"/>
      <c r="O2378" s="13"/>
    </row>
    <row r="2379" spans="3:15" x14ac:dyDescent="0.3">
      <c r="C2379" s="13"/>
      <c r="D2379" s="13"/>
      <c r="E2379" s="13"/>
      <c r="F2379" s="13"/>
      <c r="H2379" s="13"/>
      <c r="K2379" s="13"/>
      <c r="L2379" s="13"/>
      <c r="N2379" s="13"/>
      <c r="O2379" s="13"/>
    </row>
    <row r="2380" spans="3:15" x14ac:dyDescent="0.3">
      <c r="C2380" s="13"/>
      <c r="D2380" s="13"/>
      <c r="E2380" s="13"/>
      <c r="F2380" s="13"/>
      <c r="H2380" s="13"/>
      <c r="K2380" s="13"/>
      <c r="L2380" s="13"/>
      <c r="N2380" s="13"/>
      <c r="O2380" s="13"/>
    </row>
    <row r="2381" spans="3:15" x14ac:dyDescent="0.3">
      <c r="C2381" s="13"/>
      <c r="D2381" s="13"/>
      <c r="E2381" s="13"/>
      <c r="F2381" s="13"/>
      <c r="H2381" s="13"/>
      <c r="K2381" s="13"/>
      <c r="L2381" s="13"/>
      <c r="N2381" s="13"/>
      <c r="O2381" s="13"/>
    </row>
    <row r="2382" spans="3:15" x14ac:dyDescent="0.3">
      <c r="C2382" s="13"/>
      <c r="D2382" s="13"/>
      <c r="E2382" s="13"/>
      <c r="F2382" s="13"/>
      <c r="H2382" s="13"/>
      <c r="K2382" s="13"/>
      <c r="L2382" s="13"/>
      <c r="N2382" s="13"/>
      <c r="O2382" s="13"/>
    </row>
    <row r="2383" spans="3:15" x14ac:dyDescent="0.3">
      <c r="C2383" s="13"/>
      <c r="D2383" s="13"/>
      <c r="E2383" s="13"/>
      <c r="F2383" s="13"/>
      <c r="H2383" s="13"/>
      <c r="K2383" s="13"/>
      <c r="L2383" s="13"/>
      <c r="N2383" s="13"/>
      <c r="O2383" s="13"/>
    </row>
    <row r="2384" spans="3:15" x14ac:dyDescent="0.3">
      <c r="C2384" s="13"/>
      <c r="D2384" s="13"/>
      <c r="E2384" s="13"/>
      <c r="F2384" s="13"/>
      <c r="H2384" s="13"/>
      <c r="K2384" s="13"/>
      <c r="L2384" s="13"/>
      <c r="N2384" s="13"/>
      <c r="O2384" s="13"/>
    </row>
    <row r="2385" spans="3:15" x14ac:dyDescent="0.3">
      <c r="C2385" s="13"/>
      <c r="D2385" s="13"/>
      <c r="E2385" s="13"/>
      <c r="F2385" s="13"/>
      <c r="H2385" s="13"/>
      <c r="K2385" s="13"/>
      <c r="L2385" s="13"/>
      <c r="N2385" s="13"/>
      <c r="O2385" s="13"/>
    </row>
    <row r="2386" spans="3:15" x14ac:dyDescent="0.3">
      <c r="C2386" s="13"/>
      <c r="D2386" s="13"/>
      <c r="E2386" s="13"/>
      <c r="F2386" s="13"/>
      <c r="H2386" s="13"/>
      <c r="K2386" s="13"/>
      <c r="L2386" s="13"/>
      <c r="N2386" s="13"/>
      <c r="O2386" s="13"/>
    </row>
    <row r="2387" spans="3:15" x14ac:dyDescent="0.3">
      <c r="C2387" s="13"/>
      <c r="D2387" s="13"/>
      <c r="E2387" s="13"/>
      <c r="F2387" s="13"/>
      <c r="H2387" s="13"/>
      <c r="K2387" s="13"/>
      <c r="L2387" s="13"/>
      <c r="N2387" s="13"/>
      <c r="O2387" s="13"/>
    </row>
    <row r="2388" spans="3:15" x14ac:dyDescent="0.3">
      <c r="C2388" s="13"/>
      <c r="D2388" s="13"/>
      <c r="E2388" s="13"/>
      <c r="F2388" s="13"/>
      <c r="H2388" s="13"/>
      <c r="K2388" s="13"/>
      <c r="L2388" s="13"/>
      <c r="N2388" s="13"/>
      <c r="O2388" s="13"/>
    </row>
    <row r="2389" spans="3:15" x14ac:dyDescent="0.3">
      <c r="C2389" s="13"/>
      <c r="D2389" s="13"/>
      <c r="E2389" s="13"/>
      <c r="F2389" s="13"/>
      <c r="H2389" s="13"/>
      <c r="K2389" s="13"/>
      <c r="L2389" s="13"/>
      <c r="N2389" s="13"/>
      <c r="O2389" s="13"/>
    </row>
    <row r="2390" spans="3:15" x14ac:dyDescent="0.3">
      <c r="C2390" s="13"/>
      <c r="D2390" s="13"/>
      <c r="E2390" s="13"/>
      <c r="F2390" s="13"/>
      <c r="H2390" s="13"/>
      <c r="K2390" s="13"/>
      <c r="L2390" s="13"/>
      <c r="N2390" s="13"/>
      <c r="O2390" s="13"/>
    </row>
    <row r="2391" spans="3:15" x14ac:dyDescent="0.3">
      <c r="C2391" s="13"/>
      <c r="D2391" s="13"/>
      <c r="E2391" s="13"/>
      <c r="F2391" s="13"/>
      <c r="H2391" s="13"/>
      <c r="K2391" s="13"/>
      <c r="L2391" s="13"/>
      <c r="N2391" s="13"/>
      <c r="O2391" s="13"/>
    </row>
    <row r="2392" spans="3:15" x14ac:dyDescent="0.3">
      <c r="C2392" s="13"/>
      <c r="D2392" s="13"/>
      <c r="E2392" s="13"/>
      <c r="F2392" s="13"/>
      <c r="H2392" s="13"/>
      <c r="K2392" s="13"/>
      <c r="L2392" s="13"/>
      <c r="N2392" s="13"/>
      <c r="O2392" s="13"/>
    </row>
    <row r="2393" spans="3:15" x14ac:dyDescent="0.3">
      <c r="C2393" s="13"/>
      <c r="D2393" s="13"/>
      <c r="E2393" s="13"/>
      <c r="F2393" s="13"/>
      <c r="H2393" s="13"/>
      <c r="K2393" s="13"/>
      <c r="L2393" s="13"/>
      <c r="N2393" s="13"/>
      <c r="O2393" s="13"/>
    </row>
    <row r="2394" spans="3:15" x14ac:dyDescent="0.3">
      <c r="C2394" s="13"/>
      <c r="D2394" s="13"/>
      <c r="E2394" s="13"/>
      <c r="F2394" s="13"/>
      <c r="H2394" s="13"/>
      <c r="K2394" s="13"/>
      <c r="L2394" s="13"/>
      <c r="N2394" s="13"/>
      <c r="O2394" s="13"/>
    </row>
    <row r="2395" spans="3:15" x14ac:dyDescent="0.3">
      <c r="C2395" s="13"/>
      <c r="D2395" s="13"/>
      <c r="E2395" s="13"/>
      <c r="F2395" s="13"/>
      <c r="H2395" s="13"/>
      <c r="K2395" s="13"/>
      <c r="L2395" s="13"/>
      <c r="N2395" s="13"/>
      <c r="O2395" s="13"/>
    </row>
    <row r="2396" spans="3:15" x14ac:dyDescent="0.3">
      <c r="C2396" s="13"/>
      <c r="D2396" s="13"/>
      <c r="E2396" s="13"/>
      <c r="F2396" s="13"/>
      <c r="H2396" s="13"/>
      <c r="K2396" s="13"/>
      <c r="L2396" s="13"/>
      <c r="N2396" s="13"/>
      <c r="O2396" s="13"/>
    </row>
    <row r="2397" spans="3:15" x14ac:dyDescent="0.3">
      <c r="C2397" s="13"/>
      <c r="D2397" s="13"/>
      <c r="E2397" s="13"/>
      <c r="F2397" s="13"/>
      <c r="H2397" s="13"/>
      <c r="K2397" s="13"/>
      <c r="L2397" s="13"/>
      <c r="N2397" s="13"/>
      <c r="O2397" s="13"/>
    </row>
    <row r="2398" spans="3:15" x14ac:dyDescent="0.3">
      <c r="C2398" s="13"/>
      <c r="D2398" s="13"/>
      <c r="E2398" s="13"/>
      <c r="F2398" s="13"/>
      <c r="H2398" s="13"/>
      <c r="K2398" s="13"/>
      <c r="L2398" s="13"/>
      <c r="N2398" s="13"/>
      <c r="O2398" s="13"/>
    </row>
    <row r="2399" spans="3:15" x14ac:dyDescent="0.3">
      <c r="C2399" s="13"/>
      <c r="D2399" s="13"/>
      <c r="E2399" s="13"/>
      <c r="F2399" s="13"/>
      <c r="H2399" s="13"/>
      <c r="K2399" s="13"/>
      <c r="L2399" s="13"/>
      <c r="N2399" s="13"/>
      <c r="O2399" s="13"/>
    </row>
    <row r="2400" spans="3:15" x14ac:dyDescent="0.3">
      <c r="C2400" s="13"/>
      <c r="D2400" s="13"/>
      <c r="E2400" s="13"/>
      <c r="F2400" s="13"/>
      <c r="H2400" s="13"/>
      <c r="K2400" s="13"/>
      <c r="L2400" s="13"/>
      <c r="N2400" s="13"/>
      <c r="O2400" s="13"/>
    </row>
    <row r="2401" spans="3:15" x14ac:dyDescent="0.3">
      <c r="C2401" s="13"/>
      <c r="D2401" s="13"/>
      <c r="E2401" s="13"/>
      <c r="F2401" s="13"/>
      <c r="H2401" s="13"/>
      <c r="K2401" s="13"/>
      <c r="L2401" s="13"/>
      <c r="N2401" s="13"/>
      <c r="O2401" s="13"/>
    </row>
    <row r="2402" spans="3:15" x14ac:dyDescent="0.3">
      <c r="C2402" s="13"/>
      <c r="D2402" s="13"/>
      <c r="E2402" s="13"/>
      <c r="F2402" s="13"/>
      <c r="H2402" s="13"/>
      <c r="K2402" s="13"/>
      <c r="L2402" s="13"/>
      <c r="N2402" s="13"/>
      <c r="O2402" s="13"/>
    </row>
    <row r="2403" spans="3:15" x14ac:dyDescent="0.3">
      <c r="C2403" s="13"/>
      <c r="D2403" s="13"/>
      <c r="E2403" s="13"/>
      <c r="F2403" s="13"/>
      <c r="H2403" s="13"/>
      <c r="K2403" s="13"/>
      <c r="L2403" s="13"/>
      <c r="N2403" s="13"/>
      <c r="O2403" s="13"/>
    </row>
    <row r="2404" spans="3:15" x14ac:dyDescent="0.3">
      <c r="C2404" s="13"/>
      <c r="D2404" s="13"/>
      <c r="E2404" s="13"/>
      <c r="F2404" s="13"/>
      <c r="H2404" s="13"/>
      <c r="K2404" s="13"/>
      <c r="L2404" s="13"/>
      <c r="N2404" s="13"/>
      <c r="O2404" s="13"/>
    </row>
    <row r="2405" spans="3:15" x14ac:dyDescent="0.3">
      <c r="C2405" s="13"/>
      <c r="D2405" s="13"/>
      <c r="E2405" s="13"/>
      <c r="F2405" s="13"/>
      <c r="H2405" s="13"/>
      <c r="K2405" s="13"/>
      <c r="L2405" s="13"/>
      <c r="N2405" s="13"/>
      <c r="O2405" s="13"/>
    </row>
    <row r="2406" spans="3:15" x14ac:dyDescent="0.3">
      <c r="C2406" s="13"/>
      <c r="D2406" s="13"/>
      <c r="E2406" s="13"/>
      <c r="F2406" s="13"/>
      <c r="H2406" s="13"/>
      <c r="K2406" s="13"/>
      <c r="L2406" s="13"/>
      <c r="N2406" s="13"/>
      <c r="O2406" s="13"/>
    </row>
    <row r="2407" spans="3:15" x14ac:dyDescent="0.3">
      <c r="C2407" s="13"/>
      <c r="D2407" s="13"/>
      <c r="E2407" s="13"/>
      <c r="F2407" s="13"/>
      <c r="H2407" s="13"/>
      <c r="K2407" s="13"/>
      <c r="L2407" s="13"/>
      <c r="N2407" s="13"/>
      <c r="O2407" s="13"/>
    </row>
    <row r="2408" spans="3:15" x14ac:dyDescent="0.3">
      <c r="C2408" s="13"/>
      <c r="D2408" s="13"/>
      <c r="E2408" s="13"/>
      <c r="F2408" s="13"/>
      <c r="H2408" s="13"/>
      <c r="K2408" s="13"/>
      <c r="L2408" s="13"/>
      <c r="N2408" s="13"/>
      <c r="O2408" s="13"/>
    </row>
    <row r="2409" spans="3:15" x14ac:dyDescent="0.3">
      <c r="C2409" s="13"/>
      <c r="D2409" s="13"/>
      <c r="E2409" s="13"/>
      <c r="F2409" s="13"/>
      <c r="H2409" s="13"/>
      <c r="K2409" s="13"/>
      <c r="L2409" s="13"/>
      <c r="N2409" s="13"/>
      <c r="O2409" s="13"/>
    </row>
    <row r="2410" spans="3:15" x14ac:dyDescent="0.3">
      <c r="C2410" s="13"/>
      <c r="D2410" s="13"/>
      <c r="E2410" s="13"/>
      <c r="F2410" s="13"/>
      <c r="H2410" s="13"/>
      <c r="K2410" s="13"/>
      <c r="L2410" s="13"/>
      <c r="N2410" s="13"/>
      <c r="O2410" s="13"/>
    </row>
    <row r="2411" spans="3:15" x14ac:dyDescent="0.3">
      <c r="C2411" s="13"/>
      <c r="D2411" s="13"/>
      <c r="E2411" s="13"/>
      <c r="F2411" s="13"/>
      <c r="H2411" s="13"/>
      <c r="K2411" s="13"/>
      <c r="L2411" s="13"/>
      <c r="N2411" s="13"/>
      <c r="O2411" s="13"/>
    </row>
    <row r="2412" spans="3:15" x14ac:dyDescent="0.3">
      <c r="C2412" s="13"/>
      <c r="D2412" s="13"/>
      <c r="E2412" s="13"/>
      <c r="F2412" s="13"/>
      <c r="H2412" s="13"/>
      <c r="K2412" s="13"/>
      <c r="L2412" s="13"/>
      <c r="N2412" s="13"/>
      <c r="O2412" s="13"/>
    </row>
    <row r="2413" spans="3:15" x14ac:dyDescent="0.3">
      <c r="C2413" s="13"/>
      <c r="D2413" s="13"/>
      <c r="E2413" s="13"/>
      <c r="F2413" s="13"/>
      <c r="H2413" s="13"/>
      <c r="K2413" s="13"/>
      <c r="L2413" s="13"/>
      <c r="N2413" s="13"/>
      <c r="O2413" s="13"/>
    </row>
    <row r="2414" spans="3:15" x14ac:dyDescent="0.3">
      <c r="C2414" s="13"/>
      <c r="D2414" s="13"/>
      <c r="E2414" s="13"/>
      <c r="F2414" s="13"/>
      <c r="H2414" s="13"/>
      <c r="K2414" s="13"/>
      <c r="L2414" s="13"/>
      <c r="N2414" s="13"/>
      <c r="O2414" s="13"/>
    </row>
    <row r="2415" spans="3:15" x14ac:dyDescent="0.3">
      <c r="C2415" s="13"/>
      <c r="D2415" s="13"/>
      <c r="E2415" s="13"/>
      <c r="F2415" s="13"/>
      <c r="H2415" s="13"/>
      <c r="K2415" s="13"/>
      <c r="L2415" s="13"/>
      <c r="N2415" s="13"/>
      <c r="O2415" s="13"/>
    </row>
    <row r="2416" spans="3:15" x14ac:dyDescent="0.3">
      <c r="C2416" s="13"/>
      <c r="D2416" s="13"/>
      <c r="E2416" s="13"/>
      <c r="F2416" s="13"/>
      <c r="H2416" s="13"/>
      <c r="K2416" s="13"/>
      <c r="L2416" s="13"/>
      <c r="N2416" s="13"/>
      <c r="O2416" s="13"/>
    </row>
    <row r="2417" spans="3:15" x14ac:dyDescent="0.3">
      <c r="C2417" s="13"/>
      <c r="D2417" s="13"/>
      <c r="E2417" s="13"/>
      <c r="F2417" s="13"/>
      <c r="H2417" s="13"/>
      <c r="K2417" s="13"/>
      <c r="L2417" s="13"/>
      <c r="N2417" s="13"/>
      <c r="O2417" s="13"/>
    </row>
    <row r="2418" spans="3:15" x14ac:dyDescent="0.3">
      <c r="C2418" s="13"/>
      <c r="D2418" s="13"/>
      <c r="E2418" s="13"/>
      <c r="F2418" s="13"/>
      <c r="H2418" s="13"/>
      <c r="K2418" s="13"/>
      <c r="L2418" s="13"/>
      <c r="N2418" s="13"/>
      <c r="O2418" s="13"/>
    </row>
    <row r="2419" spans="3:15" x14ac:dyDescent="0.3">
      <c r="C2419" s="13"/>
      <c r="D2419" s="13"/>
      <c r="E2419" s="13"/>
      <c r="F2419" s="13"/>
      <c r="H2419" s="13"/>
      <c r="K2419" s="13"/>
      <c r="L2419" s="13"/>
      <c r="N2419" s="13"/>
      <c r="O2419" s="13"/>
    </row>
    <row r="2420" spans="3:15" x14ac:dyDescent="0.3">
      <c r="C2420" s="13"/>
      <c r="D2420" s="13"/>
      <c r="E2420" s="13"/>
      <c r="F2420" s="13"/>
      <c r="H2420" s="13"/>
      <c r="K2420" s="13"/>
      <c r="L2420" s="13"/>
      <c r="N2420" s="13"/>
      <c r="O2420" s="13"/>
    </row>
    <row r="2421" spans="3:15" x14ac:dyDescent="0.3">
      <c r="C2421" s="13"/>
      <c r="D2421" s="13"/>
      <c r="E2421" s="13"/>
      <c r="F2421" s="13"/>
      <c r="H2421" s="13"/>
      <c r="K2421" s="13"/>
      <c r="L2421" s="13"/>
      <c r="N2421" s="13"/>
      <c r="O2421" s="13"/>
    </row>
    <row r="2422" spans="3:15" x14ac:dyDescent="0.3">
      <c r="C2422" s="13"/>
      <c r="D2422" s="13"/>
      <c r="E2422" s="13"/>
      <c r="F2422" s="13"/>
      <c r="H2422" s="13"/>
      <c r="K2422" s="13"/>
      <c r="L2422" s="13"/>
      <c r="N2422" s="13"/>
      <c r="O2422" s="13"/>
    </row>
    <row r="2423" spans="3:15" x14ac:dyDescent="0.3">
      <c r="C2423" s="13"/>
      <c r="D2423" s="13"/>
      <c r="E2423" s="13"/>
      <c r="F2423" s="13"/>
      <c r="H2423" s="13"/>
      <c r="K2423" s="13"/>
      <c r="L2423" s="13"/>
      <c r="N2423" s="13"/>
      <c r="O2423" s="13"/>
    </row>
    <row r="2424" spans="3:15" x14ac:dyDescent="0.3">
      <c r="C2424" s="13"/>
      <c r="D2424" s="13"/>
      <c r="E2424" s="13"/>
      <c r="F2424" s="13"/>
      <c r="H2424" s="13"/>
      <c r="K2424" s="13"/>
      <c r="L2424" s="13"/>
      <c r="N2424" s="13"/>
      <c r="O2424" s="13"/>
    </row>
    <row r="2425" spans="3:15" x14ac:dyDescent="0.3">
      <c r="C2425" s="13"/>
      <c r="D2425" s="13"/>
      <c r="E2425" s="13"/>
      <c r="F2425" s="13"/>
      <c r="H2425" s="13"/>
      <c r="K2425" s="13"/>
      <c r="L2425" s="13"/>
      <c r="N2425" s="13"/>
      <c r="O2425" s="13"/>
    </row>
    <row r="2426" spans="3:15" x14ac:dyDescent="0.3">
      <c r="C2426" s="13"/>
      <c r="D2426" s="13"/>
      <c r="E2426" s="13"/>
      <c r="F2426" s="13"/>
      <c r="H2426" s="13"/>
      <c r="K2426" s="13"/>
      <c r="L2426" s="13"/>
      <c r="N2426" s="13"/>
      <c r="O2426" s="13"/>
    </row>
    <row r="2427" spans="3:15" x14ac:dyDescent="0.3">
      <c r="C2427" s="13"/>
      <c r="D2427" s="13"/>
      <c r="E2427" s="13"/>
      <c r="F2427" s="13"/>
      <c r="H2427" s="13"/>
      <c r="K2427" s="13"/>
      <c r="L2427" s="13"/>
      <c r="N2427" s="13"/>
      <c r="O2427" s="13"/>
    </row>
    <row r="2428" spans="3:15" x14ac:dyDescent="0.3">
      <c r="C2428" s="13"/>
      <c r="D2428" s="13"/>
      <c r="E2428" s="13"/>
      <c r="F2428" s="13"/>
      <c r="H2428" s="13"/>
      <c r="K2428" s="13"/>
      <c r="L2428" s="13"/>
      <c r="N2428" s="13"/>
      <c r="O2428" s="13"/>
    </row>
    <row r="2429" spans="3:15" x14ac:dyDescent="0.3">
      <c r="C2429" s="13"/>
      <c r="D2429" s="13"/>
      <c r="E2429" s="13"/>
      <c r="F2429" s="13"/>
      <c r="H2429" s="13"/>
      <c r="K2429" s="13"/>
      <c r="L2429" s="13"/>
      <c r="N2429" s="13"/>
      <c r="O2429" s="13"/>
    </row>
    <row r="2430" spans="3:15" x14ac:dyDescent="0.3">
      <c r="C2430" s="13"/>
      <c r="D2430" s="13"/>
      <c r="E2430" s="13"/>
      <c r="F2430" s="13"/>
      <c r="H2430" s="13"/>
      <c r="K2430" s="13"/>
      <c r="L2430" s="13"/>
      <c r="N2430" s="13"/>
      <c r="O2430" s="13"/>
    </row>
    <row r="2431" spans="3:15" x14ac:dyDescent="0.3">
      <c r="C2431" s="13"/>
      <c r="D2431" s="13"/>
      <c r="E2431" s="13"/>
      <c r="F2431" s="13"/>
      <c r="H2431" s="13"/>
      <c r="K2431" s="13"/>
      <c r="L2431" s="13"/>
      <c r="N2431" s="13"/>
      <c r="O2431" s="13"/>
    </row>
    <row r="2432" spans="3:15" x14ac:dyDescent="0.3">
      <c r="C2432" s="13"/>
      <c r="D2432" s="13"/>
      <c r="E2432" s="13"/>
      <c r="F2432" s="13"/>
      <c r="H2432" s="13"/>
      <c r="K2432" s="13"/>
      <c r="L2432" s="13"/>
      <c r="N2432" s="13"/>
      <c r="O2432" s="13"/>
    </row>
    <row r="2433" spans="3:15" x14ac:dyDescent="0.3">
      <c r="C2433" s="13"/>
      <c r="D2433" s="13"/>
      <c r="E2433" s="13"/>
      <c r="F2433" s="13"/>
      <c r="H2433" s="13"/>
      <c r="K2433" s="13"/>
      <c r="L2433" s="13"/>
      <c r="N2433" s="13"/>
      <c r="O2433" s="13"/>
    </row>
    <row r="2434" spans="3:15" x14ac:dyDescent="0.3">
      <c r="C2434" s="13"/>
      <c r="D2434" s="13"/>
      <c r="E2434" s="13"/>
      <c r="F2434" s="13"/>
      <c r="H2434" s="13"/>
      <c r="K2434" s="13"/>
      <c r="L2434" s="13"/>
      <c r="N2434" s="13"/>
      <c r="O2434" s="13"/>
    </row>
    <row r="2435" spans="3:15" x14ac:dyDescent="0.3">
      <c r="C2435" s="13"/>
      <c r="D2435" s="13"/>
      <c r="E2435" s="13"/>
      <c r="F2435" s="13"/>
      <c r="H2435" s="13"/>
      <c r="K2435" s="13"/>
      <c r="L2435" s="13"/>
      <c r="N2435" s="13"/>
      <c r="O2435" s="13"/>
    </row>
    <row r="2436" spans="3:15" x14ac:dyDescent="0.3">
      <c r="C2436" s="13"/>
      <c r="D2436" s="13"/>
      <c r="E2436" s="13"/>
      <c r="F2436" s="13"/>
      <c r="H2436" s="13"/>
      <c r="K2436" s="13"/>
      <c r="L2436" s="13"/>
      <c r="N2436" s="13"/>
      <c r="O2436" s="13"/>
    </row>
    <row r="2437" spans="3:15" x14ac:dyDescent="0.3">
      <c r="C2437" s="13"/>
      <c r="D2437" s="13"/>
      <c r="E2437" s="13"/>
      <c r="F2437" s="13"/>
      <c r="H2437" s="13"/>
      <c r="K2437" s="13"/>
      <c r="L2437" s="13"/>
      <c r="N2437" s="13"/>
      <c r="O2437" s="13"/>
    </row>
    <row r="2438" spans="3:15" x14ac:dyDescent="0.3">
      <c r="C2438" s="13"/>
      <c r="D2438" s="13"/>
      <c r="E2438" s="13"/>
      <c r="F2438" s="13"/>
      <c r="H2438" s="13"/>
      <c r="K2438" s="13"/>
      <c r="L2438" s="13"/>
      <c r="N2438" s="13"/>
      <c r="O2438" s="13"/>
    </row>
    <row r="2439" spans="3:15" x14ac:dyDescent="0.3">
      <c r="C2439" s="13"/>
      <c r="D2439" s="13"/>
      <c r="E2439" s="13"/>
      <c r="F2439" s="13"/>
      <c r="H2439" s="13"/>
      <c r="K2439" s="13"/>
      <c r="L2439" s="13"/>
      <c r="N2439" s="13"/>
      <c r="O2439" s="13"/>
    </row>
    <row r="2440" spans="3:15" x14ac:dyDescent="0.3">
      <c r="C2440" s="13"/>
      <c r="D2440" s="13"/>
      <c r="E2440" s="13"/>
      <c r="F2440" s="13"/>
      <c r="H2440" s="13"/>
      <c r="K2440" s="13"/>
      <c r="L2440" s="13"/>
      <c r="N2440" s="13"/>
      <c r="O2440" s="13"/>
    </row>
    <row r="2441" spans="3:15" x14ac:dyDescent="0.3">
      <c r="C2441" s="13"/>
      <c r="D2441" s="13"/>
      <c r="E2441" s="13"/>
      <c r="F2441" s="13"/>
      <c r="H2441" s="13"/>
      <c r="K2441" s="13"/>
      <c r="L2441" s="13"/>
      <c r="N2441" s="13"/>
      <c r="O2441" s="13"/>
    </row>
    <row r="2442" spans="3:15" x14ac:dyDescent="0.3">
      <c r="C2442" s="13"/>
      <c r="D2442" s="13"/>
      <c r="E2442" s="13"/>
      <c r="F2442" s="13"/>
      <c r="H2442" s="13"/>
      <c r="K2442" s="13"/>
      <c r="L2442" s="13"/>
      <c r="N2442" s="13"/>
      <c r="O2442" s="13"/>
    </row>
    <row r="2443" spans="3:15" x14ac:dyDescent="0.3">
      <c r="C2443" s="13"/>
      <c r="D2443" s="13"/>
      <c r="E2443" s="13"/>
      <c r="F2443" s="13"/>
      <c r="H2443" s="13"/>
      <c r="K2443" s="13"/>
      <c r="L2443" s="13"/>
      <c r="N2443" s="13"/>
      <c r="O2443" s="13"/>
    </row>
    <row r="2444" spans="3:15" x14ac:dyDescent="0.3">
      <c r="C2444" s="13"/>
      <c r="D2444" s="13"/>
      <c r="E2444" s="13"/>
      <c r="F2444" s="13"/>
      <c r="H2444" s="13"/>
      <c r="K2444" s="13"/>
      <c r="L2444" s="13"/>
      <c r="N2444" s="13"/>
      <c r="O2444" s="13"/>
    </row>
    <row r="2445" spans="3:15" x14ac:dyDescent="0.3">
      <c r="C2445" s="13"/>
      <c r="D2445" s="13"/>
      <c r="E2445" s="13"/>
      <c r="F2445" s="13"/>
      <c r="H2445" s="13"/>
      <c r="K2445" s="13"/>
      <c r="L2445" s="13"/>
      <c r="N2445" s="13"/>
      <c r="O2445" s="13"/>
    </row>
    <row r="2446" spans="3:15" x14ac:dyDescent="0.3">
      <c r="C2446" s="13"/>
      <c r="D2446" s="13"/>
      <c r="E2446" s="13"/>
      <c r="F2446" s="13"/>
      <c r="H2446" s="13"/>
      <c r="K2446" s="13"/>
      <c r="L2446" s="13"/>
      <c r="N2446" s="13"/>
      <c r="O2446" s="13"/>
    </row>
    <row r="2447" spans="3:15" x14ac:dyDescent="0.3">
      <c r="C2447" s="13"/>
      <c r="D2447" s="13"/>
      <c r="E2447" s="13"/>
      <c r="F2447" s="13"/>
      <c r="H2447" s="13"/>
      <c r="K2447" s="13"/>
      <c r="L2447" s="13"/>
      <c r="N2447" s="13"/>
      <c r="O2447" s="13"/>
    </row>
    <row r="2448" spans="3:15" x14ac:dyDescent="0.3">
      <c r="C2448" s="13"/>
      <c r="D2448" s="13"/>
      <c r="E2448" s="13"/>
      <c r="F2448" s="13"/>
      <c r="H2448" s="13"/>
      <c r="K2448" s="13"/>
      <c r="L2448" s="13"/>
      <c r="N2448" s="13"/>
      <c r="O2448" s="13"/>
    </row>
    <row r="2449" spans="3:15" x14ac:dyDescent="0.3">
      <c r="C2449" s="13"/>
      <c r="D2449" s="13"/>
      <c r="E2449" s="13"/>
      <c r="F2449" s="13"/>
      <c r="H2449" s="13"/>
      <c r="K2449" s="13"/>
      <c r="L2449" s="13"/>
      <c r="N2449" s="13"/>
      <c r="O2449" s="13"/>
    </row>
    <row r="2450" spans="3:15" x14ac:dyDescent="0.3">
      <c r="C2450" s="13"/>
      <c r="D2450" s="13"/>
      <c r="E2450" s="13"/>
      <c r="F2450" s="13"/>
      <c r="H2450" s="13"/>
      <c r="K2450" s="13"/>
      <c r="L2450" s="13"/>
      <c r="N2450" s="13"/>
      <c r="O2450" s="13"/>
    </row>
    <row r="2451" spans="3:15" x14ac:dyDescent="0.3">
      <c r="C2451" s="13"/>
      <c r="D2451" s="13"/>
      <c r="E2451" s="13"/>
      <c r="F2451" s="13"/>
      <c r="H2451" s="13"/>
      <c r="K2451" s="13"/>
      <c r="L2451" s="13"/>
      <c r="N2451" s="13"/>
      <c r="O2451" s="13"/>
    </row>
    <row r="2452" spans="3:15" x14ac:dyDescent="0.3">
      <c r="C2452" s="13"/>
      <c r="D2452" s="13"/>
      <c r="E2452" s="13"/>
      <c r="F2452" s="13"/>
      <c r="H2452" s="13"/>
      <c r="K2452" s="13"/>
      <c r="L2452" s="13"/>
      <c r="N2452" s="13"/>
      <c r="O2452" s="13"/>
    </row>
    <row r="2453" spans="3:15" x14ac:dyDescent="0.3">
      <c r="C2453" s="13"/>
      <c r="D2453" s="13"/>
      <c r="E2453" s="13"/>
      <c r="F2453" s="13"/>
      <c r="H2453" s="13"/>
      <c r="K2453" s="13"/>
      <c r="L2453" s="13"/>
      <c r="N2453" s="13"/>
      <c r="O2453" s="13"/>
    </row>
    <row r="2454" spans="3:15" x14ac:dyDescent="0.3">
      <c r="C2454" s="13"/>
      <c r="D2454" s="13"/>
      <c r="E2454" s="13"/>
      <c r="F2454" s="13"/>
      <c r="H2454" s="13"/>
      <c r="K2454" s="13"/>
      <c r="L2454" s="13"/>
      <c r="N2454" s="13"/>
      <c r="O2454" s="13"/>
    </row>
    <row r="2455" spans="3:15" x14ac:dyDescent="0.3">
      <c r="C2455" s="13"/>
      <c r="D2455" s="13"/>
      <c r="E2455" s="13"/>
      <c r="F2455" s="13"/>
      <c r="H2455" s="13"/>
      <c r="K2455" s="13"/>
      <c r="L2455" s="13"/>
      <c r="N2455" s="13"/>
      <c r="O2455" s="13"/>
    </row>
    <row r="2456" spans="3:15" x14ac:dyDescent="0.3">
      <c r="C2456" s="13"/>
      <c r="D2456" s="13"/>
      <c r="E2456" s="13"/>
      <c r="F2456" s="13"/>
      <c r="H2456" s="13"/>
      <c r="K2456" s="13"/>
      <c r="L2456" s="13"/>
      <c r="N2456" s="13"/>
      <c r="O2456" s="13"/>
    </row>
    <row r="2457" spans="3:15" x14ac:dyDescent="0.3">
      <c r="C2457" s="13"/>
      <c r="D2457" s="13"/>
      <c r="E2457" s="13"/>
      <c r="F2457" s="13"/>
      <c r="H2457" s="13"/>
      <c r="K2457" s="13"/>
      <c r="L2457" s="13"/>
      <c r="N2457" s="13"/>
      <c r="O2457" s="13"/>
    </row>
    <row r="2458" spans="3:15" x14ac:dyDescent="0.3">
      <c r="C2458" s="13"/>
      <c r="D2458" s="13"/>
      <c r="E2458" s="13"/>
      <c r="F2458" s="13"/>
      <c r="H2458" s="13"/>
      <c r="K2458" s="13"/>
      <c r="L2458" s="13"/>
      <c r="N2458" s="13"/>
      <c r="O2458" s="13"/>
    </row>
  </sheetData>
  <sortState xmlns:xlrd2="http://schemas.microsoft.com/office/spreadsheetml/2017/richdata2" ref="A2:P616">
    <sortCondition ref="A2:A616"/>
  </sortState>
  <conditionalFormatting sqref="W3">
    <cfRule type="cellIs" dxfId="23" priority="1" operator="equal">
      <formula>"ok"</formula>
    </cfRule>
    <cfRule type="cellIs" dxfId="22"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1DDA-8C29-49E6-8827-636112EEE220}">
  <sheetPr>
    <tabColor rgb="FF00B050"/>
    <pageSetUpPr fitToPage="1"/>
  </sheetPr>
  <dimension ref="A1:R1941"/>
  <sheetViews>
    <sheetView workbookViewId="0">
      <pane ySplit="1" topLeftCell="A2" activePane="bottomLeft" state="frozen"/>
      <selection activeCell="E13" sqref="E13:E14"/>
      <selection pane="bottomLeft" activeCell="N123" sqref="N3:N123"/>
    </sheetView>
  </sheetViews>
  <sheetFormatPr defaultRowHeight="14.4" x14ac:dyDescent="0.3"/>
  <cols>
    <col min="1" max="1" width="9.109375" style="4" customWidth="1"/>
    <col min="2" max="2" width="20.109375" style="13" customWidth="1"/>
    <col min="3" max="3" width="15.44140625" style="27" bestFit="1" customWidth="1"/>
    <col min="4" max="4" width="40" style="13" customWidth="1"/>
    <col min="5" max="5" width="39.109375" style="13" customWidth="1"/>
    <col min="6" max="7" width="30.33203125" style="4" customWidth="1"/>
    <col min="8" max="8" width="45.88671875" style="13" customWidth="1"/>
    <col min="9" max="10" width="57.6640625" style="27" customWidth="1"/>
    <col min="11" max="13" width="39.109375" style="13" customWidth="1"/>
    <col min="14" max="14" width="11.21875" style="13" customWidth="1"/>
    <col min="15" max="15" width="3.5546875" style="2" customWidth="1"/>
  </cols>
  <sheetData>
    <row r="1" spans="1:18" s="1" customFormat="1" x14ac:dyDescent="0.3">
      <c r="A1" s="6" t="s">
        <v>740</v>
      </c>
      <c r="B1" s="6" t="s">
        <v>9</v>
      </c>
      <c r="C1" s="26" t="s">
        <v>526</v>
      </c>
      <c r="D1" s="6" t="s">
        <v>622</v>
      </c>
      <c r="E1" s="6" t="s">
        <v>542</v>
      </c>
      <c r="F1" s="6" t="s">
        <v>742</v>
      </c>
      <c r="G1" s="6" t="s">
        <v>745</v>
      </c>
      <c r="H1" s="6" t="s">
        <v>527</v>
      </c>
      <c r="I1" s="26" t="s">
        <v>1578</v>
      </c>
      <c r="J1" s="26" t="s">
        <v>1579</v>
      </c>
      <c r="K1" s="6" t="s">
        <v>748</v>
      </c>
      <c r="L1" s="6" t="s">
        <v>2045</v>
      </c>
      <c r="M1" s="6" t="s">
        <v>2046</v>
      </c>
      <c r="N1" s="6" t="s">
        <v>2364</v>
      </c>
    </row>
    <row r="2" spans="1:18" s="2" customFormat="1" ht="244.8" x14ac:dyDescent="0.3">
      <c r="A2" s="4">
        <v>256</v>
      </c>
      <c r="B2" s="13" t="s">
        <v>782</v>
      </c>
      <c r="C2" s="13" t="s">
        <v>2</v>
      </c>
      <c r="D2" s="13" t="s">
        <v>2301</v>
      </c>
      <c r="E2" s="13" t="s">
        <v>145</v>
      </c>
      <c r="F2" s="13" t="s">
        <v>2021</v>
      </c>
      <c r="G2" s="13" t="s">
        <v>2023</v>
      </c>
      <c r="H2" s="13" t="s">
        <v>2018</v>
      </c>
      <c r="I2" s="13" t="s">
        <v>2026</v>
      </c>
      <c r="J2" s="13" t="s">
        <v>2027</v>
      </c>
      <c r="K2" s="13" t="s">
        <v>1629</v>
      </c>
      <c r="L2" s="13" t="s">
        <v>1629</v>
      </c>
      <c r="M2" s="13" t="s">
        <v>1629</v>
      </c>
      <c r="N2" s="57" t="s">
        <v>2448</v>
      </c>
      <c r="P2"/>
      <c r="Q2"/>
      <c r="R2"/>
    </row>
    <row r="3" spans="1:18" s="2" customFormat="1" ht="403.2" x14ac:dyDescent="0.3">
      <c r="A3" s="4">
        <v>687</v>
      </c>
      <c r="B3" s="13" t="s">
        <v>782</v>
      </c>
      <c r="C3" s="13" t="s">
        <v>3</v>
      </c>
      <c r="D3" s="57" t="s">
        <v>2038</v>
      </c>
      <c r="E3" s="13" t="s">
        <v>2315</v>
      </c>
      <c r="F3" s="57" t="s">
        <v>2316</v>
      </c>
      <c r="G3" s="57" t="s">
        <v>2316</v>
      </c>
      <c r="H3" s="13" t="s">
        <v>2428</v>
      </c>
      <c r="I3" s="57" t="s">
        <v>2431</v>
      </c>
      <c r="J3" s="57" t="s">
        <v>2433</v>
      </c>
      <c r="K3" s="13" t="s">
        <v>2429</v>
      </c>
      <c r="L3" s="57" t="s">
        <v>2430</v>
      </c>
      <c r="M3" s="57" t="s">
        <v>2432</v>
      </c>
      <c r="N3" s="57" t="s">
        <v>2447</v>
      </c>
      <c r="P3"/>
      <c r="Q3"/>
      <c r="R3"/>
    </row>
    <row r="4" spans="1:18" s="2" customFormat="1" ht="288" x14ac:dyDescent="0.3">
      <c r="A4" s="4">
        <v>685</v>
      </c>
      <c r="B4" s="13" t="s">
        <v>782</v>
      </c>
      <c r="C4" s="13" t="s">
        <v>3</v>
      </c>
      <c r="D4" s="57" t="s">
        <v>2038</v>
      </c>
      <c r="E4" s="13" t="s">
        <v>2303</v>
      </c>
      <c r="F4" s="57" t="s">
        <v>2304</v>
      </c>
      <c r="G4" s="57" t="s">
        <v>2304</v>
      </c>
      <c r="H4" s="13" t="s">
        <v>2422</v>
      </c>
      <c r="I4" s="57" t="s">
        <v>2424</v>
      </c>
      <c r="J4" s="57" t="s">
        <v>2426</v>
      </c>
      <c r="K4" s="13" t="s">
        <v>2423</v>
      </c>
      <c r="L4" s="57" t="s">
        <v>2425</v>
      </c>
      <c r="M4" s="57" t="s">
        <v>2427</v>
      </c>
      <c r="N4" s="57" t="s">
        <v>2447</v>
      </c>
      <c r="P4"/>
      <c r="Q4"/>
      <c r="R4"/>
    </row>
    <row r="5" spans="1:18" s="2" customFormat="1" ht="72" x14ac:dyDescent="0.3">
      <c r="A5" s="4">
        <v>679</v>
      </c>
      <c r="B5" s="13" t="s">
        <v>782</v>
      </c>
      <c r="C5" s="13" t="s">
        <v>3</v>
      </c>
      <c r="D5" s="13" t="s">
        <v>2037</v>
      </c>
      <c r="E5" s="13" t="s">
        <v>2017</v>
      </c>
      <c r="F5" s="13" t="s">
        <v>2021</v>
      </c>
      <c r="G5" s="13" t="s">
        <v>2023</v>
      </c>
      <c r="H5" s="13" t="s">
        <v>2019</v>
      </c>
      <c r="I5" s="13" t="s">
        <v>2025</v>
      </c>
      <c r="J5" s="13" t="s">
        <v>2028</v>
      </c>
      <c r="K5" s="13" t="s">
        <v>1629</v>
      </c>
      <c r="L5" s="13" t="s">
        <v>1629</v>
      </c>
      <c r="M5" s="13" t="s">
        <v>1629</v>
      </c>
      <c r="N5" s="57" t="s">
        <v>2448</v>
      </c>
      <c r="P5"/>
      <c r="Q5"/>
      <c r="R5"/>
    </row>
    <row r="6" spans="1:18" s="2" customFormat="1" ht="72" x14ac:dyDescent="0.3">
      <c r="A6" s="4">
        <v>680</v>
      </c>
      <c r="B6" s="13" t="s">
        <v>782</v>
      </c>
      <c r="C6" s="13" t="s">
        <v>3</v>
      </c>
      <c r="D6" s="13" t="s">
        <v>2038</v>
      </c>
      <c r="E6" s="13" t="s">
        <v>2017</v>
      </c>
      <c r="F6" s="13" t="s">
        <v>2022</v>
      </c>
      <c r="G6" s="13" t="s">
        <v>2024</v>
      </c>
      <c r="H6" s="13" t="s">
        <v>2020</v>
      </c>
      <c r="I6" s="13" t="s">
        <v>2029</v>
      </c>
      <c r="J6" s="13" t="s">
        <v>2030</v>
      </c>
      <c r="K6" s="13" t="s">
        <v>1629</v>
      </c>
      <c r="L6" s="13" t="s">
        <v>1629</v>
      </c>
      <c r="M6" s="13" t="s">
        <v>1629</v>
      </c>
      <c r="N6" s="57" t="s">
        <v>2448</v>
      </c>
      <c r="P6"/>
      <c r="Q6"/>
      <c r="R6"/>
    </row>
    <row r="7" spans="1:18" s="2" customFormat="1" ht="28.8" x14ac:dyDescent="0.3">
      <c r="A7" s="4">
        <v>251</v>
      </c>
      <c r="B7" s="13" t="s">
        <v>32</v>
      </c>
      <c r="C7" s="13" t="s">
        <v>2</v>
      </c>
      <c r="D7" s="13" t="s">
        <v>2255</v>
      </c>
      <c r="E7" s="13" t="s">
        <v>5</v>
      </c>
      <c r="F7" s="13" t="s">
        <v>27</v>
      </c>
      <c r="G7" s="13" t="s">
        <v>31</v>
      </c>
      <c r="H7" s="13" t="s">
        <v>2057</v>
      </c>
      <c r="I7" s="13" t="s">
        <v>2058</v>
      </c>
      <c r="J7" s="13" t="s">
        <v>2059</v>
      </c>
      <c r="K7" s="13" t="s">
        <v>1629</v>
      </c>
      <c r="L7" s="13" t="s">
        <v>1629</v>
      </c>
      <c r="M7" s="13" t="s">
        <v>1629</v>
      </c>
      <c r="N7" s="57" t="s">
        <v>2448</v>
      </c>
      <c r="P7"/>
      <c r="Q7"/>
      <c r="R7"/>
    </row>
    <row r="8" spans="1:18" s="2" customFormat="1" ht="57.6" x14ac:dyDescent="0.3">
      <c r="A8" s="4">
        <v>250</v>
      </c>
      <c r="B8" s="13" t="s">
        <v>32</v>
      </c>
      <c r="C8" s="13" t="s">
        <v>2</v>
      </c>
      <c r="D8" s="13" t="s">
        <v>1780</v>
      </c>
      <c r="E8" s="13" t="s">
        <v>194</v>
      </c>
      <c r="F8" s="13" t="s">
        <v>195</v>
      </c>
      <c r="G8" s="13" t="s">
        <v>196</v>
      </c>
      <c r="H8" s="13" t="s">
        <v>1927</v>
      </c>
      <c r="I8" s="13" t="s">
        <v>1928</v>
      </c>
      <c r="J8" s="13" t="s">
        <v>1929</v>
      </c>
      <c r="K8" s="13" t="s">
        <v>1629</v>
      </c>
      <c r="L8" s="13" t="s">
        <v>1629</v>
      </c>
      <c r="M8" s="13" t="s">
        <v>1629</v>
      </c>
      <c r="N8" s="57" t="s">
        <v>2448</v>
      </c>
      <c r="P8"/>
      <c r="Q8"/>
      <c r="R8"/>
    </row>
    <row r="9" spans="1:18" s="2" customFormat="1" ht="374.4" x14ac:dyDescent="0.3">
      <c r="A9" s="4">
        <v>684</v>
      </c>
      <c r="B9" s="13" t="s">
        <v>32</v>
      </c>
      <c r="C9" s="13" t="s">
        <v>2</v>
      </c>
      <c r="D9" s="57" t="s">
        <v>2277</v>
      </c>
      <c r="E9" s="13" t="s">
        <v>2243</v>
      </c>
      <c r="F9" s="57" t="s">
        <v>2246</v>
      </c>
      <c r="G9" s="57" t="s">
        <v>2248</v>
      </c>
      <c r="H9" s="13" t="s">
        <v>2244</v>
      </c>
      <c r="I9" s="57" t="s">
        <v>2247</v>
      </c>
      <c r="J9" s="57" t="s">
        <v>2249</v>
      </c>
      <c r="K9" s="13" t="s">
        <v>2245</v>
      </c>
      <c r="L9" s="57" t="s">
        <v>2250</v>
      </c>
      <c r="M9" s="57" t="s">
        <v>2251</v>
      </c>
      <c r="N9" s="57" t="s">
        <v>2448</v>
      </c>
      <c r="P9"/>
      <c r="Q9"/>
      <c r="R9"/>
    </row>
    <row r="10" spans="1:18" s="2" customFormat="1" ht="259.2" x14ac:dyDescent="0.3">
      <c r="A10" s="4">
        <v>249</v>
      </c>
      <c r="B10" s="13" t="s">
        <v>32</v>
      </c>
      <c r="C10" s="13" t="s">
        <v>2</v>
      </c>
      <c r="D10" s="13" t="s">
        <v>2118</v>
      </c>
      <c r="E10" s="13" t="s">
        <v>1857</v>
      </c>
      <c r="F10" s="13" t="s">
        <v>1836</v>
      </c>
      <c r="G10" s="13" t="s">
        <v>1837</v>
      </c>
      <c r="H10" s="13" t="s">
        <v>2057</v>
      </c>
      <c r="I10" s="13" t="s">
        <v>2058</v>
      </c>
      <c r="J10" s="13" t="s">
        <v>2059</v>
      </c>
      <c r="K10" s="13" t="s">
        <v>1696</v>
      </c>
      <c r="L10" s="13" t="s">
        <v>1697</v>
      </c>
      <c r="M10" s="13" t="s">
        <v>1698</v>
      </c>
      <c r="N10" s="57" t="s">
        <v>2448</v>
      </c>
      <c r="P10"/>
      <c r="Q10"/>
      <c r="R10"/>
    </row>
    <row r="11" spans="1:18" s="2" customFormat="1" ht="57.6" x14ac:dyDescent="0.3">
      <c r="A11" s="4">
        <v>252</v>
      </c>
      <c r="B11" s="13" t="s">
        <v>32</v>
      </c>
      <c r="C11" s="13" t="s">
        <v>2</v>
      </c>
      <c r="D11" s="13" t="s">
        <v>1781</v>
      </c>
      <c r="E11" s="13" t="s">
        <v>199</v>
      </c>
      <c r="F11" s="13" t="s">
        <v>203</v>
      </c>
      <c r="G11" s="13" t="s">
        <v>204</v>
      </c>
      <c r="H11" s="13" t="s">
        <v>1430</v>
      </c>
      <c r="I11" s="13" t="s">
        <v>1428</v>
      </c>
      <c r="J11" s="13" t="s">
        <v>1429</v>
      </c>
      <c r="K11" s="13" t="s">
        <v>1629</v>
      </c>
      <c r="L11" s="13" t="s">
        <v>1629</v>
      </c>
      <c r="M11" s="13" t="s">
        <v>1629</v>
      </c>
      <c r="N11" s="57" t="s">
        <v>2448</v>
      </c>
      <c r="P11"/>
      <c r="Q11"/>
      <c r="R11"/>
    </row>
    <row r="12" spans="1:18" s="2" customFormat="1" ht="28.8" x14ac:dyDescent="0.3">
      <c r="A12" s="4">
        <v>255</v>
      </c>
      <c r="B12" s="13" t="s">
        <v>32</v>
      </c>
      <c r="C12" s="13" t="s">
        <v>2</v>
      </c>
      <c r="D12" s="13" t="s">
        <v>2256</v>
      </c>
      <c r="E12" s="13" t="s">
        <v>175</v>
      </c>
      <c r="F12" s="13" t="s">
        <v>176</v>
      </c>
      <c r="G12" s="13" t="s">
        <v>177</v>
      </c>
      <c r="H12" s="13" t="s">
        <v>1431</v>
      </c>
      <c r="I12" s="13" t="s">
        <v>784</v>
      </c>
      <c r="J12" s="13" t="s">
        <v>1930</v>
      </c>
      <c r="K12" s="13" t="s">
        <v>1629</v>
      </c>
      <c r="L12" s="13" t="s">
        <v>1629</v>
      </c>
      <c r="M12" s="13" t="s">
        <v>1629</v>
      </c>
      <c r="N12" s="57" t="s">
        <v>2448</v>
      </c>
      <c r="P12"/>
      <c r="Q12"/>
      <c r="R12"/>
    </row>
    <row r="13" spans="1:18" s="2" customFormat="1" x14ac:dyDescent="0.3">
      <c r="A13" s="4">
        <v>645</v>
      </c>
      <c r="B13" s="13" t="s">
        <v>32</v>
      </c>
      <c r="C13" s="13" t="s">
        <v>2</v>
      </c>
      <c r="D13" s="13" t="s">
        <v>1817</v>
      </c>
      <c r="E13" s="13" t="s">
        <v>32</v>
      </c>
      <c r="F13" s="13" t="s">
        <v>1615</v>
      </c>
      <c r="G13" s="13" t="s">
        <v>1616</v>
      </c>
      <c r="H13" s="13" t="s">
        <v>636</v>
      </c>
      <c r="I13" s="13" t="s">
        <v>1619</v>
      </c>
      <c r="J13" s="13" t="s">
        <v>1620</v>
      </c>
      <c r="K13" s="13" t="s">
        <v>1629</v>
      </c>
      <c r="L13" s="13" t="s">
        <v>1629</v>
      </c>
      <c r="M13" s="13" t="s">
        <v>1629</v>
      </c>
      <c r="N13" s="57" t="s">
        <v>2448</v>
      </c>
      <c r="P13"/>
      <c r="Q13"/>
      <c r="R13"/>
    </row>
    <row r="14" spans="1:18" s="2" customFormat="1" ht="86.4" x14ac:dyDescent="0.3">
      <c r="A14" s="4">
        <v>257</v>
      </c>
      <c r="B14" s="13" t="s">
        <v>32</v>
      </c>
      <c r="C14" s="13" t="s">
        <v>2</v>
      </c>
      <c r="D14" s="13" t="s">
        <v>1782</v>
      </c>
      <c r="E14" s="13" t="s">
        <v>202</v>
      </c>
      <c r="F14" s="13" t="s">
        <v>208</v>
      </c>
      <c r="G14" s="13" t="s">
        <v>209</v>
      </c>
      <c r="H14" s="13" t="s">
        <v>1432</v>
      </c>
      <c r="I14" s="13" t="s">
        <v>1433</v>
      </c>
      <c r="J14" s="13" t="s">
        <v>1434</v>
      </c>
      <c r="K14" s="13" t="s">
        <v>1629</v>
      </c>
      <c r="L14" s="13" t="s">
        <v>1629</v>
      </c>
      <c r="M14" s="13" t="s">
        <v>1629</v>
      </c>
      <c r="N14" s="57" t="s">
        <v>2448</v>
      </c>
      <c r="P14"/>
      <c r="Q14"/>
      <c r="R14"/>
    </row>
    <row r="15" spans="1:18" s="2" customFormat="1" ht="57.6" x14ac:dyDescent="0.3">
      <c r="A15" s="4">
        <v>258</v>
      </c>
      <c r="B15" s="13" t="s">
        <v>32</v>
      </c>
      <c r="C15" s="13" t="s">
        <v>2</v>
      </c>
      <c r="D15" s="13" t="s">
        <v>1783</v>
      </c>
      <c r="E15" s="13" t="s">
        <v>147</v>
      </c>
      <c r="F15" s="13" t="s">
        <v>39</v>
      </c>
      <c r="G15" s="13" t="s">
        <v>40</v>
      </c>
      <c r="H15" s="13" t="s">
        <v>1435</v>
      </c>
      <c r="I15" s="13" t="s">
        <v>1436</v>
      </c>
      <c r="J15" s="13" t="s">
        <v>1437</v>
      </c>
      <c r="K15" s="13" t="s">
        <v>1629</v>
      </c>
      <c r="L15" s="13" t="s">
        <v>1629</v>
      </c>
      <c r="M15" s="13" t="s">
        <v>1629</v>
      </c>
      <c r="N15" s="57" t="s">
        <v>2448</v>
      </c>
      <c r="P15"/>
      <c r="Q15"/>
      <c r="R15"/>
    </row>
    <row r="16" spans="1:18" s="2" customFormat="1" ht="43.2" x14ac:dyDescent="0.3">
      <c r="A16" s="4">
        <v>260</v>
      </c>
      <c r="B16" s="13" t="s">
        <v>32</v>
      </c>
      <c r="C16" s="13" t="s">
        <v>2</v>
      </c>
      <c r="D16" s="13" t="s">
        <v>1784</v>
      </c>
      <c r="E16" s="13" t="s">
        <v>200</v>
      </c>
      <c r="F16" s="13" t="s">
        <v>205</v>
      </c>
      <c r="G16" s="13" t="s">
        <v>1858</v>
      </c>
      <c r="H16" s="13" t="s">
        <v>1443</v>
      </c>
      <c r="I16" s="13" t="s">
        <v>1441</v>
      </c>
      <c r="J16" s="13" t="s">
        <v>1442</v>
      </c>
      <c r="K16" s="13" t="s">
        <v>1629</v>
      </c>
      <c r="L16" s="13" t="s">
        <v>1629</v>
      </c>
      <c r="M16" s="13" t="s">
        <v>1629</v>
      </c>
      <c r="N16" s="57" t="s">
        <v>2448</v>
      </c>
      <c r="P16"/>
      <c r="Q16"/>
      <c r="R16"/>
    </row>
    <row r="17" spans="1:18" s="2" customFormat="1" ht="43.2" x14ac:dyDescent="0.3">
      <c r="A17" s="4">
        <v>261</v>
      </c>
      <c r="B17" s="13" t="s">
        <v>32</v>
      </c>
      <c r="C17" s="13" t="s">
        <v>2</v>
      </c>
      <c r="D17" s="13" t="s">
        <v>1785</v>
      </c>
      <c r="E17" s="13" t="s">
        <v>148</v>
      </c>
      <c r="F17" s="13" t="s">
        <v>155</v>
      </c>
      <c r="G17" s="13" t="s">
        <v>156</v>
      </c>
      <c r="H17" s="13" t="s">
        <v>1446</v>
      </c>
      <c r="I17" s="13" t="s">
        <v>1444</v>
      </c>
      <c r="J17" s="13" t="s">
        <v>1445</v>
      </c>
      <c r="K17" s="13" t="s">
        <v>1629</v>
      </c>
      <c r="L17" s="13" t="s">
        <v>1629</v>
      </c>
      <c r="M17" s="13" t="s">
        <v>1629</v>
      </c>
      <c r="N17" s="57" t="s">
        <v>2448</v>
      </c>
      <c r="P17"/>
      <c r="Q17"/>
      <c r="R17"/>
    </row>
    <row r="18" spans="1:18" s="2" customFormat="1" ht="43.2" x14ac:dyDescent="0.3">
      <c r="A18" s="4">
        <v>262</v>
      </c>
      <c r="B18" s="13" t="s">
        <v>32</v>
      </c>
      <c r="C18" s="13" t="s">
        <v>2</v>
      </c>
      <c r="D18" s="13" t="s">
        <v>2257</v>
      </c>
      <c r="E18" s="13" t="s">
        <v>146</v>
      </c>
      <c r="F18" s="13" t="s">
        <v>152</v>
      </c>
      <c r="G18" s="13" t="s">
        <v>153</v>
      </c>
      <c r="H18" s="13" t="s">
        <v>1448</v>
      </c>
      <c r="I18" s="13" t="s">
        <v>1447</v>
      </c>
      <c r="J18" s="13" t="s">
        <v>1449</v>
      </c>
      <c r="K18" s="13" t="s">
        <v>1629</v>
      </c>
      <c r="L18" s="13" t="s">
        <v>1629</v>
      </c>
      <c r="M18" s="13" t="s">
        <v>1629</v>
      </c>
      <c r="N18" s="57" t="s">
        <v>2448</v>
      </c>
      <c r="P18"/>
      <c r="Q18"/>
      <c r="R18"/>
    </row>
    <row r="19" spans="1:18" s="2" customFormat="1" ht="100.8" x14ac:dyDescent="0.3">
      <c r="A19" s="4">
        <v>263</v>
      </c>
      <c r="B19" s="13" t="s">
        <v>32</v>
      </c>
      <c r="C19" s="13" t="s">
        <v>2</v>
      </c>
      <c r="D19" s="13" t="s">
        <v>1786</v>
      </c>
      <c r="E19" s="13" t="s">
        <v>201</v>
      </c>
      <c r="F19" s="13" t="s">
        <v>207</v>
      </c>
      <c r="G19" s="13" t="s">
        <v>210</v>
      </c>
      <c r="H19" s="13" t="s">
        <v>1452</v>
      </c>
      <c r="I19" s="13" t="s">
        <v>1450</v>
      </c>
      <c r="J19" s="13" t="s">
        <v>1451</v>
      </c>
      <c r="K19" s="13" t="s">
        <v>1629</v>
      </c>
      <c r="L19" s="13" t="s">
        <v>1629</v>
      </c>
      <c r="M19" s="13" t="s">
        <v>1629</v>
      </c>
      <c r="N19" s="57" t="s">
        <v>2448</v>
      </c>
      <c r="P19"/>
      <c r="Q19"/>
      <c r="R19"/>
    </row>
    <row r="20" spans="1:18" s="2" customFormat="1" ht="100.8" x14ac:dyDescent="0.3">
      <c r="A20" s="4">
        <v>662</v>
      </c>
      <c r="B20" s="13" t="s">
        <v>32</v>
      </c>
      <c r="C20" s="13" t="s">
        <v>2</v>
      </c>
      <c r="D20" s="13" t="s">
        <v>2271</v>
      </c>
      <c r="E20" s="13" t="s">
        <v>2288</v>
      </c>
      <c r="F20" s="13" t="s">
        <v>150</v>
      </c>
      <c r="G20" s="13" t="s">
        <v>151</v>
      </c>
      <c r="H20" s="13" t="s">
        <v>2051</v>
      </c>
      <c r="I20" s="13" t="s">
        <v>2050</v>
      </c>
      <c r="J20" s="13" t="s">
        <v>2052</v>
      </c>
      <c r="K20" s="13" t="s">
        <v>2234</v>
      </c>
      <c r="L20" s="13" t="s">
        <v>2235</v>
      </c>
      <c r="M20" s="13" t="s">
        <v>2236</v>
      </c>
      <c r="N20" s="57" t="s">
        <v>2448</v>
      </c>
      <c r="P20"/>
      <c r="Q20"/>
      <c r="R20"/>
    </row>
    <row r="21" spans="1:18" s="2" customFormat="1" ht="28.8" x14ac:dyDescent="0.3">
      <c r="A21" s="4">
        <v>378</v>
      </c>
      <c r="B21" s="13" t="s">
        <v>32</v>
      </c>
      <c r="C21" s="13" t="s">
        <v>8</v>
      </c>
      <c r="D21" s="13" t="s">
        <v>2268</v>
      </c>
      <c r="E21" s="13" t="s">
        <v>252</v>
      </c>
      <c r="F21" s="13" t="s">
        <v>1831</v>
      </c>
      <c r="G21" s="13" t="s">
        <v>1832</v>
      </c>
      <c r="H21" s="13" t="s">
        <v>2128</v>
      </c>
      <c r="I21" s="13" t="s">
        <v>2129</v>
      </c>
      <c r="J21" s="13" t="s">
        <v>2130</v>
      </c>
      <c r="K21" s="13" t="s">
        <v>1629</v>
      </c>
      <c r="L21" s="13" t="s">
        <v>1629</v>
      </c>
      <c r="M21" s="13" t="s">
        <v>1629</v>
      </c>
      <c r="N21" s="57" t="s">
        <v>2448</v>
      </c>
      <c r="P21"/>
      <c r="Q21"/>
      <c r="R21"/>
    </row>
    <row r="22" spans="1:18" s="2" customFormat="1" ht="28.8" x14ac:dyDescent="0.3">
      <c r="A22" s="4">
        <v>379</v>
      </c>
      <c r="B22" s="13" t="s">
        <v>32</v>
      </c>
      <c r="C22" s="13" t="s">
        <v>8</v>
      </c>
      <c r="D22" s="13" t="s">
        <v>2269</v>
      </c>
      <c r="E22" s="13" t="s">
        <v>253</v>
      </c>
      <c r="F22" s="13" t="s">
        <v>1833</v>
      </c>
      <c r="G22" s="13" t="s">
        <v>184</v>
      </c>
      <c r="H22" s="13" t="s">
        <v>2131</v>
      </c>
      <c r="I22" s="13" t="s">
        <v>2132</v>
      </c>
      <c r="J22" s="13" t="s">
        <v>2133</v>
      </c>
      <c r="K22" s="13" t="s">
        <v>1629</v>
      </c>
      <c r="L22" s="13" t="s">
        <v>1629</v>
      </c>
      <c r="M22" s="13" t="s">
        <v>1629</v>
      </c>
      <c r="N22" s="57" t="s">
        <v>2448</v>
      </c>
      <c r="P22"/>
      <c r="Q22"/>
      <c r="R22"/>
    </row>
    <row r="23" spans="1:18" s="2" customFormat="1" ht="28.8" x14ac:dyDescent="0.3">
      <c r="A23" s="9">
        <v>668</v>
      </c>
      <c r="B23" s="13" t="s">
        <v>32</v>
      </c>
      <c r="C23" s="13" t="s">
        <v>8</v>
      </c>
      <c r="D23" s="13" t="s">
        <v>2273</v>
      </c>
      <c r="E23" s="13" t="s">
        <v>2292</v>
      </c>
      <c r="F23" s="13" t="s">
        <v>192</v>
      </c>
      <c r="G23" s="13" t="s">
        <v>1887</v>
      </c>
      <c r="H23" s="13" t="s">
        <v>1885</v>
      </c>
      <c r="I23" s="13" t="s">
        <v>882</v>
      </c>
      <c r="J23" s="13" t="s">
        <v>1486</v>
      </c>
      <c r="K23" s="13" t="s">
        <v>1629</v>
      </c>
      <c r="L23" s="13" t="s">
        <v>1629</v>
      </c>
      <c r="M23" s="13" t="s">
        <v>1629</v>
      </c>
      <c r="N23" s="57" t="s">
        <v>2448</v>
      </c>
      <c r="P23"/>
      <c r="Q23"/>
      <c r="R23"/>
    </row>
    <row r="24" spans="1:18" s="2" customFormat="1" ht="28.8" x14ac:dyDescent="0.3">
      <c r="A24" s="9">
        <v>669</v>
      </c>
      <c r="B24" s="13" t="s">
        <v>32</v>
      </c>
      <c r="C24" s="13" t="s">
        <v>8</v>
      </c>
      <c r="D24" s="13" t="s">
        <v>1911</v>
      </c>
      <c r="E24" s="13" t="s">
        <v>2293</v>
      </c>
      <c r="F24" s="13" t="s">
        <v>193</v>
      </c>
      <c r="G24" s="13" t="s">
        <v>1888</v>
      </c>
      <c r="H24" s="13" t="s">
        <v>1886</v>
      </c>
      <c r="I24" s="13" t="s">
        <v>1488</v>
      </c>
      <c r="J24" s="13" t="s">
        <v>1487</v>
      </c>
      <c r="K24" s="13" t="s">
        <v>1629</v>
      </c>
      <c r="L24" s="13" t="s">
        <v>1629</v>
      </c>
      <c r="M24" s="13" t="s">
        <v>1629</v>
      </c>
      <c r="N24" s="57" t="s">
        <v>2448</v>
      </c>
      <c r="P24"/>
      <c r="Q24"/>
      <c r="R24"/>
    </row>
    <row r="25" spans="1:18" s="2" customFormat="1" x14ac:dyDescent="0.3">
      <c r="A25" s="4">
        <v>224</v>
      </c>
      <c r="B25" s="13" t="s">
        <v>32</v>
      </c>
      <c r="C25" s="13" t="s">
        <v>3</v>
      </c>
      <c r="D25" s="13" t="s">
        <v>2119</v>
      </c>
      <c r="E25" s="13" t="s">
        <v>44</v>
      </c>
      <c r="F25" s="13" t="s">
        <v>27</v>
      </c>
      <c r="G25" s="13" t="s">
        <v>31</v>
      </c>
      <c r="H25" s="13" t="s">
        <v>1623</v>
      </c>
      <c r="I25" s="13" t="s">
        <v>1621</v>
      </c>
      <c r="J25" s="13" t="s">
        <v>1622</v>
      </c>
      <c r="K25" s="13" t="s">
        <v>1629</v>
      </c>
      <c r="L25" s="13" t="s">
        <v>1629</v>
      </c>
      <c r="M25" s="13" t="s">
        <v>1629</v>
      </c>
      <c r="N25" s="57" t="s">
        <v>2448</v>
      </c>
      <c r="P25"/>
      <c r="Q25"/>
      <c r="R25"/>
    </row>
    <row r="26" spans="1:18" s="2" customFormat="1" ht="57.6" x14ac:dyDescent="0.3">
      <c r="A26" s="4">
        <v>267</v>
      </c>
      <c r="B26" s="13" t="s">
        <v>32</v>
      </c>
      <c r="C26" s="13" t="s">
        <v>3</v>
      </c>
      <c r="D26" s="13" t="s">
        <v>2258</v>
      </c>
      <c r="E26" s="13" t="s">
        <v>172</v>
      </c>
      <c r="F26" s="13" t="s">
        <v>173</v>
      </c>
      <c r="G26" s="13" t="s">
        <v>174</v>
      </c>
      <c r="H26" s="13" t="s">
        <v>1455</v>
      </c>
      <c r="I26" s="13" t="s">
        <v>1453</v>
      </c>
      <c r="J26" s="13" t="s">
        <v>1454</v>
      </c>
      <c r="K26" s="13" t="s">
        <v>1629</v>
      </c>
      <c r="L26" s="13" t="s">
        <v>1629</v>
      </c>
      <c r="M26" s="13" t="s">
        <v>1629</v>
      </c>
      <c r="N26" s="57" t="s">
        <v>2448</v>
      </c>
      <c r="P26"/>
      <c r="Q26"/>
      <c r="R26"/>
    </row>
    <row r="27" spans="1:18" s="2" customFormat="1" ht="43.2" x14ac:dyDescent="0.3">
      <c r="A27" s="4">
        <v>268</v>
      </c>
      <c r="B27" s="13" t="s">
        <v>32</v>
      </c>
      <c r="C27" s="13" t="s">
        <v>3</v>
      </c>
      <c r="D27" s="13" t="s">
        <v>1787</v>
      </c>
      <c r="E27" s="13" t="s">
        <v>185</v>
      </c>
      <c r="F27" s="13" t="s">
        <v>186</v>
      </c>
      <c r="G27" s="13" t="s">
        <v>187</v>
      </c>
      <c r="H27" s="13" t="s">
        <v>1457</v>
      </c>
      <c r="I27" s="13" t="s">
        <v>1456</v>
      </c>
      <c r="J27" s="13" t="s">
        <v>1458</v>
      </c>
      <c r="K27" s="13" t="s">
        <v>1629</v>
      </c>
      <c r="L27" s="13" t="s">
        <v>1629</v>
      </c>
      <c r="M27" s="13" t="s">
        <v>1629</v>
      </c>
      <c r="N27" s="57" t="s">
        <v>2448</v>
      </c>
      <c r="P27"/>
      <c r="Q27"/>
      <c r="R27"/>
    </row>
    <row r="28" spans="1:18" s="2" customFormat="1" ht="28.8" x14ac:dyDescent="0.3">
      <c r="A28" s="4">
        <v>269</v>
      </c>
      <c r="B28" s="13" t="s">
        <v>32</v>
      </c>
      <c r="C28" s="13" t="s">
        <v>3</v>
      </c>
      <c r="D28" s="13" t="s">
        <v>2259</v>
      </c>
      <c r="E28" s="13" t="s">
        <v>188</v>
      </c>
      <c r="F28" s="13" t="s">
        <v>189</v>
      </c>
      <c r="G28" s="13" t="s">
        <v>190</v>
      </c>
      <c r="H28" s="13" t="s">
        <v>1460</v>
      </c>
      <c r="I28" s="13" t="s">
        <v>883</v>
      </c>
      <c r="J28" s="13" t="s">
        <v>1459</v>
      </c>
      <c r="K28" s="13" t="s">
        <v>1629</v>
      </c>
      <c r="L28" s="13" t="s">
        <v>1629</v>
      </c>
      <c r="M28" s="13" t="s">
        <v>1629</v>
      </c>
      <c r="N28" s="57" t="s">
        <v>2448</v>
      </c>
      <c r="P28"/>
      <c r="Q28"/>
      <c r="R28"/>
    </row>
    <row r="29" spans="1:18" s="2" customFormat="1" ht="28.8" x14ac:dyDescent="0.3">
      <c r="A29" s="4">
        <v>651</v>
      </c>
      <c r="B29" s="13" t="s">
        <v>32</v>
      </c>
      <c r="C29" s="13" t="s">
        <v>3</v>
      </c>
      <c r="D29" s="13" t="s">
        <v>2114</v>
      </c>
      <c r="E29" s="13" t="s">
        <v>1676</v>
      </c>
      <c r="F29" s="13" t="s">
        <v>1680</v>
      </c>
      <c r="G29" s="13" t="s">
        <v>1678</v>
      </c>
      <c r="H29" s="13" t="s">
        <v>537</v>
      </c>
      <c r="I29" s="13" t="s">
        <v>1682</v>
      </c>
      <c r="J29" s="13" t="s">
        <v>1677</v>
      </c>
      <c r="K29" s="13" t="s">
        <v>1629</v>
      </c>
      <c r="L29" s="13" t="s">
        <v>1629</v>
      </c>
      <c r="M29" s="13" t="s">
        <v>1629</v>
      </c>
      <c r="N29" s="57" t="s">
        <v>2448</v>
      </c>
      <c r="P29"/>
      <c r="Q29"/>
      <c r="R29"/>
    </row>
    <row r="30" spans="1:18" s="2" customFormat="1" ht="43.2" x14ac:dyDescent="0.3">
      <c r="A30" s="4">
        <v>652</v>
      </c>
      <c r="B30" s="13" t="s">
        <v>32</v>
      </c>
      <c r="C30" s="13" t="s">
        <v>3</v>
      </c>
      <c r="D30" s="13" t="s">
        <v>2115</v>
      </c>
      <c r="E30" s="13" t="s">
        <v>1675</v>
      </c>
      <c r="F30" s="13" t="s">
        <v>1681</v>
      </c>
      <c r="G30" s="13" t="s">
        <v>1679</v>
      </c>
      <c r="H30" s="13" t="s">
        <v>536</v>
      </c>
      <c r="I30" s="13" t="s">
        <v>1683</v>
      </c>
      <c r="J30" s="13" t="s">
        <v>1684</v>
      </c>
      <c r="K30" s="13" t="s">
        <v>1629</v>
      </c>
      <c r="L30" s="13" t="s">
        <v>1629</v>
      </c>
      <c r="M30" s="13" t="s">
        <v>1629</v>
      </c>
      <c r="N30" s="57" t="s">
        <v>2448</v>
      </c>
      <c r="P30"/>
      <c r="Q30"/>
      <c r="R30"/>
    </row>
    <row r="31" spans="1:18" s="2" customFormat="1" ht="28.8" x14ac:dyDescent="0.3">
      <c r="A31" s="4">
        <v>280</v>
      </c>
      <c r="B31" s="13" t="s">
        <v>32</v>
      </c>
      <c r="C31" s="13" t="s">
        <v>3</v>
      </c>
      <c r="D31" s="13" t="s">
        <v>1790</v>
      </c>
      <c r="E31" s="13" t="s">
        <v>1617</v>
      </c>
      <c r="F31" s="13" t="s">
        <v>197</v>
      </c>
      <c r="G31" s="13" t="s">
        <v>198</v>
      </c>
      <c r="H31" s="13" t="s">
        <v>1469</v>
      </c>
      <c r="I31" s="13" t="s">
        <v>878</v>
      </c>
      <c r="J31" s="13" t="s">
        <v>1468</v>
      </c>
      <c r="K31" s="13" t="s">
        <v>1629</v>
      </c>
      <c r="L31" s="13" t="s">
        <v>1629</v>
      </c>
      <c r="M31" s="13" t="s">
        <v>1629</v>
      </c>
      <c r="N31" s="57" t="s">
        <v>2448</v>
      </c>
      <c r="P31"/>
      <c r="Q31"/>
      <c r="R31"/>
    </row>
    <row r="32" spans="1:18" s="2" customFormat="1" ht="86.4" x14ac:dyDescent="0.3">
      <c r="A32" s="4">
        <v>298</v>
      </c>
      <c r="B32" s="13" t="s">
        <v>32</v>
      </c>
      <c r="C32" s="13" t="s">
        <v>3</v>
      </c>
      <c r="D32" s="13" t="s">
        <v>2120</v>
      </c>
      <c r="E32" s="13" t="s">
        <v>2286</v>
      </c>
      <c r="F32" s="13" t="s">
        <v>157</v>
      </c>
      <c r="G32" s="13" t="s">
        <v>1699</v>
      </c>
      <c r="H32" s="13" t="s">
        <v>1700</v>
      </c>
      <c r="I32" s="13" t="s">
        <v>1701</v>
      </c>
      <c r="J32" s="13" t="s">
        <v>1702</v>
      </c>
      <c r="K32" s="13" t="s">
        <v>1629</v>
      </c>
      <c r="L32" s="13" t="s">
        <v>1629</v>
      </c>
      <c r="M32" s="13" t="s">
        <v>1629</v>
      </c>
      <c r="N32" s="57" t="s">
        <v>2448</v>
      </c>
      <c r="P32"/>
      <c r="Q32"/>
      <c r="R32"/>
    </row>
    <row r="33" spans="1:18" s="2" customFormat="1" ht="72" x14ac:dyDescent="0.3">
      <c r="A33" s="4">
        <v>272</v>
      </c>
      <c r="B33" s="13" t="s">
        <v>32</v>
      </c>
      <c r="C33" s="13" t="s">
        <v>3</v>
      </c>
      <c r="D33" s="13" t="s">
        <v>2116</v>
      </c>
      <c r="E33" s="13" t="s">
        <v>1665</v>
      </c>
      <c r="F33" s="13" t="s">
        <v>33</v>
      </c>
      <c r="G33" s="13" t="s">
        <v>34</v>
      </c>
      <c r="H33" s="13" t="s">
        <v>1462</v>
      </c>
      <c r="I33" s="13" t="s">
        <v>1461</v>
      </c>
      <c r="J33" s="13" t="s">
        <v>1463</v>
      </c>
      <c r="K33" s="13" t="s">
        <v>1629</v>
      </c>
      <c r="L33" s="13" t="s">
        <v>1629</v>
      </c>
      <c r="M33" s="13" t="s">
        <v>1629</v>
      </c>
      <c r="N33" s="57" t="s">
        <v>2448</v>
      </c>
      <c r="P33"/>
      <c r="Q33"/>
      <c r="R33"/>
    </row>
    <row r="34" spans="1:18" s="2" customFormat="1" ht="28.8" x14ac:dyDescent="0.3">
      <c r="A34" s="4">
        <v>650</v>
      </c>
      <c r="B34" s="13" t="s">
        <v>32</v>
      </c>
      <c r="C34" s="13" t="s">
        <v>3</v>
      </c>
      <c r="D34" s="13" t="s">
        <v>2121</v>
      </c>
      <c r="E34" s="13" t="s">
        <v>1670</v>
      </c>
      <c r="F34" s="13" t="s">
        <v>1671</v>
      </c>
      <c r="G34" s="13" t="s">
        <v>1673</v>
      </c>
      <c r="H34" s="13" t="s">
        <v>637</v>
      </c>
      <c r="I34" s="13" t="s">
        <v>1672</v>
      </c>
      <c r="J34" s="13" t="s">
        <v>1674</v>
      </c>
      <c r="K34" s="13" t="s">
        <v>1629</v>
      </c>
      <c r="L34" s="13" t="s">
        <v>1629</v>
      </c>
      <c r="M34" s="13" t="s">
        <v>1629</v>
      </c>
      <c r="N34" s="57" t="s">
        <v>2448</v>
      </c>
      <c r="P34"/>
      <c r="Q34"/>
      <c r="R34"/>
    </row>
    <row r="35" spans="1:18" s="2" customFormat="1" ht="72" x14ac:dyDescent="0.3">
      <c r="A35" s="4">
        <v>276</v>
      </c>
      <c r="B35" s="13" t="s">
        <v>32</v>
      </c>
      <c r="C35" s="13" t="s">
        <v>3</v>
      </c>
      <c r="D35" s="13" t="s">
        <v>2260</v>
      </c>
      <c r="E35" s="13" t="s">
        <v>255</v>
      </c>
      <c r="F35" s="13" t="s">
        <v>113</v>
      </c>
      <c r="G35" s="13" t="s">
        <v>256</v>
      </c>
      <c r="H35" s="13" t="s">
        <v>1464</v>
      </c>
      <c r="I35" s="13" t="s">
        <v>2073</v>
      </c>
      <c r="J35" s="13" t="s">
        <v>2074</v>
      </c>
      <c r="K35" s="13" t="s">
        <v>2124</v>
      </c>
      <c r="L35" s="13" t="s">
        <v>1840</v>
      </c>
      <c r="M35" s="13" t="s">
        <v>2075</v>
      </c>
      <c r="N35" s="57" t="s">
        <v>2448</v>
      </c>
      <c r="P35"/>
      <c r="Q35"/>
      <c r="R35"/>
    </row>
    <row r="36" spans="1:18" s="2" customFormat="1" ht="28.8" x14ac:dyDescent="0.3">
      <c r="A36" s="4">
        <v>277</v>
      </c>
      <c r="B36" s="13" t="s">
        <v>32</v>
      </c>
      <c r="C36" s="13" t="s">
        <v>3</v>
      </c>
      <c r="D36" s="13" t="s">
        <v>1788</v>
      </c>
      <c r="E36" s="13" t="s">
        <v>164</v>
      </c>
      <c r="F36" s="13" t="s">
        <v>165</v>
      </c>
      <c r="G36" s="13" t="s">
        <v>166</v>
      </c>
      <c r="H36" s="13" t="s">
        <v>1581</v>
      </c>
      <c r="I36" s="13" t="s">
        <v>1931</v>
      </c>
      <c r="J36" s="13" t="s">
        <v>1932</v>
      </c>
      <c r="K36" s="13" t="s">
        <v>1629</v>
      </c>
      <c r="L36" s="13" t="s">
        <v>1629</v>
      </c>
      <c r="M36" s="13" t="s">
        <v>1629</v>
      </c>
      <c r="N36" s="57" t="s">
        <v>2448</v>
      </c>
      <c r="P36"/>
      <c r="Q36"/>
      <c r="R36"/>
    </row>
    <row r="37" spans="1:18" s="2" customFormat="1" ht="57.6" x14ac:dyDescent="0.3">
      <c r="A37" s="4">
        <v>663</v>
      </c>
      <c r="B37" s="13" t="s">
        <v>32</v>
      </c>
      <c r="C37" s="13" t="s">
        <v>3</v>
      </c>
      <c r="D37" s="13" t="s">
        <v>2117</v>
      </c>
      <c r="E37" s="13" t="s">
        <v>1861</v>
      </c>
      <c r="F37" s="13" t="s">
        <v>37</v>
      </c>
      <c r="G37" s="13" t="s">
        <v>38</v>
      </c>
      <c r="H37" s="13" t="s">
        <v>2053</v>
      </c>
      <c r="I37" s="13" t="s">
        <v>2055</v>
      </c>
      <c r="J37" s="13" t="s">
        <v>2056</v>
      </c>
      <c r="K37" s="13" t="s">
        <v>2054</v>
      </c>
      <c r="L37" s="13" t="s">
        <v>877</v>
      </c>
      <c r="M37" s="13" t="s">
        <v>1467</v>
      </c>
      <c r="N37" s="57" t="s">
        <v>2448</v>
      </c>
      <c r="P37"/>
      <c r="Q37"/>
      <c r="R37"/>
    </row>
    <row r="38" spans="1:18" s="2" customFormat="1" ht="72" x14ac:dyDescent="0.3">
      <c r="A38" s="4">
        <v>283</v>
      </c>
      <c r="B38" s="13" t="s">
        <v>32</v>
      </c>
      <c r="C38" s="13" t="s">
        <v>3</v>
      </c>
      <c r="D38" s="13" t="s">
        <v>1791</v>
      </c>
      <c r="E38" s="13" t="s">
        <v>169</v>
      </c>
      <c r="F38" s="13" t="s">
        <v>170</v>
      </c>
      <c r="G38" s="13" t="s">
        <v>171</v>
      </c>
      <c r="H38" s="13" t="s">
        <v>1471</v>
      </c>
      <c r="I38" s="13" t="s">
        <v>1470</v>
      </c>
      <c r="J38" s="13" t="s">
        <v>1472</v>
      </c>
      <c r="K38" s="13" t="s">
        <v>1629</v>
      </c>
      <c r="L38" s="13" t="s">
        <v>1629</v>
      </c>
      <c r="M38" s="13" t="s">
        <v>1629</v>
      </c>
      <c r="N38" s="57" t="s">
        <v>2448</v>
      </c>
      <c r="P38"/>
      <c r="Q38"/>
      <c r="R38"/>
    </row>
    <row r="39" spans="1:18" s="2" customFormat="1" ht="28.8" x14ac:dyDescent="0.3">
      <c r="A39" s="4">
        <v>686</v>
      </c>
      <c r="B39" s="13" t="s">
        <v>32</v>
      </c>
      <c r="C39" s="13" t="s">
        <v>3</v>
      </c>
      <c r="D39" s="57" t="s">
        <v>2038</v>
      </c>
      <c r="E39" s="13" t="s">
        <v>2305</v>
      </c>
      <c r="F39" s="57" t="s">
        <v>2308</v>
      </c>
      <c r="G39" s="57" t="s">
        <v>2313</v>
      </c>
      <c r="H39" s="13" t="s">
        <v>2306</v>
      </c>
      <c r="I39" s="57" t="s">
        <v>2309</v>
      </c>
      <c r="J39" s="57" t="s">
        <v>2310</v>
      </c>
      <c r="K39" s="13" t="s">
        <v>2307</v>
      </c>
      <c r="L39" s="57" t="s">
        <v>2312</v>
      </c>
      <c r="M39" s="57" t="s">
        <v>2311</v>
      </c>
      <c r="N39" s="57" t="s">
        <v>2448</v>
      </c>
      <c r="P39"/>
      <c r="Q39"/>
      <c r="R39"/>
    </row>
    <row r="40" spans="1:18" s="2" customFormat="1" ht="28.8" x14ac:dyDescent="0.3">
      <c r="A40" s="4">
        <v>289</v>
      </c>
      <c r="B40" s="13" t="s">
        <v>32</v>
      </c>
      <c r="C40" s="13" t="s">
        <v>3</v>
      </c>
      <c r="D40" s="13" t="s">
        <v>1792</v>
      </c>
      <c r="E40" s="13" t="s">
        <v>158</v>
      </c>
      <c r="F40" s="13" t="s">
        <v>159</v>
      </c>
      <c r="G40" s="13" t="s">
        <v>160</v>
      </c>
      <c r="H40" s="13" t="s">
        <v>1614</v>
      </c>
      <c r="I40" s="13" t="s">
        <v>1933</v>
      </c>
      <c r="J40" s="13" t="s">
        <v>1934</v>
      </c>
      <c r="K40" s="13" t="s">
        <v>1629</v>
      </c>
      <c r="L40" s="13" t="s">
        <v>1629</v>
      </c>
      <c r="M40" s="13" t="s">
        <v>1629</v>
      </c>
      <c r="N40" s="57" t="s">
        <v>2448</v>
      </c>
      <c r="P40"/>
      <c r="Q40"/>
      <c r="R40"/>
    </row>
    <row r="41" spans="1:18" s="2" customFormat="1" ht="144" x14ac:dyDescent="0.3">
      <c r="A41" s="4">
        <v>292</v>
      </c>
      <c r="B41" s="13" t="s">
        <v>32</v>
      </c>
      <c r="C41" s="13" t="s">
        <v>3</v>
      </c>
      <c r="D41" s="13" t="s">
        <v>2295</v>
      </c>
      <c r="E41" s="13" t="s">
        <v>2287</v>
      </c>
      <c r="F41" s="13" t="s">
        <v>1876</v>
      </c>
      <c r="G41" s="13" t="s">
        <v>1876</v>
      </c>
      <c r="H41" s="13" t="s">
        <v>1868</v>
      </c>
      <c r="I41" s="13" t="s">
        <v>1865</v>
      </c>
      <c r="J41" s="13" t="s">
        <v>1873</v>
      </c>
      <c r="K41" s="13" t="s">
        <v>1629</v>
      </c>
      <c r="L41" s="13" t="s">
        <v>1629</v>
      </c>
      <c r="M41" s="13" t="s">
        <v>1629</v>
      </c>
      <c r="N41" s="57" t="s">
        <v>2448</v>
      </c>
      <c r="P41"/>
      <c r="Q41"/>
      <c r="R41"/>
    </row>
    <row r="42" spans="1:18" s="2" customFormat="1" ht="100.8" x14ac:dyDescent="0.3">
      <c r="A42" s="4">
        <v>294</v>
      </c>
      <c r="B42" s="13" t="s">
        <v>32</v>
      </c>
      <c r="C42" s="13" t="s">
        <v>3</v>
      </c>
      <c r="D42" s="13" t="s">
        <v>2038</v>
      </c>
      <c r="E42" s="13" t="s">
        <v>1862</v>
      </c>
      <c r="F42" s="13" t="s">
        <v>1875</v>
      </c>
      <c r="G42" s="13" t="s">
        <v>1877</v>
      </c>
      <c r="H42" s="13" t="s">
        <v>2020</v>
      </c>
      <c r="I42" s="13" t="s">
        <v>2029</v>
      </c>
      <c r="J42" s="13" t="s">
        <v>2030</v>
      </c>
      <c r="K42" s="13" t="s">
        <v>1866</v>
      </c>
      <c r="L42" s="13" t="s">
        <v>1869</v>
      </c>
      <c r="M42" s="13" t="s">
        <v>1872</v>
      </c>
      <c r="N42" s="57" t="s">
        <v>2448</v>
      </c>
      <c r="P42"/>
      <c r="Q42"/>
      <c r="R42"/>
    </row>
    <row r="43" spans="1:18" s="2" customFormat="1" ht="28.8" x14ac:dyDescent="0.3">
      <c r="A43" s="4">
        <v>297</v>
      </c>
      <c r="B43" s="13" t="s">
        <v>32</v>
      </c>
      <c r="C43" s="13" t="s">
        <v>3</v>
      </c>
      <c r="D43" s="13" t="s">
        <v>1793</v>
      </c>
      <c r="E43" s="13" t="s">
        <v>161</v>
      </c>
      <c r="F43" s="13" t="s">
        <v>162</v>
      </c>
      <c r="G43" s="13" t="s">
        <v>163</v>
      </c>
      <c r="H43" s="13" t="s">
        <v>1473</v>
      </c>
      <c r="I43" s="13" t="s">
        <v>1864</v>
      </c>
      <c r="J43" s="13" t="s">
        <v>1474</v>
      </c>
      <c r="K43" s="13" t="s">
        <v>1629</v>
      </c>
      <c r="L43" s="13" t="s">
        <v>1629</v>
      </c>
      <c r="M43" s="13" t="s">
        <v>1629</v>
      </c>
      <c r="N43" s="57" t="s">
        <v>2448</v>
      </c>
      <c r="P43"/>
      <c r="Q43"/>
      <c r="R43"/>
    </row>
    <row r="44" spans="1:18" s="2" customFormat="1" ht="28.8" x14ac:dyDescent="0.3">
      <c r="A44" s="4">
        <v>300</v>
      </c>
      <c r="B44" s="13" t="s">
        <v>32</v>
      </c>
      <c r="C44" s="13" t="s">
        <v>3</v>
      </c>
      <c r="D44" s="13" t="s">
        <v>2262</v>
      </c>
      <c r="E44" s="13" t="s">
        <v>179</v>
      </c>
      <c r="F44" s="13" t="s">
        <v>182</v>
      </c>
      <c r="G44" s="13" t="s">
        <v>1832</v>
      </c>
      <c r="H44" s="13" t="s">
        <v>1479</v>
      </c>
      <c r="I44" s="13" t="s">
        <v>1478</v>
      </c>
      <c r="J44" s="13" t="s">
        <v>1480</v>
      </c>
      <c r="K44" s="13" t="s">
        <v>1629</v>
      </c>
      <c r="L44" s="13" t="s">
        <v>1629</v>
      </c>
      <c r="M44" s="13" t="s">
        <v>1629</v>
      </c>
      <c r="N44" s="57" t="s">
        <v>2448</v>
      </c>
      <c r="P44"/>
      <c r="Q44"/>
      <c r="R44"/>
    </row>
    <row r="45" spans="1:18" s="2" customFormat="1" ht="28.8" x14ac:dyDescent="0.3">
      <c r="A45" s="4">
        <v>301</v>
      </c>
      <c r="B45" s="13" t="s">
        <v>32</v>
      </c>
      <c r="C45" s="13" t="s">
        <v>3</v>
      </c>
      <c r="D45" s="13" t="s">
        <v>2263</v>
      </c>
      <c r="E45" s="13" t="s">
        <v>180</v>
      </c>
      <c r="F45" s="13" t="s">
        <v>183</v>
      </c>
      <c r="G45" s="13" t="s">
        <v>184</v>
      </c>
      <c r="H45" s="13" t="s">
        <v>1483</v>
      </c>
      <c r="I45" s="13" t="s">
        <v>1482</v>
      </c>
      <c r="J45" s="13" t="s">
        <v>1481</v>
      </c>
      <c r="K45" s="13" t="s">
        <v>1629</v>
      </c>
      <c r="L45" s="13" t="s">
        <v>1629</v>
      </c>
      <c r="M45" s="13" t="s">
        <v>1629</v>
      </c>
      <c r="N45" s="57" t="s">
        <v>2448</v>
      </c>
      <c r="P45"/>
      <c r="Q45"/>
      <c r="R45"/>
    </row>
    <row r="46" spans="1:18" s="2" customFormat="1" ht="86.4" x14ac:dyDescent="0.3">
      <c r="A46" s="4">
        <v>303</v>
      </c>
      <c r="B46" s="13" t="s">
        <v>32</v>
      </c>
      <c r="C46" s="13" t="s">
        <v>3</v>
      </c>
      <c r="D46" s="13" t="s">
        <v>2264</v>
      </c>
      <c r="E46" s="13" t="s">
        <v>41</v>
      </c>
      <c r="F46" s="13" t="s">
        <v>42</v>
      </c>
      <c r="G46" s="13" t="s">
        <v>43</v>
      </c>
      <c r="H46" s="13" t="s">
        <v>1685</v>
      </c>
      <c r="I46" s="13" t="s">
        <v>1687</v>
      </c>
      <c r="J46" s="13" t="s">
        <v>1686</v>
      </c>
      <c r="K46" s="13" t="s">
        <v>1629</v>
      </c>
      <c r="L46" s="13" t="s">
        <v>1629</v>
      </c>
      <c r="M46" s="13" t="s">
        <v>1629</v>
      </c>
      <c r="N46" s="57" t="s">
        <v>2448</v>
      </c>
      <c r="P46"/>
      <c r="Q46"/>
      <c r="R46"/>
    </row>
    <row r="47" spans="1:18" s="2" customFormat="1" ht="86.4" x14ac:dyDescent="0.3">
      <c r="A47" s="4">
        <v>649</v>
      </c>
      <c r="B47" s="13" t="s">
        <v>32</v>
      </c>
      <c r="C47" s="13" t="s">
        <v>3</v>
      </c>
      <c r="D47" s="13" t="s">
        <v>2270</v>
      </c>
      <c r="E47" s="13" t="s">
        <v>1667</v>
      </c>
      <c r="F47" s="13" t="s">
        <v>1668</v>
      </c>
      <c r="G47" s="13" t="s">
        <v>1669</v>
      </c>
      <c r="H47" s="13" t="s">
        <v>1841</v>
      </c>
      <c r="I47" s="13" t="s">
        <v>1842</v>
      </c>
      <c r="J47" s="13" t="s">
        <v>1843</v>
      </c>
      <c r="K47" s="13" t="s">
        <v>1629</v>
      </c>
      <c r="L47" s="13" t="s">
        <v>1629</v>
      </c>
      <c r="M47" s="13" t="s">
        <v>1629</v>
      </c>
      <c r="N47" s="57" t="s">
        <v>2448</v>
      </c>
      <c r="P47"/>
      <c r="Q47"/>
      <c r="R47"/>
    </row>
    <row r="48" spans="1:18" s="2" customFormat="1" ht="72" x14ac:dyDescent="0.3">
      <c r="A48" s="4">
        <v>285</v>
      </c>
      <c r="B48" s="13" t="s">
        <v>32</v>
      </c>
      <c r="C48" s="13" t="s">
        <v>3</v>
      </c>
      <c r="D48" s="13" t="s">
        <v>2261</v>
      </c>
      <c r="E48" s="13" t="s">
        <v>1618</v>
      </c>
      <c r="F48" s="13" t="s">
        <v>167</v>
      </c>
      <c r="G48" s="13" t="s">
        <v>168</v>
      </c>
      <c r="H48" s="13" t="s">
        <v>1590</v>
      </c>
      <c r="I48" s="13" t="s">
        <v>1592</v>
      </c>
      <c r="J48" s="13" t="s">
        <v>1591</v>
      </c>
      <c r="K48" s="13" t="s">
        <v>1629</v>
      </c>
      <c r="L48" s="13" t="s">
        <v>1629</v>
      </c>
      <c r="M48" s="13" t="s">
        <v>1629</v>
      </c>
      <c r="N48" s="57" t="s">
        <v>2448</v>
      </c>
      <c r="P48"/>
      <c r="Q48"/>
      <c r="R48"/>
    </row>
    <row r="49" spans="1:18" s="2" customFormat="1" ht="72" x14ac:dyDescent="0.3">
      <c r="A49" s="9">
        <v>664</v>
      </c>
      <c r="B49" s="13" t="s">
        <v>32</v>
      </c>
      <c r="C49" s="13" t="s">
        <v>3</v>
      </c>
      <c r="D49" s="13" t="s">
        <v>2272</v>
      </c>
      <c r="E49" s="13" t="s">
        <v>2289</v>
      </c>
      <c r="F49" s="13" t="s">
        <v>150</v>
      </c>
      <c r="G49" s="13" t="s">
        <v>151</v>
      </c>
      <c r="H49" s="13" t="s">
        <v>1881</v>
      </c>
      <c r="I49" s="13" t="s">
        <v>1883</v>
      </c>
      <c r="J49" s="13" t="s">
        <v>1882</v>
      </c>
      <c r="K49" s="13" t="s">
        <v>1884</v>
      </c>
      <c r="L49" s="13" t="s">
        <v>1485</v>
      </c>
      <c r="M49" s="13" t="s">
        <v>1484</v>
      </c>
      <c r="N49" s="57" t="s">
        <v>2448</v>
      </c>
      <c r="P49"/>
      <c r="Q49"/>
      <c r="R49"/>
    </row>
    <row r="50" spans="1:18" s="2" customFormat="1" ht="28.8" x14ac:dyDescent="0.3">
      <c r="A50" s="9">
        <v>666</v>
      </c>
      <c r="B50" s="13" t="s">
        <v>32</v>
      </c>
      <c r="C50" s="13" t="s">
        <v>3</v>
      </c>
      <c r="D50" s="13" t="s">
        <v>2297</v>
      </c>
      <c r="E50" s="13" t="s">
        <v>2290</v>
      </c>
      <c r="F50" s="13" t="s">
        <v>192</v>
      </c>
      <c r="G50" s="13" t="s">
        <v>1887</v>
      </c>
      <c r="H50" s="13" t="s">
        <v>1885</v>
      </c>
      <c r="I50" s="13" t="s">
        <v>882</v>
      </c>
      <c r="J50" s="13" t="s">
        <v>1486</v>
      </c>
      <c r="K50" s="13" t="s">
        <v>1629</v>
      </c>
      <c r="L50" s="13" t="s">
        <v>1629</v>
      </c>
      <c r="M50" s="13" t="s">
        <v>1629</v>
      </c>
      <c r="N50" s="57" t="s">
        <v>2448</v>
      </c>
      <c r="P50"/>
      <c r="Q50"/>
      <c r="R50"/>
    </row>
    <row r="51" spans="1:18" s="2" customFormat="1" ht="28.8" x14ac:dyDescent="0.3">
      <c r="A51" s="9">
        <v>667</v>
      </c>
      <c r="B51" s="13" t="s">
        <v>32</v>
      </c>
      <c r="C51" s="13" t="s">
        <v>3</v>
      </c>
      <c r="D51" s="13" t="s">
        <v>2298</v>
      </c>
      <c r="E51" s="13" t="s">
        <v>2291</v>
      </c>
      <c r="F51" s="13" t="s">
        <v>193</v>
      </c>
      <c r="G51" s="13" t="s">
        <v>1888</v>
      </c>
      <c r="H51" s="13" t="s">
        <v>1886</v>
      </c>
      <c r="I51" s="13" t="s">
        <v>1488</v>
      </c>
      <c r="J51" s="13" t="s">
        <v>1487</v>
      </c>
      <c r="K51" s="13" t="s">
        <v>1629</v>
      </c>
      <c r="L51" s="13" t="s">
        <v>1629</v>
      </c>
      <c r="M51" s="13" t="s">
        <v>1629</v>
      </c>
      <c r="N51" s="57" t="s">
        <v>2448</v>
      </c>
      <c r="P51"/>
      <c r="Q51"/>
      <c r="R51"/>
    </row>
    <row r="52" spans="1:18" s="2" customFormat="1" ht="86.4" x14ac:dyDescent="0.3">
      <c r="A52" s="4">
        <v>311</v>
      </c>
      <c r="B52" s="13" t="s">
        <v>32</v>
      </c>
      <c r="C52" s="13" t="s">
        <v>3</v>
      </c>
      <c r="D52" s="13" t="s">
        <v>2039</v>
      </c>
      <c r="E52" s="13" t="s">
        <v>1863</v>
      </c>
      <c r="F52" s="13" t="s">
        <v>1874</v>
      </c>
      <c r="G52" s="13" t="s">
        <v>1878</v>
      </c>
      <c r="H52" s="13" t="s">
        <v>2033</v>
      </c>
      <c r="I52" s="13" t="s">
        <v>2035</v>
      </c>
      <c r="J52" s="13" t="s">
        <v>2034</v>
      </c>
      <c r="K52" s="13" t="s">
        <v>1867</v>
      </c>
      <c r="L52" s="13" t="s">
        <v>1870</v>
      </c>
      <c r="M52" s="13" t="s">
        <v>1871</v>
      </c>
      <c r="N52" s="57" t="s">
        <v>2448</v>
      </c>
      <c r="P52"/>
      <c r="Q52"/>
      <c r="R52"/>
    </row>
    <row r="53" spans="1:18" s="2" customFormat="1" ht="72" x14ac:dyDescent="0.3">
      <c r="A53" s="4">
        <v>658</v>
      </c>
      <c r="B53" s="13" t="s">
        <v>75</v>
      </c>
      <c r="C53" s="13" t="s">
        <v>2</v>
      </c>
      <c r="D53" s="13" t="s">
        <v>1820</v>
      </c>
      <c r="E53" s="13" t="s">
        <v>1735</v>
      </c>
      <c r="F53" s="13" t="s">
        <v>1736</v>
      </c>
      <c r="G53" s="13" t="s">
        <v>1738</v>
      </c>
      <c r="H53" s="13" t="s">
        <v>1734</v>
      </c>
      <c r="I53" s="13" t="s">
        <v>1737</v>
      </c>
      <c r="J53" s="13" t="s">
        <v>1739</v>
      </c>
      <c r="K53" s="13" t="s">
        <v>1629</v>
      </c>
      <c r="L53" s="13" t="s">
        <v>1629</v>
      </c>
      <c r="M53" s="13" t="s">
        <v>1629</v>
      </c>
      <c r="N53" s="57" t="s">
        <v>2448</v>
      </c>
      <c r="P53"/>
      <c r="Q53"/>
      <c r="R53"/>
    </row>
    <row r="54" spans="1:18" s="2" customFormat="1" ht="100.8" x14ac:dyDescent="0.3">
      <c r="A54" s="4">
        <v>221</v>
      </c>
      <c r="B54" s="13" t="s">
        <v>75</v>
      </c>
      <c r="C54" s="13" t="s">
        <v>2</v>
      </c>
      <c r="D54" s="13" t="s">
        <v>1771</v>
      </c>
      <c r="E54" s="13" t="s">
        <v>75</v>
      </c>
      <c r="F54" s="13" t="s">
        <v>78</v>
      </c>
      <c r="G54" s="13" t="s">
        <v>79</v>
      </c>
      <c r="H54" s="13" t="s">
        <v>1377</v>
      </c>
      <c r="I54" s="13" t="s">
        <v>1824</v>
      </c>
      <c r="J54" s="13" t="s">
        <v>1825</v>
      </c>
      <c r="K54" s="13" t="s">
        <v>1629</v>
      </c>
      <c r="L54" s="13" t="s">
        <v>1629</v>
      </c>
      <c r="M54" s="13" t="s">
        <v>1629</v>
      </c>
      <c r="N54" s="57" t="s">
        <v>2448</v>
      </c>
      <c r="P54"/>
      <c r="Q54"/>
      <c r="R54"/>
    </row>
    <row r="55" spans="1:18" s="2" customFormat="1" ht="72" x14ac:dyDescent="0.3">
      <c r="A55" s="4">
        <v>220</v>
      </c>
      <c r="B55" s="13" t="s">
        <v>75</v>
      </c>
      <c r="C55" s="13" t="s">
        <v>2</v>
      </c>
      <c r="D55" s="13" t="s">
        <v>1770</v>
      </c>
      <c r="E55" s="13" t="s">
        <v>1708</v>
      </c>
      <c r="F55" s="13" t="s">
        <v>1301</v>
      </c>
      <c r="G55" s="13" t="s">
        <v>1753</v>
      </c>
      <c r="H55" s="13" t="s">
        <v>1750</v>
      </c>
      <c r="I55" s="13" t="s">
        <v>1751</v>
      </c>
      <c r="J55" s="13" t="s">
        <v>1752</v>
      </c>
      <c r="K55" s="13" t="s">
        <v>1629</v>
      </c>
      <c r="L55" s="13" t="s">
        <v>1629</v>
      </c>
      <c r="M55" s="13" t="s">
        <v>1629</v>
      </c>
      <c r="N55" s="57" t="s">
        <v>2448</v>
      </c>
      <c r="P55"/>
      <c r="Q55"/>
      <c r="R55"/>
    </row>
    <row r="56" spans="1:18" s="2" customFormat="1" ht="100.8" x14ac:dyDescent="0.3">
      <c r="A56" s="4">
        <v>222</v>
      </c>
      <c r="B56" s="13" t="s">
        <v>75</v>
      </c>
      <c r="C56" s="13" t="s">
        <v>2</v>
      </c>
      <c r="D56" s="13" t="s">
        <v>2014</v>
      </c>
      <c r="E56" s="13" t="s">
        <v>461</v>
      </c>
      <c r="F56" s="13" t="s">
        <v>1730</v>
      </c>
      <c r="G56" s="13" t="s">
        <v>1560</v>
      </c>
      <c r="H56" s="13" t="s">
        <v>1729</v>
      </c>
      <c r="I56" s="13" t="s">
        <v>1732</v>
      </c>
      <c r="J56" s="13" t="s">
        <v>1731</v>
      </c>
      <c r="K56" s="13" t="s">
        <v>1629</v>
      </c>
      <c r="L56" s="13" t="s">
        <v>1629</v>
      </c>
      <c r="M56" s="13" t="s">
        <v>1629</v>
      </c>
      <c r="N56" s="57" t="s">
        <v>2448</v>
      </c>
      <c r="P56"/>
      <c r="Q56"/>
      <c r="R56"/>
    </row>
    <row r="57" spans="1:18" s="2" customFormat="1" ht="388.8" x14ac:dyDescent="0.3">
      <c r="A57" s="4">
        <v>659</v>
      </c>
      <c r="B57" s="13" t="s">
        <v>75</v>
      </c>
      <c r="C57" s="13" t="s">
        <v>2</v>
      </c>
      <c r="D57" s="13" t="s">
        <v>1821</v>
      </c>
      <c r="E57" s="13" t="s">
        <v>1740</v>
      </c>
      <c r="F57" s="13" t="s">
        <v>1743</v>
      </c>
      <c r="G57" s="13" t="s">
        <v>1891</v>
      </c>
      <c r="H57" s="13" t="s">
        <v>1741</v>
      </c>
      <c r="I57" s="13" t="s">
        <v>1742</v>
      </c>
      <c r="J57" s="13" t="s">
        <v>1744</v>
      </c>
      <c r="K57" s="13" t="s">
        <v>2112</v>
      </c>
      <c r="L57" s="13" t="s">
        <v>2110</v>
      </c>
      <c r="M57" s="13" t="s">
        <v>2111</v>
      </c>
      <c r="N57" s="57" t="s">
        <v>2448</v>
      </c>
      <c r="P57"/>
      <c r="Q57"/>
      <c r="R57"/>
    </row>
    <row r="58" spans="1:18" s="2" customFormat="1" ht="129.6" x14ac:dyDescent="0.3">
      <c r="A58" s="4">
        <v>648</v>
      </c>
      <c r="B58" s="13" t="s">
        <v>75</v>
      </c>
      <c r="C58" s="13" t="s">
        <v>2</v>
      </c>
      <c r="D58" s="13" t="s">
        <v>1818</v>
      </c>
      <c r="E58" s="13" t="s">
        <v>1624</v>
      </c>
      <c r="F58" s="13" t="s">
        <v>76</v>
      </c>
      <c r="G58" s="13" t="s">
        <v>77</v>
      </c>
      <c r="H58" s="13" t="s">
        <v>1379</v>
      </c>
      <c r="I58" s="13" t="s">
        <v>1827</v>
      </c>
      <c r="J58" s="13" t="s">
        <v>1828</v>
      </c>
      <c r="K58" s="13" t="s">
        <v>1826</v>
      </c>
      <c r="L58" s="13" t="s">
        <v>2108</v>
      </c>
      <c r="M58" s="13" t="s">
        <v>2109</v>
      </c>
      <c r="N58" s="57" t="s">
        <v>2448</v>
      </c>
      <c r="P58"/>
      <c r="Q58"/>
      <c r="R58"/>
    </row>
    <row r="59" spans="1:18" s="2" customFormat="1" ht="144" x14ac:dyDescent="0.3">
      <c r="A59" s="4">
        <v>700</v>
      </c>
      <c r="B59" s="13" t="s">
        <v>75</v>
      </c>
      <c r="C59" s="13" t="s">
        <v>6</v>
      </c>
      <c r="D59" s="57" t="s">
        <v>2445</v>
      </c>
      <c r="E59" s="13" t="s">
        <v>2386</v>
      </c>
      <c r="F59" s="57" t="s">
        <v>1955</v>
      </c>
      <c r="G59" s="57" t="s">
        <v>1955</v>
      </c>
      <c r="H59" s="13" t="s">
        <v>2141</v>
      </c>
      <c r="I59" s="57" t="s">
        <v>2139</v>
      </c>
      <c r="J59" s="57" t="s">
        <v>2140</v>
      </c>
      <c r="K59" s="13" t="s">
        <v>772</v>
      </c>
      <c r="L59" s="57" t="s">
        <v>2083</v>
      </c>
      <c r="M59" s="57" t="s">
        <v>2084</v>
      </c>
      <c r="N59" s="57" t="s">
        <v>2448</v>
      </c>
      <c r="P59"/>
      <c r="Q59"/>
      <c r="R59"/>
    </row>
    <row r="60" spans="1:18" s="2" customFormat="1" ht="86.4" x14ac:dyDescent="0.3">
      <c r="A60" s="4">
        <v>377</v>
      </c>
      <c r="B60" s="13" t="s">
        <v>75</v>
      </c>
      <c r="C60" s="13" t="s">
        <v>8</v>
      </c>
      <c r="D60" s="13" t="s">
        <v>2267</v>
      </c>
      <c r="E60" s="13" t="s">
        <v>2147</v>
      </c>
      <c r="F60" s="13" t="s">
        <v>100</v>
      </c>
      <c r="G60" s="13" t="s">
        <v>101</v>
      </c>
      <c r="H60" s="13" t="s">
        <v>2162</v>
      </c>
      <c r="I60" s="13" t="s">
        <v>2157</v>
      </c>
      <c r="J60" s="13" t="s">
        <v>2148</v>
      </c>
      <c r="K60" s="13" t="s">
        <v>775</v>
      </c>
      <c r="L60" s="13" t="s">
        <v>2103</v>
      </c>
      <c r="M60" s="13" t="s">
        <v>2104</v>
      </c>
      <c r="N60" s="57" t="s">
        <v>2448</v>
      </c>
      <c r="P60"/>
      <c r="Q60"/>
      <c r="R60"/>
    </row>
    <row r="61" spans="1:18" s="2" customFormat="1" ht="72" x14ac:dyDescent="0.3">
      <c r="A61" s="4">
        <v>380</v>
      </c>
      <c r="B61" s="13" t="s">
        <v>75</v>
      </c>
      <c r="C61" s="13" t="s">
        <v>8</v>
      </c>
      <c r="D61" s="13" t="s">
        <v>2296</v>
      </c>
      <c r="E61" s="13" t="s">
        <v>2278</v>
      </c>
      <c r="F61" s="13" t="s">
        <v>2280</v>
      </c>
      <c r="G61" s="13" t="s">
        <v>2282</v>
      </c>
      <c r="H61" s="13" t="s">
        <v>2284</v>
      </c>
      <c r="I61" s="13" t="s">
        <v>2281</v>
      </c>
      <c r="J61" s="13" t="s">
        <v>2283</v>
      </c>
      <c r="K61" s="13" t="s">
        <v>776</v>
      </c>
      <c r="L61" s="13" t="s">
        <v>2105</v>
      </c>
      <c r="M61" s="13" t="s">
        <v>2106</v>
      </c>
      <c r="N61" s="57" t="s">
        <v>2448</v>
      </c>
      <c r="P61"/>
      <c r="Q61"/>
      <c r="R61"/>
    </row>
    <row r="62" spans="1:18" s="2" customFormat="1" ht="115.2" x14ac:dyDescent="0.3">
      <c r="A62" s="4">
        <v>367</v>
      </c>
      <c r="B62" s="13" t="s">
        <v>75</v>
      </c>
      <c r="C62" s="13" t="s">
        <v>8</v>
      </c>
      <c r="D62" s="13" t="s">
        <v>1810</v>
      </c>
      <c r="E62" s="13" t="s">
        <v>278</v>
      </c>
      <c r="F62" s="13" t="s">
        <v>276</v>
      </c>
      <c r="G62" s="13" t="s">
        <v>277</v>
      </c>
      <c r="H62" s="13" t="s">
        <v>2158</v>
      </c>
      <c r="I62" s="13" t="s">
        <v>2153</v>
      </c>
      <c r="J62" s="13" t="s">
        <v>2152</v>
      </c>
      <c r="K62" s="13" t="s">
        <v>2091</v>
      </c>
      <c r="L62" s="13" t="s">
        <v>2089</v>
      </c>
      <c r="M62" s="13" t="s">
        <v>2090</v>
      </c>
      <c r="N62" s="57" t="s">
        <v>2448</v>
      </c>
      <c r="P62"/>
      <c r="Q62"/>
      <c r="R62"/>
    </row>
    <row r="63" spans="1:18" s="2" customFormat="1" ht="158.4" x14ac:dyDescent="0.3">
      <c r="A63" s="4">
        <v>372</v>
      </c>
      <c r="B63" s="13" t="s">
        <v>75</v>
      </c>
      <c r="C63" s="13" t="s">
        <v>8</v>
      </c>
      <c r="D63" s="13" t="s">
        <v>2265</v>
      </c>
      <c r="E63" s="13" t="s">
        <v>2142</v>
      </c>
      <c r="F63" s="13" t="s">
        <v>95</v>
      </c>
      <c r="G63" s="13" t="s">
        <v>96</v>
      </c>
      <c r="H63" s="13" t="s">
        <v>2159</v>
      </c>
      <c r="I63" s="13" t="s">
        <v>2154</v>
      </c>
      <c r="J63" s="13" t="s">
        <v>2151</v>
      </c>
      <c r="K63" s="13" t="s">
        <v>2098</v>
      </c>
      <c r="L63" s="13" t="s">
        <v>2097</v>
      </c>
      <c r="M63" s="13" t="s">
        <v>2096</v>
      </c>
      <c r="N63" s="57" t="s">
        <v>2448</v>
      </c>
      <c r="P63"/>
      <c r="Q63"/>
      <c r="R63"/>
    </row>
    <row r="64" spans="1:18" s="2" customFormat="1" ht="72" x14ac:dyDescent="0.3">
      <c r="A64" s="4">
        <v>373</v>
      </c>
      <c r="B64" s="13" t="s">
        <v>75</v>
      </c>
      <c r="C64" s="13" t="s">
        <v>8</v>
      </c>
      <c r="D64" s="13" t="s">
        <v>1814</v>
      </c>
      <c r="E64" s="13" t="s">
        <v>248</v>
      </c>
      <c r="F64" s="13" t="s">
        <v>2143</v>
      </c>
      <c r="G64" s="13" t="s">
        <v>2144</v>
      </c>
      <c r="H64" s="13" t="s">
        <v>2160</v>
      </c>
      <c r="I64" s="13" t="s">
        <v>2155</v>
      </c>
      <c r="J64" s="13" t="s">
        <v>2150</v>
      </c>
      <c r="K64" s="13" t="s">
        <v>773</v>
      </c>
      <c r="L64" s="13" t="s">
        <v>2099</v>
      </c>
      <c r="M64" s="13" t="s">
        <v>2100</v>
      </c>
      <c r="N64" s="57" t="s">
        <v>2448</v>
      </c>
      <c r="P64"/>
      <c r="Q64"/>
      <c r="R64"/>
    </row>
    <row r="65" spans="1:18" s="2" customFormat="1" ht="144" x14ac:dyDescent="0.3">
      <c r="A65" s="4">
        <v>364</v>
      </c>
      <c r="B65" s="13" t="s">
        <v>75</v>
      </c>
      <c r="C65" s="13" t="s">
        <v>8</v>
      </c>
      <c r="D65" s="13" t="s">
        <v>2001</v>
      </c>
      <c r="E65" s="13" t="s">
        <v>1955</v>
      </c>
      <c r="F65" s="13" t="s">
        <v>1955</v>
      </c>
      <c r="G65" s="13" t="s">
        <v>1955</v>
      </c>
      <c r="H65" s="13" t="s">
        <v>2141</v>
      </c>
      <c r="I65" s="13" t="s">
        <v>2139</v>
      </c>
      <c r="J65" s="13" t="s">
        <v>2140</v>
      </c>
      <c r="K65" s="13" t="s">
        <v>772</v>
      </c>
      <c r="L65" s="13" t="s">
        <v>2083</v>
      </c>
      <c r="M65" s="13" t="s">
        <v>2084</v>
      </c>
      <c r="N65" s="57" t="s">
        <v>2448</v>
      </c>
      <c r="P65"/>
      <c r="Q65"/>
      <c r="R65"/>
    </row>
    <row r="66" spans="1:18" s="2" customFormat="1" ht="86.4" x14ac:dyDescent="0.3">
      <c r="A66" s="4">
        <v>376</v>
      </c>
      <c r="B66" s="13" t="s">
        <v>75</v>
      </c>
      <c r="C66" s="13" t="s">
        <v>8</v>
      </c>
      <c r="D66" s="13" t="s">
        <v>2266</v>
      </c>
      <c r="E66" s="13" t="s">
        <v>2146</v>
      </c>
      <c r="F66" s="13" t="s">
        <v>2145</v>
      </c>
      <c r="G66" s="13" t="s">
        <v>1749</v>
      </c>
      <c r="H66" s="13" t="s">
        <v>2161</v>
      </c>
      <c r="I66" s="13" t="s">
        <v>2156</v>
      </c>
      <c r="J66" s="13" t="s">
        <v>2149</v>
      </c>
      <c r="K66" s="13" t="s">
        <v>774</v>
      </c>
      <c r="L66" s="13" t="s">
        <v>2101</v>
      </c>
      <c r="M66" s="13" t="s">
        <v>2102</v>
      </c>
      <c r="N66" s="57" t="s">
        <v>2448</v>
      </c>
      <c r="P66"/>
      <c r="Q66"/>
      <c r="R66"/>
    </row>
    <row r="67" spans="1:18" s="2" customFormat="1" ht="100.8" x14ac:dyDescent="0.3">
      <c r="A67" s="4">
        <v>681</v>
      </c>
      <c r="B67" s="13" t="s">
        <v>75</v>
      </c>
      <c r="C67" s="13" t="s">
        <v>8</v>
      </c>
      <c r="D67" s="57" t="s">
        <v>2274</v>
      </c>
      <c r="E67" s="13" t="s">
        <v>2163</v>
      </c>
      <c r="F67" s="57" t="s">
        <v>829</v>
      </c>
      <c r="G67" s="57" t="s">
        <v>2185</v>
      </c>
      <c r="H67" s="13" t="s">
        <v>2285</v>
      </c>
      <c r="I67" s="57" t="s">
        <v>2190</v>
      </c>
      <c r="J67" s="57" t="s">
        <v>2187</v>
      </c>
      <c r="K67" s="13" t="s">
        <v>2180</v>
      </c>
      <c r="L67" s="57" t="s">
        <v>2184</v>
      </c>
      <c r="M67" s="57" t="s">
        <v>2188</v>
      </c>
      <c r="N67" s="57" t="s">
        <v>2448</v>
      </c>
      <c r="P67"/>
      <c r="Q67"/>
      <c r="R67"/>
    </row>
    <row r="68" spans="1:18" s="2" customFormat="1" ht="28.8" x14ac:dyDescent="0.3">
      <c r="A68" s="4">
        <v>223</v>
      </c>
      <c r="B68" s="13" t="s">
        <v>75</v>
      </c>
      <c r="C68" s="13" t="s">
        <v>3</v>
      </c>
      <c r="D68" s="13" t="s">
        <v>2003</v>
      </c>
      <c r="E68" s="13" t="s">
        <v>300</v>
      </c>
      <c r="F68" s="13" t="s">
        <v>302</v>
      </c>
      <c r="G68" s="13" t="s">
        <v>301</v>
      </c>
      <c r="H68" s="13" t="s">
        <v>1945</v>
      </c>
      <c r="I68" s="13" t="s">
        <v>1948</v>
      </c>
      <c r="J68" s="13" t="s">
        <v>1949</v>
      </c>
      <c r="K68" s="13" t="s">
        <v>1892</v>
      </c>
      <c r="L68" s="13" t="s">
        <v>1893</v>
      </c>
      <c r="M68" s="13" t="s">
        <v>1894</v>
      </c>
      <c r="N68" s="57" t="s">
        <v>2448</v>
      </c>
      <c r="P68"/>
      <c r="Q68"/>
      <c r="R68"/>
    </row>
    <row r="69" spans="1:18" s="2" customFormat="1" ht="28.8" x14ac:dyDescent="0.3">
      <c r="A69" s="4">
        <v>241</v>
      </c>
      <c r="B69" s="13" t="s">
        <v>75</v>
      </c>
      <c r="C69" s="13" t="s">
        <v>3</v>
      </c>
      <c r="D69" s="13" t="s">
        <v>2038</v>
      </c>
      <c r="E69" s="13" t="s">
        <v>1627</v>
      </c>
      <c r="F69" s="13" t="s">
        <v>2356</v>
      </c>
      <c r="G69" s="13" t="s">
        <v>1626</v>
      </c>
      <c r="H69" s="13" t="s">
        <v>2410</v>
      </c>
      <c r="I69" s="13" t="s">
        <v>2412</v>
      </c>
      <c r="J69" s="13" t="s">
        <v>2414</v>
      </c>
      <c r="K69" s="13" t="s">
        <v>2411</v>
      </c>
      <c r="L69" s="13" t="s">
        <v>2413</v>
      </c>
      <c r="M69" s="13" t="s">
        <v>2415</v>
      </c>
      <c r="N69" s="57" t="s">
        <v>2447</v>
      </c>
      <c r="P69"/>
      <c r="Q69"/>
      <c r="R69"/>
    </row>
    <row r="70" spans="1:18" s="2" customFormat="1" ht="28.8" x14ac:dyDescent="0.3">
      <c r="A70" s="4">
        <v>226</v>
      </c>
      <c r="B70" s="13" t="s">
        <v>75</v>
      </c>
      <c r="C70" s="13" t="s">
        <v>3</v>
      </c>
      <c r="D70" s="13" t="s">
        <v>2002</v>
      </c>
      <c r="E70" s="13" t="s">
        <v>257</v>
      </c>
      <c r="F70" s="13" t="s">
        <v>260</v>
      </c>
      <c r="G70" s="13" t="s">
        <v>261</v>
      </c>
      <c r="H70" s="13" t="s">
        <v>1941</v>
      </c>
      <c r="I70" s="13" t="s">
        <v>1942</v>
      </c>
      <c r="J70" s="13" t="s">
        <v>1943</v>
      </c>
      <c r="K70" s="13" t="s">
        <v>628</v>
      </c>
      <c r="L70" s="13" t="s">
        <v>1915</v>
      </c>
      <c r="M70" s="13" t="s">
        <v>1916</v>
      </c>
      <c r="N70" s="57" t="s">
        <v>2448</v>
      </c>
      <c r="P70"/>
      <c r="Q70"/>
      <c r="R70"/>
    </row>
    <row r="71" spans="1:18" s="2" customFormat="1" x14ac:dyDescent="0.3">
      <c r="A71" s="4">
        <v>228</v>
      </c>
      <c r="B71" s="13" t="s">
        <v>75</v>
      </c>
      <c r="C71" s="13" t="s">
        <v>3</v>
      </c>
      <c r="D71" s="13" t="s">
        <v>1773</v>
      </c>
      <c r="E71" s="13" t="s">
        <v>85</v>
      </c>
      <c r="F71" s="13" t="s">
        <v>93</v>
      </c>
      <c r="G71" s="13" t="s">
        <v>93</v>
      </c>
      <c r="H71" s="13" t="s">
        <v>1422</v>
      </c>
      <c r="I71" s="13" t="s">
        <v>1917</v>
      </c>
      <c r="J71" s="13" t="s">
        <v>1918</v>
      </c>
      <c r="K71" s="13" t="s">
        <v>1629</v>
      </c>
      <c r="L71" s="13" t="s">
        <v>1629</v>
      </c>
      <c r="M71" s="13" t="s">
        <v>1629</v>
      </c>
      <c r="N71" s="57" t="s">
        <v>2448</v>
      </c>
      <c r="P71"/>
      <c r="Q71"/>
      <c r="R71"/>
    </row>
    <row r="72" spans="1:18" s="2" customFormat="1" ht="43.2" x14ac:dyDescent="0.3">
      <c r="A72" s="4">
        <v>691</v>
      </c>
      <c r="B72" s="13" t="s">
        <v>75</v>
      </c>
      <c r="C72" s="13" t="s">
        <v>3</v>
      </c>
      <c r="D72" s="57" t="s">
        <v>2038</v>
      </c>
      <c r="E72" s="13" t="s">
        <v>2353</v>
      </c>
      <c r="F72" s="57" t="s">
        <v>2354</v>
      </c>
      <c r="G72" s="57" t="s">
        <v>2355</v>
      </c>
      <c r="H72" s="13" t="s">
        <v>2404</v>
      </c>
      <c r="I72" s="57" t="s">
        <v>2406</v>
      </c>
      <c r="J72" s="57" t="s">
        <v>2409</v>
      </c>
      <c r="K72" s="13" t="s">
        <v>2405</v>
      </c>
      <c r="L72" s="57" t="s">
        <v>2407</v>
      </c>
      <c r="M72" s="57" t="s">
        <v>2408</v>
      </c>
      <c r="N72" s="57" t="s">
        <v>2447</v>
      </c>
      <c r="P72"/>
      <c r="Q72"/>
      <c r="R72"/>
    </row>
    <row r="73" spans="1:18" s="2" customFormat="1" ht="28.8" x14ac:dyDescent="0.3">
      <c r="A73" s="4">
        <v>230</v>
      </c>
      <c r="B73" s="13" t="s">
        <v>75</v>
      </c>
      <c r="C73" s="13" t="s">
        <v>3</v>
      </c>
      <c r="D73" s="13" t="s">
        <v>2294</v>
      </c>
      <c r="E73" s="13" t="s">
        <v>2279</v>
      </c>
      <c r="F73" s="13" t="s">
        <v>2280</v>
      </c>
      <c r="G73" s="13" t="s">
        <v>2282</v>
      </c>
      <c r="H73" s="13" t="s">
        <v>2177</v>
      </c>
      <c r="I73" s="13" t="s">
        <v>2178</v>
      </c>
      <c r="J73" s="13" t="s">
        <v>2179</v>
      </c>
      <c r="K73" s="13" t="s">
        <v>1629</v>
      </c>
      <c r="L73" s="13" t="s">
        <v>1629</v>
      </c>
      <c r="M73" s="13" t="s">
        <v>1629</v>
      </c>
      <c r="N73" s="57" t="s">
        <v>2448</v>
      </c>
      <c r="P73"/>
      <c r="Q73"/>
      <c r="R73"/>
    </row>
    <row r="74" spans="1:18" s="2" customFormat="1" ht="28.8" x14ac:dyDescent="0.3">
      <c r="A74" s="4">
        <v>231</v>
      </c>
      <c r="B74" s="13" t="s">
        <v>75</v>
      </c>
      <c r="C74" s="13" t="s">
        <v>3</v>
      </c>
      <c r="D74" s="13" t="s">
        <v>2038</v>
      </c>
      <c r="E74" s="13" t="s">
        <v>2299</v>
      </c>
      <c r="F74" s="13" t="s">
        <v>89</v>
      </c>
      <c r="G74" s="13" t="s">
        <v>90</v>
      </c>
      <c r="H74" s="13" t="s">
        <v>2416</v>
      </c>
      <c r="I74" s="13" t="s">
        <v>2417</v>
      </c>
      <c r="J74" s="13" t="s">
        <v>2418</v>
      </c>
      <c r="K74" s="13" t="s">
        <v>2411</v>
      </c>
      <c r="L74" s="13" t="s">
        <v>2413</v>
      </c>
      <c r="M74" s="13" t="s">
        <v>2415</v>
      </c>
      <c r="N74" s="57" t="s">
        <v>2447</v>
      </c>
      <c r="P74"/>
      <c r="Q74"/>
      <c r="R74"/>
    </row>
    <row r="75" spans="1:18" s="2" customFormat="1" ht="28.8" x14ac:dyDescent="0.3">
      <c r="A75" s="4">
        <v>232</v>
      </c>
      <c r="B75" s="13" t="s">
        <v>75</v>
      </c>
      <c r="C75" s="13" t="s">
        <v>3</v>
      </c>
      <c r="D75" s="13" t="s">
        <v>2038</v>
      </c>
      <c r="E75" s="13" t="s">
        <v>2300</v>
      </c>
      <c r="F75" s="13" t="s">
        <v>2357</v>
      </c>
      <c r="G75" s="13" t="s">
        <v>1719</v>
      </c>
      <c r="H75" s="13" t="s">
        <v>2419</v>
      </c>
      <c r="I75" s="13" t="s">
        <v>2420</v>
      </c>
      <c r="J75" s="13" t="s">
        <v>2421</v>
      </c>
      <c r="K75" s="13" t="s">
        <v>2411</v>
      </c>
      <c r="L75" s="13" t="s">
        <v>2413</v>
      </c>
      <c r="M75" s="13" t="s">
        <v>2415</v>
      </c>
      <c r="N75" s="57" t="s">
        <v>2447</v>
      </c>
      <c r="P75"/>
      <c r="Q75"/>
      <c r="R75"/>
    </row>
    <row r="76" spans="1:18" s="2" customFormat="1" x14ac:dyDescent="0.3">
      <c r="A76" s="4">
        <v>233</v>
      </c>
      <c r="B76" s="13" t="s">
        <v>75</v>
      </c>
      <c r="C76" s="13" t="s">
        <v>3</v>
      </c>
      <c r="D76" s="13" t="s">
        <v>1774</v>
      </c>
      <c r="E76" s="13" t="s">
        <v>1688</v>
      </c>
      <c r="F76" s="13" t="s">
        <v>94</v>
      </c>
      <c r="G76" s="13" t="s">
        <v>310</v>
      </c>
      <c r="H76" s="13" t="s">
        <v>1423</v>
      </c>
      <c r="I76" s="13" t="s">
        <v>1919</v>
      </c>
      <c r="J76" s="13" t="s">
        <v>1920</v>
      </c>
      <c r="K76" s="13" t="s">
        <v>1629</v>
      </c>
      <c r="L76" s="13" t="s">
        <v>1629</v>
      </c>
      <c r="M76" s="13" t="s">
        <v>1629</v>
      </c>
      <c r="N76" s="57" t="s">
        <v>2448</v>
      </c>
      <c r="P76"/>
      <c r="Q76"/>
      <c r="R76"/>
    </row>
    <row r="77" spans="1:18" s="2" customFormat="1" ht="57.6" x14ac:dyDescent="0.3">
      <c r="A77" s="4">
        <v>235</v>
      </c>
      <c r="B77" s="13" t="s">
        <v>75</v>
      </c>
      <c r="C77" s="13" t="s">
        <v>3</v>
      </c>
      <c r="D77" s="13" t="s">
        <v>1775</v>
      </c>
      <c r="E77" s="13" t="s">
        <v>275</v>
      </c>
      <c r="F77" s="13" t="s">
        <v>276</v>
      </c>
      <c r="G77" s="13" t="s">
        <v>277</v>
      </c>
      <c r="H77" s="13" t="s">
        <v>1424</v>
      </c>
      <c r="I77" s="13" t="s">
        <v>1921</v>
      </c>
      <c r="J77" s="13" t="s">
        <v>1925</v>
      </c>
      <c r="K77" s="13" t="s">
        <v>1629</v>
      </c>
      <c r="L77" s="13" t="s">
        <v>1629</v>
      </c>
      <c r="M77" s="13" t="s">
        <v>1629</v>
      </c>
      <c r="N77" s="57" t="s">
        <v>2448</v>
      </c>
      <c r="P77"/>
      <c r="Q77"/>
      <c r="R77"/>
    </row>
    <row r="78" spans="1:18" s="2" customFormat="1" ht="57.6" x14ac:dyDescent="0.3">
      <c r="A78" s="4">
        <v>236</v>
      </c>
      <c r="B78" s="13" t="s">
        <v>75</v>
      </c>
      <c r="C78" s="13" t="s">
        <v>3</v>
      </c>
      <c r="D78" s="13" t="s">
        <v>1776</v>
      </c>
      <c r="E78" s="13" t="s">
        <v>1707</v>
      </c>
      <c r="F78" s="13" t="s">
        <v>1713</v>
      </c>
      <c r="G78" s="13" t="s">
        <v>1895</v>
      </c>
      <c r="H78" s="13" t="s">
        <v>1716</v>
      </c>
      <c r="I78" s="13" t="s">
        <v>1717</v>
      </c>
      <c r="J78" s="13" t="s">
        <v>1718</v>
      </c>
      <c r="K78" s="13" t="s">
        <v>1629</v>
      </c>
      <c r="L78" s="13" t="s">
        <v>1629</v>
      </c>
      <c r="M78" s="13" t="s">
        <v>1629</v>
      </c>
      <c r="N78" s="57" t="s">
        <v>2448</v>
      </c>
      <c r="P78"/>
      <c r="Q78"/>
      <c r="R78"/>
    </row>
    <row r="79" spans="1:18" s="2" customFormat="1" ht="86.4" x14ac:dyDescent="0.3">
      <c r="A79" s="4">
        <v>657</v>
      </c>
      <c r="B79" s="13" t="s">
        <v>75</v>
      </c>
      <c r="C79" s="13" t="s">
        <v>3</v>
      </c>
      <c r="D79" s="13" t="s">
        <v>1910</v>
      </c>
      <c r="E79" s="13" t="s">
        <v>1845</v>
      </c>
      <c r="F79" s="13" t="s">
        <v>1725</v>
      </c>
      <c r="G79" s="13" t="s">
        <v>1896</v>
      </c>
      <c r="H79" s="13" t="s">
        <v>1728</v>
      </c>
      <c r="I79" s="13" t="s">
        <v>1727</v>
      </c>
      <c r="J79" s="13" t="s">
        <v>1726</v>
      </c>
      <c r="K79" s="13" t="s">
        <v>1629</v>
      </c>
      <c r="L79" s="13" t="s">
        <v>1629</v>
      </c>
      <c r="M79" s="13" t="s">
        <v>1629</v>
      </c>
      <c r="N79" s="57" t="s">
        <v>2448</v>
      </c>
      <c r="P79"/>
      <c r="Q79"/>
      <c r="R79"/>
    </row>
    <row r="80" spans="1:18" s="2" customFormat="1" ht="43.2" x14ac:dyDescent="0.3">
      <c r="A80" s="4">
        <v>660</v>
      </c>
      <c r="B80" s="13" t="s">
        <v>75</v>
      </c>
      <c r="C80" s="13" t="s">
        <v>3</v>
      </c>
      <c r="D80" s="13" t="s">
        <v>1822</v>
      </c>
      <c r="E80" s="13" t="s">
        <v>1754</v>
      </c>
      <c r="F80" s="13" t="s">
        <v>1761</v>
      </c>
      <c r="G80" s="13" t="s">
        <v>1897</v>
      </c>
      <c r="H80" s="13" t="s">
        <v>1756</v>
      </c>
      <c r="I80" s="13" t="s">
        <v>1758</v>
      </c>
      <c r="J80" s="13" t="s">
        <v>1759</v>
      </c>
      <c r="K80" s="13" t="s">
        <v>1629</v>
      </c>
      <c r="L80" s="13" t="s">
        <v>1629</v>
      </c>
      <c r="M80" s="13" t="s">
        <v>1629</v>
      </c>
      <c r="N80" s="57" t="s">
        <v>2448</v>
      </c>
      <c r="P80"/>
      <c r="Q80"/>
      <c r="R80"/>
    </row>
    <row r="81" spans="1:18" s="2" customFormat="1" ht="158.4" x14ac:dyDescent="0.3">
      <c r="A81" s="4">
        <v>237</v>
      </c>
      <c r="B81" s="13" t="s">
        <v>75</v>
      </c>
      <c r="C81" s="13" t="s">
        <v>3</v>
      </c>
      <c r="D81" s="13" t="s">
        <v>2252</v>
      </c>
      <c r="E81" s="13" t="s">
        <v>2166</v>
      </c>
      <c r="F81" s="13" t="s">
        <v>95</v>
      </c>
      <c r="G81" s="13" t="s">
        <v>96</v>
      </c>
      <c r="H81" s="13" t="s">
        <v>2167</v>
      </c>
      <c r="I81" s="13" t="s">
        <v>2172</v>
      </c>
      <c r="J81" s="13" t="s">
        <v>2170</v>
      </c>
      <c r="K81" s="13" t="s">
        <v>2169</v>
      </c>
      <c r="L81" s="13" t="s">
        <v>2168</v>
      </c>
      <c r="M81" s="13" t="s">
        <v>2171</v>
      </c>
      <c r="N81" s="57" t="s">
        <v>2448</v>
      </c>
      <c r="P81"/>
      <c r="Q81"/>
      <c r="R81"/>
    </row>
    <row r="82" spans="1:18" s="2" customFormat="1" ht="57.6" x14ac:dyDescent="0.3">
      <c r="A82" s="4">
        <v>238</v>
      </c>
      <c r="B82" s="13" t="s">
        <v>75</v>
      </c>
      <c r="C82" s="13" t="s">
        <v>3</v>
      </c>
      <c r="D82" s="13" t="s">
        <v>1777</v>
      </c>
      <c r="E82" s="13" t="s">
        <v>108</v>
      </c>
      <c r="F82" s="13" t="s">
        <v>258</v>
      </c>
      <c r="G82" s="13" t="s">
        <v>259</v>
      </c>
      <c r="H82" s="13" t="s">
        <v>627</v>
      </c>
      <c r="I82" s="13" t="s">
        <v>1922</v>
      </c>
      <c r="J82" s="13" t="s">
        <v>1923</v>
      </c>
      <c r="K82" s="13" t="s">
        <v>1829</v>
      </c>
      <c r="L82" s="13" t="s">
        <v>2077</v>
      </c>
      <c r="M82" s="13" t="s">
        <v>2076</v>
      </c>
      <c r="N82" s="57" t="s">
        <v>2448</v>
      </c>
      <c r="P82"/>
      <c r="Q82"/>
      <c r="R82"/>
    </row>
    <row r="83" spans="1:18" s="2" customFormat="1" ht="43.2" x14ac:dyDescent="0.3">
      <c r="A83" s="4">
        <v>239</v>
      </c>
      <c r="B83" s="13" t="s">
        <v>75</v>
      </c>
      <c r="C83" s="13" t="s">
        <v>3</v>
      </c>
      <c r="D83" s="13" t="s">
        <v>1637</v>
      </c>
      <c r="E83" s="13" t="s">
        <v>81</v>
      </c>
      <c r="F83" s="13" t="s">
        <v>97</v>
      </c>
      <c r="G83" s="13" t="s">
        <v>98</v>
      </c>
      <c r="H83" s="13" t="s">
        <v>1425</v>
      </c>
      <c r="I83" s="13" t="s">
        <v>1924</v>
      </c>
      <c r="J83" s="13" t="s">
        <v>1926</v>
      </c>
      <c r="K83" s="13" t="s">
        <v>1629</v>
      </c>
      <c r="L83" s="13" t="s">
        <v>1629</v>
      </c>
      <c r="M83" s="13" t="s">
        <v>1629</v>
      </c>
      <c r="N83" s="57" t="s">
        <v>2448</v>
      </c>
      <c r="P83"/>
      <c r="Q83"/>
      <c r="R83"/>
    </row>
    <row r="84" spans="1:18" s="2" customFormat="1" ht="158.4" x14ac:dyDescent="0.3">
      <c r="A84" s="4">
        <v>692</v>
      </c>
      <c r="B84" s="13" t="s">
        <v>75</v>
      </c>
      <c r="C84" s="13" t="s">
        <v>3</v>
      </c>
      <c r="D84" s="57" t="s">
        <v>2038</v>
      </c>
      <c r="E84" s="13" t="s">
        <v>2320</v>
      </c>
      <c r="F84" s="57" t="s">
        <v>2325</v>
      </c>
      <c r="G84" s="57" t="s">
        <v>2330</v>
      </c>
      <c r="H84" s="13" t="s">
        <v>2020</v>
      </c>
      <c r="I84" s="57" t="s">
        <v>2029</v>
      </c>
      <c r="J84" s="57" t="s">
        <v>2030</v>
      </c>
      <c r="K84" s="13" t="s">
        <v>2323</v>
      </c>
      <c r="L84" s="57" t="s">
        <v>2327</v>
      </c>
      <c r="M84" s="57" t="s">
        <v>2331</v>
      </c>
      <c r="N84" s="57" t="s">
        <v>2448</v>
      </c>
      <c r="P84"/>
      <c r="Q84"/>
      <c r="R84"/>
    </row>
    <row r="85" spans="1:18" s="2" customFormat="1" ht="43.2" x14ac:dyDescent="0.3">
      <c r="A85" s="4">
        <v>242</v>
      </c>
      <c r="B85" s="13" t="s">
        <v>75</v>
      </c>
      <c r="C85" s="13" t="s">
        <v>3</v>
      </c>
      <c r="D85" s="13" t="s">
        <v>2253</v>
      </c>
      <c r="E85" s="13" t="s">
        <v>2164</v>
      </c>
      <c r="F85" s="13" t="s">
        <v>1745</v>
      </c>
      <c r="G85" s="13" t="s">
        <v>1748</v>
      </c>
      <c r="H85" s="13" t="s">
        <v>2165</v>
      </c>
      <c r="I85" s="13" t="s">
        <v>1746</v>
      </c>
      <c r="J85" s="13" t="s">
        <v>1747</v>
      </c>
      <c r="K85" s="13" t="s">
        <v>1629</v>
      </c>
      <c r="L85" s="13" t="s">
        <v>1629</v>
      </c>
      <c r="M85" s="13" t="s">
        <v>1629</v>
      </c>
      <c r="N85" s="57" t="s">
        <v>2448</v>
      </c>
      <c r="P85"/>
      <c r="Q85"/>
      <c r="R85"/>
    </row>
    <row r="86" spans="1:18" s="2" customFormat="1" x14ac:dyDescent="0.3">
      <c r="A86" s="4">
        <v>244</v>
      </c>
      <c r="B86" s="13" t="s">
        <v>75</v>
      </c>
      <c r="C86" s="13" t="s">
        <v>3</v>
      </c>
      <c r="D86" s="13" t="s">
        <v>1638</v>
      </c>
      <c r="E86" s="13" t="s">
        <v>82</v>
      </c>
      <c r="F86" s="13" t="s">
        <v>759</v>
      </c>
      <c r="G86" s="13" t="s">
        <v>2385</v>
      </c>
      <c r="H86" s="13" t="s">
        <v>2383</v>
      </c>
      <c r="I86" s="13" t="s">
        <v>2384</v>
      </c>
      <c r="J86" s="13" t="s">
        <v>2385</v>
      </c>
      <c r="K86" s="13" t="s">
        <v>1629</v>
      </c>
      <c r="L86" s="13" t="s">
        <v>1629</v>
      </c>
      <c r="M86" s="13" t="s">
        <v>1629</v>
      </c>
      <c r="N86" s="57" t="s">
        <v>2448</v>
      </c>
      <c r="P86"/>
      <c r="Q86"/>
      <c r="R86"/>
    </row>
    <row r="87" spans="1:18" s="2" customFormat="1" ht="86.4" x14ac:dyDescent="0.3">
      <c r="A87" s="4">
        <v>693</v>
      </c>
      <c r="B87" s="13" t="s">
        <v>75</v>
      </c>
      <c r="C87" s="13" t="s">
        <v>3</v>
      </c>
      <c r="D87" s="57" t="s">
        <v>2038</v>
      </c>
      <c r="E87" s="13" t="s">
        <v>2321</v>
      </c>
      <c r="F87" s="57" t="s">
        <v>2317</v>
      </c>
      <c r="G87" s="57" t="s">
        <v>2318</v>
      </c>
      <c r="H87" s="13" t="s">
        <v>2020</v>
      </c>
      <c r="I87" s="57" t="s">
        <v>2029</v>
      </c>
      <c r="J87" s="57" t="s">
        <v>2030</v>
      </c>
      <c r="K87" s="13" t="s">
        <v>2352</v>
      </c>
      <c r="L87" s="57" t="s">
        <v>2328</v>
      </c>
      <c r="M87" s="57" t="s">
        <v>2332</v>
      </c>
      <c r="N87" s="57" t="s">
        <v>2448</v>
      </c>
      <c r="P87"/>
      <c r="Q87"/>
      <c r="R87"/>
    </row>
    <row r="88" spans="1:18" s="2" customFormat="1" ht="72" x14ac:dyDescent="0.3">
      <c r="A88" s="4">
        <v>694</v>
      </c>
      <c r="B88" s="13" t="s">
        <v>75</v>
      </c>
      <c r="C88" s="13" t="s">
        <v>3</v>
      </c>
      <c r="D88" s="57" t="s">
        <v>2038</v>
      </c>
      <c r="E88" s="13" t="s">
        <v>2322</v>
      </c>
      <c r="F88" s="57" t="s">
        <v>2326</v>
      </c>
      <c r="G88" s="57" t="s">
        <v>2319</v>
      </c>
      <c r="H88" s="13" t="s">
        <v>2020</v>
      </c>
      <c r="I88" s="57" t="s">
        <v>2029</v>
      </c>
      <c r="J88" s="57" t="s">
        <v>2030</v>
      </c>
      <c r="K88" s="13" t="s">
        <v>2324</v>
      </c>
      <c r="L88" s="57" t="s">
        <v>2329</v>
      </c>
      <c r="M88" s="57" t="s">
        <v>2333</v>
      </c>
      <c r="N88" s="57" t="s">
        <v>2448</v>
      </c>
      <c r="P88"/>
      <c r="Q88"/>
      <c r="R88"/>
    </row>
    <row r="89" spans="1:18" s="2" customFormat="1" ht="28.8" x14ac:dyDescent="0.3">
      <c r="A89" s="4">
        <v>655</v>
      </c>
      <c r="B89" s="13" t="s">
        <v>75</v>
      </c>
      <c r="C89" s="13" t="s">
        <v>3</v>
      </c>
      <c r="D89" s="13" t="s">
        <v>1819</v>
      </c>
      <c r="E89" s="13" t="s">
        <v>1709</v>
      </c>
      <c r="F89" s="13" t="s">
        <v>1714</v>
      </c>
      <c r="G89" s="13" t="s">
        <v>1715</v>
      </c>
      <c r="H89" s="13" t="s">
        <v>1710</v>
      </c>
      <c r="I89" s="13" t="s">
        <v>1712</v>
      </c>
      <c r="J89" s="13" t="s">
        <v>1711</v>
      </c>
      <c r="K89" s="13" t="s">
        <v>1629</v>
      </c>
      <c r="L89" s="13" t="s">
        <v>1629</v>
      </c>
      <c r="M89" s="13" t="s">
        <v>1629</v>
      </c>
      <c r="N89" s="57" t="s">
        <v>2448</v>
      </c>
      <c r="P89"/>
      <c r="Q89"/>
      <c r="R89"/>
    </row>
    <row r="90" spans="1:18" s="2" customFormat="1" ht="86.4" x14ac:dyDescent="0.3">
      <c r="A90" s="4">
        <v>656</v>
      </c>
      <c r="B90" s="13" t="s">
        <v>75</v>
      </c>
      <c r="C90" s="13" t="s">
        <v>3</v>
      </c>
      <c r="D90" s="13" t="s">
        <v>2036</v>
      </c>
      <c r="E90" s="13" t="s">
        <v>2016</v>
      </c>
      <c r="F90" s="13" t="s">
        <v>1723</v>
      </c>
      <c r="G90" s="13" t="s">
        <v>1722</v>
      </c>
      <c r="H90" s="13" t="s">
        <v>1720</v>
      </c>
      <c r="I90" s="13" t="s">
        <v>1724</v>
      </c>
      <c r="J90" s="13" t="s">
        <v>1721</v>
      </c>
      <c r="K90" s="13" t="s">
        <v>1629</v>
      </c>
      <c r="L90" s="13" t="s">
        <v>1629</v>
      </c>
      <c r="M90" s="13" t="s">
        <v>1629</v>
      </c>
      <c r="N90" s="57" t="s">
        <v>2448</v>
      </c>
      <c r="P90"/>
      <c r="Q90"/>
      <c r="R90"/>
    </row>
    <row r="91" spans="1:18" s="2" customFormat="1" x14ac:dyDescent="0.3">
      <c r="A91" s="4">
        <v>245</v>
      </c>
      <c r="B91" s="13" t="s">
        <v>75</v>
      </c>
      <c r="C91" s="13" t="s">
        <v>3</v>
      </c>
      <c r="D91" s="13" t="s">
        <v>1778</v>
      </c>
      <c r="E91" s="13" t="s">
        <v>1689</v>
      </c>
      <c r="F91" s="13" t="s">
        <v>104</v>
      </c>
      <c r="G91" s="13" t="s">
        <v>105</v>
      </c>
      <c r="H91" s="13" t="s">
        <v>1426</v>
      </c>
      <c r="I91" s="13" t="s">
        <v>104</v>
      </c>
      <c r="J91" s="13" t="s">
        <v>105</v>
      </c>
      <c r="K91" s="13" t="s">
        <v>1629</v>
      </c>
      <c r="L91" s="13" t="s">
        <v>1629</v>
      </c>
      <c r="M91" s="13" t="s">
        <v>1629</v>
      </c>
      <c r="N91" s="57" t="s">
        <v>2448</v>
      </c>
      <c r="P91"/>
      <c r="Q91"/>
      <c r="R91"/>
    </row>
    <row r="92" spans="1:18" s="2" customFormat="1" ht="43.2" x14ac:dyDescent="0.3">
      <c r="A92" s="4">
        <v>661</v>
      </c>
      <c r="B92" s="13" t="s">
        <v>75</v>
      </c>
      <c r="C92" s="13" t="s">
        <v>3</v>
      </c>
      <c r="D92" s="13" t="s">
        <v>1823</v>
      </c>
      <c r="E92" s="13" t="s">
        <v>1755</v>
      </c>
      <c r="F92" s="13" t="s">
        <v>1762</v>
      </c>
      <c r="G92" s="13" t="s">
        <v>1760</v>
      </c>
      <c r="H92" s="13" t="s">
        <v>1757</v>
      </c>
      <c r="I92" s="13" t="s">
        <v>1763</v>
      </c>
      <c r="J92" s="13" t="s">
        <v>1764</v>
      </c>
      <c r="K92" s="13" t="s">
        <v>1629</v>
      </c>
      <c r="L92" s="13" t="s">
        <v>1629</v>
      </c>
      <c r="M92" s="13" t="s">
        <v>1629</v>
      </c>
      <c r="N92" s="57" t="s">
        <v>2448</v>
      </c>
      <c r="P92"/>
      <c r="Q92"/>
      <c r="R92"/>
    </row>
    <row r="93" spans="1:18" s="2" customFormat="1" ht="28.8" x14ac:dyDescent="0.3">
      <c r="A93" s="4">
        <v>670</v>
      </c>
      <c r="B93" s="13" t="s">
        <v>766</v>
      </c>
      <c r="C93" s="13" t="s">
        <v>2</v>
      </c>
      <c r="D93" s="13" t="s">
        <v>1912</v>
      </c>
      <c r="E93" s="13" t="s">
        <v>322</v>
      </c>
      <c r="F93" s="13" t="s">
        <v>322</v>
      </c>
      <c r="G93" s="13" t="s">
        <v>322</v>
      </c>
      <c r="H93" s="13" t="s">
        <v>1902</v>
      </c>
      <c r="I93" s="13" t="s">
        <v>1904</v>
      </c>
      <c r="J93" s="13" t="s">
        <v>1903</v>
      </c>
      <c r="K93" s="13" t="s">
        <v>1629</v>
      </c>
      <c r="L93" s="13" t="s">
        <v>1629</v>
      </c>
      <c r="M93" s="13" t="s">
        <v>1629</v>
      </c>
      <c r="N93" s="57" t="s">
        <v>2448</v>
      </c>
      <c r="P93"/>
      <c r="Q93"/>
      <c r="R93"/>
    </row>
    <row r="94" spans="1:18" s="2" customFormat="1" ht="57.6" x14ac:dyDescent="0.3">
      <c r="A94" s="4">
        <v>314</v>
      </c>
      <c r="B94" s="13" t="s">
        <v>4</v>
      </c>
      <c r="C94" s="13" t="s">
        <v>2</v>
      </c>
      <c r="D94" s="13" t="s">
        <v>1642</v>
      </c>
      <c r="E94" s="13" t="s">
        <v>134</v>
      </c>
      <c r="F94" s="13" t="s">
        <v>307</v>
      </c>
      <c r="G94" s="13" t="s">
        <v>134</v>
      </c>
      <c r="H94" s="13" t="s">
        <v>1561</v>
      </c>
      <c r="I94" s="13" t="s">
        <v>1495</v>
      </c>
      <c r="J94" s="13" t="s">
        <v>1496</v>
      </c>
      <c r="K94" s="13" t="s">
        <v>1629</v>
      </c>
      <c r="L94" s="13" t="s">
        <v>1629</v>
      </c>
      <c r="M94" s="13" t="s">
        <v>1629</v>
      </c>
      <c r="N94" s="57" t="s">
        <v>2448</v>
      </c>
      <c r="P94"/>
      <c r="Q94"/>
      <c r="R94"/>
    </row>
    <row r="95" spans="1:18" s="2" customFormat="1" ht="129.6" x14ac:dyDescent="0.3">
      <c r="A95" s="4">
        <v>315</v>
      </c>
      <c r="B95" s="13" t="s">
        <v>4</v>
      </c>
      <c r="C95" s="13" t="s">
        <v>2</v>
      </c>
      <c r="D95" s="13" t="s">
        <v>1643</v>
      </c>
      <c r="E95" s="13" t="s">
        <v>123</v>
      </c>
      <c r="F95" s="13" t="s">
        <v>124</v>
      </c>
      <c r="G95" s="13" t="s">
        <v>262</v>
      </c>
      <c r="H95" s="13" t="s">
        <v>1562</v>
      </c>
      <c r="I95" s="13" t="s">
        <v>1497</v>
      </c>
      <c r="J95" s="13" t="s">
        <v>1498</v>
      </c>
      <c r="K95" s="13" t="s">
        <v>1629</v>
      </c>
      <c r="L95" s="13" t="s">
        <v>1629</v>
      </c>
      <c r="M95" s="13" t="s">
        <v>1629</v>
      </c>
      <c r="N95" s="57" t="s">
        <v>2448</v>
      </c>
      <c r="P95"/>
      <c r="Q95"/>
      <c r="R95"/>
    </row>
    <row r="96" spans="1:18" s="2" customFormat="1" ht="28.8" x14ac:dyDescent="0.3">
      <c r="A96" s="4">
        <v>316</v>
      </c>
      <c r="B96" s="13" t="s">
        <v>4</v>
      </c>
      <c r="C96" s="13" t="s">
        <v>2</v>
      </c>
      <c r="D96" s="13" t="s">
        <v>1644</v>
      </c>
      <c r="E96" s="13" t="s">
        <v>58</v>
      </c>
      <c r="F96" s="13" t="s">
        <v>62</v>
      </c>
      <c r="G96" s="13" t="s">
        <v>267</v>
      </c>
      <c r="H96" s="13" t="s">
        <v>1505</v>
      </c>
      <c r="I96" s="13" t="s">
        <v>1506</v>
      </c>
      <c r="J96" s="13" t="s">
        <v>1507</v>
      </c>
      <c r="K96" s="13" t="s">
        <v>1629</v>
      </c>
      <c r="L96" s="13" t="s">
        <v>1629</v>
      </c>
      <c r="M96" s="13" t="s">
        <v>1629</v>
      </c>
      <c r="N96" s="57" t="s">
        <v>2448</v>
      </c>
      <c r="P96"/>
      <c r="Q96"/>
      <c r="R96"/>
    </row>
    <row r="97" spans="1:18" s="2" customFormat="1" ht="28.8" x14ac:dyDescent="0.3">
      <c r="A97" s="4">
        <v>317</v>
      </c>
      <c r="B97" s="13" t="s">
        <v>4</v>
      </c>
      <c r="C97" s="13" t="s">
        <v>2</v>
      </c>
      <c r="D97" s="13" t="s">
        <v>1645</v>
      </c>
      <c r="E97" s="13" t="s">
        <v>59</v>
      </c>
      <c r="F97" s="13" t="s">
        <v>308</v>
      </c>
      <c r="G97" s="13" t="s">
        <v>63</v>
      </c>
      <c r="H97" s="13" t="s">
        <v>1508</v>
      </c>
      <c r="I97" s="13" t="s">
        <v>1510</v>
      </c>
      <c r="J97" s="13" t="s">
        <v>1509</v>
      </c>
      <c r="K97" s="13" t="s">
        <v>1629</v>
      </c>
      <c r="L97" s="13" t="s">
        <v>1629</v>
      </c>
      <c r="M97" s="13" t="s">
        <v>1629</v>
      </c>
      <c r="N97" s="57" t="s">
        <v>2448</v>
      </c>
      <c r="P97"/>
      <c r="Q97"/>
      <c r="R97"/>
    </row>
    <row r="98" spans="1:18" s="2" customFormat="1" ht="86.4" x14ac:dyDescent="0.3">
      <c r="A98" s="4">
        <v>318</v>
      </c>
      <c r="B98" s="13" t="s">
        <v>4</v>
      </c>
      <c r="C98" s="13" t="s">
        <v>2</v>
      </c>
      <c r="D98" s="13" t="s">
        <v>1646</v>
      </c>
      <c r="E98" s="13" t="s">
        <v>132</v>
      </c>
      <c r="F98" s="13" t="s">
        <v>128</v>
      </c>
      <c r="G98" s="13" t="s">
        <v>133</v>
      </c>
      <c r="H98" s="13" t="s">
        <v>1500</v>
      </c>
      <c r="I98" s="13" t="s">
        <v>1499</v>
      </c>
      <c r="J98" s="13" t="s">
        <v>1501</v>
      </c>
      <c r="K98" s="13" t="s">
        <v>1629</v>
      </c>
      <c r="L98" s="13" t="s">
        <v>1629</v>
      </c>
      <c r="M98" s="13" t="s">
        <v>1629</v>
      </c>
      <c r="N98" s="57" t="s">
        <v>2448</v>
      </c>
      <c r="P98"/>
      <c r="Q98"/>
      <c r="R98"/>
    </row>
    <row r="99" spans="1:18" s="2" customFormat="1" ht="115.2" x14ac:dyDescent="0.3">
      <c r="A99" s="4">
        <v>319</v>
      </c>
      <c r="B99" s="13" t="s">
        <v>4</v>
      </c>
      <c r="C99" s="13" t="s">
        <v>2</v>
      </c>
      <c r="D99" s="13" t="s">
        <v>1647</v>
      </c>
      <c r="E99" s="13" t="s">
        <v>264</v>
      </c>
      <c r="F99" s="13" t="s">
        <v>126</v>
      </c>
      <c r="G99" s="13" t="s">
        <v>263</v>
      </c>
      <c r="H99" s="13" t="s">
        <v>1503</v>
      </c>
      <c r="I99" s="13" t="s">
        <v>1502</v>
      </c>
      <c r="J99" s="13" t="s">
        <v>1504</v>
      </c>
      <c r="K99" s="13" t="s">
        <v>1629</v>
      </c>
      <c r="L99" s="13" t="s">
        <v>1629</v>
      </c>
      <c r="M99" s="13" t="s">
        <v>1629</v>
      </c>
      <c r="N99" s="57" t="s">
        <v>2448</v>
      </c>
      <c r="P99"/>
      <c r="Q99"/>
      <c r="R99"/>
    </row>
    <row r="100" spans="1:18" s="2" customFormat="1" ht="28.8" x14ac:dyDescent="0.3">
      <c r="A100" s="4">
        <v>320</v>
      </c>
      <c r="B100" s="13" t="s">
        <v>4</v>
      </c>
      <c r="C100" s="13" t="s">
        <v>2</v>
      </c>
      <c r="D100" s="13" t="s">
        <v>1648</v>
      </c>
      <c r="E100" s="13" t="s">
        <v>265</v>
      </c>
      <c r="F100" s="13" t="s">
        <v>127</v>
      </c>
      <c r="G100" s="13" t="s">
        <v>266</v>
      </c>
      <c r="H100" s="13" t="s">
        <v>1511</v>
      </c>
      <c r="I100" s="13" t="s">
        <v>1512</v>
      </c>
      <c r="J100" s="13" t="s">
        <v>1513</v>
      </c>
      <c r="K100" s="13" t="s">
        <v>1629</v>
      </c>
      <c r="L100" s="13" t="s">
        <v>1629</v>
      </c>
      <c r="M100" s="13" t="s">
        <v>1629</v>
      </c>
      <c r="N100" s="57" t="s">
        <v>2448</v>
      </c>
      <c r="P100"/>
      <c r="Q100"/>
      <c r="R100"/>
    </row>
    <row r="101" spans="1:18" s="2" customFormat="1" ht="57.6" x14ac:dyDescent="0.3">
      <c r="A101" s="4">
        <v>321</v>
      </c>
      <c r="B101" s="13" t="s">
        <v>4</v>
      </c>
      <c r="C101" s="13" t="s">
        <v>2</v>
      </c>
      <c r="D101" s="13" t="s">
        <v>1649</v>
      </c>
      <c r="E101" s="13" t="s">
        <v>135</v>
      </c>
      <c r="F101" s="13" t="s">
        <v>129</v>
      </c>
      <c r="G101" s="13" t="s">
        <v>1846</v>
      </c>
      <c r="H101" s="13" t="s">
        <v>1515</v>
      </c>
      <c r="I101" s="13" t="s">
        <v>1514</v>
      </c>
      <c r="J101" s="13" t="s">
        <v>1516</v>
      </c>
      <c r="K101" s="13" t="s">
        <v>1629</v>
      </c>
      <c r="L101" s="13" t="s">
        <v>1629</v>
      </c>
      <c r="M101" s="13" t="s">
        <v>1629</v>
      </c>
      <c r="N101" s="57" t="s">
        <v>2448</v>
      </c>
      <c r="P101"/>
      <c r="Q101"/>
      <c r="R101"/>
    </row>
    <row r="102" spans="1:18" s="2" customFormat="1" ht="72" x14ac:dyDescent="0.3">
      <c r="A102" s="4">
        <v>323</v>
      </c>
      <c r="B102" s="13" t="s">
        <v>4</v>
      </c>
      <c r="C102" s="13" t="s">
        <v>2</v>
      </c>
      <c r="D102" s="13" t="s">
        <v>1796</v>
      </c>
      <c r="E102" s="13" t="s">
        <v>4</v>
      </c>
      <c r="F102" s="13" t="s">
        <v>10</v>
      </c>
      <c r="G102" s="13" t="s">
        <v>11</v>
      </c>
      <c r="H102" s="13" t="s">
        <v>1937</v>
      </c>
      <c r="I102" s="13" t="s">
        <v>1935</v>
      </c>
      <c r="J102" s="13" t="s">
        <v>1936</v>
      </c>
      <c r="K102" s="13" t="s">
        <v>1629</v>
      </c>
      <c r="L102" s="13" t="s">
        <v>1629</v>
      </c>
      <c r="M102" s="13" t="s">
        <v>1629</v>
      </c>
      <c r="N102" s="57" t="s">
        <v>2448</v>
      </c>
      <c r="P102"/>
      <c r="Q102"/>
      <c r="R102"/>
    </row>
    <row r="103" spans="1:18" s="2" customFormat="1" ht="43.2" x14ac:dyDescent="0.3">
      <c r="A103" s="4">
        <v>324</v>
      </c>
      <c r="B103" s="13" t="s">
        <v>4</v>
      </c>
      <c r="C103" s="13" t="s">
        <v>2</v>
      </c>
      <c r="D103" s="13" t="s">
        <v>1651</v>
      </c>
      <c r="E103" s="13" t="s">
        <v>131</v>
      </c>
      <c r="F103" s="13" t="s">
        <v>130</v>
      </c>
      <c r="G103" s="13" t="s">
        <v>268</v>
      </c>
      <c r="H103" s="13" t="s">
        <v>1521</v>
      </c>
      <c r="I103" s="13" t="s">
        <v>1520</v>
      </c>
      <c r="J103" s="13" t="s">
        <v>1522</v>
      </c>
      <c r="K103" s="13" t="s">
        <v>1629</v>
      </c>
      <c r="L103" s="13" t="s">
        <v>1629</v>
      </c>
      <c r="M103" s="13" t="s">
        <v>1629</v>
      </c>
      <c r="N103" s="57" t="s">
        <v>2448</v>
      </c>
      <c r="P103"/>
      <c r="Q103"/>
      <c r="R103"/>
    </row>
    <row r="104" spans="1:18" s="2" customFormat="1" ht="43.2" x14ac:dyDescent="0.3">
      <c r="A104" s="4">
        <v>326</v>
      </c>
      <c r="B104" s="13" t="s">
        <v>4</v>
      </c>
      <c r="C104" s="13" t="s">
        <v>2</v>
      </c>
      <c r="D104" s="13" t="s">
        <v>1652</v>
      </c>
      <c r="E104" s="13" t="s">
        <v>55</v>
      </c>
      <c r="F104" s="13" t="s">
        <v>55</v>
      </c>
      <c r="G104" s="13" t="s">
        <v>56</v>
      </c>
      <c r="H104" s="13" t="s">
        <v>1493</v>
      </c>
      <c r="I104" s="13" t="s">
        <v>1492</v>
      </c>
      <c r="J104" s="13" t="s">
        <v>1494</v>
      </c>
      <c r="K104" s="13" t="s">
        <v>1629</v>
      </c>
      <c r="L104" s="13" t="s">
        <v>1629</v>
      </c>
      <c r="M104" s="13" t="s">
        <v>1629</v>
      </c>
      <c r="N104" s="57" t="s">
        <v>2448</v>
      </c>
      <c r="P104"/>
      <c r="Q104"/>
      <c r="R104"/>
    </row>
    <row r="105" spans="1:18" s="2" customFormat="1" ht="28.8" x14ac:dyDescent="0.3">
      <c r="A105" s="4">
        <v>368</v>
      </c>
      <c r="B105" s="13" t="s">
        <v>4</v>
      </c>
      <c r="C105" s="13" t="s">
        <v>8</v>
      </c>
      <c r="D105" s="13" t="s">
        <v>1811</v>
      </c>
      <c r="E105" s="13" t="s">
        <v>245</v>
      </c>
      <c r="F105" s="13" t="s">
        <v>12</v>
      </c>
      <c r="G105" s="13" t="s">
        <v>13</v>
      </c>
      <c r="H105" s="13" t="s">
        <v>2387</v>
      </c>
      <c r="I105" s="13" t="s">
        <v>2389</v>
      </c>
      <c r="J105" s="13" t="s">
        <v>2391</v>
      </c>
      <c r="K105" s="13" t="s">
        <v>2388</v>
      </c>
      <c r="L105" s="13" t="s">
        <v>2390</v>
      </c>
      <c r="M105" s="13" t="s">
        <v>2392</v>
      </c>
      <c r="N105" s="57" t="s">
        <v>2447</v>
      </c>
      <c r="P105"/>
      <c r="Q105"/>
      <c r="R105"/>
    </row>
    <row r="106" spans="1:18" s="2" customFormat="1" ht="86.4" x14ac:dyDescent="0.3">
      <c r="A106" s="4">
        <v>366</v>
      </c>
      <c r="B106" s="13" t="s">
        <v>4</v>
      </c>
      <c r="C106" s="13" t="s">
        <v>8</v>
      </c>
      <c r="D106" s="13" t="s">
        <v>1839</v>
      </c>
      <c r="E106" s="13" t="s">
        <v>1838</v>
      </c>
      <c r="F106" s="13" t="s">
        <v>136</v>
      </c>
      <c r="G106" s="13" t="s">
        <v>1834</v>
      </c>
      <c r="H106" s="13" t="s">
        <v>1533</v>
      </c>
      <c r="I106" s="13" t="s">
        <v>1532</v>
      </c>
      <c r="J106" s="13" t="s">
        <v>1534</v>
      </c>
      <c r="K106" s="13" t="s">
        <v>1629</v>
      </c>
      <c r="L106" s="13" t="s">
        <v>2088</v>
      </c>
      <c r="M106" s="13" t="s">
        <v>2086</v>
      </c>
      <c r="N106" s="57" t="s">
        <v>2448</v>
      </c>
      <c r="P106"/>
      <c r="Q106"/>
      <c r="R106"/>
    </row>
    <row r="107" spans="1:18" s="2" customFormat="1" x14ac:dyDescent="0.3">
      <c r="A107" s="4">
        <v>330</v>
      </c>
      <c r="B107" s="13" t="s">
        <v>4</v>
      </c>
      <c r="C107" s="13" t="s">
        <v>3</v>
      </c>
      <c r="D107" s="13" t="s">
        <v>1997</v>
      </c>
      <c r="E107" s="13" t="s">
        <v>1975</v>
      </c>
      <c r="F107" s="13" t="s">
        <v>20</v>
      </c>
      <c r="G107" s="13" t="s">
        <v>21</v>
      </c>
      <c r="H107" s="13" t="s">
        <v>661</v>
      </c>
      <c r="I107" s="13" t="s">
        <v>1526</v>
      </c>
      <c r="J107" s="13" t="s">
        <v>1527</v>
      </c>
      <c r="K107" s="13" t="s">
        <v>1629</v>
      </c>
      <c r="L107" s="13" t="s">
        <v>1629</v>
      </c>
      <c r="M107" s="13" t="s">
        <v>1629</v>
      </c>
      <c r="N107" s="57" t="s">
        <v>2448</v>
      </c>
      <c r="P107"/>
      <c r="Q107"/>
      <c r="R107"/>
    </row>
    <row r="108" spans="1:18" s="2" customFormat="1" x14ac:dyDescent="0.3">
      <c r="A108" s="4">
        <v>329</v>
      </c>
      <c r="B108" s="13" t="s">
        <v>4</v>
      </c>
      <c r="C108" s="13" t="s">
        <v>3</v>
      </c>
      <c r="D108" s="13" t="s">
        <v>1653</v>
      </c>
      <c r="E108" s="13" t="s">
        <v>14</v>
      </c>
      <c r="F108" s="13" t="s">
        <v>18</v>
      </c>
      <c r="G108" s="13" t="s">
        <v>19</v>
      </c>
      <c r="H108" s="13" t="s">
        <v>1523</v>
      </c>
      <c r="I108" s="13" t="s">
        <v>1525</v>
      </c>
      <c r="J108" s="13" t="s">
        <v>1524</v>
      </c>
      <c r="K108" s="13" t="s">
        <v>1629</v>
      </c>
      <c r="L108" s="13" t="s">
        <v>1629</v>
      </c>
      <c r="M108" s="13" t="s">
        <v>1629</v>
      </c>
      <c r="N108" s="57" t="s">
        <v>2448</v>
      </c>
      <c r="P108"/>
      <c r="Q108"/>
      <c r="R108"/>
    </row>
    <row r="109" spans="1:18" s="2" customFormat="1" ht="43.2" x14ac:dyDescent="0.3">
      <c r="A109" s="4">
        <v>677</v>
      </c>
      <c r="B109" s="13" t="s">
        <v>4</v>
      </c>
      <c r="C109" s="13" t="s">
        <v>3</v>
      </c>
      <c r="D109" s="13" t="s">
        <v>2008</v>
      </c>
      <c r="E109" s="13" t="s">
        <v>1978</v>
      </c>
      <c r="F109" s="13" t="s">
        <v>1983</v>
      </c>
      <c r="G109" s="13" t="s">
        <v>1988</v>
      </c>
      <c r="H109" s="13" t="s">
        <v>1981</v>
      </c>
      <c r="I109" s="13" t="s">
        <v>1984</v>
      </c>
      <c r="J109" s="13" t="s">
        <v>1990</v>
      </c>
      <c r="K109" s="13" t="s">
        <v>2378</v>
      </c>
      <c r="L109" s="13" t="s">
        <v>2079</v>
      </c>
      <c r="M109" s="13" t="s">
        <v>2080</v>
      </c>
      <c r="N109" s="57" t="s">
        <v>2448</v>
      </c>
      <c r="P109"/>
      <c r="Q109"/>
      <c r="R109"/>
    </row>
    <row r="110" spans="1:18" s="2" customFormat="1" ht="43.2" x14ac:dyDescent="0.3">
      <c r="A110" s="4">
        <v>678</v>
      </c>
      <c r="B110" s="13" t="s">
        <v>4</v>
      </c>
      <c r="C110" s="13" t="s">
        <v>3</v>
      </c>
      <c r="D110" s="13" t="s">
        <v>2009</v>
      </c>
      <c r="E110" s="13" t="s">
        <v>1980</v>
      </c>
      <c r="F110" s="13" t="s">
        <v>1992</v>
      </c>
      <c r="G110" s="13" t="s">
        <v>1989</v>
      </c>
      <c r="H110" s="13" t="s">
        <v>1982</v>
      </c>
      <c r="I110" s="13" t="s">
        <v>1985</v>
      </c>
      <c r="J110" s="13" t="s">
        <v>1991</v>
      </c>
      <c r="K110" s="13" t="s">
        <v>2378</v>
      </c>
      <c r="L110" s="13" t="s">
        <v>2079</v>
      </c>
      <c r="M110" s="13" t="s">
        <v>2080</v>
      </c>
      <c r="N110" s="57" t="s">
        <v>2448</v>
      </c>
      <c r="P110"/>
      <c r="Q110"/>
      <c r="R110"/>
    </row>
    <row r="111" spans="1:18" s="2" customFormat="1" x14ac:dyDescent="0.3">
      <c r="A111" s="4">
        <v>331</v>
      </c>
      <c r="B111" s="13" t="s">
        <v>4</v>
      </c>
      <c r="C111" s="13" t="s">
        <v>3</v>
      </c>
      <c r="D111" s="13" t="s">
        <v>1998</v>
      </c>
      <c r="E111" s="13" t="s">
        <v>1976</v>
      </c>
      <c r="F111" s="13" t="s">
        <v>23</v>
      </c>
      <c r="G111" s="13" t="s">
        <v>22</v>
      </c>
      <c r="H111" s="13" t="s">
        <v>662</v>
      </c>
      <c r="I111" s="13" t="s">
        <v>1529</v>
      </c>
      <c r="J111" s="13" t="s">
        <v>1528</v>
      </c>
      <c r="K111" s="13" t="s">
        <v>1629</v>
      </c>
      <c r="L111" s="13" t="s">
        <v>1629</v>
      </c>
      <c r="M111" s="13" t="s">
        <v>1629</v>
      </c>
      <c r="N111" s="57" t="s">
        <v>2448</v>
      </c>
      <c r="P111"/>
      <c r="Q111"/>
      <c r="R111"/>
    </row>
    <row r="112" spans="1:18" s="2" customFormat="1" ht="28.8" x14ac:dyDescent="0.3">
      <c r="A112" s="4">
        <v>332</v>
      </c>
      <c r="B112" s="13" t="s">
        <v>4</v>
      </c>
      <c r="C112" s="13" t="s">
        <v>3</v>
      </c>
      <c r="D112" s="13" t="s">
        <v>1797</v>
      </c>
      <c r="E112" s="13" t="s">
        <v>15</v>
      </c>
      <c r="F112" s="13" t="s">
        <v>24</v>
      </c>
      <c r="G112" s="13" t="s">
        <v>25</v>
      </c>
      <c r="H112" s="13" t="s">
        <v>2197</v>
      </c>
      <c r="I112" s="13" t="s">
        <v>2198</v>
      </c>
      <c r="J112" s="13" t="s">
        <v>2199</v>
      </c>
      <c r="K112" s="13" t="s">
        <v>1538</v>
      </c>
      <c r="L112" s="13" t="s">
        <v>1538</v>
      </c>
      <c r="M112" s="13" t="s">
        <v>2078</v>
      </c>
      <c r="N112" s="57" t="s">
        <v>2448</v>
      </c>
      <c r="P112"/>
      <c r="Q112"/>
      <c r="R112"/>
    </row>
    <row r="113" spans="1:18" s="2" customFormat="1" ht="28.8" x14ac:dyDescent="0.3">
      <c r="A113" s="4">
        <v>334</v>
      </c>
      <c r="B113" s="13" t="s">
        <v>4</v>
      </c>
      <c r="C113" s="13" t="s">
        <v>3</v>
      </c>
      <c r="D113" s="13" t="s">
        <v>1654</v>
      </c>
      <c r="E113" s="13" t="s">
        <v>110</v>
      </c>
      <c r="F113" s="13" t="s">
        <v>111</v>
      </c>
      <c r="G113" s="13" t="s">
        <v>270</v>
      </c>
      <c r="H113" s="13" t="s">
        <v>1852</v>
      </c>
      <c r="I113" s="13" t="s">
        <v>1853</v>
      </c>
      <c r="J113" s="13" t="s">
        <v>1531</v>
      </c>
      <c r="K113" s="13" t="s">
        <v>1538</v>
      </c>
      <c r="L113" s="13" t="s">
        <v>1538</v>
      </c>
      <c r="M113" s="13" t="s">
        <v>2078</v>
      </c>
      <c r="N113" s="57" t="s">
        <v>2448</v>
      </c>
      <c r="P113"/>
      <c r="Q113"/>
      <c r="R113"/>
    </row>
    <row r="114" spans="1:18" s="2" customFormat="1" x14ac:dyDescent="0.3">
      <c r="A114" s="35">
        <v>335</v>
      </c>
      <c r="B114" s="38" t="s">
        <v>4</v>
      </c>
      <c r="C114" s="38" t="s">
        <v>3</v>
      </c>
      <c r="D114" s="38" t="s">
        <v>2015</v>
      </c>
      <c r="E114" s="38" t="s">
        <v>16</v>
      </c>
      <c r="F114" s="38" t="s">
        <v>12</v>
      </c>
      <c r="G114" s="38" t="s">
        <v>13</v>
      </c>
      <c r="H114" s="38" t="s">
        <v>2358</v>
      </c>
      <c r="I114" s="38" t="s">
        <v>2359</v>
      </c>
      <c r="J114" s="38" t="s">
        <v>2360</v>
      </c>
      <c r="K114" s="38" t="s">
        <v>1629</v>
      </c>
      <c r="L114" s="38" t="s">
        <v>1629</v>
      </c>
      <c r="M114" s="38" t="s">
        <v>1629</v>
      </c>
      <c r="N114" s="57" t="s">
        <v>2448</v>
      </c>
      <c r="P114"/>
      <c r="Q114"/>
      <c r="R114"/>
    </row>
    <row r="115" spans="1:18" s="51" customFormat="1" ht="28.8" x14ac:dyDescent="0.3">
      <c r="A115" s="4">
        <v>333</v>
      </c>
      <c r="B115" s="13" t="s">
        <v>4</v>
      </c>
      <c r="C115" s="13" t="s">
        <v>3</v>
      </c>
      <c r="D115" s="13" t="s">
        <v>1798</v>
      </c>
      <c r="E115" s="13" t="s">
        <v>17</v>
      </c>
      <c r="F115" s="13" t="s">
        <v>1416</v>
      </c>
      <c r="G115" s="13" t="s">
        <v>271</v>
      </c>
      <c r="H115" s="13" t="s">
        <v>1563</v>
      </c>
      <c r="I115" s="13" t="s">
        <v>1099</v>
      </c>
      <c r="J115" s="13" t="s">
        <v>1530</v>
      </c>
      <c r="K115" s="13" t="s">
        <v>1629</v>
      </c>
      <c r="L115" s="13" t="s">
        <v>1629</v>
      </c>
      <c r="M115" s="13" t="s">
        <v>1629</v>
      </c>
      <c r="N115" s="57" t="s">
        <v>2448</v>
      </c>
      <c r="O115" s="2"/>
    </row>
    <row r="116" spans="1:18" s="51" customFormat="1" ht="28.8" x14ac:dyDescent="0.3">
      <c r="A116" s="35">
        <v>336</v>
      </c>
      <c r="B116" s="13" t="s">
        <v>4</v>
      </c>
      <c r="C116" s="13" t="s">
        <v>3</v>
      </c>
      <c r="D116" s="13" t="s">
        <v>1655</v>
      </c>
      <c r="E116" s="13" t="s">
        <v>1564</v>
      </c>
      <c r="F116" s="13" t="s">
        <v>272</v>
      </c>
      <c r="G116" s="13" t="s">
        <v>273</v>
      </c>
      <c r="H116" s="13" t="s">
        <v>1854</v>
      </c>
      <c r="I116" s="13" t="s">
        <v>1856</v>
      </c>
      <c r="J116" s="13" t="s">
        <v>1855</v>
      </c>
      <c r="K116" s="13" t="s">
        <v>1629</v>
      </c>
      <c r="L116" s="13" t="s">
        <v>1629</v>
      </c>
      <c r="M116" s="13" t="s">
        <v>1629</v>
      </c>
      <c r="N116" s="57" t="s">
        <v>2448</v>
      </c>
      <c r="O116" s="2"/>
    </row>
    <row r="117" spans="1:18" s="51" customFormat="1" ht="86.4" x14ac:dyDescent="0.3">
      <c r="A117" s="35">
        <v>338</v>
      </c>
      <c r="B117" s="38" t="s">
        <v>4</v>
      </c>
      <c r="C117" s="38" t="s">
        <v>3</v>
      </c>
      <c r="D117" s="38" t="s">
        <v>1657</v>
      </c>
      <c r="E117" s="38" t="s">
        <v>269</v>
      </c>
      <c r="F117" s="38" t="s">
        <v>136</v>
      </c>
      <c r="G117" s="38" t="s">
        <v>1834</v>
      </c>
      <c r="H117" s="38" t="s">
        <v>1533</v>
      </c>
      <c r="I117" s="38" t="s">
        <v>1532</v>
      </c>
      <c r="J117" s="38" t="s">
        <v>1534</v>
      </c>
      <c r="K117" s="38" t="s">
        <v>1629</v>
      </c>
      <c r="L117" s="38" t="s">
        <v>1629</v>
      </c>
      <c r="M117" s="38" t="s">
        <v>1629</v>
      </c>
      <c r="N117" s="57" t="s">
        <v>2448</v>
      </c>
      <c r="O117" s="41"/>
    </row>
    <row r="118" spans="1:18" s="51" customFormat="1" ht="86.4" x14ac:dyDescent="0.3">
      <c r="A118" s="35">
        <v>344</v>
      </c>
      <c r="B118" s="13" t="s">
        <v>4</v>
      </c>
      <c r="C118" s="13" t="s">
        <v>3</v>
      </c>
      <c r="D118" s="13" t="s">
        <v>2038</v>
      </c>
      <c r="E118" s="13" t="s">
        <v>246</v>
      </c>
      <c r="F118" s="13" t="s">
        <v>54</v>
      </c>
      <c r="G118" s="13" t="s">
        <v>247</v>
      </c>
      <c r="H118" s="13" t="s">
        <v>2020</v>
      </c>
      <c r="I118" s="13" t="s">
        <v>2029</v>
      </c>
      <c r="J118" s="13" t="s">
        <v>2030</v>
      </c>
      <c r="K118" s="13" t="s">
        <v>2049</v>
      </c>
      <c r="L118" s="13" t="s">
        <v>2361</v>
      </c>
      <c r="M118" s="13" t="s">
        <v>2362</v>
      </c>
      <c r="N118" s="57" t="s">
        <v>2448</v>
      </c>
      <c r="O118" s="41"/>
    </row>
    <row r="119" spans="1:18" s="51" customFormat="1" x14ac:dyDescent="0.3">
      <c r="A119" s="35">
        <v>339</v>
      </c>
      <c r="B119" s="13" t="s">
        <v>4</v>
      </c>
      <c r="C119" s="13" t="s">
        <v>3</v>
      </c>
      <c r="D119" s="13" t="s">
        <v>1799</v>
      </c>
      <c r="E119" s="13" t="s">
        <v>1566</v>
      </c>
      <c r="F119" s="13" t="s">
        <v>1571</v>
      </c>
      <c r="G119" s="13" t="s">
        <v>1574</v>
      </c>
      <c r="H119" s="13" t="s">
        <v>1568</v>
      </c>
      <c r="I119" s="13" t="s">
        <v>1570</v>
      </c>
      <c r="J119" s="13" t="s">
        <v>1576</v>
      </c>
      <c r="K119" s="13" t="s">
        <v>1629</v>
      </c>
      <c r="L119" s="13" t="s">
        <v>1629</v>
      </c>
      <c r="M119" s="13" t="s">
        <v>1629</v>
      </c>
      <c r="N119" s="57" t="s">
        <v>2448</v>
      </c>
      <c r="O119" s="41"/>
    </row>
    <row r="120" spans="1:18" s="51" customFormat="1" x14ac:dyDescent="0.3">
      <c r="A120" s="35">
        <v>644</v>
      </c>
      <c r="B120" s="13" t="s">
        <v>4</v>
      </c>
      <c r="C120" s="13" t="s">
        <v>3</v>
      </c>
      <c r="D120" s="13" t="s">
        <v>1816</v>
      </c>
      <c r="E120" s="13" t="s">
        <v>1567</v>
      </c>
      <c r="F120" s="13" t="s">
        <v>1572</v>
      </c>
      <c r="G120" s="13" t="s">
        <v>1575</v>
      </c>
      <c r="H120" s="13" t="s">
        <v>1569</v>
      </c>
      <c r="I120" s="13" t="s">
        <v>1573</v>
      </c>
      <c r="J120" s="13" t="s">
        <v>1577</v>
      </c>
      <c r="K120" s="13" t="s">
        <v>1629</v>
      </c>
      <c r="L120" s="13" t="s">
        <v>1629</v>
      </c>
      <c r="M120" s="13" t="s">
        <v>1629</v>
      </c>
      <c r="N120" s="57" t="s">
        <v>2448</v>
      </c>
      <c r="O120" s="41"/>
    </row>
    <row r="121" spans="1:18" s="51" customFormat="1" ht="43.2" x14ac:dyDescent="0.3">
      <c r="A121" s="35">
        <v>345</v>
      </c>
      <c r="B121" s="13" t="s">
        <v>4</v>
      </c>
      <c r="C121" s="13" t="s">
        <v>3</v>
      </c>
      <c r="D121" s="13" t="s">
        <v>1999</v>
      </c>
      <c r="E121" s="13" t="s">
        <v>1977</v>
      </c>
      <c r="F121" s="13" t="s">
        <v>29</v>
      </c>
      <c r="G121" s="13" t="s">
        <v>28</v>
      </c>
      <c r="H121" s="13" t="s">
        <v>1995</v>
      </c>
      <c r="I121" s="13" t="s">
        <v>1993</v>
      </c>
      <c r="J121" s="13" t="s">
        <v>1986</v>
      </c>
      <c r="K121" s="13" t="s">
        <v>2378</v>
      </c>
      <c r="L121" s="13" t="s">
        <v>2079</v>
      </c>
      <c r="M121" s="13" t="s">
        <v>2363</v>
      </c>
      <c r="N121" s="57" t="s">
        <v>2448</v>
      </c>
      <c r="O121" s="41"/>
    </row>
    <row r="122" spans="1:18" s="51" customFormat="1" ht="43.2" x14ac:dyDescent="0.3">
      <c r="A122" s="35">
        <v>346</v>
      </c>
      <c r="B122" s="13" t="s">
        <v>4</v>
      </c>
      <c r="C122" s="13" t="s">
        <v>3</v>
      </c>
      <c r="D122" s="13" t="s">
        <v>2000</v>
      </c>
      <c r="E122" s="13" t="s">
        <v>1979</v>
      </c>
      <c r="F122" s="13" t="s">
        <v>30</v>
      </c>
      <c r="G122" s="13" t="s">
        <v>274</v>
      </c>
      <c r="H122" s="13" t="s">
        <v>1996</v>
      </c>
      <c r="I122" s="13" t="s">
        <v>1994</v>
      </c>
      <c r="J122" s="13" t="s">
        <v>1987</v>
      </c>
      <c r="K122" s="13" t="s">
        <v>2378</v>
      </c>
      <c r="L122" s="13" t="s">
        <v>2079</v>
      </c>
      <c r="M122" s="13" t="s">
        <v>2363</v>
      </c>
      <c r="N122" s="57" t="s">
        <v>2448</v>
      </c>
      <c r="O122" s="41"/>
    </row>
    <row r="123" spans="1:18" s="51" customFormat="1" ht="57.6" x14ac:dyDescent="0.3">
      <c r="A123" s="35">
        <v>349</v>
      </c>
      <c r="B123" s="13" t="s">
        <v>4</v>
      </c>
      <c r="C123" s="13" t="s">
        <v>3</v>
      </c>
      <c r="D123" s="13" t="s">
        <v>2038</v>
      </c>
      <c r="E123" s="13" t="s">
        <v>109</v>
      </c>
      <c r="F123" s="13" t="s">
        <v>2393</v>
      </c>
      <c r="G123" s="13" t="s">
        <v>2394</v>
      </c>
      <c r="H123" s="13" t="s">
        <v>2395</v>
      </c>
      <c r="I123" s="13" t="s">
        <v>2396</v>
      </c>
      <c r="J123" s="13" t="s">
        <v>2397</v>
      </c>
      <c r="K123" s="13" t="s">
        <v>2403</v>
      </c>
      <c r="L123" s="13" t="s">
        <v>2402</v>
      </c>
      <c r="M123" s="13" t="s">
        <v>2401</v>
      </c>
      <c r="N123" s="57" t="s">
        <v>2447</v>
      </c>
      <c r="O123" s="41"/>
    </row>
    <row r="124" spans="1:18" s="51" customFormat="1" ht="28.8" x14ac:dyDescent="0.3">
      <c r="A124" s="35">
        <v>352</v>
      </c>
      <c r="B124" s="13" t="s">
        <v>115</v>
      </c>
      <c r="C124" s="13" t="s">
        <v>3</v>
      </c>
      <c r="D124" s="13" t="s">
        <v>1802</v>
      </c>
      <c r="E124" s="13" t="s">
        <v>69</v>
      </c>
      <c r="F124" s="13" t="s">
        <v>71</v>
      </c>
      <c r="G124" s="13" t="s">
        <v>73</v>
      </c>
      <c r="H124" s="13" t="s">
        <v>2060</v>
      </c>
      <c r="I124" s="13" t="s">
        <v>2062</v>
      </c>
      <c r="J124" s="13" t="s">
        <v>2064</v>
      </c>
      <c r="K124" s="13" t="s">
        <v>1629</v>
      </c>
      <c r="L124" s="13" t="s">
        <v>1629</v>
      </c>
      <c r="M124" s="13" t="s">
        <v>1629</v>
      </c>
      <c r="N124" s="57" t="s">
        <v>2448</v>
      </c>
      <c r="O124" s="41"/>
    </row>
    <row r="125" spans="1:18" s="51" customFormat="1" ht="28.8" x14ac:dyDescent="0.3">
      <c r="A125" s="35">
        <v>355</v>
      </c>
      <c r="B125" s="13" t="s">
        <v>115</v>
      </c>
      <c r="C125" s="13" t="s">
        <v>3</v>
      </c>
      <c r="D125" s="13" t="s">
        <v>1803</v>
      </c>
      <c r="E125" s="13" t="s">
        <v>68</v>
      </c>
      <c r="F125" s="13" t="s">
        <v>70</v>
      </c>
      <c r="G125" s="13" t="s">
        <v>72</v>
      </c>
      <c r="H125" s="13" t="s">
        <v>2061</v>
      </c>
      <c r="I125" s="13" t="s">
        <v>2063</v>
      </c>
      <c r="J125" s="13" t="s">
        <v>2065</v>
      </c>
      <c r="K125" s="13" t="s">
        <v>1629</v>
      </c>
      <c r="L125" s="13" t="s">
        <v>1629</v>
      </c>
      <c r="M125" s="13" t="s">
        <v>1629</v>
      </c>
      <c r="N125" s="57" t="s">
        <v>2448</v>
      </c>
      <c r="O125" s="41"/>
    </row>
    <row r="126" spans="1:18" s="51" customFormat="1" x14ac:dyDescent="0.3">
      <c r="A126" s="56"/>
      <c r="B126" s="56"/>
      <c r="C126" s="56"/>
      <c r="D126" s="56"/>
      <c r="E126" s="56"/>
      <c r="F126" s="56"/>
      <c r="G126" s="56"/>
      <c r="H126" s="56"/>
      <c r="I126" s="56"/>
      <c r="J126" s="56"/>
      <c r="K126" s="56"/>
      <c r="L126" s="56"/>
      <c r="M126" s="56"/>
      <c r="N126" s="56"/>
    </row>
    <row r="127" spans="1:18" s="51" customFormat="1" x14ac:dyDescent="0.3">
      <c r="A127" s="56"/>
      <c r="B127" s="56"/>
      <c r="C127" s="56"/>
      <c r="D127" s="56"/>
      <c r="E127" s="56"/>
      <c r="F127" s="56"/>
      <c r="G127" s="56"/>
      <c r="H127" s="56"/>
      <c r="I127" s="56"/>
      <c r="J127" s="56"/>
      <c r="K127" s="56"/>
      <c r="L127" s="56"/>
      <c r="M127" s="56"/>
      <c r="N127" s="56"/>
    </row>
    <row r="128" spans="1:18" s="51" customFormat="1" x14ac:dyDescent="0.3">
      <c r="A128" s="56"/>
      <c r="B128" s="56"/>
      <c r="C128" s="56"/>
      <c r="D128" s="56"/>
      <c r="E128" s="56"/>
      <c r="F128" s="56"/>
      <c r="G128" s="56"/>
      <c r="H128" s="56"/>
      <c r="I128" s="56"/>
      <c r="J128" s="56"/>
      <c r="K128" s="56"/>
      <c r="L128" s="56"/>
      <c r="M128" s="56"/>
      <c r="N128" s="56"/>
    </row>
    <row r="129" spans="1:14" s="51" customFormat="1" x14ac:dyDescent="0.3">
      <c r="A129" s="56"/>
      <c r="B129" s="56"/>
      <c r="C129" s="56"/>
      <c r="D129" s="56"/>
      <c r="E129" s="56"/>
      <c r="F129" s="56"/>
      <c r="G129" s="56"/>
      <c r="H129" s="56"/>
      <c r="I129" s="56"/>
      <c r="J129" s="56"/>
      <c r="K129" s="56"/>
      <c r="L129" s="56"/>
      <c r="M129" s="56"/>
      <c r="N129" s="56"/>
    </row>
    <row r="130" spans="1:14" s="51" customFormat="1" x14ac:dyDescent="0.3">
      <c r="A130" s="56"/>
      <c r="B130" s="56"/>
      <c r="C130" s="56"/>
      <c r="D130" s="56"/>
      <c r="E130" s="56"/>
      <c r="F130" s="56"/>
      <c r="G130" s="56"/>
      <c r="H130" s="56"/>
      <c r="I130" s="56"/>
      <c r="J130" s="56"/>
      <c r="K130" s="56"/>
      <c r="L130" s="56"/>
      <c r="M130" s="56"/>
      <c r="N130" s="56"/>
    </row>
    <row r="131" spans="1:14" s="51" customFormat="1" x14ac:dyDescent="0.3">
      <c r="A131" s="56"/>
      <c r="B131" s="56"/>
      <c r="C131" s="56"/>
      <c r="D131" s="56"/>
      <c r="E131" s="56"/>
      <c r="F131" s="56"/>
      <c r="G131" s="56"/>
      <c r="H131" s="56"/>
      <c r="I131" s="56"/>
      <c r="J131" s="56"/>
      <c r="K131" s="56"/>
      <c r="L131" s="56"/>
      <c r="M131" s="56"/>
      <c r="N131" s="56"/>
    </row>
    <row r="132" spans="1:14" s="51" customFormat="1" x14ac:dyDescent="0.3">
      <c r="A132" s="56"/>
      <c r="B132" s="56"/>
      <c r="C132" s="56"/>
      <c r="D132" s="56"/>
      <c r="E132" s="56"/>
      <c r="F132" s="56"/>
      <c r="G132" s="56"/>
      <c r="H132" s="56"/>
      <c r="I132" s="56"/>
      <c r="J132" s="56"/>
      <c r="K132" s="56"/>
      <c r="L132" s="56"/>
      <c r="M132" s="56"/>
      <c r="N132" s="56"/>
    </row>
    <row r="133" spans="1:14" s="51" customFormat="1" x14ac:dyDescent="0.3">
      <c r="A133" s="56"/>
      <c r="B133" s="56"/>
      <c r="C133" s="56"/>
      <c r="D133" s="56"/>
      <c r="E133" s="56"/>
      <c r="F133" s="56"/>
      <c r="G133" s="56"/>
      <c r="H133" s="56"/>
      <c r="I133" s="56"/>
      <c r="J133" s="56"/>
      <c r="K133" s="56"/>
      <c r="L133" s="56"/>
      <c r="M133" s="56"/>
      <c r="N133" s="56"/>
    </row>
    <row r="134" spans="1:14" s="51" customFormat="1" x14ac:dyDescent="0.3">
      <c r="A134" s="56"/>
      <c r="B134" s="56"/>
      <c r="C134" s="56"/>
      <c r="D134" s="56"/>
      <c r="E134" s="56"/>
      <c r="F134" s="56"/>
      <c r="G134" s="56"/>
      <c r="H134" s="56"/>
      <c r="I134" s="56"/>
      <c r="J134" s="56"/>
      <c r="K134" s="56"/>
      <c r="L134" s="56"/>
      <c r="M134" s="56"/>
      <c r="N134" s="56"/>
    </row>
    <row r="135" spans="1:14" s="51" customFormat="1" x14ac:dyDescent="0.3">
      <c r="A135" s="56"/>
      <c r="B135" s="56"/>
      <c r="C135" s="56"/>
      <c r="D135" s="56"/>
      <c r="E135" s="56"/>
      <c r="F135" s="56"/>
      <c r="G135" s="56"/>
      <c r="H135" s="56"/>
      <c r="I135" s="56"/>
      <c r="J135" s="56"/>
      <c r="K135" s="56"/>
      <c r="L135" s="56"/>
      <c r="M135" s="56"/>
      <c r="N135" s="56"/>
    </row>
    <row r="136" spans="1:14" s="51" customFormat="1" x14ac:dyDescent="0.3">
      <c r="A136" s="56"/>
      <c r="B136" s="56"/>
      <c r="C136" s="56"/>
      <c r="D136" s="56"/>
      <c r="E136" s="56"/>
      <c r="F136" s="56"/>
      <c r="G136" s="56"/>
      <c r="H136" s="56"/>
      <c r="I136" s="56"/>
      <c r="J136" s="56"/>
      <c r="K136" s="56"/>
      <c r="L136" s="56"/>
      <c r="M136" s="56"/>
      <c r="N136" s="56"/>
    </row>
    <row r="137" spans="1:14" s="51" customFormat="1" x14ac:dyDescent="0.3">
      <c r="A137" s="56"/>
      <c r="B137" s="56"/>
      <c r="C137" s="56"/>
      <c r="D137" s="56"/>
      <c r="E137" s="56"/>
      <c r="F137" s="56"/>
      <c r="G137" s="56"/>
      <c r="H137" s="56"/>
      <c r="I137" s="56"/>
      <c r="J137" s="56"/>
      <c r="K137" s="56"/>
      <c r="L137" s="56"/>
      <c r="M137" s="56"/>
      <c r="N137" s="56"/>
    </row>
    <row r="138" spans="1:14" s="51" customFormat="1" x14ac:dyDescent="0.3">
      <c r="A138" s="56"/>
      <c r="B138" s="56"/>
      <c r="C138" s="56"/>
      <c r="D138" s="56"/>
      <c r="E138" s="56"/>
      <c r="F138" s="56"/>
      <c r="G138" s="56"/>
      <c r="H138" s="56"/>
      <c r="I138" s="56"/>
      <c r="J138" s="56"/>
      <c r="K138" s="56"/>
      <c r="L138" s="56"/>
      <c r="M138" s="56"/>
      <c r="N138" s="56"/>
    </row>
    <row r="139" spans="1:14" s="51" customFormat="1" x14ac:dyDescent="0.3">
      <c r="A139" s="56"/>
      <c r="B139" s="56"/>
      <c r="C139" s="56"/>
      <c r="D139" s="56"/>
      <c r="E139" s="56"/>
      <c r="F139" s="56"/>
      <c r="G139" s="56"/>
      <c r="H139" s="56"/>
      <c r="I139" s="56"/>
      <c r="J139" s="56"/>
      <c r="K139" s="56"/>
      <c r="L139" s="56"/>
      <c r="M139" s="56"/>
      <c r="N139" s="56"/>
    </row>
    <row r="140" spans="1:14" s="51" customFormat="1" x14ac:dyDescent="0.3">
      <c r="A140" s="56"/>
      <c r="B140" s="56"/>
      <c r="C140" s="56"/>
      <c r="D140" s="56"/>
      <c r="E140" s="56"/>
      <c r="F140" s="56"/>
      <c r="G140" s="56"/>
      <c r="H140" s="56"/>
      <c r="I140" s="56"/>
      <c r="J140" s="56"/>
      <c r="K140" s="56"/>
      <c r="L140" s="56"/>
      <c r="M140" s="56"/>
      <c r="N140" s="56"/>
    </row>
    <row r="141" spans="1:14" s="51" customFormat="1" x14ac:dyDescent="0.3">
      <c r="A141" s="56"/>
      <c r="B141" s="56"/>
      <c r="C141" s="56"/>
      <c r="D141" s="56"/>
      <c r="E141" s="56"/>
      <c r="F141" s="56"/>
      <c r="G141" s="56"/>
      <c r="H141" s="56"/>
      <c r="I141" s="56"/>
      <c r="J141" s="56"/>
      <c r="K141" s="56"/>
      <c r="L141" s="56"/>
      <c r="M141" s="56"/>
      <c r="N141" s="56"/>
    </row>
    <row r="142" spans="1:14" s="51" customFormat="1" x14ac:dyDescent="0.3">
      <c r="A142" s="56"/>
      <c r="B142" s="56"/>
      <c r="C142" s="56"/>
      <c r="D142" s="56"/>
      <c r="E142" s="56"/>
      <c r="F142" s="56"/>
      <c r="G142" s="56"/>
      <c r="H142" s="56"/>
      <c r="I142" s="56"/>
      <c r="J142" s="56"/>
      <c r="K142" s="56"/>
      <c r="L142" s="56"/>
      <c r="M142" s="56"/>
      <c r="N142" s="56"/>
    </row>
    <row r="143" spans="1:14" s="51" customFormat="1" x14ac:dyDescent="0.3">
      <c r="A143" s="56"/>
      <c r="B143" s="56"/>
      <c r="C143" s="56"/>
      <c r="D143" s="56"/>
      <c r="E143" s="56"/>
      <c r="F143" s="56"/>
      <c r="G143" s="56"/>
      <c r="H143" s="56"/>
      <c r="I143" s="56"/>
      <c r="J143" s="56"/>
      <c r="K143" s="56"/>
      <c r="L143" s="56"/>
      <c r="M143" s="56"/>
      <c r="N143" s="56"/>
    </row>
    <row r="144" spans="1:14" s="51" customFormat="1" x14ac:dyDescent="0.3">
      <c r="A144" s="56"/>
      <c r="B144" s="56"/>
      <c r="C144" s="56"/>
      <c r="D144" s="56"/>
      <c r="E144" s="56"/>
      <c r="F144" s="56"/>
      <c r="G144" s="56"/>
      <c r="H144" s="56"/>
      <c r="I144" s="56"/>
      <c r="J144" s="56"/>
      <c r="K144" s="56"/>
      <c r="L144" s="56"/>
      <c r="M144" s="56"/>
      <c r="N144" s="56"/>
    </row>
    <row r="145" spans="1:14" s="51" customFormat="1" x14ac:dyDescent="0.3">
      <c r="A145" s="56"/>
      <c r="B145" s="56"/>
      <c r="C145" s="56"/>
      <c r="D145" s="56"/>
      <c r="E145" s="56"/>
      <c r="F145" s="56"/>
      <c r="G145" s="56"/>
      <c r="H145" s="56"/>
      <c r="I145" s="56"/>
      <c r="J145" s="56"/>
      <c r="K145" s="56"/>
      <c r="L145" s="56"/>
      <c r="M145" s="56"/>
      <c r="N145" s="56"/>
    </row>
    <row r="146" spans="1:14" s="51" customFormat="1" x14ac:dyDescent="0.3">
      <c r="A146" s="56"/>
      <c r="B146" s="56"/>
      <c r="C146" s="56"/>
      <c r="D146" s="56"/>
      <c r="E146" s="56"/>
      <c r="F146" s="56"/>
      <c r="G146" s="56"/>
      <c r="H146" s="56"/>
      <c r="I146" s="56"/>
      <c r="J146" s="56"/>
      <c r="K146" s="56"/>
      <c r="L146" s="56"/>
      <c r="M146" s="56"/>
      <c r="N146" s="56"/>
    </row>
    <row r="147" spans="1:14" s="51" customFormat="1" x14ac:dyDescent="0.3">
      <c r="A147" s="56"/>
      <c r="B147" s="56"/>
      <c r="C147" s="56"/>
      <c r="D147" s="56"/>
      <c r="E147" s="56"/>
      <c r="F147" s="56"/>
      <c r="G147" s="56"/>
      <c r="H147" s="56"/>
      <c r="I147" s="56"/>
      <c r="J147" s="56"/>
      <c r="K147" s="56"/>
      <c r="L147" s="56"/>
      <c r="M147" s="56"/>
      <c r="N147" s="56"/>
    </row>
    <row r="148" spans="1:14" s="51" customFormat="1" x14ac:dyDescent="0.3">
      <c r="A148" s="56"/>
      <c r="B148" s="56"/>
      <c r="C148" s="56"/>
      <c r="D148" s="56"/>
      <c r="E148" s="56"/>
      <c r="F148" s="56"/>
      <c r="G148" s="56"/>
      <c r="H148" s="56"/>
      <c r="I148" s="56"/>
      <c r="J148" s="56"/>
      <c r="K148" s="56"/>
      <c r="L148" s="56"/>
      <c r="M148" s="56"/>
      <c r="N148" s="56"/>
    </row>
    <row r="149" spans="1:14" s="51" customFormat="1" x14ac:dyDescent="0.3">
      <c r="A149" s="56"/>
      <c r="B149" s="56"/>
      <c r="C149" s="56"/>
      <c r="D149" s="56"/>
      <c r="E149" s="56"/>
      <c r="F149" s="56"/>
      <c r="G149" s="56"/>
      <c r="H149" s="56"/>
      <c r="I149" s="56"/>
      <c r="J149" s="56"/>
      <c r="K149" s="56"/>
      <c r="L149" s="56"/>
      <c r="M149" s="56"/>
      <c r="N149" s="56"/>
    </row>
    <row r="150" spans="1:14" s="51" customFormat="1" x14ac:dyDescent="0.3">
      <c r="A150" s="56"/>
      <c r="B150" s="56"/>
      <c r="C150" s="56"/>
      <c r="D150" s="56"/>
      <c r="E150" s="56"/>
      <c r="F150" s="56"/>
      <c r="G150" s="56"/>
      <c r="H150" s="56"/>
      <c r="I150" s="56"/>
      <c r="J150" s="56"/>
      <c r="K150" s="56"/>
      <c r="L150" s="56"/>
      <c r="M150" s="56"/>
      <c r="N150" s="56"/>
    </row>
    <row r="151" spans="1:14" s="51" customFormat="1" x14ac:dyDescent="0.3">
      <c r="A151" s="56"/>
      <c r="B151" s="56"/>
      <c r="C151" s="56"/>
      <c r="D151" s="56"/>
      <c r="E151" s="56"/>
      <c r="F151" s="56"/>
      <c r="G151" s="56"/>
      <c r="H151" s="56"/>
      <c r="I151" s="56"/>
      <c r="J151" s="56"/>
      <c r="K151" s="56"/>
      <c r="L151" s="56"/>
      <c r="M151" s="56"/>
      <c r="N151" s="56"/>
    </row>
    <row r="152" spans="1:14" s="51" customFormat="1" x14ac:dyDescent="0.3">
      <c r="A152" s="56"/>
      <c r="B152" s="56"/>
      <c r="C152" s="56"/>
      <c r="D152" s="56"/>
      <c r="E152" s="56"/>
      <c r="F152" s="56"/>
      <c r="G152" s="56"/>
      <c r="H152" s="56"/>
      <c r="I152" s="56"/>
      <c r="J152" s="56"/>
      <c r="K152" s="56"/>
      <c r="L152" s="56"/>
      <c r="M152" s="56"/>
      <c r="N152" s="56"/>
    </row>
    <row r="153" spans="1:14" s="51" customFormat="1" x14ac:dyDescent="0.3">
      <c r="A153" s="56"/>
      <c r="B153" s="56"/>
      <c r="C153" s="56"/>
      <c r="D153" s="56"/>
      <c r="E153" s="56"/>
      <c r="F153" s="56"/>
      <c r="G153" s="56"/>
      <c r="H153" s="56"/>
      <c r="I153" s="56"/>
      <c r="J153" s="56"/>
      <c r="K153" s="56"/>
      <c r="L153" s="56"/>
      <c r="M153" s="56"/>
      <c r="N153" s="56"/>
    </row>
    <row r="154" spans="1:14" s="51" customFormat="1" x14ac:dyDescent="0.3">
      <c r="A154" s="56"/>
      <c r="B154" s="56"/>
      <c r="C154" s="56"/>
      <c r="D154" s="56"/>
      <c r="E154" s="56"/>
      <c r="F154" s="56"/>
      <c r="G154" s="56"/>
      <c r="H154" s="56"/>
      <c r="I154" s="56"/>
      <c r="J154" s="56"/>
      <c r="K154" s="56"/>
      <c r="L154" s="56"/>
      <c r="M154" s="56"/>
      <c r="N154" s="56"/>
    </row>
    <row r="155" spans="1:14" s="51" customFormat="1" x14ac:dyDescent="0.3">
      <c r="A155" s="56"/>
      <c r="B155" s="56"/>
      <c r="C155" s="56"/>
      <c r="D155" s="56"/>
      <c r="E155" s="56"/>
      <c r="F155" s="56"/>
      <c r="G155" s="56"/>
      <c r="H155" s="56"/>
      <c r="I155" s="56"/>
      <c r="J155" s="56"/>
      <c r="K155" s="56"/>
      <c r="L155" s="56"/>
      <c r="M155" s="56"/>
      <c r="N155" s="56"/>
    </row>
    <row r="156" spans="1:14" s="51" customFormat="1" x14ac:dyDescent="0.3">
      <c r="A156" s="56"/>
      <c r="B156" s="56"/>
      <c r="C156" s="56"/>
      <c r="D156" s="56"/>
      <c r="E156" s="56"/>
      <c r="F156" s="56"/>
      <c r="G156" s="56"/>
      <c r="H156" s="56"/>
      <c r="I156" s="56"/>
      <c r="J156" s="56"/>
      <c r="K156" s="56"/>
      <c r="L156" s="56"/>
      <c r="M156" s="56"/>
      <c r="N156" s="56"/>
    </row>
    <row r="157" spans="1:14" s="51" customFormat="1" x14ac:dyDescent="0.3">
      <c r="A157" s="56"/>
      <c r="B157" s="56"/>
      <c r="C157" s="56"/>
      <c r="D157" s="56"/>
      <c r="E157" s="56"/>
      <c r="F157" s="56"/>
      <c r="G157" s="56"/>
      <c r="H157" s="56"/>
      <c r="I157" s="56"/>
      <c r="J157" s="56"/>
      <c r="K157" s="56"/>
      <c r="L157" s="56"/>
      <c r="M157" s="56"/>
      <c r="N157" s="56"/>
    </row>
    <row r="158" spans="1:14" s="51" customFormat="1" x14ac:dyDescent="0.3">
      <c r="A158" s="56"/>
      <c r="B158" s="56"/>
      <c r="C158" s="56"/>
      <c r="D158" s="56"/>
      <c r="E158" s="56"/>
      <c r="F158" s="56"/>
      <c r="G158" s="56"/>
      <c r="H158" s="56"/>
      <c r="I158" s="56"/>
      <c r="J158" s="56"/>
      <c r="K158" s="56"/>
      <c r="L158" s="56"/>
      <c r="M158" s="56"/>
      <c r="N158" s="56"/>
    </row>
    <row r="159" spans="1:14" s="51" customFormat="1" x14ac:dyDescent="0.3">
      <c r="A159" s="56"/>
      <c r="B159" s="56"/>
      <c r="C159" s="56"/>
      <c r="D159" s="56"/>
      <c r="E159" s="56"/>
      <c r="F159" s="56"/>
      <c r="G159" s="56"/>
      <c r="H159" s="56"/>
      <c r="I159" s="56"/>
      <c r="J159" s="56"/>
      <c r="K159" s="56"/>
      <c r="L159" s="56"/>
      <c r="M159" s="56"/>
      <c r="N159" s="56"/>
    </row>
    <row r="160" spans="1:14" s="51" customFormat="1" x14ac:dyDescent="0.3">
      <c r="A160" s="56"/>
      <c r="B160" s="56"/>
      <c r="C160" s="56"/>
      <c r="D160" s="56"/>
      <c r="E160" s="56"/>
      <c r="F160" s="56"/>
      <c r="G160" s="56"/>
      <c r="H160" s="56"/>
      <c r="I160" s="56"/>
      <c r="J160" s="56"/>
      <c r="K160" s="56"/>
      <c r="L160" s="56"/>
      <c r="M160" s="56"/>
      <c r="N160" s="56"/>
    </row>
    <row r="161" spans="1:14" s="51" customFormat="1" x14ac:dyDescent="0.3">
      <c r="A161" s="56"/>
      <c r="B161" s="56"/>
      <c r="C161" s="56"/>
      <c r="D161" s="56"/>
      <c r="E161" s="56"/>
      <c r="F161" s="56"/>
      <c r="G161" s="56"/>
      <c r="H161" s="56"/>
      <c r="I161" s="56"/>
      <c r="J161" s="56"/>
      <c r="K161" s="56"/>
      <c r="L161" s="56"/>
      <c r="M161" s="56"/>
      <c r="N161" s="56"/>
    </row>
    <row r="162" spans="1:14" s="51" customFormat="1" x14ac:dyDescent="0.3">
      <c r="A162" s="56"/>
      <c r="B162" s="56"/>
      <c r="C162" s="56"/>
      <c r="D162" s="56"/>
      <c r="E162" s="56"/>
      <c r="F162" s="56"/>
      <c r="G162" s="56"/>
      <c r="H162" s="56"/>
      <c r="I162" s="56"/>
      <c r="J162" s="56"/>
      <c r="K162" s="56"/>
      <c r="L162" s="56"/>
      <c r="M162" s="56"/>
      <c r="N162" s="56"/>
    </row>
    <row r="163" spans="1:14" s="51" customFormat="1" x14ac:dyDescent="0.3">
      <c r="A163" s="56"/>
      <c r="B163" s="56"/>
      <c r="C163" s="56"/>
      <c r="D163" s="56"/>
      <c r="E163" s="56"/>
      <c r="F163" s="56"/>
      <c r="G163" s="56"/>
      <c r="H163" s="56"/>
      <c r="I163" s="56"/>
      <c r="J163" s="56"/>
      <c r="K163" s="56"/>
      <c r="L163" s="56"/>
      <c r="M163" s="56"/>
      <c r="N163" s="56"/>
    </row>
    <row r="164" spans="1:14" s="51" customFormat="1" x14ac:dyDescent="0.3">
      <c r="A164" s="56"/>
      <c r="B164" s="56"/>
      <c r="C164" s="56"/>
      <c r="D164" s="56"/>
      <c r="E164" s="56"/>
      <c r="F164" s="56"/>
      <c r="G164" s="56"/>
      <c r="H164" s="56"/>
      <c r="I164" s="56"/>
      <c r="J164" s="56"/>
      <c r="K164" s="56"/>
      <c r="L164" s="56"/>
      <c r="M164" s="56"/>
      <c r="N164" s="56"/>
    </row>
    <row r="165" spans="1:14" s="51" customFormat="1" x14ac:dyDescent="0.3">
      <c r="A165" s="56"/>
      <c r="B165" s="56"/>
      <c r="C165" s="56"/>
      <c r="D165" s="56"/>
      <c r="E165" s="56"/>
      <c r="F165" s="56"/>
      <c r="G165" s="56"/>
      <c r="H165" s="56"/>
      <c r="I165" s="56"/>
      <c r="J165" s="56"/>
      <c r="K165" s="56"/>
      <c r="L165" s="56"/>
      <c r="M165" s="56"/>
      <c r="N165" s="56"/>
    </row>
    <row r="166" spans="1:14" s="51" customFormat="1" x14ac:dyDescent="0.3">
      <c r="A166" s="56"/>
      <c r="B166" s="56"/>
      <c r="C166" s="56"/>
      <c r="D166" s="56"/>
      <c r="E166" s="56"/>
      <c r="F166" s="56"/>
      <c r="G166" s="56"/>
      <c r="H166" s="56"/>
      <c r="I166" s="56"/>
      <c r="J166" s="56"/>
      <c r="K166" s="56"/>
      <c r="L166" s="56"/>
      <c r="M166" s="56"/>
      <c r="N166" s="56"/>
    </row>
    <row r="167" spans="1:14" s="51" customFormat="1" x14ac:dyDescent="0.3">
      <c r="A167" s="56"/>
      <c r="B167" s="56"/>
      <c r="C167" s="56"/>
      <c r="D167" s="56"/>
      <c r="E167" s="56"/>
      <c r="F167" s="56"/>
      <c r="G167" s="56"/>
      <c r="H167" s="56"/>
      <c r="I167" s="56"/>
      <c r="J167" s="56"/>
      <c r="K167" s="56"/>
      <c r="L167" s="56"/>
      <c r="M167" s="56"/>
      <c r="N167" s="56"/>
    </row>
    <row r="168" spans="1:14" s="51" customFormat="1" x14ac:dyDescent="0.3">
      <c r="A168" s="56"/>
      <c r="B168" s="56"/>
      <c r="C168" s="56"/>
      <c r="D168" s="56"/>
      <c r="E168" s="56"/>
      <c r="F168" s="56"/>
      <c r="G168" s="56"/>
      <c r="H168" s="56"/>
      <c r="I168" s="56"/>
      <c r="J168" s="56"/>
      <c r="K168" s="56"/>
      <c r="L168" s="56"/>
      <c r="M168" s="56"/>
      <c r="N168" s="56"/>
    </row>
    <row r="169" spans="1:14" s="51" customFormat="1" x14ac:dyDescent="0.3">
      <c r="A169" s="56"/>
      <c r="B169" s="56"/>
      <c r="C169" s="56"/>
      <c r="D169" s="56"/>
      <c r="E169" s="56"/>
      <c r="F169" s="56"/>
      <c r="G169" s="56"/>
      <c r="H169" s="56"/>
      <c r="I169" s="56"/>
      <c r="J169" s="56"/>
      <c r="K169" s="56"/>
      <c r="L169" s="56"/>
      <c r="M169" s="56"/>
      <c r="N169" s="56"/>
    </row>
    <row r="170" spans="1:14" s="51" customFormat="1" x14ac:dyDescent="0.3">
      <c r="A170" s="56"/>
      <c r="B170" s="56"/>
      <c r="C170" s="56"/>
      <c r="D170" s="56"/>
      <c r="E170" s="56"/>
      <c r="F170" s="56"/>
      <c r="G170" s="56"/>
      <c r="H170" s="56"/>
      <c r="I170" s="56"/>
      <c r="J170" s="56"/>
      <c r="K170" s="56"/>
      <c r="L170" s="56"/>
      <c r="M170" s="56"/>
      <c r="N170" s="56"/>
    </row>
    <row r="171" spans="1:14" s="51" customFormat="1" x14ac:dyDescent="0.3">
      <c r="A171" s="56"/>
      <c r="B171" s="56"/>
      <c r="C171" s="56"/>
      <c r="D171" s="56"/>
      <c r="E171" s="56"/>
      <c r="F171" s="56"/>
      <c r="G171" s="56"/>
      <c r="H171" s="56"/>
      <c r="I171" s="56"/>
      <c r="J171" s="56"/>
      <c r="K171" s="56"/>
      <c r="L171" s="56"/>
      <c r="M171" s="56"/>
      <c r="N171" s="56"/>
    </row>
    <row r="172" spans="1:14" s="51" customFormat="1" x14ac:dyDescent="0.3">
      <c r="A172" s="56"/>
      <c r="B172" s="56"/>
      <c r="C172" s="56"/>
      <c r="D172" s="56"/>
      <c r="E172" s="56"/>
      <c r="F172" s="56"/>
      <c r="G172" s="56"/>
      <c r="H172" s="56"/>
      <c r="I172" s="56"/>
      <c r="J172" s="56"/>
      <c r="K172" s="56"/>
      <c r="L172" s="56"/>
      <c r="M172" s="56"/>
      <c r="N172" s="56"/>
    </row>
    <row r="173" spans="1:14" s="51" customFormat="1" x14ac:dyDescent="0.3">
      <c r="A173" s="56"/>
      <c r="B173" s="56"/>
      <c r="C173" s="56"/>
      <c r="D173" s="56"/>
      <c r="E173" s="56"/>
      <c r="F173" s="56"/>
      <c r="G173" s="56"/>
      <c r="H173" s="56"/>
      <c r="I173" s="56"/>
      <c r="J173" s="56"/>
      <c r="K173" s="56"/>
      <c r="L173" s="56"/>
      <c r="M173" s="56"/>
      <c r="N173" s="56"/>
    </row>
    <row r="174" spans="1:14" s="51" customFormat="1" x14ac:dyDescent="0.3">
      <c r="A174" s="56"/>
      <c r="B174" s="56"/>
      <c r="C174" s="56"/>
      <c r="D174" s="56"/>
      <c r="E174" s="56"/>
      <c r="F174" s="56"/>
      <c r="G174" s="56"/>
      <c r="H174" s="56"/>
      <c r="I174" s="56"/>
      <c r="J174" s="56"/>
      <c r="K174" s="56"/>
      <c r="L174" s="56"/>
      <c r="M174" s="56"/>
      <c r="N174" s="56"/>
    </row>
    <row r="175" spans="1:14" s="51" customFormat="1" x14ac:dyDescent="0.3">
      <c r="A175" s="56"/>
      <c r="B175" s="56"/>
      <c r="C175" s="56"/>
      <c r="D175" s="56"/>
      <c r="E175" s="56"/>
      <c r="F175" s="56"/>
      <c r="G175" s="56"/>
      <c r="H175" s="56"/>
      <c r="I175" s="56"/>
      <c r="J175" s="56"/>
      <c r="K175" s="56"/>
      <c r="L175" s="56"/>
      <c r="M175" s="56"/>
      <c r="N175" s="56"/>
    </row>
    <row r="176" spans="1:14" s="51" customFormat="1" x14ac:dyDescent="0.3">
      <c r="A176" s="56"/>
      <c r="B176" s="56"/>
      <c r="C176" s="56"/>
      <c r="D176" s="56"/>
      <c r="E176" s="56"/>
      <c r="F176" s="56"/>
      <c r="G176" s="56"/>
      <c r="H176" s="56"/>
      <c r="I176" s="56"/>
      <c r="J176" s="56"/>
      <c r="K176" s="56"/>
      <c r="L176" s="56"/>
      <c r="M176" s="56"/>
      <c r="N176" s="56"/>
    </row>
    <row r="177" spans="1:14" s="51" customFormat="1" x14ac:dyDescent="0.3">
      <c r="A177" s="56"/>
      <c r="B177" s="56"/>
      <c r="C177" s="56"/>
      <c r="D177" s="56"/>
      <c r="E177" s="56"/>
      <c r="F177" s="56"/>
      <c r="G177" s="56"/>
      <c r="H177" s="56"/>
      <c r="I177" s="56"/>
      <c r="J177" s="56"/>
      <c r="K177" s="56"/>
      <c r="L177" s="56"/>
      <c r="M177" s="56"/>
      <c r="N177" s="56"/>
    </row>
    <row r="178" spans="1:14" s="51" customFormat="1" x14ac:dyDescent="0.3">
      <c r="A178" s="56"/>
      <c r="B178" s="56"/>
      <c r="C178" s="56"/>
      <c r="D178" s="56"/>
      <c r="E178" s="56"/>
      <c r="F178" s="56"/>
      <c r="G178" s="56"/>
      <c r="H178" s="56"/>
      <c r="I178" s="56"/>
      <c r="J178" s="56"/>
      <c r="K178" s="56"/>
      <c r="L178" s="56"/>
      <c r="M178" s="56"/>
      <c r="N178" s="56"/>
    </row>
    <row r="179" spans="1:14" s="51" customFormat="1" x14ac:dyDescent="0.3">
      <c r="A179" s="56"/>
      <c r="B179" s="56"/>
      <c r="C179" s="56"/>
      <c r="D179" s="56"/>
      <c r="E179" s="56"/>
      <c r="F179" s="56"/>
      <c r="G179" s="56"/>
      <c r="H179" s="56"/>
      <c r="I179" s="56"/>
      <c r="J179" s="56"/>
      <c r="K179" s="56"/>
      <c r="L179" s="56"/>
      <c r="M179" s="56"/>
      <c r="N179" s="56"/>
    </row>
    <row r="180" spans="1:14" s="51" customFormat="1" x14ac:dyDescent="0.3">
      <c r="A180" s="56"/>
      <c r="B180" s="56"/>
      <c r="C180" s="56"/>
      <c r="D180" s="56"/>
      <c r="E180" s="56"/>
      <c r="F180" s="56"/>
      <c r="G180" s="56"/>
      <c r="H180" s="56"/>
      <c r="I180" s="56"/>
      <c r="J180" s="56"/>
      <c r="K180" s="56"/>
      <c r="L180" s="56"/>
      <c r="M180" s="56"/>
      <c r="N180" s="56"/>
    </row>
    <row r="181" spans="1:14" s="51" customFormat="1" x14ac:dyDescent="0.3">
      <c r="A181" s="56"/>
      <c r="B181" s="56"/>
      <c r="C181" s="56"/>
      <c r="D181" s="56"/>
      <c r="E181" s="56"/>
      <c r="F181" s="56"/>
      <c r="G181" s="56"/>
      <c r="H181" s="56"/>
      <c r="I181" s="56"/>
      <c r="J181" s="56"/>
      <c r="K181" s="56"/>
      <c r="L181" s="56"/>
      <c r="M181" s="56"/>
      <c r="N181" s="56"/>
    </row>
    <row r="182" spans="1:14" s="51" customFormat="1" x14ac:dyDescent="0.3">
      <c r="A182" s="56"/>
      <c r="B182" s="56"/>
      <c r="C182" s="56"/>
      <c r="D182" s="56"/>
      <c r="E182" s="56"/>
      <c r="F182" s="56"/>
      <c r="G182" s="56"/>
      <c r="H182" s="56"/>
      <c r="I182" s="56"/>
      <c r="J182" s="56"/>
      <c r="K182" s="56"/>
      <c r="L182" s="56"/>
      <c r="M182" s="56"/>
      <c r="N182" s="56"/>
    </row>
    <row r="183" spans="1:14" s="51" customFormat="1" x14ac:dyDescent="0.3">
      <c r="A183" s="56"/>
      <c r="B183" s="56"/>
      <c r="C183" s="56"/>
      <c r="D183" s="56"/>
      <c r="E183" s="56"/>
      <c r="F183" s="56"/>
      <c r="G183" s="56"/>
      <c r="H183" s="56"/>
      <c r="I183" s="56"/>
      <c r="J183" s="56"/>
      <c r="K183" s="56"/>
      <c r="L183" s="56"/>
      <c r="M183" s="56"/>
      <c r="N183" s="56"/>
    </row>
    <row r="184" spans="1:14" s="51" customFormat="1" x14ac:dyDescent="0.3">
      <c r="A184" s="56"/>
      <c r="B184" s="56"/>
      <c r="C184" s="56"/>
      <c r="D184" s="56"/>
      <c r="E184" s="56"/>
      <c r="F184" s="56"/>
      <c r="G184" s="56"/>
      <c r="H184" s="56"/>
      <c r="I184" s="56"/>
      <c r="J184" s="56"/>
      <c r="K184" s="56"/>
      <c r="L184" s="56"/>
      <c r="M184" s="56"/>
      <c r="N184" s="56"/>
    </row>
    <row r="185" spans="1:14" s="51" customFormat="1" x14ac:dyDescent="0.3">
      <c r="A185" s="56"/>
      <c r="B185" s="56"/>
      <c r="C185" s="56"/>
      <c r="D185" s="56"/>
      <c r="E185" s="56"/>
      <c r="F185" s="56"/>
      <c r="G185" s="56"/>
      <c r="H185" s="56"/>
      <c r="I185" s="56"/>
      <c r="J185" s="56"/>
      <c r="K185" s="56"/>
      <c r="L185" s="56"/>
      <c r="M185" s="56"/>
      <c r="N185" s="56"/>
    </row>
    <row r="186" spans="1:14" s="51" customFormat="1" x14ac:dyDescent="0.3">
      <c r="A186" s="56"/>
      <c r="B186" s="56"/>
      <c r="C186" s="56"/>
      <c r="D186" s="56"/>
      <c r="E186" s="56"/>
      <c r="F186" s="56"/>
      <c r="G186" s="56"/>
      <c r="H186" s="56"/>
      <c r="I186" s="56"/>
      <c r="J186" s="56"/>
      <c r="K186" s="56"/>
      <c r="L186" s="56"/>
      <c r="M186" s="56"/>
      <c r="N186" s="56"/>
    </row>
    <row r="187" spans="1:14" s="51" customFormat="1" x14ac:dyDescent="0.3">
      <c r="A187" s="56"/>
      <c r="B187" s="56"/>
      <c r="C187" s="56"/>
      <c r="D187" s="56"/>
      <c r="E187" s="56"/>
      <c r="F187" s="56"/>
      <c r="G187" s="56"/>
      <c r="H187" s="56"/>
      <c r="I187" s="56"/>
      <c r="J187" s="56"/>
      <c r="K187" s="56"/>
      <c r="L187" s="56"/>
      <c r="M187" s="56"/>
      <c r="N187" s="56"/>
    </row>
    <row r="188" spans="1:14" s="51" customFormat="1" x14ac:dyDescent="0.3">
      <c r="A188" s="56"/>
      <c r="B188" s="56"/>
      <c r="C188" s="56"/>
      <c r="D188" s="56"/>
      <c r="E188" s="56"/>
      <c r="F188" s="56"/>
      <c r="G188" s="56"/>
      <c r="H188" s="56"/>
      <c r="I188" s="56"/>
      <c r="J188" s="56"/>
      <c r="K188" s="56"/>
      <c r="L188" s="56"/>
      <c r="M188" s="56"/>
      <c r="N188" s="56"/>
    </row>
    <row r="189" spans="1:14" s="51" customFormat="1" x14ac:dyDescent="0.3">
      <c r="A189" s="56"/>
      <c r="B189" s="56"/>
      <c r="C189" s="56"/>
      <c r="D189" s="56"/>
      <c r="E189" s="56"/>
      <c r="F189" s="56"/>
      <c r="G189" s="56"/>
      <c r="H189" s="56"/>
      <c r="I189" s="56"/>
      <c r="J189" s="56"/>
      <c r="K189" s="56"/>
      <c r="L189" s="56"/>
      <c r="M189" s="56"/>
      <c r="N189" s="56"/>
    </row>
    <row r="190" spans="1:14" s="51" customFormat="1" x14ac:dyDescent="0.3">
      <c r="A190" s="56"/>
      <c r="B190" s="56"/>
      <c r="C190" s="56"/>
      <c r="D190" s="56"/>
      <c r="E190" s="56"/>
      <c r="F190" s="56"/>
      <c r="G190" s="56"/>
      <c r="H190" s="56"/>
      <c r="I190" s="56"/>
      <c r="J190" s="56"/>
      <c r="K190" s="56"/>
      <c r="L190" s="56"/>
      <c r="M190" s="56"/>
      <c r="N190" s="56"/>
    </row>
    <row r="191" spans="1:14" s="51" customFormat="1" x14ac:dyDescent="0.3">
      <c r="A191" s="56"/>
      <c r="B191" s="56"/>
      <c r="C191" s="56"/>
      <c r="D191" s="56"/>
      <c r="E191" s="56"/>
      <c r="F191" s="56"/>
      <c r="G191" s="56"/>
      <c r="H191" s="56"/>
      <c r="I191" s="56"/>
      <c r="J191" s="56"/>
      <c r="K191" s="56"/>
      <c r="L191" s="56"/>
      <c r="M191" s="56"/>
      <c r="N191" s="56"/>
    </row>
    <row r="192" spans="1:14" s="51" customFormat="1" x14ac:dyDescent="0.3">
      <c r="A192" s="56"/>
      <c r="B192" s="56"/>
      <c r="C192" s="56"/>
      <c r="D192" s="56"/>
      <c r="E192" s="56"/>
      <c r="F192" s="56"/>
      <c r="G192" s="56"/>
      <c r="H192" s="56"/>
      <c r="I192" s="56"/>
      <c r="J192" s="56"/>
      <c r="K192" s="56"/>
      <c r="L192" s="56"/>
      <c r="M192" s="56"/>
      <c r="N192" s="56"/>
    </row>
    <row r="193" spans="1:14" s="51" customFormat="1" x14ac:dyDescent="0.3">
      <c r="A193" s="56"/>
      <c r="B193" s="56"/>
      <c r="C193" s="56"/>
      <c r="D193" s="56"/>
      <c r="E193" s="56"/>
      <c r="F193" s="56"/>
      <c r="G193" s="56"/>
      <c r="H193" s="56"/>
      <c r="I193" s="56"/>
      <c r="J193" s="56"/>
      <c r="K193" s="56"/>
      <c r="L193" s="56"/>
      <c r="M193" s="56"/>
      <c r="N193" s="56"/>
    </row>
    <row r="194" spans="1:14" s="51" customFormat="1" x14ac:dyDescent="0.3">
      <c r="A194" s="56"/>
      <c r="B194" s="56"/>
      <c r="C194" s="56"/>
      <c r="D194" s="56"/>
      <c r="E194" s="56"/>
      <c r="F194" s="56"/>
      <c r="G194" s="56"/>
      <c r="H194" s="56"/>
      <c r="I194" s="56"/>
      <c r="J194" s="56"/>
      <c r="K194" s="56"/>
      <c r="L194" s="56"/>
      <c r="M194" s="56"/>
      <c r="N194" s="56"/>
    </row>
    <row r="195" spans="1:14" s="51" customFormat="1" x14ac:dyDescent="0.3">
      <c r="A195" s="56"/>
      <c r="B195" s="56"/>
      <c r="C195" s="56"/>
      <c r="D195" s="56"/>
      <c r="E195" s="56"/>
      <c r="F195" s="56"/>
      <c r="G195" s="56"/>
      <c r="H195" s="56"/>
      <c r="I195" s="56"/>
      <c r="J195" s="56"/>
      <c r="K195" s="56"/>
      <c r="L195" s="56"/>
      <c r="M195" s="56"/>
      <c r="N195" s="56"/>
    </row>
    <row r="196" spans="1:14" s="51" customFormat="1" x14ac:dyDescent="0.3">
      <c r="A196" s="56"/>
      <c r="B196" s="56"/>
      <c r="C196" s="56"/>
      <c r="D196" s="56"/>
      <c r="E196" s="56"/>
      <c r="F196" s="56"/>
      <c r="G196" s="56"/>
      <c r="H196" s="56"/>
      <c r="I196" s="56"/>
      <c r="J196" s="56"/>
      <c r="K196" s="56"/>
      <c r="L196" s="56"/>
      <c r="M196" s="56"/>
      <c r="N196" s="56"/>
    </row>
    <row r="197" spans="1:14" s="51" customFormat="1" x14ac:dyDescent="0.3">
      <c r="A197" s="56"/>
      <c r="B197" s="56"/>
      <c r="C197" s="56"/>
      <c r="D197" s="56"/>
      <c r="E197" s="56"/>
      <c r="F197" s="56"/>
      <c r="G197" s="56"/>
      <c r="H197" s="56"/>
      <c r="I197" s="56"/>
      <c r="J197" s="56"/>
      <c r="K197" s="56"/>
      <c r="L197" s="56"/>
      <c r="M197" s="56"/>
      <c r="N197" s="56"/>
    </row>
    <row r="198" spans="1:14" s="51" customFormat="1" x14ac:dyDescent="0.3">
      <c r="A198" s="56"/>
      <c r="B198" s="56"/>
      <c r="C198" s="56"/>
      <c r="D198" s="56"/>
      <c r="E198" s="56"/>
      <c r="F198" s="56"/>
      <c r="G198" s="56"/>
      <c r="H198" s="56"/>
      <c r="I198" s="56"/>
      <c r="J198" s="56"/>
      <c r="K198" s="56"/>
      <c r="L198" s="56"/>
      <c r="M198" s="56"/>
      <c r="N198" s="56"/>
    </row>
    <row r="199" spans="1:14" s="51" customFormat="1" x14ac:dyDescent="0.3">
      <c r="A199" s="56"/>
      <c r="B199" s="56"/>
      <c r="C199" s="56"/>
      <c r="D199" s="56"/>
      <c r="E199" s="56"/>
      <c r="F199" s="56"/>
      <c r="G199" s="56"/>
      <c r="H199" s="56"/>
      <c r="I199" s="56"/>
      <c r="J199" s="56"/>
      <c r="K199" s="56"/>
      <c r="L199" s="56"/>
      <c r="M199" s="56"/>
      <c r="N199" s="56"/>
    </row>
    <row r="200" spans="1:14" s="51" customFormat="1" x14ac:dyDescent="0.3">
      <c r="A200" s="56"/>
      <c r="B200" s="56"/>
      <c r="C200" s="56"/>
      <c r="D200" s="56"/>
      <c r="E200" s="56"/>
      <c r="F200" s="56"/>
      <c r="G200" s="56"/>
      <c r="H200" s="56"/>
      <c r="I200" s="56"/>
      <c r="J200" s="56"/>
      <c r="K200" s="56"/>
      <c r="L200" s="56"/>
      <c r="M200" s="56"/>
      <c r="N200" s="56"/>
    </row>
    <row r="201" spans="1:14" s="51" customFormat="1" x14ac:dyDescent="0.3">
      <c r="A201" s="56"/>
      <c r="B201" s="56"/>
      <c r="C201" s="56"/>
      <c r="D201" s="56"/>
      <c r="E201" s="56"/>
      <c r="F201" s="56"/>
      <c r="G201" s="56"/>
      <c r="H201" s="56"/>
      <c r="I201" s="56"/>
      <c r="J201" s="56"/>
      <c r="K201" s="56"/>
      <c r="L201" s="56"/>
      <c r="M201" s="56"/>
      <c r="N201" s="56"/>
    </row>
    <row r="202" spans="1:14" s="51" customFormat="1" x14ac:dyDescent="0.3">
      <c r="A202" s="56"/>
      <c r="B202" s="56"/>
      <c r="C202" s="56"/>
      <c r="D202" s="56"/>
      <c r="E202" s="56"/>
      <c r="F202" s="56"/>
      <c r="G202" s="56"/>
      <c r="H202" s="56"/>
      <c r="I202" s="56"/>
      <c r="J202" s="56"/>
      <c r="K202" s="56"/>
      <c r="L202" s="56"/>
      <c r="M202" s="56"/>
      <c r="N202" s="56"/>
    </row>
    <row r="203" spans="1:14" s="51" customFormat="1" x14ac:dyDescent="0.3">
      <c r="A203" s="56"/>
      <c r="B203" s="56"/>
      <c r="C203" s="56"/>
      <c r="D203" s="56"/>
      <c r="E203" s="56"/>
      <c r="F203" s="56"/>
      <c r="G203" s="56"/>
      <c r="H203" s="56"/>
      <c r="I203" s="56"/>
      <c r="J203" s="56"/>
      <c r="K203" s="56"/>
      <c r="L203" s="56"/>
      <c r="M203" s="56"/>
      <c r="N203" s="56"/>
    </row>
    <row r="204" spans="1:14" s="51" customFormat="1" x14ac:dyDescent="0.3">
      <c r="A204" s="56"/>
      <c r="B204" s="56"/>
      <c r="C204" s="56"/>
      <c r="D204" s="56"/>
      <c r="E204" s="56"/>
      <c r="F204" s="56"/>
      <c r="G204" s="56"/>
      <c r="H204" s="56"/>
      <c r="I204" s="56"/>
      <c r="J204" s="56"/>
      <c r="K204" s="56"/>
      <c r="L204" s="56"/>
      <c r="M204" s="56"/>
      <c r="N204" s="56"/>
    </row>
    <row r="205" spans="1:14" s="51" customFormat="1" x14ac:dyDescent="0.3">
      <c r="A205" s="56"/>
      <c r="B205" s="56"/>
      <c r="C205" s="56"/>
      <c r="D205" s="56"/>
      <c r="E205" s="56"/>
      <c r="F205" s="56"/>
      <c r="G205" s="56"/>
      <c r="H205" s="56"/>
      <c r="I205" s="56"/>
      <c r="J205" s="56"/>
      <c r="K205" s="56"/>
      <c r="L205" s="56"/>
      <c r="M205" s="56"/>
      <c r="N205" s="56"/>
    </row>
    <row r="206" spans="1:14" s="51" customFormat="1" x14ac:dyDescent="0.3">
      <c r="A206" s="56"/>
      <c r="B206" s="56"/>
      <c r="C206" s="56"/>
      <c r="D206" s="56"/>
      <c r="E206" s="56"/>
      <c r="F206" s="56"/>
      <c r="G206" s="56"/>
      <c r="H206" s="56"/>
      <c r="I206" s="56"/>
      <c r="J206" s="56"/>
      <c r="K206" s="56"/>
      <c r="L206" s="56"/>
      <c r="M206" s="56"/>
      <c r="N206" s="56"/>
    </row>
    <row r="207" spans="1:14" s="51" customFormat="1" x14ac:dyDescent="0.3">
      <c r="A207" s="56"/>
      <c r="B207" s="56"/>
      <c r="C207" s="56"/>
      <c r="D207" s="56"/>
      <c r="E207" s="56"/>
      <c r="F207" s="56"/>
      <c r="G207" s="56"/>
      <c r="H207" s="56"/>
      <c r="I207" s="56"/>
      <c r="J207" s="56"/>
      <c r="K207" s="56"/>
      <c r="L207" s="56"/>
      <c r="M207" s="56"/>
      <c r="N207" s="56"/>
    </row>
    <row r="208" spans="1:14" s="51" customFormat="1" x14ac:dyDescent="0.3">
      <c r="A208" s="56"/>
      <c r="B208" s="56"/>
      <c r="C208" s="56"/>
      <c r="D208" s="56"/>
      <c r="E208" s="56"/>
      <c r="F208" s="56"/>
      <c r="G208" s="56"/>
      <c r="H208" s="56"/>
      <c r="I208" s="56"/>
      <c r="J208" s="56"/>
      <c r="K208" s="56"/>
      <c r="L208" s="56"/>
      <c r="M208" s="56"/>
      <c r="N208" s="56"/>
    </row>
    <row r="209" spans="1:14" s="51" customFormat="1" x14ac:dyDescent="0.3">
      <c r="A209" s="56"/>
      <c r="B209" s="56"/>
      <c r="C209" s="56"/>
      <c r="D209" s="56"/>
      <c r="E209" s="56"/>
      <c r="F209" s="56"/>
      <c r="G209" s="56"/>
      <c r="H209" s="56"/>
      <c r="I209" s="56"/>
      <c r="J209" s="56"/>
      <c r="K209" s="56"/>
      <c r="L209" s="56"/>
      <c r="M209" s="56"/>
      <c r="N209" s="56"/>
    </row>
    <row r="210" spans="1:14" s="51" customFormat="1" x14ac:dyDescent="0.3">
      <c r="A210" s="56"/>
      <c r="B210" s="56"/>
      <c r="C210" s="56"/>
      <c r="D210" s="56"/>
      <c r="E210" s="56"/>
      <c r="F210" s="56"/>
      <c r="G210" s="56"/>
      <c r="H210" s="56"/>
      <c r="I210" s="56"/>
      <c r="J210" s="56"/>
      <c r="K210" s="56"/>
      <c r="L210" s="56"/>
      <c r="M210" s="56"/>
      <c r="N210" s="56"/>
    </row>
    <row r="211" spans="1:14" s="51" customFormat="1" x14ac:dyDescent="0.3">
      <c r="A211" s="56"/>
      <c r="B211" s="56"/>
      <c r="C211" s="56"/>
      <c r="D211" s="56"/>
      <c r="E211" s="56"/>
      <c r="F211" s="56"/>
      <c r="G211" s="56"/>
      <c r="H211" s="56"/>
      <c r="I211" s="56"/>
      <c r="J211" s="56"/>
      <c r="K211" s="56"/>
      <c r="L211" s="56"/>
      <c r="M211" s="56"/>
      <c r="N211" s="56"/>
    </row>
    <row r="212" spans="1:14" s="51" customFormat="1" x14ac:dyDescent="0.3">
      <c r="A212" s="56"/>
      <c r="B212" s="56"/>
      <c r="C212" s="56"/>
      <c r="D212" s="56"/>
      <c r="E212" s="56"/>
      <c r="F212" s="56"/>
      <c r="G212" s="56"/>
      <c r="H212" s="56"/>
      <c r="I212" s="56"/>
      <c r="J212" s="56"/>
      <c r="K212" s="56"/>
      <c r="L212" s="56"/>
      <c r="M212" s="56"/>
      <c r="N212" s="56"/>
    </row>
    <row r="213" spans="1:14" s="51" customFormat="1" x14ac:dyDescent="0.3">
      <c r="A213" s="56"/>
      <c r="B213" s="56"/>
      <c r="C213" s="56"/>
      <c r="D213" s="56"/>
      <c r="E213" s="56"/>
      <c r="F213" s="56"/>
      <c r="G213" s="56"/>
      <c r="H213" s="56"/>
      <c r="I213" s="56"/>
      <c r="J213" s="56"/>
      <c r="K213" s="56"/>
      <c r="L213" s="56"/>
      <c r="M213" s="56"/>
      <c r="N213" s="56"/>
    </row>
    <row r="214" spans="1:14" s="51" customFormat="1" x14ac:dyDescent="0.3">
      <c r="A214" s="56"/>
      <c r="B214" s="56"/>
      <c r="C214" s="56"/>
      <c r="D214" s="56"/>
      <c r="E214" s="56"/>
      <c r="F214" s="56"/>
      <c r="G214" s="56"/>
      <c r="H214" s="56"/>
      <c r="I214" s="56"/>
      <c r="J214" s="56"/>
      <c r="K214" s="56"/>
      <c r="L214" s="56"/>
      <c r="M214" s="56"/>
      <c r="N214" s="56"/>
    </row>
    <row r="215" spans="1:14" s="51" customFormat="1" x14ac:dyDescent="0.3">
      <c r="A215" s="56"/>
      <c r="B215" s="56"/>
      <c r="C215" s="56"/>
      <c r="D215" s="56"/>
      <c r="E215" s="56"/>
      <c r="F215" s="56"/>
      <c r="G215" s="56"/>
      <c r="H215" s="56"/>
      <c r="I215" s="56"/>
      <c r="J215" s="56"/>
      <c r="K215" s="56"/>
      <c r="L215" s="56"/>
      <c r="M215" s="56"/>
      <c r="N215" s="56"/>
    </row>
    <row r="216" spans="1:14" s="51" customFormat="1" x14ac:dyDescent="0.3">
      <c r="A216" s="56"/>
      <c r="B216" s="56"/>
      <c r="C216" s="56"/>
      <c r="D216" s="56"/>
      <c r="E216" s="56"/>
      <c r="F216" s="56"/>
      <c r="G216" s="56"/>
      <c r="H216" s="56"/>
      <c r="I216" s="56"/>
      <c r="J216" s="56"/>
      <c r="K216" s="56"/>
      <c r="L216" s="56"/>
      <c r="M216" s="56"/>
      <c r="N216" s="56"/>
    </row>
    <row r="217" spans="1:14" s="51" customFormat="1" x14ac:dyDescent="0.3">
      <c r="A217" s="56"/>
      <c r="B217" s="56"/>
      <c r="C217" s="56"/>
      <c r="D217" s="56"/>
      <c r="E217" s="56"/>
      <c r="F217" s="56"/>
      <c r="G217" s="56"/>
      <c r="H217" s="56"/>
      <c r="I217" s="56"/>
      <c r="J217" s="56"/>
      <c r="K217" s="56"/>
      <c r="L217" s="56"/>
      <c r="M217" s="56"/>
      <c r="N217" s="56"/>
    </row>
    <row r="218" spans="1:14" s="51" customFormat="1" x14ac:dyDescent="0.3">
      <c r="A218" s="56"/>
      <c r="B218" s="56"/>
      <c r="C218" s="56"/>
      <c r="D218" s="56"/>
      <c r="E218" s="56"/>
      <c r="F218" s="56"/>
      <c r="G218" s="56"/>
      <c r="H218" s="56"/>
      <c r="I218" s="56"/>
      <c r="J218" s="56"/>
      <c r="K218" s="56"/>
      <c r="L218" s="56"/>
      <c r="M218" s="56"/>
      <c r="N218" s="56"/>
    </row>
    <row r="219" spans="1:14" s="51" customFormat="1" x14ac:dyDescent="0.3">
      <c r="A219" s="56"/>
      <c r="B219" s="56"/>
      <c r="C219" s="56"/>
      <c r="D219" s="56"/>
      <c r="E219" s="56"/>
      <c r="F219" s="56"/>
      <c r="G219" s="56"/>
      <c r="H219" s="56"/>
      <c r="I219" s="56"/>
      <c r="J219" s="56"/>
      <c r="K219" s="56"/>
      <c r="L219" s="56"/>
      <c r="M219" s="56"/>
      <c r="N219" s="56"/>
    </row>
    <row r="220" spans="1:14" s="51" customFormat="1" x14ac:dyDescent="0.3">
      <c r="A220" s="56"/>
      <c r="B220" s="56"/>
      <c r="C220" s="56"/>
      <c r="D220" s="56"/>
      <c r="E220" s="56"/>
      <c r="F220" s="56"/>
      <c r="G220" s="56"/>
      <c r="H220" s="56"/>
      <c r="I220" s="56"/>
      <c r="J220" s="56"/>
      <c r="K220" s="56"/>
      <c r="L220" s="56"/>
      <c r="M220" s="56"/>
      <c r="N220" s="56"/>
    </row>
    <row r="221" spans="1:14" s="51" customFormat="1" x14ac:dyDescent="0.3">
      <c r="A221" s="56"/>
      <c r="B221" s="56"/>
      <c r="C221" s="56"/>
      <c r="D221" s="56"/>
      <c r="E221" s="56"/>
      <c r="F221" s="56"/>
      <c r="G221" s="56"/>
      <c r="H221" s="56"/>
      <c r="I221" s="56"/>
      <c r="J221" s="56"/>
      <c r="K221" s="56"/>
      <c r="L221" s="56"/>
      <c r="M221" s="56"/>
      <c r="N221" s="56"/>
    </row>
    <row r="222" spans="1:14" s="51" customFormat="1" x14ac:dyDescent="0.3">
      <c r="A222" s="56"/>
      <c r="B222" s="56"/>
      <c r="C222" s="56"/>
      <c r="D222" s="56"/>
      <c r="E222" s="56"/>
      <c r="F222" s="56"/>
      <c r="G222" s="56"/>
      <c r="H222" s="56"/>
      <c r="I222" s="56"/>
      <c r="J222" s="56"/>
      <c r="K222" s="56"/>
      <c r="L222" s="56"/>
      <c r="M222" s="56"/>
      <c r="N222" s="56"/>
    </row>
    <row r="223" spans="1:14" s="51" customFormat="1" x14ac:dyDescent="0.3">
      <c r="A223" s="56"/>
      <c r="B223" s="56"/>
      <c r="C223" s="56"/>
      <c r="D223" s="56"/>
      <c r="E223" s="56"/>
      <c r="F223" s="56"/>
      <c r="G223" s="56"/>
      <c r="H223" s="56"/>
      <c r="I223" s="56"/>
      <c r="J223" s="56"/>
      <c r="K223" s="56"/>
      <c r="L223" s="56"/>
      <c r="M223" s="56"/>
      <c r="N223" s="56"/>
    </row>
    <row r="224" spans="1:14" s="51" customFormat="1" x14ac:dyDescent="0.3">
      <c r="A224" s="56"/>
      <c r="B224" s="56"/>
      <c r="C224" s="56"/>
      <c r="D224" s="56"/>
      <c r="E224" s="56"/>
      <c r="F224" s="56"/>
      <c r="G224" s="56"/>
      <c r="H224" s="56"/>
      <c r="I224" s="56"/>
      <c r="J224" s="56"/>
      <c r="K224" s="56"/>
      <c r="L224" s="56"/>
      <c r="M224" s="56"/>
      <c r="N224" s="56"/>
    </row>
    <row r="225" spans="1:14" s="51" customFormat="1" x14ac:dyDescent="0.3">
      <c r="A225" s="56"/>
      <c r="B225" s="56"/>
      <c r="C225" s="56"/>
      <c r="D225" s="56"/>
      <c r="E225" s="56"/>
      <c r="F225" s="56"/>
      <c r="G225" s="56"/>
      <c r="H225" s="56"/>
      <c r="I225" s="56"/>
      <c r="J225" s="56"/>
      <c r="K225" s="56"/>
      <c r="L225" s="56"/>
      <c r="M225" s="56"/>
      <c r="N225" s="56"/>
    </row>
    <row r="226" spans="1:14" s="51" customFormat="1" x14ac:dyDescent="0.3">
      <c r="A226" s="56"/>
      <c r="B226" s="56"/>
      <c r="C226" s="56"/>
      <c r="D226" s="56"/>
      <c r="E226" s="56"/>
      <c r="F226" s="56"/>
      <c r="G226" s="56"/>
      <c r="H226" s="56"/>
      <c r="I226" s="56"/>
      <c r="J226" s="56"/>
      <c r="K226" s="56"/>
      <c r="L226" s="56"/>
      <c r="M226" s="56"/>
      <c r="N226" s="56"/>
    </row>
    <row r="227" spans="1:14" s="51" customFormat="1" x14ac:dyDescent="0.3">
      <c r="A227" s="56"/>
      <c r="B227" s="56"/>
      <c r="C227" s="56"/>
      <c r="D227" s="56"/>
      <c r="E227" s="56"/>
      <c r="F227" s="56"/>
      <c r="G227" s="56"/>
      <c r="H227" s="56"/>
      <c r="I227" s="56"/>
      <c r="J227" s="56"/>
      <c r="K227" s="56"/>
      <c r="L227" s="56"/>
      <c r="M227" s="56"/>
      <c r="N227" s="56"/>
    </row>
    <row r="228" spans="1:14" s="51" customFormat="1" x14ac:dyDescent="0.3">
      <c r="A228" s="56"/>
      <c r="B228" s="56"/>
      <c r="C228" s="56"/>
      <c r="D228" s="56"/>
      <c r="E228" s="56"/>
      <c r="F228" s="56"/>
      <c r="G228" s="56"/>
      <c r="H228" s="56"/>
      <c r="I228" s="56"/>
      <c r="J228" s="56"/>
      <c r="K228" s="56"/>
      <c r="L228" s="56"/>
      <c r="M228" s="56"/>
      <c r="N228" s="56"/>
    </row>
    <row r="229" spans="1:14" s="51" customFormat="1" x14ac:dyDescent="0.3">
      <c r="A229" s="56"/>
      <c r="B229" s="56"/>
      <c r="C229" s="56"/>
      <c r="D229" s="56"/>
      <c r="E229" s="56"/>
      <c r="F229" s="56"/>
      <c r="G229" s="56"/>
      <c r="H229" s="56"/>
      <c r="I229" s="56"/>
      <c r="J229" s="56"/>
      <c r="K229" s="56"/>
      <c r="L229" s="56"/>
      <c r="M229" s="56"/>
      <c r="N229" s="56"/>
    </row>
    <row r="230" spans="1:14" s="51" customFormat="1" x14ac:dyDescent="0.3">
      <c r="A230" s="56"/>
      <c r="B230" s="56"/>
      <c r="C230" s="56"/>
      <c r="D230" s="56"/>
      <c r="E230" s="56"/>
      <c r="F230" s="56"/>
      <c r="G230" s="56"/>
      <c r="H230" s="56"/>
      <c r="I230" s="56"/>
      <c r="J230" s="56"/>
      <c r="K230" s="56"/>
      <c r="L230" s="56"/>
      <c r="M230" s="56"/>
      <c r="N230" s="56"/>
    </row>
    <row r="231" spans="1:14" s="51" customFormat="1" x14ac:dyDescent="0.3">
      <c r="A231" s="56"/>
      <c r="B231" s="56"/>
      <c r="C231" s="56"/>
      <c r="D231" s="56"/>
      <c r="E231" s="56"/>
      <c r="F231" s="56"/>
      <c r="G231" s="56"/>
      <c r="H231" s="56"/>
      <c r="I231" s="56"/>
      <c r="J231" s="56"/>
      <c r="K231" s="56"/>
      <c r="L231" s="56"/>
      <c r="M231" s="56"/>
      <c r="N231" s="56"/>
    </row>
    <row r="232" spans="1:14" s="51" customFormat="1" x14ac:dyDescent="0.3">
      <c r="A232" s="56"/>
      <c r="B232" s="56"/>
      <c r="C232" s="56"/>
      <c r="D232" s="56"/>
      <c r="E232" s="56"/>
      <c r="F232" s="56"/>
      <c r="G232" s="56"/>
      <c r="H232" s="56"/>
      <c r="I232" s="56"/>
      <c r="J232" s="56"/>
      <c r="K232" s="56"/>
      <c r="L232" s="56"/>
      <c r="M232" s="56"/>
      <c r="N232" s="56"/>
    </row>
    <row r="233" spans="1:14" s="51" customFormat="1" x14ac:dyDescent="0.3">
      <c r="A233" s="56"/>
      <c r="B233" s="56"/>
      <c r="C233" s="56"/>
      <c r="D233" s="56"/>
      <c r="E233" s="56"/>
      <c r="F233" s="56"/>
      <c r="G233" s="56"/>
      <c r="H233" s="56"/>
      <c r="I233" s="56"/>
      <c r="J233" s="56"/>
      <c r="K233" s="56"/>
      <c r="L233" s="56"/>
      <c r="M233" s="56"/>
      <c r="N233" s="56"/>
    </row>
    <row r="234" spans="1:14" s="51" customFormat="1" x14ac:dyDescent="0.3">
      <c r="A234" s="56"/>
      <c r="B234" s="56"/>
      <c r="C234" s="56"/>
      <c r="D234" s="56"/>
      <c r="E234" s="56"/>
      <c r="F234" s="56"/>
      <c r="G234" s="56"/>
      <c r="H234" s="56"/>
      <c r="I234" s="56"/>
      <c r="J234" s="56"/>
      <c r="K234" s="56"/>
      <c r="L234" s="56"/>
      <c r="M234" s="56"/>
      <c r="N234" s="56"/>
    </row>
    <row r="235" spans="1:14" s="51" customFormat="1" x14ac:dyDescent="0.3">
      <c r="A235" s="56"/>
      <c r="B235" s="56"/>
      <c r="C235" s="56"/>
      <c r="D235" s="56"/>
      <c r="E235" s="56"/>
      <c r="F235" s="56"/>
      <c r="G235" s="56"/>
      <c r="H235" s="56"/>
      <c r="I235" s="56"/>
      <c r="J235" s="56"/>
      <c r="K235" s="56"/>
      <c r="L235" s="56"/>
      <c r="M235" s="56"/>
      <c r="N235" s="56"/>
    </row>
    <row r="236" spans="1:14" s="51" customFormat="1" x14ac:dyDescent="0.3">
      <c r="A236" s="56"/>
      <c r="B236" s="56"/>
      <c r="C236" s="56"/>
      <c r="D236" s="56"/>
      <c r="E236" s="56"/>
      <c r="F236" s="56"/>
      <c r="G236" s="56"/>
      <c r="H236" s="56"/>
      <c r="I236" s="56"/>
      <c r="J236" s="56"/>
      <c r="K236" s="56"/>
      <c r="L236" s="56"/>
      <c r="M236" s="56"/>
      <c r="N236" s="56"/>
    </row>
    <row r="237" spans="1:14" s="51" customFormat="1" x14ac:dyDescent="0.3">
      <c r="A237" s="56"/>
      <c r="B237" s="56"/>
      <c r="C237" s="56"/>
      <c r="D237" s="56"/>
      <c r="E237" s="56"/>
      <c r="F237" s="56"/>
      <c r="G237" s="56"/>
      <c r="H237" s="56"/>
      <c r="I237" s="56"/>
      <c r="J237" s="56"/>
      <c r="K237" s="56"/>
      <c r="L237" s="56"/>
      <c r="M237" s="56"/>
      <c r="N237" s="56"/>
    </row>
    <row r="238" spans="1:14" s="51" customFormat="1" x14ac:dyDescent="0.3">
      <c r="A238" s="56"/>
      <c r="B238" s="56"/>
      <c r="C238" s="56"/>
      <c r="D238" s="56"/>
      <c r="E238" s="56"/>
      <c r="F238" s="56"/>
      <c r="G238" s="56"/>
      <c r="H238" s="56"/>
      <c r="I238" s="56"/>
      <c r="J238" s="56"/>
      <c r="K238" s="56"/>
      <c r="L238" s="56"/>
      <c r="M238" s="56"/>
      <c r="N238" s="56"/>
    </row>
    <row r="239" spans="1:14" s="51" customFormat="1" x14ac:dyDescent="0.3">
      <c r="A239" s="56"/>
      <c r="B239" s="56"/>
      <c r="C239" s="56"/>
      <c r="D239" s="56"/>
      <c r="E239" s="56"/>
      <c r="F239" s="56"/>
      <c r="G239" s="56"/>
      <c r="H239" s="56"/>
      <c r="I239" s="56"/>
      <c r="J239" s="56"/>
      <c r="K239" s="56"/>
      <c r="L239" s="56"/>
      <c r="M239" s="56"/>
      <c r="N239" s="56"/>
    </row>
    <row r="240" spans="1:14" s="51" customFormat="1" x14ac:dyDescent="0.3">
      <c r="A240" s="56"/>
      <c r="B240" s="56"/>
      <c r="C240" s="56"/>
      <c r="D240" s="56"/>
      <c r="E240" s="56"/>
      <c r="F240" s="56"/>
      <c r="G240" s="56"/>
      <c r="H240" s="56"/>
      <c r="I240" s="56"/>
      <c r="J240" s="56"/>
      <c r="K240" s="56"/>
      <c r="L240" s="56"/>
      <c r="M240" s="56"/>
      <c r="N240" s="56"/>
    </row>
    <row r="241" spans="1:14" s="51" customFormat="1" x14ac:dyDescent="0.3">
      <c r="A241" s="56"/>
      <c r="B241" s="56"/>
      <c r="C241" s="56"/>
      <c r="D241" s="56"/>
      <c r="E241" s="56"/>
      <c r="F241" s="56"/>
      <c r="G241" s="56"/>
      <c r="H241" s="56"/>
      <c r="I241" s="56"/>
      <c r="J241" s="56"/>
      <c r="K241" s="56"/>
      <c r="L241" s="56"/>
      <c r="M241" s="56"/>
      <c r="N241" s="56"/>
    </row>
    <row r="242" spans="1:14" s="51" customFormat="1" x14ac:dyDescent="0.3">
      <c r="A242" s="56"/>
      <c r="B242" s="56"/>
      <c r="C242" s="56"/>
      <c r="D242" s="56"/>
      <c r="E242" s="56"/>
      <c r="F242" s="56"/>
      <c r="G242" s="56"/>
      <c r="H242" s="56"/>
      <c r="I242" s="56"/>
      <c r="J242" s="56"/>
      <c r="K242" s="56"/>
      <c r="L242" s="56"/>
      <c r="M242" s="56"/>
      <c r="N242" s="56"/>
    </row>
    <row r="243" spans="1:14" s="51" customFormat="1" x14ac:dyDescent="0.3">
      <c r="A243" s="56"/>
      <c r="B243" s="56"/>
      <c r="C243" s="56"/>
      <c r="D243" s="56"/>
      <c r="E243" s="56"/>
      <c r="F243" s="56"/>
      <c r="G243" s="56"/>
      <c r="H243" s="56"/>
      <c r="I243" s="56"/>
      <c r="J243" s="56"/>
      <c r="K243" s="56"/>
      <c r="L243" s="56"/>
      <c r="M243" s="56"/>
      <c r="N243" s="56"/>
    </row>
    <row r="244" spans="1:14" s="51" customFormat="1" x14ac:dyDescent="0.3">
      <c r="A244" s="56"/>
      <c r="B244" s="56"/>
      <c r="C244" s="56"/>
      <c r="D244" s="56"/>
      <c r="E244" s="56"/>
      <c r="F244" s="56"/>
      <c r="G244" s="56"/>
      <c r="H244" s="56"/>
      <c r="I244" s="56"/>
      <c r="J244" s="56"/>
      <c r="K244" s="56"/>
      <c r="L244" s="56"/>
      <c r="M244" s="56"/>
      <c r="N244" s="56"/>
    </row>
    <row r="245" spans="1:14" s="51" customFormat="1" x14ac:dyDescent="0.3">
      <c r="A245" s="56"/>
      <c r="B245" s="56"/>
      <c r="C245" s="56"/>
      <c r="D245" s="56"/>
      <c r="E245" s="56"/>
      <c r="F245" s="56"/>
      <c r="G245" s="56"/>
      <c r="H245" s="56"/>
      <c r="I245" s="56"/>
      <c r="J245" s="56"/>
      <c r="K245" s="56"/>
      <c r="L245" s="56"/>
      <c r="M245" s="56"/>
      <c r="N245" s="56"/>
    </row>
    <row r="246" spans="1:14" s="51" customFormat="1" x14ac:dyDescent="0.3">
      <c r="A246" s="56"/>
      <c r="B246" s="56"/>
      <c r="C246" s="56"/>
      <c r="D246" s="56"/>
      <c r="E246" s="56"/>
      <c r="F246" s="56"/>
      <c r="G246" s="56"/>
      <c r="H246" s="56"/>
      <c r="I246" s="56"/>
      <c r="J246" s="56"/>
      <c r="K246" s="56"/>
      <c r="L246" s="56"/>
      <c r="M246" s="56"/>
      <c r="N246" s="56"/>
    </row>
    <row r="247" spans="1:14" s="51" customFormat="1" x14ac:dyDescent="0.3">
      <c r="A247" s="56"/>
      <c r="B247" s="56"/>
      <c r="C247" s="56"/>
      <c r="D247" s="56"/>
      <c r="E247" s="56"/>
      <c r="F247" s="56"/>
      <c r="G247" s="56"/>
      <c r="H247" s="56"/>
      <c r="I247" s="56"/>
      <c r="J247" s="56"/>
      <c r="K247" s="56"/>
      <c r="L247" s="56"/>
      <c r="M247" s="56"/>
      <c r="N247" s="56"/>
    </row>
    <row r="248" spans="1:14" s="51" customFormat="1" x14ac:dyDescent="0.3">
      <c r="A248" s="56"/>
      <c r="B248" s="56"/>
      <c r="C248" s="56"/>
      <c r="D248" s="56"/>
      <c r="E248" s="56"/>
      <c r="F248" s="56"/>
      <c r="G248" s="56"/>
      <c r="H248" s="56"/>
      <c r="I248" s="56"/>
      <c r="J248" s="56"/>
      <c r="K248" s="56"/>
      <c r="L248" s="56"/>
      <c r="M248" s="56"/>
      <c r="N248" s="56"/>
    </row>
    <row r="249" spans="1:14" s="51" customFormat="1" x14ac:dyDescent="0.3">
      <c r="A249" s="56"/>
      <c r="B249" s="56"/>
      <c r="C249" s="56"/>
      <c r="D249" s="56"/>
      <c r="E249" s="56"/>
      <c r="F249" s="56"/>
      <c r="G249" s="56"/>
      <c r="H249" s="56"/>
      <c r="I249" s="56"/>
      <c r="J249" s="56"/>
      <c r="K249" s="56"/>
      <c r="L249" s="56"/>
      <c r="M249" s="56"/>
      <c r="N249" s="56"/>
    </row>
    <row r="250" spans="1:14" s="51" customFormat="1" x14ac:dyDescent="0.3">
      <c r="A250" s="56"/>
      <c r="B250" s="56"/>
      <c r="C250" s="56"/>
      <c r="D250" s="56"/>
      <c r="E250" s="56"/>
      <c r="F250" s="56"/>
      <c r="G250" s="56"/>
      <c r="H250" s="56"/>
      <c r="I250" s="56"/>
      <c r="J250" s="56"/>
      <c r="K250" s="56"/>
      <c r="L250" s="56"/>
      <c r="M250" s="56"/>
      <c r="N250" s="56"/>
    </row>
    <row r="251" spans="1:14" s="51" customFormat="1" x14ac:dyDescent="0.3">
      <c r="A251" s="56"/>
      <c r="B251" s="56"/>
      <c r="C251" s="56"/>
      <c r="D251" s="56"/>
      <c r="E251" s="56"/>
      <c r="F251" s="56"/>
      <c r="G251" s="56"/>
      <c r="H251" s="56"/>
      <c r="I251" s="56"/>
      <c r="J251" s="56"/>
      <c r="K251" s="56"/>
      <c r="L251" s="56"/>
      <c r="M251" s="56"/>
      <c r="N251" s="56"/>
    </row>
    <row r="252" spans="1:14" s="51" customFormat="1" x14ac:dyDescent="0.3">
      <c r="A252" s="56"/>
      <c r="B252" s="56"/>
      <c r="C252" s="56"/>
      <c r="D252" s="56"/>
      <c r="E252" s="56"/>
      <c r="F252" s="56"/>
      <c r="G252" s="56"/>
      <c r="H252" s="56"/>
      <c r="I252" s="56"/>
      <c r="J252" s="56"/>
      <c r="K252" s="56"/>
      <c r="L252" s="56"/>
      <c r="M252" s="56"/>
      <c r="N252" s="56"/>
    </row>
    <row r="253" spans="1:14" s="51" customFormat="1" x14ac:dyDescent="0.3">
      <c r="A253" s="56"/>
      <c r="B253" s="56"/>
      <c r="C253" s="56"/>
      <c r="D253" s="56"/>
      <c r="E253" s="56"/>
      <c r="F253" s="56"/>
      <c r="G253" s="56"/>
      <c r="H253" s="56"/>
      <c r="I253" s="56"/>
      <c r="J253" s="56"/>
      <c r="K253" s="56"/>
      <c r="L253" s="56"/>
      <c r="M253" s="56"/>
      <c r="N253" s="56"/>
    </row>
    <row r="254" spans="1:14" s="51" customFormat="1" x14ac:dyDescent="0.3">
      <c r="A254" s="56"/>
      <c r="B254" s="56"/>
      <c r="C254" s="56"/>
      <c r="D254" s="56"/>
      <c r="E254" s="56"/>
      <c r="F254" s="56"/>
      <c r="G254" s="56"/>
      <c r="H254" s="56"/>
      <c r="I254" s="56"/>
      <c r="J254" s="56"/>
      <c r="K254" s="56"/>
      <c r="L254" s="56"/>
      <c r="M254" s="56"/>
      <c r="N254" s="56"/>
    </row>
    <row r="255" spans="1:14" s="51" customFormat="1" x14ac:dyDescent="0.3">
      <c r="A255" s="56"/>
      <c r="B255" s="56"/>
      <c r="C255" s="56"/>
      <c r="D255" s="56"/>
      <c r="E255" s="56"/>
      <c r="F255" s="56"/>
      <c r="G255" s="56"/>
      <c r="H255" s="56"/>
      <c r="I255" s="56"/>
      <c r="J255" s="56"/>
      <c r="K255" s="56"/>
      <c r="L255" s="56"/>
      <c r="M255" s="56"/>
      <c r="N255" s="56"/>
    </row>
    <row r="256" spans="1:14" s="51" customFormat="1" x14ac:dyDescent="0.3">
      <c r="A256" s="56"/>
      <c r="B256" s="56"/>
      <c r="C256" s="56"/>
      <c r="D256" s="56"/>
      <c r="E256" s="56"/>
      <c r="F256" s="56"/>
      <c r="G256" s="56"/>
      <c r="H256" s="56"/>
      <c r="I256" s="56"/>
      <c r="J256" s="56"/>
      <c r="K256" s="56"/>
      <c r="L256" s="56"/>
      <c r="M256" s="56"/>
      <c r="N256" s="56"/>
    </row>
    <row r="257" spans="1:14" s="51" customFormat="1" x14ac:dyDescent="0.3">
      <c r="A257" s="56"/>
      <c r="B257" s="56"/>
      <c r="C257" s="56"/>
      <c r="D257" s="56"/>
      <c r="E257" s="56"/>
      <c r="F257" s="56"/>
      <c r="G257" s="56"/>
      <c r="H257" s="56"/>
      <c r="I257" s="56"/>
      <c r="J257" s="56"/>
      <c r="K257" s="56"/>
      <c r="L257" s="56"/>
      <c r="M257" s="56"/>
      <c r="N257" s="56"/>
    </row>
    <row r="258" spans="1:14" s="51" customFormat="1" x14ac:dyDescent="0.3">
      <c r="A258" s="56"/>
      <c r="B258" s="56"/>
      <c r="C258" s="56"/>
      <c r="D258" s="56"/>
      <c r="E258" s="56"/>
      <c r="F258" s="56"/>
      <c r="G258" s="56"/>
      <c r="H258" s="56"/>
      <c r="I258" s="56"/>
      <c r="J258" s="56"/>
      <c r="K258" s="56"/>
      <c r="L258" s="56"/>
      <c r="M258" s="56"/>
      <c r="N258" s="56"/>
    </row>
    <row r="259" spans="1:14" s="51" customFormat="1" x14ac:dyDescent="0.3">
      <c r="A259" s="56"/>
      <c r="B259" s="56"/>
      <c r="C259" s="56"/>
      <c r="D259" s="56"/>
      <c r="E259" s="56"/>
      <c r="F259" s="56"/>
      <c r="G259" s="56"/>
      <c r="H259" s="56"/>
      <c r="I259" s="56"/>
      <c r="J259" s="56"/>
      <c r="K259" s="56"/>
      <c r="L259" s="56"/>
      <c r="M259" s="56"/>
      <c r="N259" s="56"/>
    </row>
    <row r="260" spans="1:14" s="51" customFormat="1" x14ac:dyDescent="0.3">
      <c r="A260" s="56"/>
      <c r="B260" s="56"/>
      <c r="C260" s="56"/>
      <c r="D260" s="56"/>
      <c r="E260" s="56"/>
      <c r="F260" s="56"/>
      <c r="G260" s="56"/>
      <c r="H260" s="56"/>
      <c r="I260" s="56"/>
      <c r="J260" s="56"/>
      <c r="K260" s="56"/>
      <c r="L260" s="56"/>
      <c r="M260" s="56"/>
      <c r="N260" s="56"/>
    </row>
    <row r="261" spans="1:14" s="51" customFormat="1" x14ac:dyDescent="0.3">
      <c r="A261" s="56"/>
      <c r="B261" s="56"/>
      <c r="C261" s="56"/>
      <c r="D261" s="56"/>
      <c r="E261" s="56"/>
      <c r="F261" s="56"/>
      <c r="G261" s="56"/>
      <c r="H261" s="56"/>
      <c r="I261" s="56"/>
      <c r="J261" s="56"/>
      <c r="K261" s="56"/>
      <c r="L261" s="56"/>
      <c r="M261" s="56"/>
      <c r="N261" s="56"/>
    </row>
    <row r="262" spans="1:14" s="51" customFormat="1" x14ac:dyDescent="0.3">
      <c r="A262" s="56"/>
      <c r="B262" s="56"/>
      <c r="C262" s="56"/>
      <c r="D262" s="56"/>
      <c r="E262" s="56"/>
      <c r="F262" s="56"/>
      <c r="G262" s="56"/>
      <c r="H262" s="56"/>
      <c r="I262" s="56"/>
      <c r="J262" s="56"/>
      <c r="K262" s="56"/>
      <c r="L262" s="56"/>
      <c r="M262" s="56"/>
      <c r="N262" s="56"/>
    </row>
    <row r="263" spans="1:14" s="51" customFormat="1" x14ac:dyDescent="0.3">
      <c r="A263" s="56"/>
      <c r="B263" s="56"/>
      <c r="C263" s="56"/>
      <c r="D263" s="56"/>
      <c r="E263" s="56"/>
      <c r="F263" s="56"/>
      <c r="G263" s="56"/>
      <c r="H263" s="56"/>
      <c r="I263" s="56"/>
      <c r="J263" s="56"/>
      <c r="K263" s="56"/>
      <c r="L263" s="56"/>
      <c r="M263" s="56"/>
      <c r="N263" s="56"/>
    </row>
    <row r="264" spans="1:14" s="51" customFormat="1" x14ac:dyDescent="0.3">
      <c r="A264" s="56"/>
      <c r="B264" s="56"/>
      <c r="C264" s="56"/>
      <c r="D264" s="56"/>
      <c r="E264" s="56"/>
      <c r="F264" s="56"/>
      <c r="G264" s="56"/>
      <c r="H264" s="56"/>
      <c r="I264" s="56"/>
      <c r="J264" s="56"/>
      <c r="K264" s="56"/>
      <c r="L264" s="56"/>
      <c r="M264" s="56"/>
      <c r="N264" s="56"/>
    </row>
    <row r="265" spans="1:14" s="51" customFormat="1" x14ac:dyDescent="0.3">
      <c r="A265" s="56"/>
      <c r="B265" s="56"/>
      <c r="C265" s="56"/>
      <c r="D265" s="56"/>
      <c r="E265" s="56"/>
      <c r="F265" s="56"/>
      <c r="G265" s="56"/>
      <c r="H265" s="56"/>
      <c r="I265" s="56"/>
      <c r="J265" s="56"/>
      <c r="K265" s="56"/>
      <c r="L265" s="56"/>
      <c r="M265" s="56"/>
      <c r="N265" s="56"/>
    </row>
    <row r="266" spans="1:14" s="51" customFormat="1" x14ac:dyDescent="0.3">
      <c r="A266" s="56"/>
      <c r="B266" s="56"/>
      <c r="C266" s="56"/>
      <c r="D266" s="56"/>
      <c r="E266" s="56"/>
      <c r="F266" s="56"/>
      <c r="G266" s="56"/>
      <c r="H266" s="56"/>
      <c r="I266" s="56"/>
      <c r="J266" s="56"/>
      <c r="K266" s="56"/>
      <c r="L266" s="56"/>
      <c r="M266" s="56"/>
      <c r="N266" s="56"/>
    </row>
    <row r="267" spans="1:14" s="51" customFormat="1" x14ac:dyDescent="0.3">
      <c r="A267" s="56"/>
      <c r="B267" s="56"/>
      <c r="C267" s="56"/>
      <c r="D267" s="56"/>
      <c r="E267" s="56"/>
      <c r="F267" s="56"/>
      <c r="G267" s="56"/>
      <c r="H267" s="56"/>
      <c r="I267" s="56"/>
      <c r="J267" s="56"/>
      <c r="K267" s="56"/>
      <c r="L267" s="56"/>
      <c r="M267" s="56"/>
      <c r="N267" s="56"/>
    </row>
    <row r="268" spans="1:14" s="51" customFormat="1" x14ac:dyDescent="0.3">
      <c r="A268" s="56"/>
      <c r="B268" s="56"/>
      <c r="C268" s="56"/>
      <c r="D268" s="56"/>
      <c r="E268" s="56"/>
      <c r="F268" s="56"/>
      <c r="G268" s="56"/>
      <c r="H268" s="56"/>
      <c r="I268" s="56"/>
      <c r="J268" s="56"/>
      <c r="K268" s="56"/>
      <c r="L268" s="56"/>
      <c r="M268" s="56"/>
      <c r="N268" s="56"/>
    </row>
    <row r="269" spans="1:14" s="51" customFormat="1" x14ac:dyDescent="0.3">
      <c r="A269" s="56"/>
      <c r="B269" s="56"/>
      <c r="C269" s="56"/>
      <c r="D269" s="56"/>
      <c r="E269" s="56"/>
      <c r="F269" s="56"/>
      <c r="G269" s="56"/>
      <c r="H269" s="56"/>
      <c r="I269" s="56"/>
      <c r="J269" s="56"/>
      <c r="K269" s="56"/>
      <c r="L269" s="56"/>
      <c r="M269" s="56"/>
      <c r="N269" s="56"/>
    </row>
    <row r="270" spans="1:14" s="51" customFormat="1" x14ac:dyDescent="0.3">
      <c r="A270" s="56"/>
      <c r="B270" s="56"/>
      <c r="C270" s="56"/>
      <c r="D270" s="56"/>
      <c r="E270" s="56"/>
      <c r="F270" s="56"/>
      <c r="G270" s="56"/>
      <c r="H270" s="56"/>
      <c r="I270" s="56"/>
      <c r="J270" s="56"/>
      <c r="K270" s="56"/>
      <c r="L270" s="56"/>
      <c r="M270" s="56"/>
      <c r="N270" s="56"/>
    </row>
    <row r="271" spans="1:14" s="51" customFormat="1" x14ac:dyDescent="0.3">
      <c r="A271" s="56"/>
      <c r="B271" s="56"/>
      <c r="C271" s="56"/>
      <c r="D271" s="56"/>
      <c r="E271" s="56"/>
      <c r="F271" s="56"/>
      <c r="G271" s="56"/>
      <c r="H271" s="56"/>
      <c r="I271" s="56"/>
      <c r="J271" s="56"/>
      <c r="K271" s="56"/>
      <c r="L271" s="56"/>
      <c r="M271" s="56"/>
      <c r="N271" s="56"/>
    </row>
    <row r="272" spans="1:14" s="51" customFormat="1" x14ac:dyDescent="0.3">
      <c r="A272" s="56"/>
      <c r="B272" s="56"/>
      <c r="C272" s="56"/>
      <c r="D272" s="56"/>
      <c r="E272" s="56"/>
      <c r="F272" s="56"/>
      <c r="G272" s="56"/>
      <c r="H272" s="56"/>
      <c r="I272" s="56"/>
      <c r="J272" s="56"/>
      <c r="K272" s="56"/>
      <c r="L272" s="56"/>
      <c r="M272" s="56"/>
      <c r="N272" s="56"/>
    </row>
    <row r="273" spans="1:14" s="51" customFormat="1" x14ac:dyDescent="0.3">
      <c r="A273" s="56"/>
      <c r="B273" s="56"/>
      <c r="C273" s="56"/>
      <c r="D273" s="56"/>
      <c r="E273" s="56"/>
      <c r="F273" s="56"/>
      <c r="G273" s="56"/>
      <c r="H273" s="56"/>
      <c r="I273" s="56"/>
      <c r="J273" s="56"/>
      <c r="K273" s="56"/>
      <c r="L273" s="56"/>
      <c r="M273" s="56"/>
      <c r="N273" s="56"/>
    </row>
    <row r="274" spans="1:14" s="51" customFormat="1" x14ac:dyDescent="0.3">
      <c r="A274" s="56"/>
      <c r="B274" s="56"/>
      <c r="C274" s="56"/>
      <c r="D274" s="56"/>
      <c r="E274" s="56"/>
      <c r="F274" s="56"/>
      <c r="G274" s="56"/>
      <c r="H274" s="56"/>
      <c r="I274" s="56"/>
      <c r="J274" s="56"/>
      <c r="K274" s="56"/>
      <c r="L274" s="56"/>
      <c r="M274" s="56"/>
      <c r="N274" s="56"/>
    </row>
    <row r="275" spans="1:14" s="51" customFormat="1" x14ac:dyDescent="0.3">
      <c r="A275" s="56"/>
      <c r="B275" s="56"/>
      <c r="C275" s="56"/>
      <c r="D275" s="56"/>
      <c r="E275" s="56"/>
      <c r="F275" s="56"/>
      <c r="G275" s="56"/>
      <c r="H275" s="56"/>
      <c r="I275" s="56"/>
      <c r="J275" s="56"/>
      <c r="K275" s="56"/>
      <c r="L275" s="56"/>
      <c r="M275" s="56"/>
      <c r="N275" s="56"/>
    </row>
    <row r="276" spans="1:14" s="51" customFormat="1" x14ac:dyDescent="0.3">
      <c r="A276" s="56"/>
      <c r="B276" s="56"/>
      <c r="C276" s="56"/>
      <c r="D276" s="56"/>
      <c r="E276" s="56"/>
      <c r="F276" s="56"/>
      <c r="G276" s="56"/>
      <c r="H276" s="56"/>
      <c r="I276" s="56"/>
      <c r="J276" s="56"/>
      <c r="K276" s="56"/>
      <c r="L276" s="56"/>
      <c r="M276" s="56"/>
      <c r="N276" s="56"/>
    </row>
    <row r="277" spans="1:14" s="51" customFormat="1" x14ac:dyDescent="0.3">
      <c r="A277" s="56"/>
      <c r="B277" s="56"/>
      <c r="C277" s="56"/>
      <c r="D277" s="56"/>
      <c r="E277" s="56"/>
      <c r="F277" s="56"/>
      <c r="G277" s="56"/>
      <c r="H277" s="56"/>
      <c r="I277" s="56"/>
      <c r="J277" s="56"/>
      <c r="K277" s="56"/>
      <c r="L277" s="56"/>
      <c r="M277" s="56"/>
      <c r="N277" s="56"/>
    </row>
    <row r="278" spans="1:14" s="51" customFormat="1" x14ac:dyDescent="0.3">
      <c r="A278" s="56"/>
      <c r="B278" s="56"/>
      <c r="C278" s="56"/>
      <c r="D278" s="56"/>
      <c r="E278" s="56"/>
      <c r="F278" s="56"/>
      <c r="G278" s="56"/>
      <c r="H278" s="56"/>
      <c r="I278" s="56"/>
      <c r="J278" s="56"/>
      <c r="K278" s="56"/>
      <c r="L278" s="56"/>
      <c r="M278" s="56"/>
      <c r="N278" s="56"/>
    </row>
    <row r="279" spans="1:14" s="51" customFormat="1" x14ac:dyDescent="0.3">
      <c r="A279" s="56"/>
      <c r="B279" s="56"/>
      <c r="C279" s="56"/>
      <c r="D279" s="56"/>
      <c r="E279" s="56"/>
      <c r="F279" s="56"/>
      <c r="G279" s="56"/>
      <c r="H279" s="56"/>
      <c r="I279" s="56"/>
      <c r="J279" s="56"/>
      <c r="K279" s="56"/>
      <c r="L279" s="56"/>
      <c r="M279" s="56"/>
      <c r="N279" s="56"/>
    </row>
    <row r="280" spans="1:14" s="51" customFormat="1" x14ac:dyDescent="0.3">
      <c r="A280" s="56"/>
      <c r="B280" s="56"/>
      <c r="C280" s="56"/>
      <c r="D280" s="56"/>
      <c r="E280" s="56"/>
      <c r="F280" s="56"/>
      <c r="G280" s="56"/>
      <c r="H280" s="56"/>
      <c r="I280" s="56"/>
      <c r="J280" s="56"/>
      <c r="K280" s="56"/>
      <c r="L280" s="56"/>
      <c r="M280" s="56"/>
      <c r="N280" s="56"/>
    </row>
    <row r="281" spans="1:14" s="51" customFormat="1" x14ac:dyDescent="0.3">
      <c r="A281" s="56"/>
      <c r="B281" s="56"/>
      <c r="C281" s="56"/>
      <c r="D281" s="56"/>
      <c r="E281" s="56"/>
      <c r="F281" s="56"/>
      <c r="G281" s="56"/>
      <c r="H281" s="56"/>
      <c r="I281" s="56"/>
      <c r="J281" s="56"/>
      <c r="K281" s="56"/>
      <c r="L281" s="56"/>
      <c r="M281" s="56"/>
      <c r="N281" s="56"/>
    </row>
    <row r="282" spans="1:14" s="51" customFormat="1" x14ac:dyDescent="0.3">
      <c r="A282" s="56"/>
      <c r="B282" s="56"/>
      <c r="C282" s="56"/>
      <c r="D282" s="56"/>
      <c r="E282" s="56"/>
      <c r="F282" s="56"/>
      <c r="G282" s="56"/>
      <c r="H282" s="56"/>
      <c r="I282" s="56"/>
      <c r="J282" s="56"/>
      <c r="K282" s="56"/>
      <c r="L282" s="56"/>
      <c r="M282" s="56"/>
      <c r="N282" s="56"/>
    </row>
    <row r="283" spans="1:14" s="51" customFormat="1" x14ac:dyDescent="0.3">
      <c r="A283" s="56"/>
      <c r="B283" s="56"/>
      <c r="C283" s="56"/>
      <c r="D283" s="56"/>
      <c r="E283" s="56"/>
      <c r="F283" s="56"/>
      <c r="G283" s="56"/>
      <c r="H283" s="56"/>
      <c r="I283" s="56"/>
      <c r="J283" s="56"/>
      <c r="K283" s="56"/>
      <c r="L283" s="56"/>
      <c r="M283" s="56"/>
      <c r="N283" s="56"/>
    </row>
    <row r="284" spans="1:14" s="51" customFormat="1" x14ac:dyDescent="0.3">
      <c r="A284" s="56"/>
      <c r="B284" s="56"/>
      <c r="C284" s="56"/>
      <c r="D284" s="56"/>
      <c r="E284" s="56"/>
      <c r="F284" s="56"/>
      <c r="G284" s="56"/>
      <c r="H284" s="56"/>
      <c r="I284" s="56"/>
      <c r="J284" s="56"/>
      <c r="K284" s="56"/>
      <c r="L284" s="56"/>
      <c r="M284" s="56"/>
      <c r="N284" s="56"/>
    </row>
    <row r="285" spans="1:14" s="51" customFormat="1" x14ac:dyDescent="0.3">
      <c r="A285" s="56"/>
      <c r="B285" s="56"/>
      <c r="C285" s="56"/>
      <c r="D285" s="56"/>
      <c r="E285" s="56"/>
      <c r="F285" s="56"/>
      <c r="G285" s="56"/>
      <c r="H285" s="56"/>
      <c r="I285" s="56"/>
      <c r="J285" s="56"/>
      <c r="K285" s="56"/>
      <c r="L285" s="56"/>
      <c r="M285" s="56"/>
      <c r="N285" s="56"/>
    </row>
    <row r="286" spans="1:14" s="51" customFormat="1" x14ac:dyDescent="0.3">
      <c r="A286" s="56"/>
      <c r="B286" s="56"/>
      <c r="C286" s="56"/>
      <c r="D286" s="56"/>
      <c r="E286" s="56"/>
      <c r="F286" s="56"/>
      <c r="G286" s="56"/>
      <c r="H286" s="56"/>
      <c r="I286" s="56"/>
      <c r="J286" s="56"/>
      <c r="K286" s="56"/>
      <c r="L286" s="56"/>
      <c r="M286" s="56"/>
      <c r="N286" s="56"/>
    </row>
    <row r="287" spans="1:14" s="51" customFormat="1" x14ac:dyDescent="0.3">
      <c r="A287" s="56"/>
      <c r="B287" s="56"/>
      <c r="C287" s="56"/>
      <c r="D287" s="56"/>
      <c r="E287" s="56"/>
      <c r="F287" s="56"/>
      <c r="G287" s="56"/>
      <c r="H287" s="56"/>
      <c r="I287" s="56"/>
      <c r="J287" s="56"/>
      <c r="K287" s="56"/>
      <c r="L287" s="56"/>
      <c r="M287" s="56"/>
      <c r="N287" s="56"/>
    </row>
    <row r="288" spans="1:14" s="51" customFormat="1" x14ac:dyDescent="0.3">
      <c r="A288" s="56"/>
      <c r="B288" s="56"/>
      <c r="C288" s="56"/>
      <c r="D288" s="56"/>
      <c r="E288" s="56"/>
      <c r="F288" s="56"/>
      <c r="G288" s="56"/>
      <c r="H288" s="56"/>
      <c r="I288" s="56"/>
      <c r="J288" s="56"/>
      <c r="K288" s="56"/>
      <c r="L288" s="56"/>
      <c r="M288" s="56"/>
      <c r="N288" s="56"/>
    </row>
    <row r="289" spans="1:14" s="51" customFormat="1" x14ac:dyDescent="0.3">
      <c r="A289" s="56"/>
      <c r="B289" s="56"/>
      <c r="C289" s="56"/>
      <c r="D289" s="56"/>
      <c r="E289" s="56"/>
      <c r="F289" s="56"/>
      <c r="G289" s="56"/>
      <c r="H289" s="56"/>
      <c r="I289" s="56"/>
      <c r="J289" s="56"/>
      <c r="K289" s="56"/>
      <c r="L289" s="56"/>
      <c r="M289" s="56"/>
      <c r="N289" s="56"/>
    </row>
    <row r="290" spans="1:14" s="51" customFormat="1" x14ac:dyDescent="0.3">
      <c r="A290" s="56"/>
      <c r="B290" s="56"/>
      <c r="C290" s="56"/>
      <c r="D290" s="56"/>
      <c r="E290" s="56"/>
      <c r="F290" s="56"/>
      <c r="G290" s="56"/>
      <c r="H290" s="56"/>
      <c r="I290" s="56"/>
      <c r="J290" s="56"/>
      <c r="K290" s="56"/>
      <c r="L290" s="56"/>
      <c r="M290" s="56"/>
      <c r="N290" s="56"/>
    </row>
    <row r="291" spans="1:14" s="51" customFormat="1" x14ac:dyDescent="0.3">
      <c r="A291" s="56"/>
      <c r="B291" s="56"/>
      <c r="C291" s="56"/>
      <c r="D291" s="56"/>
      <c r="E291" s="56"/>
      <c r="F291" s="56"/>
      <c r="G291" s="56"/>
      <c r="H291" s="56"/>
      <c r="I291" s="56"/>
      <c r="J291" s="56"/>
      <c r="K291" s="56"/>
      <c r="L291" s="56"/>
      <c r="M291" s="56"/>
      <c r="N291" s="56"/>
    </row>
    <row r="292" spans="1:14" s="51" customFormat="1" x14ac:dyDescent="0.3">
      <c r="A292" s="56"/>
      <c r="B292" s="56"/>
      <c r="C292" s="56"/>
      <c r="D292" s="56"/>
      <c r="E292" s="56"/>
      <c r="F292" s="56"/>
      <c r="G292" s="56"/>
      <c r="H292" s="56"/>
      <c r="I292" s="56"/>
      <c r="J292" s="56"/>
      <c r="K292" s="56"/>
      <c r="L292" s="56"/>
      <c r="M292" s="56"/>
      <c r="N292" s="56"/>
    </row>
    <row r="293" spans="1:14" s="51" customFormat="1" x14ac:dyDescent="0.3">
      <c r="A293" s="56"/>
      <c r="B293" s="56"/>
      <c r="C293" s="56"/>
      <c r="D293" s="56"/>
      <c r="E293" s="56"/>
      <c r="F293" s="56"/>
      <c r="G293" s="56"/>
      <c r="H293" s="56"/>
      <c r="I293" s="56"/>
      <c r="J293" s="56"/>
      <c r="K293" s="56"/>
      <c r="L293" s="56"/>
      <c r="M293" s="56"/>
      <c r="N293" s="56"/>
    </row>
    <row r="294" spans="1:14" s="51" customFormat="1" x14ac:dyDescent="0.3">
      <c r="A294" s="56"/>
      <c r="B294" s="56"/>
      <c r="C294" s="56"/>
      <c r="D294" s="56"/>
      <c r="E294" s="56"/>
      <c r="F294" s="56"/>
      <c r="G294" s="56"/>
      <c r="H294" s="56"/>
      <c r="I294" s="56"/>
      <c r="J294" s="56"/>
      <c r="K294" s="56"/>
      <c r="L294" s="56"/>
      <c r="M294" s="56"/>
      <c r="N294" s="56"/>
    </row>
    <row r="295" spans="1:14" s="51" customFormat="1" x14ac:dyDescent="0.3">
      <c r="A295" s="56"/>
      <c r="B295" s="56"/>
      <c r="C295" s="56"/>
      <c r="D295" s="56"/>
      <c r="E295" s="56"/>
      <c r="F295" s="56"/>
      <c r="G295" s="56"/>
      <c r="H295" s="56"/>
      <c r="I295" s="56"/>
      <c r="J295" s="56"/>
      <c r="K295" s="56"/>
      <c r="L295" s="56"/>
      <c r="M295" s="56"/>
      <c r="N295" s="56"/>
    </row>
    <row r="296" spans="1:14" s="51" customFormat="1" x14ac:dyDescent="0.3">
      <c r="A296" s="56"/>
      <c r="B296" s="56"/>
      <c r="C296" s="56"/>
      <c r="D296" s="56"/>
      <c r="E296" s="56"/>
      <c r="F296" s="56"/>
      <c r="G296" s="56"/>
      <c r="H296" s="56"/>
      <c r="I296" s="56"/>
      <c r="J296" s="56"/>
      <c r="K296" s="56"/>
      <c r="L296" s="56"/>
      <c r="M296" s="56"/>
      <c r="N296" s="56"/>
    </row>
    <row r="297" spans="1:14" s="51" customFormat="1" x14ac:dyDescent="0.3">
      <c r="A297" s="56"/>
      <c r="B297" s="56"/>
      <c r="C297" s="56"/>
      <c r="D297" s="56"/>
      <c r="E297" s="56"/>
      <c r="F297" s="56"/>
      <c r="G297" s="56"/>
      <c r="H297" s="56"/>
      <c r="I297" s="56"/>
      <c r="J297" s="56"/>
      <c r="K297" s="56"/>
      <c r="L297" s="56"/>
      <c r="M297" s="56"/>
      <c r="N297" s="56"/>
    </row>
    <row r="298" spans="1:14" s="51" customFormat="1" x14ac:dyDescent="0.3">
      <c r="A298" s="56"/>
      <c r="B298" s="56"/>
      <c r="C298" s="56"/>
      <c r="D298" s="56"/>
      <c r="E298" s="56"/>
      <c r="F298" s="56"/>
      <c r="G298" s="56"/>
      <c r="H298" s="56"/>
      <c r="I298" s="56"/>
      <c r="J298" s="56"/>
      <c r="K298" s="56"/>
      <c r="L298" s="56"/>
      <c r="M298" s="56"/>
      <c r="N298" s="56"/>
    </row>
    <row r="299" spans="1:14" s="51" customFormat="1" x14ac:dyDescent="0.3">
      <c r="A299" s="56"/>
      <c r="B299" s="56"/>
      <c r="C299" s="56"/>
      <c r="D299" s="56"/>
      <c r="E299" s="56"/>
      <c r="F299" s="56"/>
      <c r="G299" s="56"/>
      <c r="H299" s="56"/>
      <c r="I299" s="56"/>
      <c r="J299" s="56"/>
      <c r="K299" s="56"/>
      <c r="L299" s="56"/>
      <c r="M299" s="56"/>
      <c r="N299" s="56"/>
    </row>
    <row r="300" spans="1:14" s="51" customFormat="1" x14ac:dyDescent="0.3">
      <c r="A300" s="56"/>
      <c r="B300" s="56"/>
      <c r="C300" s="56"/>
      <c r="D300" s="56"/>
      <c r="E300" s="56"/>
      <c r="F300" s="56"/>
      <c r="G300" s="56"/>
      <c r="H300" s="56"/>
      <c r="I300" s="56"/>
      <c r="J300" s="56"/>
      <c r="K300" s="56"/>
      <c r="L300" s="56"/>
      <c r="M300" s="56"/>
      <c r="N300" s="56"/>
    </row>
    <row r="301" spans="1:14" s="51" customFormat="1" x14ac:dyDescent="0.3">
      <c r="A301" s="56"/>
      <c r="B301" s="56"/>
      <c r="C301" s="56"/>
      <c r="D301" s="56"/>
      <c r="E301" s="56"/>
      <c r="F301" s="56"/>
      <c r="G301" s="56"/>
      <c r="H301" s="56"/>
      <c r="I301" s="56"/>
      <c r="J301" s="56"/>
      <c r="K301" s="56"/>
      <c r="L301" s="56"/>
      <c r="M301" s="56"/>
      <c r="N301" s="56"/>
    </row>
    <row r="302" spans="1:14" s="51" customFormat="1" x14ac:dyDescent="0.3">
      <c r="A302" s="56"/>
      <c r="B302" s="56"/>
      <c r="C302" s="56"/>
      <c r="D302" s="56"/>
      <c r="E302" s="56"/>
      <c r="F302" s="56"/>
      <c r="G302" s="56"/>
      <c r="H302" s="56"/>
      <c r="I302" s="56"/>
      <c r="J302" s="56"/>
      <c r="K302" s="56"/>
      <c r="L302" s="56"/>
      <c r="M302" s="56"/>
      <c r="N302" s="56"/>
    </row>
    <row r="303" spans="1:14" s="51" customFormat="1" x14ac:dyDescent="0.3">
      <c r="A303" s="56"/>
      <c r="B303" s="56"/>
      <c r="C303" s="56"/>
      <c r="D303" s="56"/>
      <c r="E303" s="56"/>
      <c r="F303" s="56"/>
      <c r="G303" s="56"/>
      <c r="H303" s="56"/>
      <c r="I303" s="56"/>
      <c r="J303" s="56"/>
      <c r="K303" s="56"/>
      <c r="L303" s="56"/>
      <c r="M303" s="56"/>
      <c r="N303" s="56"/>
    </row>
    <row r="304" spans="1:14" s="51" customFormat="1" x14ac:dyDescent="0.3">
      <c r="A304" s="56"/>
      <c r="B304" s="56"/>
      <c r="C304" s="56"/>
      <c r="D304" s="56"/>
      <c r="E304" s="56"/>
      <c r="F304" s="56"/>
      <c r="G304" s="56"/>
      <c r="H304" s="56"/>
      <c r="I304" s="56"/>
      <c r="J304" s="56"/>
      <c r="K304" s="56"/>
      <c r="L304" s="56"/>
      <c r="M304" s="56"/>
      <c r="N304" s="56"/>
    </row>
    <row r="305" spans="1:14" s="51" customFormat="1" x14ac:dyDescent="0.3">
      <c r="A305" s="56"/>
      <c r="B305" s="56"/>
      <c r="C305" s="56"/>
      <c r="D305" s="56"/>
      <c r="E305" s="56"/>
      <c r="F305" s="56"/>
      <c r="G305" s="56"/>
      <c r="H305" s="56"/>
      <c r="I305" s="56"/>
      <c r="J305" s="56"/>
      <c r="K305" s="56"/>
      <c r="L305" s="56"/>
      <c r="M305" s="56"/>
      <c r="N305" s="56"/>
    </row>
    <row r="306" spans="1:14" s="51" customFormat="1" x14ac:dyDescent="0.3">
      <c r="A306" s="56"/>
      <c r="B306" s="56"/>
      <c r="C306" s="56"/>
      <c r="D306" s="56"/>
      <c r="E306" s="56"/>
      <c r="F306" s="56"/>
      <c r="G306" s="56"/>
      <c r="H306" s="56"/>
      <c r="I306" s="56"/>
      <c r="J306" s="56"/>
      <c r="K306" s="56"/>
      <c r="L306" s="56"/>
      <c r="M306" s="56"/>
      <c r="N306" s="56"/>
    </row>
    <row r="307" spans="1:14" s="51" customFormat="1" x14ac:dyDescent="0.3">
      <c r="A307" s="56"/>
      <c r="B307" s="56"/>
      <c r="C307" s="56"/>
      <c r="D307" s="56"/>
      <c r="E307" s="56"/>
      <c r="F307" s="56"/>
      <c r="G307" s="56"/>
      <c r="H307" s="56"/>
      <c r="I307" s="56"/>
      <c r="J307" s="56"/>
      <c r="K307" s="56"/>
      <c r="L307" s="56"/>
      <c r="M307" s="56"/>
      <c r="N307" s="56"/>
    </row>
    <row r="308" spans="1:14" s="51" customFormat="1" x14ac:dyDescent="0.3">
      <c r="A308" s="56"/>
      <c r="B308" s="56"/>
      <c r="C308" s="56"/>
      <c r="D308" s="56"/>
      <c r="E308" s="56"/>
      <c r="F308" s="56"/>
      <c r="G308" s="56"/>
      <c r="H308" s="56"/>
      <c r="I308" s="56"/>
      <c r="J308" s="56"/>
      <c r="K308" s="56"/>
      <c r="L308" s="56"/>
      <c r="M308" s="56"/>
      <c r="N308" s="56"/>
    </row>
    <row r="309" spans="1:14" s="51" customFormat="1" x14ac:dyDescent="0.3">
      <c r="A309" s="56"/>
      <c r="B309" s="56"/>
      <c r="C309" s="56"/>
      <c r="D309" s="56"/>
      <c r="E309" s="56"/>
      <c r="F309" s="56"/>
      <c r="G309" s="56"/>
      <c r="H309" s="56"/>
      <c r="I309" s="56"/>
      <c r="J309" s="56"/>
      <c r="K309" s="56"/>
      <c r="L309" s="56"/>
      <c r="M309" s="56"/>
      <c r="N309" s="56"/>
    </row>
    <row r="310" spans="1:14" s="51" customFormat="1" x14ac:dyDescent="0.3">
      <c r="A310" s="56"/>
      <c r="B310" s="56"/>
      <c r="C310" s="56"/>
      <c r="D310" s="56"/>
      <c r="E310" s="56"/>
      <c r="F310" s="56"/>
      <c r="G310" s="56"/>
      <c r="H310" s="56"/>
      <c r="I310" s="56"/>
      <c r="J310" s="56"/>
      <c r="K310" s="56"/>
      <c r="L310" s="56"/>
      <c r="M310" s="56"/>
      <c r="N310" s="56"/>
    </row>
    <row r="311" spans="1:14" s="51" customFormat="1" x14ac:dyDescent="0.3">
      <c r="A311" s="56"/>
      <c r="B311" s="56"/>
      <c r="C311" s="56"/>
      <c r="D311" s="56"/>
      <c r="E311" s="56"/>
      <c r="F311" s="56"/>
      <c r="G311" s="56"/>
      <c r="H311" s="56"/>
      <c r="I311" s="56"/>
      <c r="J311" s="56"/>
      <c r="K311" s="56"/>
      <c r="L311" s="56"/>
      <c r="M311" s="56"/>
      <c r="N311" s="56"/>
    </row>
    <row r="312" spans="1:14" s="51" customFormat="1" x14ac:dyDescent="0.3">
      <c r="A312" s="56"/>
      <c r="B312" s="56"/>
      <c r="C312" s="56"/>
      <c r="D312" s="56"/>
      <c r="E312" s="56"/>
      <c r="F312" s="56"/>
      <c r="G312" s="56"/>
      <c r="H312" s="56"/>
      <c r="I312" s="56"/>
      <c r="J312" s="56"/>
      <c r="K312" s="56"/>
      <c r="L312" s="56"/>
      <c r="M312" s="56"/>
      <c r="N312" s="56"/>
    </row>
    <row r="313" spans="1:14" s="51" customFormat="1" x14ac:dyDescent="0.3">
      <c r="A313" s="56"/>
      <c r="B313" s="56"/>
      <c r="C313" s="56"/>
      <c r="D313" s="56"/>
      <c r="E313" s="56"/>
      <c r="F313" s="56"/>
      <c r="G313" s="56"/>
      <c r="H313" s="56"/>
      <c r="I313" s="56"/>
      <c r="J313" s="56"/>
      <c r="K313" s="56"/>
      <c r="L313" s="56"/>
      <c r="M313" s="56"/>
      <c r="N313" s="56"/>
    </row>
    <row r="314" spans="1:14" s="51" customFormat="1" x14ac:dyDescent="0.3">
      <c r="A314" s="56"/>
      <c r="B314" s="56"/>
      <c r="C314" s="56"/>
      <c r="D314" s="56"/>
      <c r="E314" s="56"/>
      <c r="F314" s="56"/>
      <c r="G314" s="56"/>
      <c r="H314" s="56"/>
      <c r="I314" s="56"/>
      <c r="J314" s="56"/>
      <c r="K314" s="56"/>
      <c r="L314" s="56"/>
      <c r="M314" s="56"/>
      <c r="N314" s="56"/>
    </row>
    <row r="315" spans="1:14" s="51" customFormat="1" x14ac:dyDescent="0.3">
      <c r="A315" s="56"/>
      <c r="B315" s="56"/>
      <c r="C315" s="56"/>
      <c r="D315" s="56"/>
      <c r="E315" s="56"/>
      <c r="F315" s="56"/>
      <c r="G315" s="56"/>
      <c r="H315" s="56"/>
      <c r="I315" s="56"/>
      <c r="J315" s="56"/>
      <c r="K315" s="56"/>
      <c r="L315" s="56"/>
      <c r="M315" s="56"/>
      <c r="N315" s="56"/>
    </row>
    <row r="316" spans="1:14" s="51" customFormat="1" x14ac:dyDescent="0.3">
      <c r="A316" s="56"/>
      <c r="B316" s="56"/>
      <c r="C316" s="56"/>
      <c r="D316" s="56"/>
      <c r="E316" s="56"/>
      <c r="F316" s="56"/>
      <c r="G316" s="56"/>
      <c r="H316" s="56"/>
      <c r="I316" s="56"/>
      <c r="J316" s="56"/>
      <c r="K316" s="56"/>
      <c r="L316" s="56"/>
      <c r="M316" s="56"/>
      <c r="N316" s="56"/>
    </row>
    <row r="317" spans="1:14" s="51" customFormat="1" x14ac:dyDescent="0.3">
      <c r="A317" s="56"/>
      <c r="B317" s="56"/>
      <c r="C317" s="56"/>
      <c r="D317" s="56"/>
      <c r="E317" s="56"/>
      <c r="F317" s="56"/>
      <c r="G317" s="56"/>
      <c r="H317" s="56"/>
      <c r="I317" s="56"/>
      <c r="J317" s="56"/>
      <c r="K317" s="56"/>
      <c r="L317" s="56"/>
      <c r="M317" s="56"/>
      <c r="N317" s="56"/>
    </row>
    <row r="318" spans="1:14" s="51" customFormat="1" x14ac:dyDescent="0.3">
      <c r="A318" s="56"/>
      <c r="B318" s="56"/>
      <c r="C318" s="56"/>
      <c r="D318" s="56"/>
      <c r="E318" s="56"/>
      <c r="F318" s="56"/>
      <c r="G318" s="56"/>
      <c r="H318" s="56"/>
      <c r="I318" s="56"/>
      <c r="J318" s="56"/>
      <c r="K318" s="56"/>
      <c r="L318" s="56"/>
      <c r="M318" s="56"/>
      <c r="N318" s="56"/>
    </row>
    <row r="319" spans="1:14" s="51" customFormat="1" x14ac:dyDescent="0.3">
      <c r="A319" s="56"/>
      <c r="B319" s="56"/>
      <c r="C319" s="56"/>
      <c r="D319" s="56"/>
      <c r="E319" s="56"/>
      <c r="F319" s="56"/>
      <c r="G319" s="56"/>
      <c r="H319" s="56"/>
      <c r="I319" s="56"/>
      <c r="J319" s="56"/>
      <c r="K319" s="56"/>
      <c r="L319" s="56"/>
      <c r="M319" s="56"/>
      <c r="N319" s="56"/>
    </row>
    <row r="320" spans="1:14" s="51" customFormat="1" x14ac:dyDescent="0.3">
      <c r="A320" s="56"/>
      <c r="B320" s="56"/>
      <c r="C320" s="56"/>
      <c r="D320" s="56"/>
      <c r="E320" s="56"/>
      <c r="F320" s="56"/>
      <c r="G320" s="56"/>
      <c r="H320" s="56"/>
      <c r="I320" s="56"/>
      <c r="J320" s="56"/>
      <c r="K320" s="56"/>
      <c r="L320" s="56"/>
      <c r="M320" s="56"/>
      <c r="N320" s="56"/>
    </row>
    <row r="321" spans="1:14" s="51" customFormat="1" x14ac:dyDescent="0.3">
      <c r="A321" s="56"/>
      <c r="B321" s="56"/>
      <c r="C321" s="56"/>
      <c r="D321" s="56"/>
      <c r="E321" s="56"/>
      <c r="F321" s="56"/>
      <c r="G321" s="56"/>
      <c r="H321" s="56"/>
      <c r="I321" s="56"/>
      <c r="J321" s="56"/>
      <c r="K321" s="56"/>
      <c r="L321" s="56"/>
      <c r="M321" s="56"/>
      <c r="N321" s="56"/>
    </row>
    <row r="322" spans="1:14" s="51" customFormat="1" x14ac:dyDescent="0.3">
      <c r="A322" s="56"/>
      <c r="B322" s="56"/>
      <c r="C322" s="56"/>
      <c r="D322" s="56"/>
      <c r="E322" s="56"/>
      <c r="F322" s="56"/>
      <c r="G322" s="56"/>
      <c r="H322" s="56"/>
      <c r="I322" s="56"/>
      <c r="J322" s="56"/>
      <c r="K322" s="56"/>
      <c r="L322" s="56"/>
      <c r="M322" s="56"/>
      <c r="N322" s="56"/>
    </row>
    <row r="323" spans="1:14" s="51" customFormat="1" x14ac:dyDescent="0.3">
      <c r="A323" s="56"/>
      <c r="B323" s="56"/>
      <c r="C323" s="56"/>
      <c r="D323" s="56"/>
      <c r="E323" s="56"/>
      <c r="F323" s="56"/>
      <c r="G323" s="56"/>
      <c r="H323" s="56"/>
      <c r="I323" s="56"/>
      <c r="J323" s="56"/>
      <c r="K323" s="56"/>
      <c r="L323" s="56"/>
      <c r="M323" s="56"/>
      <c r="N323" s="56"/>
    </row>
    <row r="324" spans="1:14" s="51" customFormat="1" x14ac:dyDescent="0.3">
      <c r="A324" s="56"/>
      <c r="B324" s="56"/>
      <c r="C324" s="56"/>
      <c r="D324" s="56"/>
      <c r="E324" s="56"/>
      <c r="F324" s="56"/>
      <c r="G324" s="56"/>
      <c r="H324" s="56"/>
      <c r="I324" s="56"/>
      <c r="J324" s="56"/>
      <c r="K324" s="56"/>
      <c r="L324" s="56"/>
      <c r="M324" s="56"/>
      <c r="N324" s="56"/>
    </row>
    <row r="325" spans="1:14" s="51" customFormat="1" x14ac:dyDescent="0.3">
      <c r="A325" s="56"/>
      <c r="B325" s="56"/>
      <c r="C325" s="56"/>
      <c r="D325" s="56"/>
      <c r="E325" s="56"/>
      <c r="F325" s="56"/>
      <c r="G325" s="56"/>
      <c r="H325" s="56"/>
      <c r="I325" s="56"/>
      <c r="J325" s="56"/>
      <c r="K325" s="56"/>
      <c r="L325" s="56"/>
      <c r="M325" s="56"/>
      <c r="N325" s="56"/>
    </row>
    <row r="326" spans="1:14" s="51" customFormat="1" x14ac:dyDescent="0.3">
      <c r="A326" s="56"/>
      <c r="B326" s="56"/>
      <c r="C326" s="56"/>
      <c r="D326" s="56"/>
      <c r="E326" s="56"/>
      <c r="F326" s="56"/>
      <c r="G326" s="56"/>
      <c r="H326" s="56"/>
      <c r="I326" s="56"/>
      <c r="J326" s="56"/>
      <c r="K326" s="56"/>
      <c r="L326" s="56"/>
      <c r="M326" s="56"/>
      <c r="N326" s="56"/>
    </row>
    <row r="327" spans="1:14" s="51" customFormat="1" x14ac:dyDescent="0.3">
      <c r="A327" s="56"/>
      <c r="B327" s="56"/>
      <c r="C327" s="56"/>
      <c r="D327" s="56"/>
      <c r="E327" s="56"/>
      <c r="F327" s="56"/>
      <c r="G327" s="56"/>
      <c r="H327" s="56"/>
      <c r="I327" s="56"/>
      <c r="J327" s="56"/>
      <c r="K327" s="56"/>
      <c r="L327" s="56"/>
      <c r="M327" s="56"/>
      <c r="N327" s="56"/>
    </row>
    <row r="328" spans="1:14" s="51" customFormat="1" x14ac:dyDescent="0.3">
      <c r="A328" s="56"/>
      <c r="B328" s="56"/>
      <c r="C328" s="56"/>
      <c r="D328" s="56"/>
      <c r="E328" s="56"/>
      <c r="F328" s="56"/>
      <c r="G328" s="56"/>
      <c r="H328" s="56"/>
      <c r="I328" s="56"/>
      <c r="J328" s="56"/>
      <c r="K328" s="56"/>
      <c r="L328" s="56"/>
      <c r="M328" s="56"/>
      <c r="N328" s="56"/>
    </row>
    <row r="329" spans="1:14" s="51" customFormat="1" x14ac:dyDescent="0.3">
      <c r="A329" s="56"/>
      <c r="B329" s="56"/>
      <c r="C329" s="56"/>
      <c r="D329" s="56"/>
      <c r="E329" s="56"/>
      <c r="F329" s="56"/>
      <c r="G329" s="56"/>
      <c r="H329" s="56"/>
      <c r="I329" s="56"/>
      <c r="J329" s="56"/>
      <c r="K329" s="56"/>
      <c r="L329" s="56"/>
      <c r="M329" s="56"/>
      <c r="N329" s="56"/>
    </row>
    <row r="330" spans="1:14" s="51" customFormat="1" x14ac:dyDescent="0.3">
      <c r="A330" s="56"/>
      <c r="B330" s="56"/>
      <c r="C330" s="56"/>
      <c r="D330" s="56"/>
      <c r="E330" s="56"/>
      <c r="F330" s="56"/>
      <c r="G330" s="56"/>
      <c r="H330" s="56"/>
      <c r="I330" s="56"/>
      <c r="J330" s="56"/>
      <c r="K330" s="56"/>
      <c r="L330" s="56"/>
      <c r="M330" s="56"/>
      <c r="N330" s="56"/>
    </row>
    <row r="331" spans="1:14" s="51" customFormat="1" x14ac:dyDescent="0.3">
      <c r="A331" s="56"/>
      <c r="B331" s="56"/>
      <c r="C331" s="56"/>
      <c r="D331" s="56"/>
      <c r="E331" s="56"/>
      <c r="F331" s="56"/>
      <c r="G331" s="56"/>
      <c r="H331" s="56"/>
      <c r="I331" s="56"/>
      <c r="J331" s="56"/>
      <c r="K331" s="56"/>
      <c r="L331" s="56"/>
      <c r="M331" s="56"/>
      <c r="N331" s="56"/>
    </row>
    <row r="332" spans="1:14" s="51" customFormat="1" x14ac:dyDescent="0.3">
      <c r="A332" s="56"/>
      <c r="B332" s="56"/>
      <c r="C332" s="56"/>
      <c r="D332" s="56"/>
      <c r="E332" s="56"/>
      <c r="F332" s="56"/>
      <c r="G332" s="56"/>
      <c r="H332" s="56"/>
      <c r="I332" s="56"/>
      <c r="J332" s="56"/>
      <c r="K332" s="56"/>
      <c r="L332" s="56"/>
      <c r="M332" s="56"/>
      <c r="N332" s="56"/>
    </row>
    <row r="333" spans="1:14" s="51" customFormat="1" x14ac:dyDescent="0.3">
      <c r="A333" s="56"/>
      <c r="B333" s="56"/>
      <c r="C333" s="56"/>
      <c r="D333" s="56"/>
      <c r="E333" s="56"/>
      <c r="F333" s="56"/>
      <c r="G333" s="56"/>
      <c r="H333" s="56"/>
      <c r="I333" s="56"/>
      <c r="J333" s="56"/>
      <c r="K333" s="56"/>
      <c r="L333" s="56"/>
      <c r="M333" s="56"/>
      <c r="N333" s="56"/>
    </row>
    <row r="334" spans="1:14" s="51" customFormat="1" x14ac:dyDescent="0.3">
      <c r="A334" s="56"/>
      <c r="B334" s="56"/>
      <c r="C334" s="56"/>
      <c r="D334" s="56"/>
      <c r="E334" s="56"/>
      <c r="F334" s="56"/>
      <c r="G334" s="56"/>
      <c r="H334" s="56"/>
      <c r="I334" s="56"/>
      <c r="J334" s="56"/>
      <c r="K334" s="56"/>
      <c r="L334" s="56"/>
      <c r="M334" s="56"/>
      <c r="N334" s="56"/>
    </row>
    <row r="335" spans="1:14" s="51" customFormat="1" x14ac:dyDescent="0.3">
      <c r="A335" s="56"/>
      <c r="B335" s="56"/>
      <c r="C335" s="56"/>
      <c r="D335" s="56"/>
      <c r="E335" s="56"/>
      <c r="F335" s="56"/>
      <c r="G335" s="56"/>
      <c r="H335" s="56"/>
      <c r="I335" s="56"/>
      <c r="J335" s="56"/>
      <c r="K335" s="56"/>
      <c r="L335" s="56"/>
      <c r="M335" s="56"/>
      <c r="N335" s="56"/>
    </row>
    <row r="336" spans="1:14" s="51" customFormat="1" x14ac:dyDescent="0.3">
      <c r="A336" s="56"/>
      <c r="B336" s="56"/>
      <c r="C336" s="56"/>
      <c r="D336" s="56"/>
      <c r="E336" s="56"/>
      <c r="F336" s="56"/>
      <c r="G336" s="56"/>
      <c r="H336" s="56"/>
      <c r="I336" s="56"/>
      <c r="J336" s="56"/>
      <c r="K336" s="56"/>
      <c r="L336" s="56"/>
      <c r="M336" s="56"/>
      <c r="N336" s="56"/>
    </row>
    <row r="337" spans="1:14" s="51" customFormat="1" x14ac:dyDescent="0.3">
      <c r="A337" s="56"/>
      <c r="B337" s="56"/>
      <c r="C337" s="56"/>
      <c r="D337" s="56"/>
      <c r="E337" s="56"/>
      <c r="F337" s="56"/>
      <c r="G337" s="56"/>
      <c r="H337" s="56"/>
      <c r="I337" s="56"/>
      <c r="J337" s="56"/>
      <c r="K337" s="56"/>
      <c r="L337" s="56"/>
      <c r="M337" s="56"/>
      <c r="N337" s="56"/>
    </row>
    <row r="338" spans="1:14" s="51" customFormat="1" x14ac:dyDescent="0.3">
      <c r="A338" s="56"/>
      <c r="B338" s="56"/>
      <c r="C338" s="56"/>
      <c r="D338" s="56"/>
      <c r="E338" s="56"/>
      <c r="F338" s="56"/>
      <c r="G338" s="56"/>
      <c r="H338" s="56"/>
      <c r="I338" s="56"/>
      <c r="J338" s="56"/>
      <c r="K338" s="56"/>
      <c r="L338" s="56"/>
      <c r="M338" s="56"/>
      <c r="N338" s="56"/>
    </row>
    <row r="339" spans="1:14" s="51" customFormat="1" x14ac:dyDescent="0.3">
      <c r="A339" s="56"/>
      <c r="B339" s="56"/>
      <c r="C339" s="56"/>
      <c r="D339" s="56"/>
      <c r="E339" s="56"/>
      <c r="F339" s="56"/>
      <c r="G339" s="56"/>
      <c r="H339" s="56"/>
      <c r="I339" s="56"/>
      <c r="J339" s="56"/>
      <c r="K339" s="56"/>
      <c r="L339" s="56"/>
      <c r="M339" s="56"/>
      <c r="N339" s="56"/>
    </row>
    <row r="340" spans="1:14" s="51" customFormat="1" x14ac:dyDescent="0.3">
      <c r="A340" s="56"/>
      <c r="B340" s="56"/>
      <c r="C340" s="56"/>
      <c r="D340" s="56"/>
      <c r="E340" s="56"/>
      <c r="F340" s="56"/>
      <c r="G340" s="56"/>
      <c r="H340" s="56"/>
      <c r="I340" s="56"/>
      <c r="J340" s="56"/>
      <c r="K340" s="56"/>
      <c r="L340" s="56"/>
      <c r="M340" s="56"/>
      <c r="N340" s="56"/>
    </row>
    <row r="341" spans="1:14" s="51" customFormat="1" x14ac:dyDescent="0.3">
      <c r="A341" s="56"/>
      <c r="B341" s="56"/>
      <c r="C341" s="56"/>
      <c r="D341" s="56"/>
      <c r="E341" s="56"/>
      <c r="F341" s="56"/>
      <c r="G341" s="56"/>
      <c r="H341" s="56"/>
      <c r="I341" s="56"/>
      <c r="J341" s="56"/>
      <c r="K341" s="56"/>
      <c r="L341" s="56"/>
      <c r="M341" s="56"/>
      <c r="N341" s="56"/>
    </row>
    <row r="342" spans="1:14" s="51" customFormat="1" x14ac:dyDescent="0.3">
      <c r="A342" s="56"/>
      <c r="B342" s="56"/>
      <c r="C342" s="56"/>
      <c r="D342" s="56"/>
      <c r="E342" s="56"/>
      <c r="F342" s="56"/>
      <c r="G342" s="56"/>
      <c r="H342" s="56"/>
      <c r="I342" s="56"/>
      <c r="J342" s="56"/>
      <c r="K342" s="56"/>
      <c r="L342" s="56"/>
      <c r="M342" s="56"/>
      <c r="N342" s="56"/>
    </row>
    <row r="343" spans="1:14" s="51" customFormat="1" x14ac:dyDescent="0.3">
      <c r="A343" s="56"/>
      <c r="B343" s="56"/>
      <c r="C343" s="56"/>
      <c r="D343" s="56"/>
      <c r="E343" s="56"/>
      <c r="F343" s="56"/>
      <c r="G343" s="56"/>
      <c r="H343" s="56"/>
      <c r="I343" s="56"/>
      <c r="J343" s="56"/>
      <c r="K343" s="56"/>
      <c r="L343" s="56"/>
      <c r="M343" s="56"/>
      <c r="N343" s="56"/>
    </row>
    <row r="344" spans="1:14" s="51" customFormat="1" x14ac:dyDescent="0.3">
      <c r="A344" s="56"/>
      <c r="B344" s="56"/>
      <c r="C344" s="56"/>
      <c r="D344" s="56"/>
      <c r="E344" s="56"/>
      <c r="F344" s="56"/>
      <c r="G344" s="56"/>
      <c r="H344" s="56"/>
      <c r="I344" s="56"/>
      <c r="J344" s="56"/>
      <c r="K344" s="56"/>
      <c r="L344" s="56"/>
      <c r="M344" s="56"/>
      <c r="N344" s="56"/>
    </row>
    <row r="345" spans="1:14" s="51" customFormat="1" x14ac:dyDescent="0.3">
      <c r="A345" s="56"/>
      <c r="B345" s="56"/>
      <c r="C345" s="56"/>
      <c r="D345" s="56"/>
      <c r="E345" s="56"/>
      <c r="F345" s="56"/>
      <c r="G345" s="56"/>
      <c r="H345" s="56"/>
      <c r="I345" s="56"/>
      <c r="J345" s="56"/>
      <c r="K345" s="56"/>
      <c r="L345" s="56"/>
      <c r="M345" s="56"/>
      <c r="N345" s="56"/>
    </row>
    <row r="346" spans="1:14" s="51" customFormat="1" x14ac:dyDescent="0.3">
      <c r="A346" s="56"/>
      <c r="B346" s="56"/>
      <c r="C346" s="56"/>
      <c r="D346" s="56"/>
      <c r="E346" s="56"/>
      <c r="F346" s="56"/>
      <c r="G346" s="56"/>
      <c r="H346" s="56"/>
      <c r="I346" s="56"/>
      <c r="J346" s="56"/>
      <c r="K346" s="56"/>
      <c r="L346" s="56"/>
      <c r="M346" s="56"/>
      <c r="N346" s="56"/>
    </row>
    <row r="347" spans="1:14" s="51" customFormat="1" x14ac:dyDescent="0.3">
      <c r="A347" s="56"/>
      <c r="B347" s="56"/>
      <c r="C347" s="56"/>
      <c r="D347" s="56"/>
      <c r="E347" s="56"/>
      <c r="F347" s="56"/>
      <c r="G347" s="56"/>
      <c r="H347" s="56"/>
      <c r="I347" s="56"/>
      <c r="J347" s="56"/>
      <c r="K347" s="56"/>
      <c r="L347" s="56"/>
      <c r="M347" s="56"/>
      <c r="N347" s="56"/>
    </row>
    <row r="348" spans="1:14" s="51" customFormat="1" x14ac:dyDescent="0.3">
      <c r="A348" s="56"/>
      <c r="B348" s="56"/>
      <c r="C348" s="56"/>
      <c r="D348" s="56"/>
      <c r="E348" s="56"/>
      <c r="F348" s="56"/>
      <c r="G348" s="56"/>
      <c r="H348" s="56"/>
      <c r="I348" s="56"/>
      <c r="J348" s="56"/>
      <c r="K348" s="56"/>
      <c r="L348" s="56"/>
      <c r="M348" s="56"/>
      <c r="N348" s="56"/>
    </row>
    <row r="349" spans="1:14" s="51" customFormat="1" x14ac:dyDescent="0.3">
      <c r="A349" s="56"/>
      <c r="B349" s="56"/>
      <c r="C349" s="56"/>
      <c r="D349" s="56"/>
      <c r="E349" s="56"/>
      <c r="F349" s="56"/>
      <c r="G349" s="56"/>
      <c r="H349" s="56"/>
      <c r="I349" s="56"/>
      <c r="J349" s="56"/>
      <c r="K349" s="56"/>
      <c r="L349" s="56"/>
      <c r="M349" s="56"/>
      <c r="N349" s="56"/>
    </row>
    <row r="350" spans="1:14" s="51" customFormat="1" x14ac:dyDescent="0.3">
      <c r="A350" s="56"/>
      <c r="B350" s="56"/>
      <c r="C350" s="56"/>
      <c r="D350" s="56"/>
      <c r="E350" s="56"/>
      <c r="F350" s="56"/>
      <c r="G350" s="56"/>
      <c r="H350" s="56"/>
      <c r="I350" s="56"/>
      <c r="J350" s="56"/>
      <c r="K350" s="56"/>
      <c r="L350" s="56"/>
      <c r="M350" s="56"/>
      <c r="N350" s="56"/>
    </row>
    <row r="351" spans="1:14" s="51" customFormat="1" x14ac:dyDescent="0.3">
      <c r="A351" s="56"/>
      <c r="B351" s="56"/>
      <c r="C351" s="56"/>
      <c r="D351" s="56"/>
      <c r="E351" s="56"/>
      <c r="F351" s="56"/>
      <c r="G351" s="56"/>
      <c r="H351" s="56"/>
      <c r="I351" s="56"/>
      <c r="J351" s="56"/>
      <c r="K351" s="56"/>
      <c r="L351" s="56"/>
      <c r="M351" s="56"/>
      <c r="N351" s="56"/>
    </row>
    <row r="352" spans="1:14" s="51" customFormat="1" x14ac:dyDescent="0.3">
      <c r="A352" s="56"/>
      <c r="B352" s="56"/>
      <c r="C352" s="56"/>
      <c r="D352" s="56"/>
      <c r="E352" s="56"/>
      <c r="F352" s="56"/>
      <c r="G352" s="56"/>
      <c r="H352" s="56"/>
      <c r="I352" s="56"/>
      <c r="J352" s="56"/>
      <c r="K352" s="56"/>
      <c r="L352" s="56"/>
      <c r="M352" s="56"/>
      <c r="N352" s="56"/>
    </row>
    <row r="353" spans="1:14" s="51" customFormat="1" x14ac:dyDescent="0.3">
      <c r="A353" s="56"/>
      <c r="B353" s="56"/>
      <c r="C353" s="56"/>
      <c r="D353" s="56"/>
      <c r="E353" s="56"/>
      <c r="F353" s="56"/>
      <c r="G353" s="56"/>
      <c r="H353" s="56"/>
      <c r="I353" s="56"/>
      <c r="J353" s="56"/>
      <c r="K353" s="56"/>
      <c r="L353" s="56"/>
      <c r="M353" s="56"/>
      <c r="N353" s="56"/>
    </row>
    <row r="354" spans="1:14" s="51" customFormat="1" x14ac:dyDescent="0.3">
      <c r="A354" s="56"/>
      <c r="B354" s="56"/>
      <c r="C354" s="56"/>
      <c r="D354" s="56"/>
      <c r="E354" s="56"/>
      <c r="F354" s="56"/>
      <c r="G354" s="56"/>
      <c r="H354" s="56"/>
      <c r="I354" s="56"/>
      <c r="J354" s="56"/>
      <c r="K354" s="56"/>
      <c r="L354" s="56"/>
      <c r="M354" s="56"/>
      <c r="N354" s="56"/>
    </row>
    <row r="355" spans="1:14" s="51" customFormat="1" x14ac:dyDescent="0.3">
      <c r="A355" s="56"/>
      <c r="B355" s="56"/>
      <c r="C355" s="56"/>
      <c r="D355" s="56"/>
      <c r="E355" s="56"/>
      <c r="F355" s="56"/>
      <c r="G355" s="56"/>
      <c r="H355" s="56"/>
      <c r="I355" s="56"/>
      <c r="J355" s="56"/>
      <c r="K355" s="56"/>
      <c r="L355" s="56"/>
      <c r="M355" s="56"/>
      <c r="N355" s="56"/>
    </row>
    <row r="356" spans="1:14" s="51" customFormat="1" x14ac:dyDescent="0.3">
      <c r="A356" s="56"/>
      <c r="B356" s="56"/>
      <c r="C356" s="56"/>
      <c r="D356" s="56"/>
      <c r="E356" s="56"/>
      <c r="F356" s="56"/>
      <c r="G356" s="56"/>
      <c r="H356" s="56"/>
      <c r="I356" s="56"/>
      <c r="J356" s="56"/>
      <c r="K356" s="56"/>
      <c r="L356" s="56"/>
      <c r="M356" s="56"/>
      <c r="N356" s="56"/>
    </row>
    <row r="357" spans="1:14" s="51" customFormat="1" x14ac:dyDescent="0.3">
      <c r="A357" s="56"/>
      <c r="B357" s="56"/>
      <c r="C357" s="56"/>
      <c r="D357" s="56"/>
      <c r="E357" s="56"/>
      <c r="F357" s="56"/>
      <c r="G357" s="56"/>
      <c r="H357" s="56"/>
      <c r="I357" s="56"/>
      <c r="J357" s="56"/>
      <c r="K357" s="56"/>
      <c r="L357" s="56"/>
      <c r="M357" s="56"/>
      <c r="N357" s="56"/>
    </row>
    <row r="358" spans="1:14" s="51" customFormat="1" x14ac:dyDescent="0.3">
      <c r="A358" s="56"/>
      <c r="B358" s="56"/>
      <c r="C358" s="56"/>
      <c r="D358" s="56"/>
      <c r="E358" s="56"/>
      <c r="F358" s="56"/>
      <c r="G358" s="56"/>
      <c r="H358" s="56"/>
      <c r="I358" s="56"/>
      <c r="J358" s="56"/>
      <c r="K358" s="56"/>
      <c r="L358" s="56"/>
      <c r="M358" s="56"/>
      <c r="N358" s="56"/>
    </row>
    <row r="359" spans="1:14" s="51" customFormat="1" x14ac:dyDescent="0.3">
      <c r="A359" s="56"/>
      <c r="B359" s="56"/>
      <c r="C359" s="56"/>
      <c r="D359" s="56"/>
      <c r="E359" s="56"/>
      <c r="F359" s="56"/>
      <c r="G359" s="56"/>
      <c r="H359" s="56"/>
      <c r="I359" s="56"/>
      <c r="J359" s="56"/>
      <c r="K359" s="56"/>
      <c r="L359" s="56"/>
      <c r="M359" s="56"/>
      <c r="N359" s="56"/>
    </row>
    <row r="360" spans="1:14" s="51" customFormat="1" x14ac:dyDescent="0.3">
      <c r="A360" s="56"/>
      <c r="B360" s="56"/>
      <c r="C360" s="56"/>
      <c r="D360" s="56"/>
      <c r="E360" s="56"/>
      <c r="F360" s="56"/>
      <c r="G360" s="56"/>
      <c r="H360" s="56"/>
      <c r="I360" s="56"/>
      <c r="J360" s="56"/>
      <c r="K360" s="56"/>
      <c r="L360" s="56"/>
      <c r="M360" s="56"/>
      <c r="N360" s="56"/>
    </row>
    <row r="361" spans="1:14" s="51" customFormat="1" x14ac:dyDescent="0.3">
      <c r="A361" s="56"/>
      <c r="B361" s="56"/>
      <c r="C361" s="56"/>
      <c r="D361" s="56"/>
      <c r="E361" s="56"/>
      <c r="F361" s="56"/>
      <c r="G361" s="56"/>
      <c r="H361" s="56"/>
      <c r="I361" s="56"/>
      <c r="J361" s="56"/>
      <c r="K361" s="56"/>
      <c r="L361" s="56"/>
      <c r="M361" s="56"/>
      <c r="N361" s="56"/>
    </row>
    <row r="362" spans="1:14" s="51" customFormat="1" x14ac:dyDescent="0.3">
      <c r="A362" s="56"/>
      <c r="B362" s="56"/>
      <c r="C362" s="56"/>
      <c r="D362" s="56"/>
      <c r="E362" s="56"/>
      <c r="F362" s="56"/>
      <c r="G362" s="56"/>
      <c r="H362" s="56"/>
      <c r="I362" s="56"/>
      <c r="J362" s="56"/>
      <c r="K362" s="56"/>
      <c r="L362" s="56"/>
      <c r="M362" s="56"/>
      <c r="N362" s="56"/>
    </row>
    <row r="363" spans="1:14" s="51" customFormat="1" x14ac:dyDescent="0.3">
      <c r="A363" s="56"/>
      <c r="B363" s="56"/>
      <c r="C363" s="56"/>
      <c r="D363" s="56"/>
      <c r="E363" s="56"/>
      <c r="F363" s="56"/>
      <c r="G363" s="56"/>
      <c r="H363" s="56"/>
      <c r="I363" s="56"/>
      <c r="J363" s="56"/>
      <c r="K363" s="56"/>
      <c r="L363" s="56"/>
      <c r="M363" s="56"/>
      <c r="N363" s="56"/>
    </row>
    <row r="364" spans="1:14" s="51" customFormat="1" x14ac:dyDescent="0.3">
      <c r="A364" s="56"/>
      <c r="B364" s="56"/>
      <c r="C364" s="56"/>
      <c r="D364" s="56"/>
      <c r="E364" s="56"/>
      <c r="F364" s="56"/>
      <c r="G364" s="56"/>
      <c r="H364" s="56"/>
      <c r="I364" s="56"/>
      <c r="J364" s="56"/>
      <c r="K364" s="56"/>
      <c r="L364" s="56"/>
      <c r="M364" s="56"/>
      <c r="N364" s="56"/>
    </row>
    <row r="365" spans="1:14" s="51" customFormat="1" x14ac:dyDescent="0.3">
      <c r="A365" s="56"/>
      <c r="B365" s="56"/>
      <c r="C365" s="56"/>
      <c r="D365" s="56"/>
      <c r="E365" s="56"/>
      <c r="F365" s="56"/>
      <c r="G365" s="56"/>
      <c r="H365" s="56"/>
      <c r="I365" s="56"/>
      <c r="J365" s="56"/>
      <c r="K365" s="56"/>
      <c r="L365" s="56"/>
      <c r="M365" s="56"/>
      <c r="N365" s="56"/>
    </row>
    <row r="366" spans="1:14" s="51" customFormat="1" x14ac:dyDescent="0.3">
      <c r="A366" s="56"/>
      <c r="B366" s="56"/>
      <c r="C366" s="56"/>
      <c r="D366" s="56"/>
      <c r="E366" s="56"/>
      <c r="F366" s="56"/>
      <c r="G366" s="56"/>
      <c r="H366" s="56"/>
      <c r="I366" s="56"/>
      <c r="J366" s="56"/>
      <c r="K366" s="56"/>
      <c r="L366" s="56"/>
      <c r="M366" s="56"/>
      <c r="N366" s="56"/>
    </row>
    <row r="367" spans="1:14" s="51" customFormat="1" x14ac:dyDescent="0.3">
      <c r="A367" s="56"/>
      <c r="B367" s="56"/>
      <c r="C367" s="56"/>
      <c r="D367" s="56"/>
      <c r="E367" s="56"/>
      <c r="F367" s="56"/>
      <c r="G367" s="56"/>
      <c r="H367" s="56"/>
      <c r="I367" s="56"/>
      <c r="J367" s="56"/>
      <c r="K367" s="56"/>
      <c r="L367" s="56"/>
      <c r="M367" s="56"/>
      <c r="N367" s="56"/>
    </row>
    <row r="368" spans="1:14" s="51" customFormat="1" x14ac:dyDescent="0.3">
      <c r="A368" s="56"/>
      <c r="B368" s="56"/>
      <c r="C368" s="56"/>
      <c r="D368" s="56"/>
      <c r="E368" s="56"/>
      <c r="F368" s="56"/>
      <c r="G368" s="56"/>
      <c r="H368" s="56"/>
      <c r="I368" s="56"/>
      <c r="J368" s="56"/>
      <c r="K368" s="56"/>
      <c r="L368" s="56"/>
      <c r="M368" s="56"/>
      <c r="N368" s="56"/>
    </row>
    <row r="369" spans="1:14" s="51" customFormat="1" x14ac:dyDescent="0.3">
      <c r="A369" s="56"/>
      <c r="B369" s="56"/>
      <c r="C369" s="56"/>
      <c r="D369" s="56"/>
      <c r="E369" s="56"/>
      <c r="F369" s="56"/>
      <c r="G369" s="56"/>
      <c r="H369" s="56"/>
      <c r="I369" s="56"/>
      <c r="J369" s="56"/>
      <c r="K369" s="56"/>
      <c r="L369" s="56"/>
      <c r="M369" s="56"/>
      <c r="N369" s="56"/>
    </row>
    <row r="370" spans="1:14" s="51" customFormat="1" x14ac:dyDescent="0.3">
      <c r="A370" s="56"/>
      <c r="B370" s="56"/>
      <c r="C370" s="56"/>
      <c r="D370" s="56"/>
      <c r="E370" s="56"/>
      <c r="F370" s="56"/>
      <c r="G370" s="56"/>
      <c r="H370" s="56"/>
      <c r="I370" s="56"/>
      <c r="J370" s="56"/>
      <c r="K370" s="56"/>
      <c r="L370" s="56"/>
      <c r="M370" s="56"/>
      <c r="N370" s="56"/>
    </row>
    <row r="371" spans="1:14" s="51" customFormat="1" x14ac:dyDescent="0.3">
      <c r="A371" s="56"/>
      <c r="B371" s="56"/>
      <c r="C371" s="56"/>
      <c r="D371" s="56"/>
      <c r="E371" s="56"/>
      <c r="F371" s="56"/>
      <c r="G371" s="56"/>
      <c r="H371" s="56"/>
      <c r="I371" s="56"/>
      <c r="J371" s="56"/>
      <c r="K371" s="56"/>
      <c r="L371" s="56"/>
      <c r="M371" s="56"/>
      <c r="N371" s="56"/>
    </row>
    <row r="372" spans="1:14" s="51" customFormat="1" x14ac:dyDescent="0.3">
      <c r="A372" s="56"/>
      <c r="B372" s="56"/>
      <c r="C372" s="56"/>
      <c r="D372" s="56"/>
      <c r="E372" s="56"/>
      <c r="F372" s="56"/>
      <c r="G372" s="56"/>
      <c r="H372" s="56"/>
      <c r="I372" s="56"/>
      <c r="J372" s="56"/>
      <c r="K372" s="56"/>
      <c r="L372" s="56"/>
      <c r="M372" s="56"/>
      <c r="N372" s="56"/>
    </row>
    <row r="373" spans="1:14" s="51" customFormat="1" x14ac:dyDescent="0.3">
      <c r="A373" s="56"/>
      <c r="B373" s="56"/>
      <c r="C373" s="56"/>
      <c r="D373" s="56"/>
      <c r="E373" s="56"/>
      <c r="F373" s="56"/>
      <c r="G373" s="56"/>
      <c r="H373" s="56"/>
      <c r="I373" s="56"/>
      <c r="J373" s="56"/>
      <c r="K373" s="56"/>
      <c r="L373" s="56"/>
      <c r="M373" s="56"/>
      <c r="N373" s="56"/>
    </row>
    <row r="374" spans="1:14" s="51" customFormat="1" x14ac:dyDescent="0.3">
      <c r="A374" s="56"/>
      <c r="B374" s="56"/>
      <c r="C374" s="56"/>
      <c r="D374" s="56"/>
      <c r="E374" s="56"/>
      <c r="F374" s="56"/>
      <c r="G374" s="56"/>
      <c r="H374" s="56"/>
      <c r="I374" s="56"/>
      <c r="J374" s="56"/>
      <c r="K374" s="56"/>
      <c r="L374" s="56"/>
      <c r="M374" s="56"/>
      <c r="N374" s="56"/>
    </row>
    <row r="375" spans="1:14" s="51" customFormat="1" x14ac:dyDescent="0.3">
      <c r="A375" s="56"/>
      <c r="B375" s="56"/>
      <c r="C375" s="56"/>
      <c r="D375" s="56"/>
      <c r="E375" s="56"/>
      <c r="F375" s="56"/>
      <c r="G375" s="56"/>
      <c r="H375" s="56"/>
      <c r="I375" s="56"/>
      <c r="J375" s="56"/>
      <c r="K375" s="56"/>
      <c r="L375" s="56"/>
      <c r="M375" s="56"/>
      <c r="N375" s="56"/>
    </row>
    <row r="376" spans="1:14" s="51" customFormat="1" x14ac:dyDescent="0.3">
      <c r="A376" s="56"/>
      <c r="B376" s="56"/>
      <c r="C376" s="56"/>
      <c r="D376" s="56"/>
      <c r="E376" s="56"/>
      <c r="F376" s="56"/>
      <c r="G376" s="56"/>
      <c r="H376" s="56"/>
      <c r="I376" s="56"/>
      <c r="J376" s="56"/>
      <c r="K376" s="56"/>
      <c r="L376" s="56"/>
      <c r="M376" s="56"/>
      <c r="N376" s="56"/>
    </row>
    <row r="377" spans="1:14" s="51" customFormat="1" x14ac:dyDescent="0.3">
      <c r="A377" s="56"/>
      <c r="B377" s="56"/>
      <c r="C377" s="56"/>
      <c r="D377" s="56"/>
      <c r="E377" s="56"/>
      <c r="F377" s="56"/>
      <c r="G377" s="56"/>
      <c r="H377" s="56"/>
      <c r="I377" s="56"/>
      <c r="J377" s="56"/>
      <c r="K377" s="56"/>
      <c r="L377" s="56"/>
      <c r="M377" s="56"/>
      <c r="N377" s="56"/>
    </row>
    <row r="378" spans="1:14" s="51" customFormat="1" x14ac:dyDescent="0.3">
      <c r="A378" s="56"/>
      <c r="B378" s="56"/>
      <c r="C378" s="56"/>
      <c r="D378" s="56"/>
      <c r="E378" s="56"/>
      <c r="F378" s="56"/>
      <c r="G378" s="56"/>
      <c r="H378" s="56"/>
      <c r="I378" s="56"/>
      <c r="J378" s="56"/>
      <c r="K378" s="56"/>
      <c r="L378" s="56"/>
      <c r="M378" s="56"/>
      <c r="N378" s="56"/>
    </row>
    <row r="379" spans="1:14" s="51" customFormat="1" x14ac:dyDescent="0.3">
      <c r="A379" s="56"/>
      <c r="B379" s="56"/>
      <c r="C379" s="56"/>
      <c r="D379" s="56"/>
      <c r="E379" s="56"/>
      <c r="F379" s="56"/>
      <c r="G379" s="56"/>
      <c r="H379" s="56"/>
      <c r="I379" s="56"/>
      <c r="J379" s="56"/>
      <c r="K379" s="56"/>
      <c r="L379" s="56"/>
      <c r="M379" s="56"/>
      <c r="N379" s="56"/>
    </row>
    <row r="380" spans="1:14" s="51" customFormat="1" x14ac:dyDescent="0.3">
      <c r="A380" s="56"/>
      <c r="B380" s="56"/>
      <c r="C380" s="56"/>
      <c r="D380" s="56"/>
      <c r="E380" s="56"/>
      <c r="F380" s="56"/>
      <c r="G380" s="56"/>
      <c r="H380" s="56"/>
      <c r="I380" s="56"/>
      <c r="J380" s="56"/>
      <c r="K380" s="56"/>
      <c r="L380" s="56"/>
      <c r="M380" s="56"/>
      <c r="N380" s="56"/>
    </row>
    <row r="381" spans="1:14" s="51" customFormat="1" x14ac:dyDescent="0.3">
      <c r="A381" s="56"/>
      <c r="B381" s="56"/>
      <c r="C381" s="56"/>
      <c r="D381" s="56"/>
      <c r="E381" s="56"/>
      <c r="F381" s="56"/>
      <c r="G381" s="56"/>
      <c r="H381" s="56"/>
      <c r="I381" s="56"/>
      <c r="J381" s="56"/>
      <c r="K381" s="56"/>
      <c r="L381" s="56"/>
      <c r="M381" s="56"/>
      <c r="N381" s="56"/>
    </row>
    <row r="382" spans="1:14" s="51" customFormat="1" x14ac:dyDescent="0.3">
      <c r="A382" s="56"/>
      <c r="B382" s="56"/>
      <c r="C382" s="56"/>
      <c r="D382" s="56"/>
      <c r="E382" s="56"/>
      <c r="F382" s="56"/>
      <c r="G382" s="56"/>
      <c r="H382" s="56"/>
      <c r="I382" s="56"/>
      <c r="J382" s="56"/>
      <c r="K382" s="56"/>
      <c r="L382" s="56"/>
      <c r="M382" s="56"/>
      <c r="N382" s="56"/>
    </row>
    <row r="383" spans="1:14" s="51" customFormat="1" x14ac:dyDescent="0.3">
      <c r="A383" s="56"/>
      <c r="B383" s="56"/>
      <c r="C383" s="56"/>
      <c r="D383" s="56"/>
      <c r="E383" s="56"/>
      <c r="F383" s="56"/>
      <c r="G383" s="56"/>
      <c r="H383" s="56"/>
      <c r="I383" s="56"/>
      <c r="J383" s="56"/>
      <c r="K383" s="56"/>
      <c r="L383" s="56"/>
      <c r="M383" s="56"/>
      <c r="N383" s="56"/>
    </row>
    <row r="384" spans="1:14" s="51" customFormat="1" x14ac:dyDescent="0.3">
      <c r="A384" s="56"/>
      <c r="B384" s="56"/>
      <c r="C384" s="56"/>
      <c r="D384" s="56"/>
      <c r="E384" s="56"/>
      <c r="F384" s="56"/>
      <c r="G384" s="56"/>
      <c r="H384" s="56"/>
      <c r="I384" s="56"/>
      <c r="J384" s="56"/>
      <c r="K384" s="56"/>
      <c r="L384" s="56"/>
      <c r="M384" s="56"/>
      <c r="N384" s="56"/>
    </row>
    <row r="385" spans="1:14" s="51" customFormat="1" x14ac:dyDescent="0.3">
      <c r="A385" s="56"/>
      <c r="B385" s="56"/>
      <c r="C385" s="56"/>
      <c r="D385" s="56"/>
      <c r="E385" s="56"/>
      <c r="F385" s="56"/>
      <c r="G385" s="56"/>
      <c r="H385" s="56"/>
      <c r="I385" s="56"/>
      <c r="J385" s="56"/>
      <c r="K385" s="56"/>
      <c r="L385" s="56"/>
      <c r="M385" s="56"/>
      <c r="N385" s="56"/>
    </row>
    <row r="386" spans="1:14" s="51" customFormat="1" x14ac:dyDescent="0.3">
      <c r="A386" s="56"/>
      <c r="B386" s="56"/>
      <c r="C386" s="56"/>
      <c r="D386" s="56"/>
      <c r="E386" s="56"/>
      <c r="F386" s="56"/>
      <c r="G386" s="56"/>
      <c r="H386" s="56"/>
      <c r="I386" s="56"/>
      <c r="J386" s="56"/>
      <c r="K386" s="56"/>
      <c r="L386" s="56"/>
      <c r="M386" s="56"/>
      <c r="N386" s="56"/>
    </row>
    <row r="387" spans="1:14" s="51" customFormat="1" x14ac:dyDescent="0.3">
      <c r="A387" s="56"/>
      <c r="B387" s="56"/>
      <c r="C387" s="56"/>
      <c r="D387" s="56"/>
      <c r="E387" s="56"/>
      <c r="F387" s="56"/>
      <c r="G387" s="56"/>
      <c r="H387" s="56"/>
      <c r="I387" s="56"/>
      <c r="J387" s="56"/>
      <c r="K387" s="56"/>
      <c r="L387" s="56"/>
      <c r="M387" s="56"/>
      <c r="N387" s="56"/>
    </row>
    <row r="388" spans="1:14" s="51" customFormat="1" x14ac:dyDescent="0.3">
      <c r="A388" s="56"/>
      <c r="B388" s="56"/>
      <c r="C388" s="56"/>
      <c r="D388" s="56"/>
      <c r="E388" s="56"/>
      <c r="F388" s="56"/>
      <c r="G388" s="56"/>
      <c r="H388" s="56"/>
      <c r="I388" s="56"/>
      <c r="J388" s="56"/>
      <c r="K388" s="56"/>
      <c r="L388" s="56"/>
      <c r="M388" s="56"/>
      <c r="N388" s="56"/>
    </row>
    <row r="389" spans="1:14" s="51" customFormat="1" x14ac:dyDescent="0.3">
      <c r="A389" s="56"/>
      <c r="B389" s="56"/>
      <c r="C389" s="56"/>
      <c r="D389" s="56"/>
      <c r="E389" s="56"/>
      <c r="F389" s="56"/>
      <c r="G389" s="56"/>
      <c r="H389" s="56"/>
      <c r="I389" s="56"/>
      <c r="J389" s="56"/>
      <c r="K389" s="56"/>
      <c r="L389" s="56"/>
      <c r="M389" s="56"/>
      <c r="N389" s="56"/>
    </row>
    <row r="390" spans="1:14" s="51" customFormat="1" x14ac:dyDescent="0.3">
      <c r="A390" s="56"/>
      <c r="B390" s="56"/>
      <c r="C390" s="56"/>
      <c r="D390" s="56"/>
      <c r="E390" s="56"/>
      <c r="F390" s="56"/>
      <c r="G390" s="56"/>
      <c r="H390" s="56"/>
      <c r="I390" s="56"/>
      <c r="J390" s="56"/>
      <c r="K390" s="56"/>
      <c r="L390" s="56"/>
      <c r="M390" s="56"/>
      <c r="N390" s="56"/>
    </row>
    <row r="391" spans="1:14" s="51" customFormat="1" x14ac:dyDescent="0.3">
      <c r="A391" s="56"/>
      <c r="B391" s="56"/>
      <c r="C391" s="56"/>
      <c r="D391" s="56"/>
      <c r="E391" s="56"/>
      <c r="F391" s="56"/>
      <c r="G391" s="56"/>
      <c r="H391" s="56"/>
      <c r="I391" s="56"/>
      <c r="J391" s="56"/>
      <c r="K391" s="56"/>
      <c r="L391" s="56"/>
      <c r="M391" s="56"/>
      <c r="N391" s="56"/>
    </row>
    <row r="392" spans="1:14" s="51" customFormat="1" x14ac:dyDescent="0.3">
      <c r="A392" s="56"/>
      <c r="B392" s="56"/>
      <c r="C392" s="56"/>
      <c r="D392" s="56"/>
      <c r="E392" s="56"/>
      <c r="F392" s="56"/>
      <c r="G392" s="56"/>
      <c r="H392" s="56"/>
      <c r="I392" s="56"/>
      <c r="J392" s="56"/>
      <c r="K392" s="56"/>
      <c r="L392" s="56"/>
      <c r="M392" s="56"/>
      <c r="N392" s="56"/>
    </row>
    <row r="393" spans="1:14" s="51" customFormat="1" x14ac:dyDescent="0.3">
      <c r="A393" s="56"/>
      <c r="B393" s="56"/>
      <c r="C393" s="56"/>
      <c r="D393" s="56"/>
      <c r="E393" s="56"/>
      <c r="F393" s="56"/>
      <c r="G393" s="56"/>
      <c r="H393" s="56"/>
      <c r="I393" s="56"/>
      <c r="J393" s="56"/>
      <c r="K393" s="56"/>
      <c r="L393" s="56"/>
      <c r="M393" s="56"/>
      <c r="N393" s="56"/>
    </row>
    <row r="394" spans="1:14" s="51" customFormat="1" x14ac:dyDescent="0.3">
      <c r="A394" s="56"/>
      <c r="B394" s="56"/>
      <c r="C394" s="56"/>
      <c r="D394" s="56"/>
      <c r="E394" s="56"/>
      <c r="F394" s="56"/>
      <c r="G394" s="56"/>
      <c r="H394" s="56"/>
      <c r="I394" s="56"/>
      <c r="J394" s="56"/>
      <c r="K394" s="56"/>
      <c r="L394" s="56"/>
      <c r="M394" s="56"/>
      <c r="N394" s="56"/>
    </row>
    <row r="395" spans="1:14" s="51" customFormat="1" x14ac:dyDescent="0.3">
      <c r="A395" s="56"/>
      <c r="B395" s="56"/>
      <c r="C395" s="56"/>
      <c r="D395" s="56"/>
      <c r="E395" s="56"/>
      <c r="F395" s="56"/>
      <c r="G395" s="56"/>
      <c r="H395" s="56"/>
      <c r="I395" s="56"/>
      <c r="J395" s="56"/>
      <c r="K395" s="56"/>
      <c r="L395" s="56"/>
      <c r="M395" s="56"/>
      <c r="N395" s="56"/>
    </row>
    <row r="396" spans="1:14" s="51" customFormat="1" x14ac:dyDescent="0.3">
      <c r="A396" s="56"/>
      <c r="B396" s="56"/>
      <c r="C396" s="56"/>
      <c r="D396" s="56"/>
      <c r="E396" s="56"/>
      <c r="F396" s="56"/>
      <c r="G396" s="56"/>
      <c r="H396" s="56"/>
      <c r="I396" s="56"/>
      <c r="J396" s="56"/>
      <c r="K396" s="56"/>
      <c r="L396" s="56"/>
      <c r="M396" s="56"/>
      <c r="N396" s="56"/>
    </row>
    <row r="397" spans="1:14" s="51" customFormat="1" x14ac:dyDescent="0.3">
      <c r="A397" s="56"/>
      <c r="B397" s="56"/>
      <c r="C397" s="56"/>
      <c r="D397" s="56"/>
      <c r="E397" s="56"/>
      <c r="F397" s="56"/>
      <c r="G397" s="56"/>
      <c r="H397" s="56"/>
      <c r="I397" s="56"/>
      <c r="J397" s="56"/>
      <c r="K397" s="56"/>
      <c r="L397" s="56"/>
      <c r="M397" s="56"/>
      <c r="N397" s="56"/>
    </row>
    <row r="398" spans="1:14" s="51" customFormat="1" x14ac:dyDescent="0.3">
      <c r="A398" s="56"/>
      <c r="B398" s="56"/>
      <c r="C398" s="56"/>
      <c r="D398" s="56"/>
      <c r="E398" s="56"/>
      <c r="F398" s="56"/>
      <c r="G398" s="56"/>
      <c r="H398" s="56"/>
      <c r="I398" s="56"/>
      <c r="J398" s="56"/>
      <c r="K398" s="56"/>
      <c r="L398" s="56"/>
      <c r="M398" s="56"/>
      <c r="N398" s="56"/>
    </row>
    <row r="399" spans="1:14" s="51" customFormat="1" x14ac:dyDescent="0.3">
      <c r="A399" s="56"/>
      <c r="B399" s="56"/>
      <c r="C399" s="56"/>
      <c r="D399" s="56"/>
      <c r="E399" s="56"/>
      <c r="F399" s="56"/>
      <c r="G399" s="56"/>
      <c r="H399" s="56"/>
      <c r="I399" s="56"/>
      <c r="J399" s="56"/>
      <c r="K399" s="56"/>
      <c r="L399" s="56"/>
      <c r="M399" s="56"/>
      <c r="N399" s="56"/>
    </row>
    <row r="400" spans="1:14" s="51" customFormat="1" x14ac:dyDescent="0.3">
      <c r="A400" s="56"/>
      <c r="B400" s="56"/>
      <c r="C400" s="56"/>
      <c r="D400" s="56"/>
      <c r="E400" s="56"/>
      <c r="F400" s="56"/>
      <c r="G400" s="56"/>
      <c r="H400" s="56"/>
      <c r="I400" s="56"/>
      <c r="J400" s="56"/>
      <c r="K400" s="56"/>
      <c r="L400" s="56"/>
      <c r="M400" s="56"/>
      <c r="N400" s="56"/>
    </row>
    <row r="401" spans="1:14" s="51" customFormat="1" x14ac:dyDescent="0.3">
      <c r="A401" s="56"/>
      <c r="B401" s="56"/>
      <c r="C401" s="56"/>
      <c r="D401" s="56"/>
      <c r="E401" s="56"/>
      <c r="F401" s="56"/>
      <c r="G401" s="56"/>
      <c r="H401" s="56"/>
      <c r="I401" s="56"/>
      <c r="J401" s="56"/>
      <c r="K401" s="56"/>
      <c r="L401" s="56"/>
      <c r="M401" s="56"/>
      <c r="N401" s="56"/>
    </row>
    <row r="402" spans="1:14" s="51" customFormat="1" x14ac:dyDescent="0.3">
      <c r="A402" s="56"/>
      <c r="B402" s="56"/>
      <c r="C402" s="56"/>
      <c r="D402" s="56"/>
      <c r="E402" s="56"/>
      <c r="F402" s="56"/>
      <c r="G402" s="56"/>
      <c r="H402" s="56"/>
      <c r="I402" s="56"/>
      <c r="J402" s="56"/>
      <c r="K402" s="56"/>
      <c r="L402" s="56"/>
      <c r="M402" s="56"/>
      <c r="N402" s="56"/>
    </row>
    <row r="403" spans="1:14" s="51" customFormat="1" x14ac:dyDescent="0.3">
      <c r="A403" s="56"/>
      <c r="B403" s="56"/>
      <c r="C403" s="56"/>
      <c r="D403" s="56"/>
      <c r="E403" s="56"/>
      <c r="F403" s="56"/>
      <c r="G403" s="56"/>
      <c r="H403" s="56"/>
      <c r="I403" s="56"/>
      <c r="J403" s="56"/>
      <c r="K403" s="56"/>
      <c r="L403" s="56"/>
      <c r="M403" s="56"/>
      <c r="N403" s="56"/>
    </row>
    <row r="404" spans="1:14" s="51" customFormat="1" x14ac:dyDescent="0.3">
      <c r="A404" s="56"/>
      <c r="B404" s="56"/>
      <c r="C404" s="56"/>
      <c r="D404" s="56"/>
      <c r="E404" s="56"/>
      <c r="F404" s="56"/>
      <c r="G404" s="56"/>
      <c r="H404" s="56"/>
      <c r="I404" s="56"/>
      <c r="J404" s="56"/>
      <c r="K404" s="56"/>
      <c r="L404" s="56"/>
      <c r="M404" s="56"/>
      <c r="N404" s="56"/>
    </row>
    <row r="405" spans="1:14" s="51" customFormat="1" x14ac:dyDescent="0.3">
      <c r="A405" s="56"/>
      <c r="B405" s="56"/>
      <c r="C405" s="56"/>
      <c r="D405" s="56"/>
      <c r="E405" s="56"/>
      <c r="F405" s="56"/>
      <c r="G405" s="56"/>
      <c r="H405" s="56"/>
      <c r="I405" s="56"/>
      <c r="J405" s="56"/>
      <c r="K405" s="56"/>
      <c r="L405" s="56"/>
      <c r="M405" s="56"/>
      <c r="N405" s="56"/>
    </row>
    <row r="406" spans="1:14" s="51" customFormat="1" x14ac:dyDescent="0.3">
      <c r="A406" s="56"/>
      <c r="B406" s="56"/>
      <c r="C406" s="56"/>
      <c r="D406" s="56"/>
      <c r="E406" s="56"/>
      <c r="F406" s="56"/>
      <c r="G406" s="56"/>
      <c r="H406" s="56"/>
      <c r="I406" s="56"/>
      <c r="J406" s="56"/>
      <c r="K406" s="56"/>
      <c r="L406" s="56"/>
      <c r="M406" s="56"/>
      <c r="N406" s="56"/>
    </row>
    <row r="407" spans="1:14" s="51" customFormat="1" x14ac:dyDescent="0.3">
      <c r="A407" s="56"/>
      <c r="B407" s="56"/>
      <c r="C407" s="56"/>
      <c r="D407" s="56"/>
      <c r="E407" s="56"/>
      <c r="F407" s="56"/>
      <c r="G407" s="56"/>
      <c r="H407" s="56"/>
      <c r="I407" s="56"/>
      <c r="J407" s="56"/>
      <c r="K407" s="56"/>
      <c r="L407" s="56"/>
      <c r="M407" s="56"/>
      <c r="N407" s="56"/>
    </row>
    <row r="408" spans="1:14" s="51" customFormat="1" x14ac:dyDescent="0.3">
      <c r="A408" s="56"/>
      <c r="B408" s="56"/>
      <c r="C408" s="56"/>
      <c r="D408" s="56"/>
      <c r="E408" s="56"/>
      <c r="F408" s="56"/>
      <c r="G408" s="56"/>
      <c r="H408" s="56"/>
      <c r="I408" s="56"/>
      <c r="J408" s="56"/>
      <c r="K408" s="56"/>
      <c r="L408" s="56"/>
      <c r="M408" s="56"/>
      <c r="N408" s="56"/>
    </row>
    <row r="409" spans="1:14" s="51" customFormat="1" x14ac:dyDescent="0.3">
      <c r="A409" s="56"/>
      <c r="B409" s="56"/>
      <c r="C409" s="56"/>
      <c r="D409" s="56"/>
      <c r="E409" s="56"/>
      <c r="F409" s="56"/>
      <c r="G409" s="56"/>
      <c r="H409" s="56"/>
      <c r="I409" s="56"/>
      <c r="J409" s="56"/>
      <c r="K409" s="56"/>
      <c r="L409" s="56"/>
      <c r="M409" s="56"/>
      <c r="N409" s="56"/>
    </row>
    <row r="410" spans="1:14" s="51" customFormat="1" x14ac:dyDescent="0.3">
      <c r="A410" s="56"/>
      <c r="B410" s="56"/>
      <c r="C410" s="56"/>
      <c r="D410" s="56"/>
      <c r="E410" s="56"/>
      <c r="F410" s="56"/>
      <c r="G410" s="56"/>
      <c r="H410" s="56"/>
      <c r="I410" s="56"/>
      <c r="J410" s="56"/>
      <c r="K410" s="56"/>
      <c r="L410" s="56"/>
      <c r="M410" s="56"/>
      <c r="N410" s="56"/>
    </row>
    <row r="411" spans="1:14" s="51" customFormat="1" x14ac:dyDescent="0.3">
      <c r="A411" s="56"/>
      <c r="B411" s="56"/>
      <c r="C411" s="56"/>
      <c r="D411" s="56"/>
      <c r="E411" s="56"/>
      <c r="F411" s="56"/>
      <c r="G411" s="56"/>
      <c r="H411" s="56"/>
      <c r="I411" s="56"/>
      <c r="J411" s="56"/>
      <c r="K411" s="56"/>
      <c r="L411" s="56"/>
      <c r="M411" s="56"/>
      <c r="N411" s="56"/>
    </row>
    <row r="412" spans="1:14" s="51" customFormat="1" x14ac:dyDescent="0.3">
      <c r="A412" s="56"/>
      <c r="B412" s="56"/>
      <c r="C412" s="56"/>
      <c r="D412" s="56"/>
      <c r="E412" s="56"/>
      <c r="F412" s="56"/>
      <c r="G412" s="56"/>
      <c r="H412" s="56"/>
      <c r="I412" s="56"/>
      <c r="J412" s="56"/>
      <c r="K412" s="56"/>
      <c r="L412" s="56"/>
      <c r="M412" s="56"/>
      <c r="N412" s="56"/>
    </row>
    <row r="413" spans="1:14" s="51" customFormat="1" x14ac:dyDescent="0.3">
      <c r="A413" s="56"/>
      <c r="B413" s="56"/>
      <c r="C413" s="56"/>
      <c r="D413" s="56"/>
      <c r="E413" s="56"/>
      <c r="F413" s="56"/>
      <c r="G413" s="56"/>
      <c r="H413" s="56"/>
      <c r="I413" s="56"/>
      <c r="J413" s="56"/>
      <c r="K413" s="56"/>
      <c r="L413" s="56"/>
      <c r="M413" s="56"/>
      <c r="N413" s="56"/>
    </row>
    <row r="414" spans="1:14" s="51" customFormat="1" x14ac:dyDescent="0.3">
      <c r="A414" s="56"/>
      <c r="B414" s="56"/>
      <c r="C414" s="56"/>
      <c r="D414" s="56"/>
      <c r="E414" s="56"/>
      <c r="F414" s="56"/>
      <c r="G414" s="56"/>
      <c r="H414" s="56"/>
      <c r="I414" s="56"/>
      <c r="J414" s="56"/>
      <c r="K414" s="56"/>
      <c r="L414" s="56"/>
      <c r="M414" s="56"/>
      <c r="N414" s="56"/>
    </row>
    <row r="415" spans="1:14" s="51" customFormat="1" x14ac:dyDescent="0.3">
      <c r="A415" s="56"/>
      <c r="B415" s="56"/>
      <c r="C415" s="56"/>
      <c r="D415" s="56"/>
      <c r="E415" s="56"/>
      <c r="F415" s="56"/>
      <c r="G415" s="56"/>
      <c r="H415" s="56"/>
      <c r="I415" s="56"/>
      <c r="J415" s="56"/>
      <c r="K415" s="56"/>
      <c r="L415" s="56"/>
      <c r="M415" s="56"/>
      <c r="N415" s="56"/>
    </row>
    <row r="416" spans="1:14" s="51" customFormat="1" x14ac:dyDescent="0.3">
      <c r="A416" s="56"/>
      <c r="B416" s="56"/>
      <c r="C416" s="56"/>
      <c r="D416" s="56"/>
      <c r="E416" s="56"/>
      <c r="F416" s="56"/>
      <c r="G416" s="56"/>
      <c r="H416" s="56"/>
      <c r="I416" s="56"/>
      <c r="J416" s="56"/>
      <c r="K416" s="56"/>
      <c r="L416" s="56"/>
      <c r="M416" s="56"/>
      <c r="N416" s="56"/>
    </row>
    <row r="417" spans="1:14" s="51" customFormat="1" x14ac:dyDescent="0.3">
      <c r="A417" s="56"/>
      <c r="B417" s="56"/>
      <c r="C417" s="56"/>
      <c r="D417" s="56"/>
      <c r="E417" s="56"/>
      <c r="F417" s="56"/>
      <c r="G417" s="56"/>
      <c r="H417" s="56"/>
      <c r="I417" s="56"/>
      <c r="J417" s="56"/>
      <c r="K417" s="56"/>
      <c r="L417" s="56"/>
      <c r="M417" s="56"/>
      <c r="N417" s="56"/>
    </row>
    <row r="418" spans="1:14" s="51" customFormat="1" x14ac:dyDescent="0.3">
      <c r="A418" s="56"/>
      <c r="B418" s="56"/>
      <c r="C418" s="56"/>
      <c r="D418" s="56"/>
      <c r="E418" s="56"/>
      <c r="F418" s="56"/>
      <c r="G418" s="56"/>
      <c r="H418" s="56"/>
      <c r="I418" s="56"/>
      <c r="J418" s="56"/>
      <c r="K418" s="56"/>
      <c r="L418" s="56"/>
      <c r="M418" s="56"/>
      <c r="N418" s="56"/>
    </row>
    <row r="419" spans="1:14" s="51" customFormat="1" x14ac:dyDescent="0.3">
      <c r="A419" s="56"/>
      <c r="B419" s="56"/>
      <c r="C419" s="56"/>
      <c r="D419" s="56"/>
      <c r="E419" s="56"/>
      <c r="F419" s="56"/>
      <c r="G419" s="56"/>
      <c r="H419" s="56"/>
      <c r="I419" s="56"/>
      <c r="J419" s="56"/>
      <c r="K419" s="56"/>
      <c r="L419" s="56"/>
      <c r="M419" s="56"/>
      <c r="N419" s="56"/>
    </row>
    <row r="420" spans="1:14" s="51" customFormat="1" x14ac:dyDescent="0.3">
      <c r="A420" s="56"/>
      <c r="B420" s="56"/>
      <c r="C420" s="56"/>
      <c r="D420" s="56"/>
      <c r="E420" s="56"/>
      <c r="F420" s="56"/>
      <c r="G420" s="56"/>
      <c r="H420" s="56"/>
      <c r="I420" s="56"/>
      <c r="J420" s="56"/>
      <c r="K420" s="56"/>
      <c r="L420" s="56"/>
      <c r="M420" s="56"/>
      <c r="N420" s="56"/>
    </row>
    <row r="421" spans="1:14" s="51" customFormat="1" x14ac:dyDescent="0.3">
      <c r="A421" s="56"/>
      <c r="B421" s="56"/>
      <c r="C421" s="56"/>
      <c r="D421" s="56"/>
      <c r="E421" s="56"/>
      <c r="F421" s="56"/>
      <c r="G421" s="56"/>
      <c r="H421" s="56"/>
      <c r="I421" s="56"/>
      <c r="J421" s="56"/>
      <c r="K421" s="56"/>
      <c r="L421" s="56"/>
      <c r="M421" s="56"/>
      <c r="N421" s="56"/>
    </row>
    <row r="422" spans="1:14" s="51" customFormat="1" x14ac:dyDescent="0.3">
      <c r="A422" s="56"/>
      <c r="B422" s="56"/>
      <c r="C422" s="56"/>
      <c r="D422" s="56"/>
      <c r="E422" s="56"/>
      <c r="F422" s="56"/>
      <c r="G422" s="56"/>
      <c r="H422" s="56"/>
      <c r="I422" s="56"/>
      <c r="J422" s="56"/>
      <c r="K422" s="56"/>
      <c r="L422" s="56"/>
      <c r="M422" s="56"/>
      <c r="N422" s="56"/>
    </row>
    <row r="423" spans="1:14" s="51" customFormat="1" x14ac:dyDescent="0.3">
      <c r="A423" s="56"/>
      <c r="B423" s="56"/>
      <c r="C423" s="56"/>
      <c r="D423" s="56"/>
      <c r="E423" s="56"/>
      <c r="F423" s="56"/>
      <c r="G423" s="56"/>
      <c r="H423" s="56"/>
      <c r="I423" s="56"/>
      <c r="J423" s="56"/>
      <c r="K423" s="56"/>
      <c r="L423" s="56"/>
      <c r="M423" s="56"/>
      <c r="N423" s="56"/>
    </row>
    <row r="424" spans="1:14" s="51" customFormat="1" x14ac:dyDescent="0.3">
      <c r="A424" s="56"/>
      <c r="B424" s="56"/>
      <c r="C424" s="56"/>
      <c r="D424" s="56"/>
      <c r="E424" s="56"/>
      <c r="F424" s="56"/>
      <c r="G424" s="56"/>
      <c r="H424" s="56"/>
      <c r="I424" s="56"/>
      <c r="J424" s="56"/>
      <c r="K424" s="56"/>
      <c r="L424" s="56"/>
      <c r="M424" s="56"/>
      <c r="N424" s="56"/>
    </row>
    <row r="425" spans="1:14" s="51" customFormat="1" x14ac:dyDescent="0.3">
      <c r="A425" s="56"/>
      <c r="B425" s="56"/>
      <c r="C425" s="56"/>
      <c r="D425" s="56"/>
      <c r="E425" s="56"/>
      <c r="F425" s="56"/>
      <c r="G425" s="56"/>
      <c r="H425" s="56"/>
      <c r="I425" s="56"/>
      <c r="J425" s="56"/>
      <c r="K425" s="56"/>
      <c r="L425" s="56"/>
      <c r="M425" s="56"/>
      <c r="N425" s="56"/>
    </row>
    <row r="426" spans="1:14" s="51" customFormat="1" x14ac:dyDescent="0.3">
      <c r="A426" s="56"/>
      <c r="B426" s="56"/>
      <c r="C426" s="56"/>
      <c r="D426" s="56"/>
      <c r="E426" s="56"/>
      <c r="F426" s="56"/>
      <c r="G426" s="56"/>
      <c r="H426" s="56"/>
      <c r="I426" s="56"/>
      <c r="J426" s="56"/>
      <c r="K426" s="56"/>
      <c r="L426" s="56"/>
      <c r="M426" s="56"/>
      <c r="N426" s="56"/>
    </row>
    <row r="427" spans="1:14" s="51" customFormat="1" x14ac:dyDescent="0.3">
      <c r="A427" s="56"/>
      <c r="B427" s="56"/>
      <c r="C427" s="56"/>
      <c r="D427" s="56"/>
      <c r="E427" s="56"/>
      <c r="F427" s="56"/>
      <c r="G427" s="56"/>
      <c r="H427" s="56"/>
      <c r="I427" s="56"/>
      <c r="J427" s="56"/>
      <c r="K427" s="56"/>
      <c r="L427" s="56"/>
      <c r="M427" s="56"/>
      <c r="N427" s="56"/>
    </row>
    <row r="428" spans="1:14" s="51" customFormat="1" x14ac:dyDescent="0.3">
      <c r="A428" s="56"/>
      <c r="B428" s="56"/>
      <c r="C428" s="56"/>
      <c r="D428" s="56"/>
      <c r="E428" s="56"/>
      <c r="F428" s="56"/>
      <c r="G428" s="56"/>
      <c r="H428" s="56"/>
      <c r="I428" s="56"/>
      <c r="J428" s="56"/>
      <c r="K428" s="56"/>
      <c r="L428" s="56"/>
      <c r="M428" s="56"/>
      <c r="N428" s="56"/>
    </row>
    <row r="429" spans="1:14" s="51" customFormat="1" x14ac:dyDescent="0.3">
      <c r="A429" s="56"/>
      <c r="B429" s="56"/>
      <c r="C429" s="56"/>
      <c r="D429" s="56"/>
      <c r="E429" s="56"/>
      <c r="F429" s="56"/>
      <c r="G429" s="56"/>
      <c r="H429" s="56"/>
      <c r="I429" s="56"/>
      <c r="J429" s="56"/>
      <c r="K429" s="56"/>
      <c r="L429" s="56"/>
      <c r="M429" s="56"/>
      <c r="N429" s="56"/>
    </row>
    <row r="430" spans="1:14" s="51" customFormat="1" x14ac:dyDescent="0.3">
      <c r="A430" s="56"/>
      <c r="B430" s="56"/>
      <c r="C430" s="56"/>
      <c r="D430" s="56"/>
      <c r="E430" s="56"/>
      <c r="F430" s="56"/>
      <c r="G430" s="56"/>
      <c r="H430" s="56"/>
      <c r="I430" s="56"/>
      <c r="J430" s="56"/>
      <c r="K430" s="56"/>
      <c r="L430" s="56"/>
      <c r="M430" s="56"/>
      <c r="N430" s="56"/>
    </row>
    <row r="431" spans="1:14" s="51" customFormat="1" x14ac:dyDescent="0.3">
      <c r="A431" s="56"/>
      <c r="B431" s="56"/>
      <c r="C431" s="56"/>
      <c r="D431" s="56"/>
      <c r="E431" s="56"/>
      <c r="F431" s="56"/>
      <c r="G431" s="56"/>
      <c r="H431" s="56"/>
      <c r="I431" s="56"/>
      <c r="J431" s="56"/>
      <c r="K431" s="56"/>
      <c r="L431" s="56"/>
      <c r="M431" s="56"/>
      <c r="N431" s="56"/>
    </row>
    <row r="432" spans="1:14" s="51" customFormat="1" x14ac:dyDescent="0.3">
      <c r="A432" s="56"/>
      <c r="B432" s="56"/>
      <c r="C432" s="56"/>
      <c r="D432" s="56"/>
      <c r="E432" s="56"/>
      <c r="F432" s="56"/>
      <c r="G432" s="56"/>
      <c r="H432" s="56"/>
      <c r="I432" s="56"/>
      <c r="J432" s="56"/>
      <c r="K432" s="56"/>
      <c r="L432" s="56"/>
      <c r="M432" s="56"/>
      <c r="N432" s="56"/>
    </row>
    <row r="433" spans="1:14" s="51" customFormat="1" x14ac:dyDescent="0.3">
      <c r="A433" s="56"/>
      <c r="B433" s="56"/>
      <c r="C433" s="56"/>
      <c r="D433" s="56"/>
      <c r="E433" s="56"/>
      <c r="F433" s="56"/>
      <c r="G433" s="56"/>
      <c r="H433" s="56"/>
      <c r="I433" s="56"/>
      <c r="J433" s="56"/>
      <c r="K433" s="56"/>
      <c r="L433" s="56"/>
      <c r="M433" s="56"/>
      <c r="N433" s="56"/>
    </row>
    <row r="434" spans="1:14" s="51" customFormat="1" x14ac:dyDescent="0.3">
      <c r="A434" s="56"/>
      <c r="B434" s="56"/>
      <c r="C434" s="56"/>
      <c r="D434" s="56"/>
      <c r="E434" s="56"/>
      <c r="F434" s="56"/>
      <c r="G434" s="56"/>
      <c r="H434" s="56"/>
      <c r="I434" s="56"/>
      <c r="J434" s="56"/>
      <c r="K434" s="56"/>
      <c r="L434" s="56"/>
      <c r="M434" s="56"/>
      <c r="N434" s="56"/>
    </row>
    <row r="435" spans="1:14" s="51" customFormat="1" x14ac:dyDescent="0.3">
      <c r="A435" s="56"/>
      <c r="B435" s="56"/>
      <c r="C435" s="56"/>
      <c r="D435" s="56"/>
      <c r="E435" s="56"/>
      <c r="F435" s="56"/>
      <c r="G435" s="56"/>
      <c r="H435" s="56"/>
      <c r="I435" s="56"/>
      <c r="J435" s="56"/>
      <c r="K435" s="56"/>
      <c r="L435" s="56"/>
      <c r="M435" s="56"/>
      <c r="N435" s="56"/>
    </row>
    <row r="436" spans="1:14" s="51" customFormat="1" x14ac:dyDescent="0.3">
      <c r="A436" s="56"/>
      <c r="B436" s="56"/>
      <c r="C436" s="56"/>
      <c r="D436" s="56"/>
      <c r="E436" s="56"/>
      <c r="F436" s="56"/>
      <c r="G436" s="56"/>
      <c r="H436" s="56"/>
      <c r="I436" s="56"/>
      <c r="J436" s="56"/>
      <c r="K436" s="56"/>
      <c r="L436" s="56"/>
      <c r="M436" s="56"/>
      <c r="N436" s="56"/>
    </row>
    <row r="437" spans="1:14" s="51" customFormat="1" x14ac:dyDescent="0.3">
      <c r="A437" s="56"/>
      <c r="B437" s="56"/>
      <c r="C437" s="56"/>
      <c r="D437" s="56"/>
      <c r="E437" s="56"/>
      <c r="F437" s="56"/>
      <c r="G437" s="56"/>
      <c r="H437" s="56"/>
      <c r="I437" s="56"/>
      <c r="J437" s="56"/>
      <c r="K437" s="56"/>
      <c r="L437" s="56"/>
      <c r="M437" s="56"/>
      <c r="N437" s="56"/>
    </row>
    <row r="438" spans="1:14" s="51" customFormat="1" x14ac:dyDescent="0.3">
      <c r="A438" s="56"/>
      <c r="B438" s="56"/>
      <c r="C438" s="56"/>
      <c r="D438" s="56"/>
      <c r="E438" s="56"/>
      <c r="F438" s="56"/>
      <c r="G438" s="56"/>
      <c r="H438" s="56"/>
      <c r="I438" s="56"/>
      <c r="J438" s="56"/>
      <c r="K438" s="56"/>
      <c r="L438" s="56"/>
      <c r="M438" s="56"/>
      <c r="N438" s="56"/>
    </row>
    <row r="439" spans="1:14" s="51" customFormat="1" x14ac:dyDescent="0.3">
      <c r="A439" s="56"/>
      <c r="B439" s="56"/>
      <c r="C439" s="56"/>
      <c r="D439" s="56"/>
      <c r="E439" s="56"/>
      <c r="F439" s="56"/>
      <c r="G439" s="56"/>
      <c r="H439" s="56"/>
      <c r="I439" s="56"/>
      <c r="J439" s="56"/>
      <c r="K439" s="56"/>
      <c r="L439" s="56"/>
      <c r="M439" s="56"/>
      <c r="N439" s="56"/>
    </row>
    <row r="440" spans="1:14" s="51" customFormat="1" x14ac:dyDescent="0.3">
      <c r="A440" s="56"/>
      <c r="B440" s="56"/>
      <c r="C440" s="56"/>
      <c r="D440" s="56"/>
      <c r="E440" s="56"/>
      <c r="F440" s="56"/>
      <c r="G440" s="56"/>
      <c r="H440" s="56"/>
      <c r="I440" s="56"/>
      <c r="J440" s="56"/>
      <c r="K440" s="56"/>
      <c r="L440" s="56"/>
      <c r="M440" s="56"/>
      <c r="N440" s="56"/>
    </row>
    <row r="441" spans="1:14" s="51" customFormat="1" x14ac:dyDescent="0.3">
      <c r="A441" s="56"/>
      <c r="B441" s="56"/>
      <c r="C441" s="56"/>
      <c r="D441" s="56"/>
      <c r="E441" s="56"/>
      <c r="F441" s="56"/>
      <c r="G441" s="56"/>
      <c r="H441" s="56"/>
      <c r="I441" s="56"/>
      <c r="J441" s="56"/>
      <c r="K441" s="56"/>
      <c r="L441" s="56"/>
      <c r="M441" s="56"/>
      <c r="N441" s="56"/>
    </row>
    <row r="442" spans="1:14" s="51" customFormat="1" x14ac:dyDescent="0.3">
      <c r="A442" s="56"/>
      <c r="B442" s="56"/>
      <c r="C442" s="56"/>
      <c r="D442" s="56"/>
      <c r="E442" s="56"/>
      <c r="F442" s="56"/>
      <c r="G442" s="56"/>
      <c r="H442" s="56"/>
      <c r="I442" s="56"/>
      <c r="J442" s="56"/>
      <c r="K442" s="56"/>
      <c r="L442" s="56"/>
      <c r="M442" s="56"/>
      <c r="N442" s="56"/>
    </row>
    <row r="443" spans="1:14" s="51" customFormat="1" x14ac:dyDescent="0.3">
      <c r="A443" s="56"/>
      <c r="B443" s="56"/>
      <c r="C443" s="56"/>
      <c r="D443" s="56"/>
      <c r="E443" s="56"/>
      <c r="F443" s="56"/>
      <c r="G443" s="56"/>
      <c r="H443" s="56"/>
      <c r="I443" s="56"/>
      <c r="J443" s="56"/>
      <c r="K443" s="56"/>
      <c r="L443" s="56"/>
      <c r="M443" s="56"/>
      <c r="N443" s="56"/>
    </row>
    <row r="444" spans="1:14" s="51" customFormat="1" x14ac:dyDescent="0.3">
      <c r="A444" s="56"/>
      <c r="B444" s="56"/>
      <c r="C444" s="56"/>
      <c r="D444" s="56"/>
      <c r="E444" s="56"/>
      <c r="F444" s="56"/>
      <c r="G444" s="56"/>
      <c r="H444" s="56"/>
      <c r="I444" s="56"/>
      <c r="J444" s="56"/>
      <c r="K444" s="56"/>
      <c r="L444" s="56"/>
      <c r="M444" s="56"/>
      <c r="N444" s="56"/>
    </row>
    <row r="445" spans="1:14" s="51" customFormat="1" x14ac:dyDescent="0.3">
      <c r="A445" s="56"/>
      <c r="B445" s="56"/>
      <c r="C445" s="56"/>
      <c r="D445" s="56"/>
      <c r="E445" s="56"/>
      <c r="F445" s="56"/>
      <c r="G445" s="56"/>
      <c r="H445" s="56"/>
      <c r="I445" s="56"/>
      <c r="J445" s="56"/>
      <c r="K445" s="56"/>
      <c r="L445" s="56"/>
      <c r="M445" s="56"/>
      <c r="N445" s="56"/>
    </row>
    <row r="446" spans="1:14" s="51" customFormat="1" x14ac:dyDescent="0.3">
      <c r="A446" s="56"/>
      <c r="B446" s="56"/>
      <c r="C446" s="56"/>
      <c r="D446" s="56"/>
      <c r="E446" s="56"/>
      <c r="F446" s="56"/>
      <c r="G446" s="56"/>
      <c r="H446" s="56"/>
      <c r="I446" s="56"/>
      <c r="J446" s="56"/>
      <c r="K446" s="56"/>
      <c r="L446" s="56"/>
      <c r="M446" s="56"/>
      <c r="N446" s="56"/>
    </row>
    <row r="447" spans="1:14" s="51" customFormat="1" x14ac:dyDescent="0.3">
      <c r="A447" s="56"/>
      <c r="B447" s="56"/>
      <c r="C447" s="56"/>
      <c r="D447" s="56"/>
      <c r="E447" s="56"/>
      <c r="F447" s="56"/>
      <c r="G447" s="56"/>
      <c r="H447" s="56"/>
      <c r="I447" s="56"/>
      <c r="J447" s="56"/>
      <c r="K447" s="56"/>
      <c r="L447" s="56"/>
      <c r="M447" s="56"/>
      <c r="N447" s="56"/>
    </row>
    <row r="448" spans="1:14" s="51" customFormat="1" x14ac:dyDescent="0.3">
      <c r="A448" s="56"/>
      <c r="B448" s="56"/>
      <c r="C448" s="56"/>
      <c r="D448" s="56"/>
      <c r="E448" s="56"/>
      <c r="F448" s="56"/>
      <c r="G448" s="56"/>
      <c r="H448" s="56"/>
      <c r="I448" s="56"/>
      <c r="J448" s="56"/>
      <c r="K448" s="56"/>
      <c r="L448" s="56"/>
      <c r="M448" s="56"/>
      <c r="N448" s="56"/>
    </row>
    <row r="449" spans="1:18" s="51" customFormat="1" x14ac:dyDescent="0.3">
      <c r="A449" s="56"/>
      <c r="B449" s="56"/>
      <c r="C449" s="56"/>
      <c r="D449" s="56"/>
      <c r="E449" s="56"/>
      <c r="F449" s="56"/>
      <c r="G449" s="56"/>
      <c r="H449" s="56"/>
      <c r="I449" s="56"/>
      <c r="J449" s="56"/>
      <c r="K449" s="56"/>
      <c r="L449" s="56"/>
      <c r="M449" s="56"/>
      <c r="N449" s="56"/>
    </row>
    <row r="450" spans="1:18" s="51" customFormat="1" x14ac:dyDescent="0.3">
      <c r="A450" s="56"/>
      <c r="B450" s="56"/>
      <c r="C450" s="56"/>
      <c r="D450" s="56"/>
      <c r="E450" s="56"/>
      <c r="F450" s="56"/>
      <c r="G450" s="56"/>
      <c r="H450" s="56"/>
      <c r="I450" s="56"/>
      <c r="J450" s="56"/>
      <c r="K450" s="56"/>
      <c r="L450" s="56"/>
      <c r="M450" s="56"/>
      <c r="N450" s="56"/>
    </row>
    <row r="451" spans="1:18" s="51" customFormat="1" x14ac:dyDescent="0.3">
      <c r="A451" s="56"/>
      <c r="B451" s="56"/>
      <c r="C451" s="56"/>
      <c r="D451" s="56"/>
      <c r="E451" s="56"/>
      <c r="F451" s="56"/>
      <c r="G451" s="56"/>
      <c r="H451" s="56"/>
      <c r="I451" s="56"/>
      <c r="J451" s="56"/>
      <c r="K451" s="56"/>
      <c r="L451" s="56"/>
      <c r="M451" s="56"/>
      <c r="N451" s="56"/>
    </row>
    <row r="452" spans="1:18" s="51" customFormat="1" x14ac:dyDescent="0.3">
      <c r="A452" s="56"/>
      <c r="B452" s="56"/>
      <c r="C452" s="56"/>
      <c r="D452" s="56"/>
      <c r="E452" s="56"/>
      <c r="F452" s="56"/>
      <c r="G452" s="56"/>
      <c r="H452" s="56"/>
      <c r="I452" s="56"/>
      <c r="J452" s="56"/>
      <c r="K452" s="56"/>
      <c r="L452" s="56"/>
      <c r="M452" s="56"/>
      <c r="N452" s="56"/>
    </row>
    <row r="453" spans="1:18" s="51" customFormat="1" x14ac:dyDescent="0.3">
      <c r="A453" s="56"/>
      <c r="B453" s="56"/>
      <c r="C453" s="56"/>
      <c r="D453" s="56"/>
      <c r="E453" s="56"/>
      <c r="F453" s="56"/>
      <c r="G453" s="56"/>
      <c r="H453" s="56"/>
      <c r="I453" s="56"/>
      <c r="J453" s="56"/>
      <c r="K453" s="56"/>
      <c r="L453" s="56"/>
      <c r="M453" s="56"/>
      <c r="N453" s="56"/>
    </row>
    <row r="454" spans="1:18" s="51" customFormat="1" x14ac:dyDescent="0.3">
      <c r="A454" s="56"/>
      <c r="B454" s="56"/>
      <c r="C454" s="56"/>
      <c r="D454" s="56"/>
      <c r="E454" s="56"/>
      <c r="F454" s="56"/>
      <c r="G454" s="56"/>
      <c r="H454" s="56"/>
      <c r="I454" s="56"/>
      <c r="J454" s="56"/>
      <c r="K454" s="56"/>
      <c r="L454" s="56"/>
      <c r="M454" s="56"/>
      <c r="N454" s="56"/>
    </row>
    <row r="455" spans="1:18" s="51" customFormat="1" x14ac:dyDescent="0.3">
      <c r="A455" s="56"/>
      <c r="B455" s="56"/>
      <c r="C455" s="56"/>
      <c r="D455" s="56"/>
      <c r="E455" s="56"/>
      <c r="F455" s="56"/>
      <c r="G455" s="56"/>
      <c r="H455" s="56"/>
      <c r="I455" s="56"/>
      <c r="J455" s="56"/>
      <c r="K455" s="56"/>
      <c r="L455" s="56"/>
      <c r="M455" s="56"/>
      <c r="N455" s="56"/>
    </row>
    <row r="456" spans="1:18" s="51" customFormat="1" x14ac:dyDescent="0.3">
      <c r="A456" s="56"/>
      <c r="B456" s="56"/>
      <c r="C456" s="56"/>
      <c r="D456" s="56"/>
      <c r="E456" s="56"/>
      <c r="F456" s="56"/>
      <c r="G456" s="56"/>
      <c r="H456" s="56"/>
      <c r="I456" s="56"/>
      <c r="J456" s="56"/>
      <c r="K456" s="56"/>
      <c r="L456" s="56"/>
      <c r="M456" s="56"/>
      <c r="N456" s="56"/>
    </row>
    <row r="457" spans="1:18" s="51" customFormat="1" x14ac:dyDescent="0.3">
      <c r="A457" s="56"/>
      <c r="B457" s="56"/>
      <c r="C457" s="56"/>
      <c r="D457" s="56"/>
      <c r="E457" s="56"/>
      <c r="F457" s="56"/>
      <c r="G457" s="56"/>
      <c r="H457" s="56"/>
      <c r="I457" s="56"/>
      <c r="J457" s="56"/>
      <c r="K457" s="56"/>
      <c r="L457" s="56"/>
      <c r="M457" s="56"/>
      <c r="N457" s="56"/>
    </row>
    <row r="458" spans="1:18" s="51" customFormat="1" x14ac:dyDescent="0.3">
      <c r="A458" s="56"/>
      <c r="B458" s="56"/>
      <c r="C458" s="56"/>
      <c r="D458" s="56"/>
      <c r="E458" s="56"/>
      <c r="F458" s="56"/>
      <c r="G458" s="56"/>
      <c r="H458" s="56"/>
      <c r="I458" s="56"/>
      <c r="J458" s="56"/>
      <c r="K458" s="56"/>
      <c r="L458" s="56"/>
      <c r="M458" s="56"/>
      <c r="N458" s="56"/>
    </row>
    <row r="459" spans="1:18" s="51" customFormat="1" x14ac:dyDescent="0.3">
      <c r="A459" s="56"/>
      <c r="B459" s="56"/>
      <c r="C459" s="56"/>
      <c r="D459" s="56"/>
      <c r="E459" s="56"/>
      <c r="F459" s="56"/>
      <c r="G459" s="56"/>
      <c r="H459" s="56"/>
      <c r="I459" s="56"/>
      <c r="J459" s="56"/>
      <c r="K459" s="56"/>
      <c r="L459" s="56"/>
      <c r="M459" s="56"/>
      <c r="N459" s="56"/>
    </row>
    <row r="460" spans="1:18" s="51" customFormat="1" x14ac:dyDescent="0.3">
      <c r="A460" s="56"/>
      <c r="B460" s="56"/>
      <c r="C460" s="56"/>
      <c r="D460" s="56"/>
      <c r="E460" s="56"/>
      <c r="F460" s="56"/>
      <c r="G460" s="56"/>
      <c r="H460" s="56"/>
      <c r="I460" s="56"/>
      <c r="J460" s="56"/>
      <c r="K460" s="56"/>
      <c r="L460" s="56"/>
      <c r="M460" s="56"/>
      <c r="N460" s="56"/>
    </row>
    <row r="461" spans="1:18" s="51" customFormat="1" x14ac:dyDescent="0.3">
      <c r="A461" s="56"/>
      <c r="B461" s="56"/>
      <c r="C461" s="56"/>
      <c r="D461" s="56"/>
      <c r="E461" s="56"/>
      <c r="F461" s="56"/>
      <c r="G461" s="56"/>
      <c r="H461" s="56"/>
      <c r="I461" s="56"/>
      <c r="J461" s="56"/>
      <c r="K461" s="56"/>
      <c r="L461" s="56"/>
      <c r="M461" s="56"/>
      <c r="N461" s="56"/>
    </row>
    <row r="462" spans="1:18" s="2" customFormat="1" x14ac:dyDescent="0.3">
      <c r="A462" s="56"/>
      <c r="B462" s="56"/>
      <c r="C462" s="56"/>
      <c r="D462" s="56"/>
      <c r="E462" s="56"/>
      <c r="F462" s="56"/>
      <c r="G462" s="56"/>
      <c r="H462" s="56"/>
      <c r="I462" s="56"/>
      <c r="J462" s="56"/>
      <c r="K462" s="56"/>
      <c r="L462" s="56"/>
      <c r="M462" s="56"/>
      <c r="N462" s="56"/>
      <c r="P462"/>
      <c r="Q462"/>
      <c r="R462"/>
    </row>
    <row r="463" spans="1:18" s="2" customFormat="1" x14ac:dyDescent="0.3">
      <c r="A463" s="56"/>
      <c r="B463" s="56"/>
      <c r="C463" s="56"/>
      <c r="D463" s="56"/>
      <c r="E463" s="56"/>
      <c r="F463" s="56"/>
      <c r="G463" s="56"/>
      <c r="H463" s="56"/>
      <c r="I463" s="56"/>
      <c r="J463" s="56"/>
      <c r="K463" s="56"/>
      <c r="L463" s="56"/>
      <c r="M463" s="56"/>
      <c r="N463" s="56"/>
      <c r="P463"/>
      <c r="Q463"/>
      <c r="R463"/>
    </row>
    <row r="464" spans="1:18" s="2" customFormat="1" x14ac:dyDescent="0.3">
      <c r="A464" s="56"/>
      <c r="B464" s="56"/>
      <c r="C464" s="56"/>
      <c r="D464" s="56"/>
      <c r="E464" s="56"/>
      <c r="F464" s="56"/>
      <c r="G464" s="56"/>
      <c r="H464" s="56"/>
      <c r="I464" s="56"/>
      <c r="J464" s="56"/>
      <c r="K464" s="56"/>
      <c r="L464" s="56"/>
      <c r="M464" s="56"/>
      <c r="N464" s="56"/>
      <c r="P464"/>
      <c r="Q464"/>
      <c r="R464"/>
    </row>
    <row r="465" spans="1:18" s="2" customFormat="1" x14ac:dyDescent="0.3">
      <c r="A465" s="56"/>
      <c r="B465" s="56"/>
      <c r="C465" s="56"/>
      <c r="D465" s="56"/>
      <c r="E465" s="56"/>
      <c r="F465" s="56"/>
      <c r="G465" s="56"/>
      <c r="H465" s="56"/>
      <c r="I465" s="56"/>
      <c r="J465" s="56"/>
      <c r="K465" s="56"/>
      <c r="L465" s="56"/>
      <c r="M465" s="56"/>
      <c r="N465" s="56"/>
      <c r="P465"/>
      <c r="Q465"/>
      <c r="R465"/>
    </row>
    <row r="466" spans="1:18" s="2" customFormat="1" x14ac:dyDescent="0.3">
      <c r="A466" s="56"/>
      <c r="B466" s="56"/>
      <c r="C466" s="56"/>
      <c r="D466" s="56"/>
      <c r="E466" s="56"/>
      <c r="F466" s="56"/>
      <c r="G466" s="56"/>
      <c r="H466" s="56"/>
      <c r="I466" s="56"/>
      <c r="J466" s="56"/>
      <c r="K466" s="56"/>
      <c r="L466" s="56"/>
      <c r="M466" s="56"/>
      <c r="N466" s="56"/>
      <c r="P466"/>
      <c r="Q466"/>
      <c r="R466"/>
    </row>
    <row r="467" spans="1:18" s="2" customFormat="1" x14ac:dyDescent="0.3">
      <c r="A467" s="56"/>
      <c r="B467" s="56"/>
      <c r="C467" s="56"/>
      <c r="D467" s="56"/>
      <c r="E467" s="56"/>
      <c r="F467" s="56"/>
      <c r="G467" s="56"/>
      <c r="H467" s="56"/>
      <c r="I467" s="56"/>
      <c r="J467" s="56"/>
      <c r="K467" s="56"/>
      <c r="L467" s="56"/>
      <c r="M467" s="56"/>
      <c r="N467" s="56"/>
      <c r="P467"/>
      <c r="Q467"/>
      <c r="R467"/>
    </row>
    <row r="468" spans="1:18" s="2" customFormat="1" x14ac:dyDescent="0.3">
      <c r="A468" s="56"/>
      <c r="B468" s="56"/>
      <c r="C468" s="56"/>
      <c r="D468" s="56"/>
      <c r="E468" s="56"/>
      <c r="F468" s="56"/>
      <c r="G468" s="56"/>
      <c r="H468" s="56"/>
      <c r="I468" s="56"/>
      <c r="J468" s="56"/>
      <c r="K468" s="56"/>
      <c r="L468" s="56"/>
      <c r="M468" s="56"/>
      <c r="N468" s="56"/>
      <c r="P468"/>
      <c r="Q468"/>
      <c r="R468"/>
    </row>
    <row r="469" spans="1:18" s="2" customFormat="1" x14ac:dyDescent="0.3">
      <c r="A469" s="56"/>
      <c r="B469" s="56"/>
      <c r="C469" s="56"/>
      <c r="D469" s="56"/>
      <c r="E469" s="56"/>
      <c r="F469" s="56"/>
      <c r="G469" s="56"/>
      <c r="H469" s="56"/>
      <c r="I469" s="56"/>
      <c r="J469" s="56"/>
      <c r="K469" s="56"/>
      <c r="L469" s="56"/>
      <c r="M469" s="56"/>
      <c r="N469" s="56"/>
      <c r="P469"/>
      <c r="Q469"/>
      <c r="R469"/>
    </row>
    <row r="470" spans="1:18" s="2" customFormat="1" x14ac:dyDescent="0.3">
      <c r="A470" s="56"/>
      <c r="B470" s="56"/>
      <c r="C470" s="56"/>
      <c r="D470" s="56"/>
      <c r="E470" s="56"/>
      <c r="F470" s="56"/>
      <c r="G470" s="56"/>
      <c r="H470" s="56"/>
      <c r="I470" s="56"/>
      <c r="J470" s="56"/>
      <c r="K470" s="56"/>
      <c r="L470" s="56"/>
      <c r="M470" s="56"/>
      <c r="N470" s="56"/>
      <c r="P470"/>
      <c r="Q470"/>
      <c r="R470"/>
    </row>
    <row r="471" spans="1:18" s="2" customFormat="1" x14ac:dyDescent="0.3">
      <c r="A471" s="56"/>
      <c r="B471" s="56"/>
      <c r="C471" s="56"/>
      <c r="D471" s="56"/>
      <c r="E471" s="56"/>
      <c r="F471" s="56"/>
      <c r="G471" s="56"/>
      <c r="H471" s="56"/>
      <c r="I471" s="56"/>
      <c r="J471" s="56"/>
      <c r="K471" s="56"/>
      <c r="L471" s="56"/>
      <c r="M471" s="56"/>
      <c r="N471" s="56"/>
      <c r="P471"/>
      <c r="Q471"/>
      <c r="R471"/>
    </row>
    <row r="472" spans="1:18" s="2" customFormat="1" x14ac:dyDescent="0.3">
      <c r="A472" s="56"/>
      <c r="B472" s="56"/>
      <c r="C472" s="56"/>
      <c r="D472" s="56"/>
      <c r="E472" s="56"/>
      <c r="F472" s="56"/>
      <c r="G472" s="56"/>
      <c r="H472" s="56"/>
      <c r="I472" s="56"/>
      <c r="J472" s="56"/>
      <c r="K472" s="56"/>
      <c r="L472" s="56"/>
      <c r="M472" s="56"/>
      <c r="N472" s="56"/>
      <c r="P472"/>
      <c r="Q472"/>
      <c r="R472"/>
    </row>
    <row r="473" spans="1:18" s="2" customFormat="1" x14ac:dyDescent="0.3">
      <c r="A473" s="56"/>
      <c r="B473" s="56"/>
      <c r="C473" s="56"/>
      <c r="D473" s="56"/>
      <c r="E473" s="56"/>
      <c r="F473" s="56"/>
      <c r="G473" s="56"/>
      <c r="H473" s="56"/>
      <c r="I473" s="56"/>
      <c r="J473" s="56"/>
      <c r="K473" s="56"/>
      <c r="L473" s="56"/>
      <c r="M473" s="56"/>
      <c r="N473" s="56"/>
      <c r="P473"/>
      <c r="Q473"/>
      <c r="R473"/>
    </row>
    <row r="474" spans="1:18" s="2" customFormat="1" x14ac:dyDescent="0.3">
      <c r="A474" s="56"/>
      <c r="B474" s="56"/>
      <c r="C474" s="56"/>
      <c r="D474" s="56"/>
      <c r="E474" s="56"/>
      <c r="F474" s="56"/>
      <c r="G474" s="56"/>
      <c r="H474" s="56"/>
      <c r="I474" s="56"/>
      <c r="J474" s="56"/>
      <c r="K474" s="56"/>
      <c r="L474" s="56"/>
      <c r="M474" s="56"/>
      <c r="N474" s="56"/>
      <c r="P474"/>
      <c r="Q474"/>
      <c r="R474"/>
    </row>
    <row r="475" spans="1:18" s="2" customFormat="1" x14ac:dyDescent="0.3">
      <c r="A475" s="56"/>
      <c r="B475" s="56"/>
      <c r="C475" s="56"/>
      <c r="D475" s="56"/>
      <c r="E475" s="56"/>
      <c r="F475" s="56"/>
      <c r="G475" s="56"/>
      <c r="H475" s="56"/>
      <c r="I475" s="56"/>
      <c r="J475" s="56"/>
      <c r="K475" s="56"/>
      <c r="L475" s="56"/>
      <c r="M475" s="56"/>
      <c r="N475" s="56"/>
      <c r="P475"/>
      <c r="Q475"/>
      <c r="R475"/>
    </row>
    <row r="476" spans="1:18" s="2" customFormat="1" x14ac:dyDescent="0.3">
      <c r="A476" s="55"/>
      <c r="B476" s="54"/>
      <c r="C476" s="54"/>
      <c r="D476" s="54"/>
      <c r="E476" s="54"/>
      <c r="F476" s="54"/>
      <c r="G476" s="54"/>
      <c r="H476" s="54"/>
      <c r="I476" s="54"/>
      <c r="J476" s="54"/>
      <c r="K476" s="54"/>
      <c r="L476" s="54"/>
      <c r="M476" s="54"/>
      <c r="N476" s="54"/>
      <c r="P476"/>
      <c r="Q476"/>
      <c r="R476"/>
    </row>
    <row r="477" spans="1:18" s="2" customFormat="1" x14ac:dyDescent="0.3">
      <c r="A477" s="4"/>
      <c r="B477" s="13"/>
      <c r="C477" s="13"/>
      <c r="D477" s="13"/>
      <c r="E477" s="13"/>
      <c r="F477" s="13"/>
      <c r="G477" s="13"/>
      <c r="H477" s="13"/>
      <c r="I477" s="13"/>
      <c r="J477" s="13"/>
      <c r="K477" s="13"/>
      <c r="L477" s="13"/>
      <c r="M477" s="13"/>
      <c r="N477" s="13"/>
      <c r="P477"/>
      <c r="Q477"/>
      <c r="R477"/>
    </row>
    <row r="478" spans="1:18" s="2" customFormat="1" x14ac:dyDescent="0.3">
      <c r="A478" s="4"/>
      <c r="B478" s="13"/>
      <c r="C478" s="13"/>
      <c r="D478" s="13"/>
      <c r="E478" s="13"/>
      <c r="F478" s="13"/>
      <c r="G478" s="13"/>
      <c r="H478" s="13"/>
      <c r="I478" s="13"/>
      <c r="J478" s="13"/>
      <c r="K478" s="13"/>
      <c r="L478" s="13"/>
      <c r="M478" s="13"/>
      <c r="N478" s="13"/>
      <c r="P478"/>
      <c r="Q478"/>
      <c r="R478"/>
    </row>
    <row r="479" spans="1:18" s="2" customFormat="1" x14ac:dyDescent="0.3">
      <c r="A479" s="4"/>
      <c r="B479" s="13"/>
      <c r="C479" s="13"/>
      <c r="D479" s="13"/>
      <c r="E479" s="13"/>
      <c r="F479" s="13"/>
      <c r="G479" s="13"/>
      <c r="H479" s="13"/>
      <c r="I479" s="13"/>
      <c r="J479" s="13"/>
      <c r="K479" s="13"/>
      <c r="L479" s="13"/>
      <c r="M479" s="13"/>
      <c r="N479" s="13"/>
      <c r="P479"/>
      <c r="Q479"/>
      <c r="R479"/>
    </row>
    <row r="480" spans="1:18" s="2" customFormat="1" x14ac:dyDescent="0.3">
      <c r="A480" s="4"/>
      <c r="B480" s="13"/>
      <c r="C480" s="13"/>
      <c r="D480" s="13"/>
      <c r="E480" s="13"/>
      <c r="F480" s="13"/>
      <c r="G480" s="13"/>
      <c r="H480" s="13"/>
      <c r="I480" s="13"/>
      <c r="J480" s="13"/>
      <c r="K480" s="13"/>
      <c r="L480" s="13"/>
      <c r="M480" s="13"/>
      <c r="N480" s="13"/>
      <c r="P480"/>
      <c r="Q480"/>
      <c r="R480"/>
    </row>
    <row r="481" spans="1:18" s="2" customFormat="1" x14ac:dyDescent="0.3">
      <c r="A481" s="4"/>
      <c r="B481" s="13"/>
      <c r="C481" s="13"/>
      <c r="D481" s="13"/>
      <c r="E481" s="13"/>
      <c r="F481" s="13"/>
      <c r="G481" s="13"/>
      <c r="H481" s="13"/>
      <c r="I481" s="13"/>
      <c r="J481" s="13"/>
      <c r="K481" s="13"/>
      <c r="L481" s="13"/>
      <c r="M481" s="13"/>
      <c r="N481" s="13"/>
      <c r="P481"/>
      <c r="Q481"/>
      <c r="R481"/>
    </row>
    <row r="482" spans="1:18" s="2" customFormat="1" x14ac:dyDescent="0.3">
      <c r="A482" s="4"/>
      <c r="B482" s="13"/>
      <c r="C482" s="13"/>
      <c r="D482" s="13"/>
      <c r="E482" s="13"/>
      <c r="F482" s="13"/>
      <c r="G482" s="13"/>
      <c r="H482" s="13"/>
      <c r="I482" s="13"/>
      <c r="J482" s="13"/>
      <c r="K482" s="13"/>
      <c r="L482" s="13"/>
      <c r="M482" s="13"/>
      <c r="N482" s="13"/>
      <c r="P482"/>
      <c r="Q482"/>
      <c r="R482"/>
    </row>
    <row r="483" spans="1:18" s="2" customFormat="1" x14ac:dyDescent="0.3">
      <c r="A483" s="4"/>
      <c r="B483" s="13"/>
      <c r="C483" s="13"/>
      <c r="D483" s="13"/>
      <c r="E483" s="13"/>
      <c r="F483" s="13"/>
      <c r="G483" s="13"/>
      <c r="H483" s="13"/>
      <c r="I483" s="13"/>
      <c r="J483" s="13"/>
      <c r="K483" s="13"/>
      <c r="L483" s="13"/>
      <c r="M483" s="13"/>
      <c r="N483" s="13"/>
      <c r="P483"/>
      <c r="Q483"/>
      <c r="R483"/>
    </row>
    <row r="484" spans="1:18" s="2" customFormat="1" x14ac:dyDescent="0.3">
      <c r="A484" s="4"/>
      <c r="B484" s="13"/>
      <c r="C484" s="13"/>
      <c r="D484" s="13"/>
      <c r="E484" s="13"/>
      <c r="F484" s="13"/>
      <c r="G484" s="13"/>
      <c r="H484" s="13"/>
      <c r="I484" s="13"/>
      <c r="J484" s="13"/>
      <c r="K484" s="13"/>
      <c r="L484" s="13"/>
      <c r="M484" s="13"/>
      <c r="N484" s="13"/>
      <c r="P484"/>
      <c r="Q484"/>
      <c r="R484"/>
    </row>
    <row r="485" spans="1:18" s="2" customFormat="1" x14ac:dyDescent="0.3">
      <c r="A485" s="4"/>
      <c r="B485" s="13"/>
      <c r="C485" s="13"/>
      <c r="D485" s="13"/>
      <c r="E485" s="13"/>
      <c r="F485" s="13"/>
      <c r="G485" s="13"/>
      <c r="H485" s="13"/>
      <c r="I485" s="13"/>
      <c r="J485" s="13"/>
      <c r="K485" s="13"/>
      <c r="L485" s="13"/>
      <c r="M485" s="13"/>
      <c r="N485" s="13"/>
      <c r="P485"/>
      <c r="Q485"/>
      <c r="R485"/>
    </row>
    <row r="486" spans="1:18" s="2" customFormat="1" x14ac:dyDescent="0.3">
      <c r="A486" s="4"/>
      <c r="B486" s="13"/>
      <c r="C486" s="13"/>
      <c r="D486" s="13"/>
      <c r="E486" s="13"/>
      <c r="F486" s="13"/>
      <c r="G486" s="13"/>
      <c r="H486" s="13"/>
      <c r="I486" s="13"/>
      <c r="J486" s="13"/>
      <c r="K486" s="13"/>
      <c r="L486" s="13"/>
      <c r="M486" s="13"/>
      <c r="N486" s="13"/>
      <c r="P486"/>
      <c r="Q486"/>
      <c r="R486"/>
    </row>
    <row r="487" spans="1:18" s="2" customFormat="1" x14ac:dyDescent="0.3">
      <c r="A487" s="4"/>
      <c r="B487" s="13"/>
      <c r="C487" s="13"/>
      <c r="D487" s="13"/>
      <c r="E487" s="13"/>
      <c r="F487" s="13"/>
      <c r="G487" s="13"/>
      <c r="H487" s="13"/>
      <c r="I487" s="13"/>
      <c r="J487" s="13"/>
      <c r="K487" s="13"/>
      <c r="L487" s="13"/>
      <c r="M487" s="13"/>
      <c r="N487" s="13"/>
      <c r="P487"/>
      <c r="Q487"/>
      <c r="R487"/>
    </row>
    <row r="488" spans="1:18" s="2" customFormat="1" x14ac:dyDescent="0.3">
      <c r="A488" s="4"/>
      <c r="B488" s="13"/>
      <c r="C488" s="13"/>
      <c r="D488" s="13"/>
      <c r="E488" s="13"/>
      <c r="F488" s="13"/>
      <c r="G488" s="13"/>
      <c r="H488" s="13"/>
      <c r="I488" s="13"/>
      <c r="J488" s="13"/>
      <c r="K488" s="13"/>
      <c r="L488" s="13"/>
      <c r="M488" s="13"/>
      <c r="N488" s="13"/>
      <c r="P488"/>
      <c r="Q488"/>
      <c r="R488"/>
    </row>
    <row r="489" spans="1:18" s="2" customFormat="1" x14ac:dyDescent="0.3">
      <c r="A489" s="4"/>
      <c r="B489" s="13"/>
      <c r="C489" s="13"/>
      <c r="D489" s="13"/>
      <c r="E489" s="13"/>
      <c r="F489" s="13"/>
      <c r="G489" s="13"/>
      <c r="H489" s="13"/>
      <c r="I489" s="13"/>
      <c r="J489" s="13"/>
      <c r="K489" s="13"/>
      <c r="L489" s="13"/>
      <c r="M489" s="13"/>
      <c r="N489" s="13"/>
      <c r="P489"/>
      <c r="Q489"/>
      <c r="R489"/>
    </row>
    <row r="490" spans="1:18" s="2" customFormat="1" x14ac:dyDescent="0.3">
      <c r="A490" s="4"/>
      <c r="B490" s="13"/>
      <c r="C490" s="13"/>
      <c r="D490" s="13"/>
      <c r="E490" s="13"/>
      <c r="F490" s="13"/>
      <c r="G490" s="13"/>
      <c r="H490" s="13"/>
      <c r="I490" s="13"/>
      <c r="J490" s="13"/>
      <c r="K490" s="13"/>
      <c r="L490" s="13"/>
      <c r="M490" s="13"/>
      <c r="N490" s="13"/>
      <c r="P490"/>
      <c r="Q490"/>
      <c r="R490"/>
    </row>
    <row r="491" spans="1:18" s="2" customFormat="1" x14ac:dyDescent="0.3">
      <c r="A491" s="4"/>
      <c r="B491" s="13"/>
      <c r="C491" s="13"/>
      <c r="D491" s="13"/>
      <c r="E491" s="13"/>
      <c r="F491" s="13"/>
      <c r="G491" s="13"/>
      <c r="H491" s="13"/>
      <c r="I491" s="13"/>
      <c r="J491" s="13"/>
      <c r="K491" s="13"/>
      <c r="L491" s="13"/>
      <c r="M491" s="13"/>
      <c r="N491" s="13"/>
      <c r="P491"/>
      <c r="Q491"/>
      <c r="R491"/>
    </row>
    <row r="492" spans="1:18" s="13" customFormat="1" x14ac:dyDescent="0.3">
      <c r="A492" s="4"/>
      <c r="O492" s="2"/>
      <c r="P492"/>
      <c r="Q492"/>
      <c r="R492"/>
    </row>
    <row r="493" spans="1:18" s="13" customFormat="1" x14ac:dyDescent="0.3">
      <c r="A493" s="4"/>
      <c r="O493" s="2"/>
      <c r="P493"/>
      <c r="Q493"/>
      <c r="R493"/>
    </row>
    <row r="494" spans="1:18" s="13" customFormat="1" x14ac:dyDescent="0.3">
      <c r="A494" s="4"/>
      <c r="O494" s="2"/>
      <c r="P494"/>
      <c r="Q494"/>
      <c r="R494"/>
    </row>
    <row r="495" spans="1:18" s="13" customFormat="1" x14ac:dyDescent="0.3">
      <c r="A495" s="4"/>
      <c r="O495" s="2"/>
      <c r="P495"/>
      <c r="Q495"/>
      <c r="R495"/>
    </row>
    <row r="496" spans="1:18" s="13" customFormat="1" x14ac:dyDescent="0.3">
      <c r="A496" s="4"/>
      <c r="O496" s="2"/>
      <c r="P496"/>
      <c r="Q496"/>
      <c r="R496"/>
    </row>
    <row r="497" spans="1:18" s="13" customFormat="1" x14ac:dyDescent="0.3">
      <c r="A497" s="4"/>
      <c r="O497" s="2"/>
      <c r="P497"/>
      <c r="Q497"/>
      <c r="R497"/>
    </row>
    <row r="498" spans="1:18" s="13" customFormat="1" x14ac:dyDescent="0.3">
      <c r="A498" s="4"/>
      <c r="O498" s="2"/>
      <c r="P498"/>
      <c r="Q498"/>
      <c r="R498"/>
    </row>
    <row r="499" spans="1:18" s="13" customFormat="1" x14ac:dyDescent="0.3">
      <c r="A499" s="4"/>
      <c r="O499" s="2"/>
      <c r="P499"/>
      <c r="Q499"/>
      <c r="R499"/>
    </row>
    <row r="500" spans="1:18" s="13" customFormat="1" x14ac:dyDescent="0.3">
      <c r="A500" s="4"/>
      <c r="O500" s="2"/>
      <c r="P500"/>
      <c r="Q500"/>
      <c r="R500"/>
    </row>
    <row r="501" spans="1:18" s="13" customFormat="1" x14ac:dyDescent="0.3">
      <c r="A501" s="4"/>
      <c r="O501" s="2"/>
      <c r="P501"/>
      <c r="Q501"/>
      <c r="R501"/>
    </row>
    <row r="502" spans="1:18" s="13" customFormat="1" x14ac:dyDescent="0.3">
      <c r="A502" s="4"/>
      <c r="O502" s="2"/>
      <c r="P502"/>
      <c r="Q502"/>
      <c r="R502"/>
    </row>
    <row r="503" spans="1:18" s="13" customFormat="1" x14ac:dyDescent="0.3">
      <c r="A503" s="4"/>
      <c r="O503" s="2"/>
      <c r="P503"/>
      <c r="Q503"/>
      <c r="R503"/>
    </row>
    <row r="504" spans="1:18" s="13" customFormat="1" x14ac:dyDescent="0.3">
      <c r="A504" s="4"/>
      <c r="O504" s="2"/>
      <c r="P504"/>
      <c r="Q504"/>
      <c r="R504"/>
    </row>
    <row r="505" spans="1:18" s="13" customFormat="1" x14ac:dyDescent="0.3">
      <c r="A505" s="4"/>
      <c r="O505" s="2"/>
      <c r="P505"/>
      <c r="Q505"/>
      <c r="R505"/>
    </row>
    <row r="506" spans="1:18" s="13" customFormat="1" x14ac:dyDescent="0.3">
      <c r="A506" s="4"/>
      <c r="O506" s="2"/>
      <c r="P506"/>
      <c r="Q506"/>
      <c r="R506"/>
    </row>
    <row r="507" spans="1:18" s="13" customFormat="1" x14ac:dyDescent="0.3">
      <c r="A507" s="4"/>
      <c r="O507" s="2"/>
      <c r="P507"/>
      <c r="Q507"/>
      <c r="R507"/>
    </row>
    <row r="508" spans="1:18" s="13" customFormat="1" x14ac:dyDescent="0.3">
      <c r="A508" s="4"/>
      <c r="O508" s="2"/>
      <c r="P508"/>
      <c r="Q508"/>
      <c r="R508"/>
    </row>
    <row r="509" spans="1:18" s="13" customFormat="1" x14ac:dyDescent="0.3">
      <c r="A509" s="4"/>
      <c r="O509" s="2"/>
      <c r="P509"/>
      <c r="Q509"/>
      <c r="R509"/>
    </row>
    <row r="510" spans="1:18" s="13" customFormat="1" x14ac:dyDescent="0.3">
      <c r="A510" s="4"/>
      <c r="O510" s="2"/>
      <c r="P510"/>
      <c r="Q510"/>
      <c r="R510"/>
    </row>
    <row r="511" spans="1:18" s="13" customFormat="1" x14ac:dyDescent="0.3">
      <c r="A511" s="4"/>
      <c r="O511" s="2"/>
      <c r="P511"/>
      <c r="Q511"/>
      <c r="R511"/>
    </row>
    <row r="512" spans="1:18" s="13" customFormat="1" x14ac:dyDescent="0.3">
      <c r="A512" s="4"/>
      <c r="O512" s="2"/>
      <c r="P512"/>
      <c r="Q512"/>
      <c r="R512"/>
    </row>
    <row r="513" spans="1:18" s="13" customFormat="1" x14ac:dyDescent="0.3">
      <c r="A513" s="4"/>
      <c r="O513" s="2"/>
      <c r="P513"/>
      <c r="Q513"/>
      <c r="R513"/>
    </row>
    <row r="514" spans="1:18" s="13" customFormat="1" x14ac:dyDescent="0.3">
      <c r="A514" s="4"/>
      <c r="O514" s="2"/>
      <c r="P514"/>
      <c r="Q514"/>
      <c r="R514"/>
    </row>
    <row r="515" spans="1:18" s="13" customFormat="1" x14ac:dyDescent="0.3">
      <c r="A515" s="4"/>
      <c r="O515" s="2"/>
      <c r="P515"/>
      <c r="Q515"/>
      <c r="R515"/>
    </row>
    <row r="516" spans="1:18" s="13" customFormat="1" x14ac:dyDescent="0.3">
      <c r="A516" s="4"/>
      <c r="O516" s="2"/>
      <c r="P516"/>
      <c r="Q516"/>
      <c r="R516"/>
    </row>
    <row r="517" spans="1:18" s="13" customFormat="1" x14ac:dyDescent="0.3">
      <c r="A517" s="4"/>
      <c r="O517" s="2"/>
      <c r="P517"/>
      <c r="Q517"/>
      <c r="R517"/>
    </row>
    <row r="518" spans="1:18" s="13" customFormat="1" x14ac:dyDescent="0.3">
      <c r="A518" s="4"/>
      <c r="O518" s="2"/>
      <c r="P518"/>
      <c r="Q518"/>
      <c r="R518"/>
    </row>
    <row r="519" spans="1:18" s="13" customFormat="1" x14ac:dyDescent="0.3">
      <c r="A519" s="4"/>
      <c r="O519" s="2"/>
      <c r="P519"/>
      <c r="Q519"/>
      <c r="R519"/>
    </row>
    <row r="520" spans="1:18" s="13" customFormat="1" x14ac:dyDescent="0.3">
      <c r="A520" s="4"/>
      <c r="O520" s="2"/>
      <c r="P520"/>
      <c r="Q520"/>
      <c r="R520"/>
    </row>
    <row r="521" spans="1:18" s="13" customFormat="1" x14ac:dyDescent="0.3">
      <c r="A521" s="4"/>
      <c r="O521" s="2"/>
      <c r="P521"/>
      <c r="Q521"/>
      <c r="R521"/>
    </row>
    <row r="522" spans="1:18" s="13" customFormat="1" x14ac:dyDescent="0.3">
      <c r="A522" s="4"/>
      <c r="O522" s="2"/>
      <c r="P522"/>
      <c r="Q522"/>
      <c r="R522"/>
    </row>
    <row r="523" spans="1:18" s="13" customFormat="1" x14ac:dyDescent="0.3">
      <c r="A523" s="4"/>
      <c r="O523" s="2"/>
      <c r="P523"/>
      <c r="Q523"/>
      <c r="R523"/>
    </row>
    <row r="524" spans="1:18" s="13" customFormat="1" x14ac:dyDescent="0.3">
      <c r="A524" s="4"/>
      <c r="O524" s="2"/>
      <c r="P524"/>
      <c r="Q524"/>
      <c r="R524"/>
    </row>
    <row r="525" spans="1:18" s="13" customFormat="1" x14ac:dyDescent="0.3">
      <c r="A525" s="4"/>
      <c r="O525" s="2"/>
      <c r="P525"/>
      <c r="Q525"/>
      <c r="R525"/>
    </row>
    <row r="526" spans="1:18" s="13" customFormat="1" x14ac:dyDescent="0.3">
      <c r="A526" s="4"/>
      <c r="O526" s="2"/>
      <c r="P526"/>
      <c r="Q526"/>
      <c r="R526"/>
    </row>
    <row r="527" spans="1:18" s="13" customFormat="1" x14ac:dyDescent="0.3">
      <c r="A527" s="4"/>
      <c r="O527" s="2"/>
      <c r="P527"/>
      <c r="Q527"/>
      <c r="R527"/>
    </row>
    <row r="528" spans="1:18" s="13" customFormat="1" x14ac:dyDescent="0.3">
      <c r="A528" s="4"/>
      <c r="O528" s="2"/>
      <c r="P528"/>
      <c r="Q528"/>
      <c r="R528"/>
    </row>
    <row r="529" spans="1:18" s="13" customFormat="1" x14ac:dyDescent="0.3">
      <c r="A529" s="4"/>
      <c r="O529" s="2"/>
      <c r="P529"/>
      <c r="Q529"/>
      <c r="R529"/>
    </row>
    <row r="530" spans="1:18" s="13" customFormat="1" x14ac:dyDescent="0.3">
      <c r="A530" s="4"/>
      <c r="O530" s="2"/>
      <c r="P530"/>
      <c r="Q530"/>
      <c r="R530"/>
    </row>
    <row r="531" spans="1:18" s="13" customFormat="1" x14ac:dyDescent="0.3">
      <c r="A531" s="4"/>
      <c r="O531" s="2"/>
      <c r="P531"/>
      <c r="Q531"/>
      <c r="R531"/>
    </row>
    <row r="532" spans="1:18" s="13" customFormat="1" x14ac:dyDescent="0.3">
      <c r="A532" s="4"/>
      <c r="O532" s="2"/>
      <c r="P532"/>
      <c r="Q532"/>
      <c r="R532"/>
    </row>
    <row r="533" spans="1:18" s="13" customFormat="1" x14ac:dyDescent="0.3">
      <c r="A533" s="4"/>
      <c r="O533" s="2"/>
      <c r="P533"/>
      <c r="Q533"/>
      <c r="R533"/>
    </row>
    <row r="534" spans="1:18" s="13" customFormat="1" x14ac:dyDescent="0.3">
      <c r="A534" s="4"/>
      <c r="O534" s="2"/>
      <c r="P534"/>
      <c r="Q534"/>
      <c r="R534"/>
    </row>
    <row r="535" spans="1:18" s="13" customFormat="1" x14ac:dyDescent="0.3">
      <c r="A535" s="4"/>
      <c r="O535" s="2"/>
      <c r="P535"/>
      <c r="Q535"/>
      <c r="R535"/>
    </row>
    <row r="536" spans="1:18" s="13" customFormat="1" x14ac:dyDescent="0.3">
      <c r="A536" s="4"/>
      <c r="O536" s="2"/>
      <c r="P536"/>
      <c r="Q536"/>
      <c r="R536"/>
    </row>
    <row r="537" spans="1:18" s="13" customFormat="1" x14ac:dyDescent="0.3">
      <c r="A537" s="4"/>
      <c r="O537" s="2"/>
      <c r="P537"/>
      <c r="Q537"/>
      <c r="R537"/>
    </row>
    <row r="538" spans="1:18" s="13" customFormat="1" x14ac:dyDescent="0.3">
      <c r="A538" s="4"/>
      <c r="O538" s="2"/>
      <c r="P538"/>
      <c r="Q538"/>
      <c r="R538"/>
    </row>
    <row r="539" spans="1:18" s="13" customFormat="1" x14ac:dyDescent="0.3">
      <c r="A539" s="4"/>
      <c r="O539" s="2"/>
      <c r="P539"/>
      <c r="Q539"/>
      <c r="R539"/>
    </row>
    <row r="540" spans="1:18" s="13" customFormat="1" x14ac:dyDescent="0.3">
      <c r="A540" s="4"/>
      <c r="O540" s="2"/>
      <c r="P540"/>
      <c r="Q540"/>
      <c r="R540"/>
    </row>
    <row r="541" spans="1:18" s="13" customFormat="1" x14ac:dyDescent="0.3">
      <c r="A541" s="4"/>
      <c r="O541" s="2"/>
      <c r="P541"/>
      <c r="Q541"/>
      <c r="R541"/>
    </row>
    <row r="542" spans="1:18" s="13" customFormat="1" x14ac:dyDescent="0.3">
      <c r="A542" s="4"/>
      <c r="O542" s="2"/>
      <c r="P542"/>
      <c r="Q542"/>
      <c r="R542"/>
    </row>
    <row r="543" spans="1:18" s="13" customFormat="1" x14ac:dyDescent="0.3">
      <c r="A543" s="4"/>
      <c r="O543" s="2"/>
      <c r="P543"/>
      <c r="Q543"/>
      <c r="R543"/>
    </row>
    <row r="544" spans="1:18" s="13" customFormat="1" x14ac:dyDescent="0.3">
      <c r="A544" s="4"/>
      <c r="O544" s="2"/>
      <c r="P544"/>
      <c r="Q544"/>
      <c r="R544"/>
    </row>
    <row r="545" spans="1:18" s="13" customFormat="1" x14ac:dyDescent="0.3">
      <c r="A545" s="4"/>
      <c r="O545" s="2"/>
      <c r="P545"/>
      <c r="Q545"/>
      <c r="R545"/>
    </row>
    <row r="546" spans="1:18" s="13" customFormat="1" x14ac:dyDescent="0.3">
      <c r="A546" s="4"/>
      <c r="O546" s="2"/>
      <c r="P546"/>
      <c r="Q546"/>
      <c r="R546"/>
    </row>
    <row r="547" spans="1:18" s="13" customFormat="1" x14ac:dyDescent="0.3">
      <c r="A547" s="4"/>
      <c r="O547" s="2"/>
      <c r="P547"/>
      <c r="Q547"/>
      <c r="R547"/>
    </row>
    <row r="548" spans="1:18" s="13" customFormat="1" x14ac:dyDescent="0.3">
      <c r="A548" s="4"/>
      <c r="O548" s="2"/>
      <c r="P548"/>
      <c r="Q548"/>
      <c r="R548"/>
    </row>
    <row r="549" spans="1:18" s="13" customFormat="1" x14ac:dyDescent="0.3">
      <c r="A549" s="4"/>
      <c r="O549" s="2"/>
      <c r="P549"/>
      <c r="Q549"/>
      <c r="R549"/>
    </row>
    <row r="550" spans="1:18" s="13" customFormat="1" x14ac:dyDescent="0.3">
      <c r="A550" s="4"/>
      <c r="O550" s="2"/>
      <c r="P550"/>
      <c r="Q550"/>
      <c r="R550"/>
    </row>
    <row r="551" spans="1:18" s="13" customFormat="1" x14ac:dyDescent="0.3">
      <c r="A551" s="4"/>
      <c r="O551" s="2"/>
      <c r="P551"/>
      <c r="Q551"/>
      <c r="R551"/>
    </row>
    <row r="552" spans="1:18" s="13" customFormat="1" x14ac:dyDescent="0.3">
      <c r="A552" s="4"/>
      <c r="O552" s="2"/>
      <c r="P552"/>
      <c r="Q552"/>
      <c r="R552"/>
    </row>
    <row r="553" spans="1:18" s="13" customFormat="1" x14ac:dyDescent="0.3">
      <c r="A553" s="4"/>
      <c r="O553" s="2"/>
      <c r="P553"/>
      <c r="Q553"/>
      <c r="R553"/>
    </row>
    <row r="554" spans="1:18" s="13" customFormat="1" x14ac:dyDescent="0.3">
      <c r="A554" s="4"/>
      <c r="O554" s="2"/>
      <c r="P554"/>
      <c r="Q554"/>
      <c r="R554"/>
    </row>
    <row r="555" spans="1:18" s="13" customFormat="1" x14ac:dyDescent="0.3">
      <c r="A555" s="4"/>
      <c r="O555" s="2"/>
      <c r="P555"/>
      <c r="Q555"/>
      <c r="R555"/>
    </row>
    <row r="556" spans="1:18" s="13" customFormat="1" x14ac:dyDescent="0.3">
      <c r="A556" s="4"/>
      <c r="O556" s="2"/>
      <c r="P556"/>
      <c r="Q556"/>
      <c r="R556"/>
    </row>
    <row r="557" spans="1:18" s="13" customFormat="1" x14ac:dyDescent="0.3">
      <c r="A557" s="4"/>
      <c r="O557" s="2"/>
      <c r="P557"/>
      <c r="Q557"/>
      <c r="R557"/>
    </row>
    <row r="558" spans="1:18" s="13" customFormat="1" x14ac:dyDescent="0.3">
      <c r="A558" s="4"/>
      <c r="O558" s="2"/>
      <c r="P558"/>
      <c r="Q558"/>
      <c r="R558"/>
    </row>
    <row r="559" spans="1:18" s="13" customFormat="1" x14ac:dyDescent="0.3">
      <c r="A559" s="4"/>
      <c r="O559" s="2"/>
      <c r="P559"/>
      <c r="Q559"/>
      <c r="R559"/>
    </row>
    <row r="560" spans="1:18" s="13" customFormat="1" x14ac:dyDescent="0.3">
      <c r="A560" s="4"/>
      <c r="O560" s="2"/>
      <c r="P560"/>
      <c r="Q560"/>
      <c r="R560"/>
    </row>
    <row r="561" spans="1:18" s="13" customFormat="1" x14ac:dyDescent="0.3">
      <c r="A561" s="4"/>
      <c r="O561" s="2"/>
      <c r="P561"/>
      <c r="Q561"/>
      <c r="R561"/>
    </row>
    <row r="562" spans="1:18" s="13" customFormat="1" x14ac:dyDescent="0.3">
      <c r="A562" s="4"/>
      <c r="O562" s="2"/>
      <c r="P562"/>
      <c r="Q562"/>
      <c r="R562"/>
    </row>
    <row r="563" spans="1:18" s="13" customFormat="1" x14ac:dyDescent="0.3">
      <c r="A563" s="4"/>
      <c r="O563" s="2"/>
      <c r="P563"/>
      <c r="Q563"/>
      <c r="R563"/>
    </row>
    <row r="564" spans="1:18" s="13" customFormat="1" x14ac:dyDescent="0.3">
      <c r="A564" s="4"/>
      <c r="O564" s="2"/>
      <c r="P564"/>
      <c r="Q564"/>
      <c r="R564"/>
    </row>
    <row r="565" spans="1:18" s="13" customFormat="1" x14ac:dyDescent="0.3">
      <c r="A565" s="4"/>
      <c r="O565" s="2"/>
      <c r="P565"/>
      <c r="Q565"/>
      <c r="R565"/>
    </row>
    <row r="566" spans="1:18" s="13" customFormat="1" x14ac:dyDescent="0.3">
      <c r="A566" s="4"/>
      <c r="O566" s="2"/>
      <c r="P566"/>
      <c r="Q566"/>
      <c r="R566"/>
    </row>
    <row r="567" spans="1:18" s="13" customFormat="1" x14ac:dyDescent="0.3">
      <c r="A567" s="4"/>
      <c r="O567" s="2"/>
      <c r="P567"/>
      <c r="Q567"/>
      <c r="R567"/>
    </row>
    <row r="568" spans="1:18" s="13" customFormat="1" x14ac:dyDescent="0.3">
      <c r="A568" s="4"/>
      <c r="O568" s="2"/>
      <c r="P568"/>
      <c r="Q568"/>
      <c r="R568"/>
    </row>
    <row r="569" spans="1:18" s="13" customFormat="1" x14ac:dyDescent="0.3">
      <c r="A569" s="4"/>
      <c r="O569" s="2"/>
      <c r="P569"/>
      <c r="Q569"/>
      <c r="R569"/>
    </row>
    <row r="570" spans="1:18" s="13" customFormat="1" x14ac:dyDescent="0.3">
      <c r="A570" s="4"/>
      <c r="O570" s="2"/>
      <c r="P570"/>
      <c r="Q570"/>
      <c r="R570"/>
    </row>
    <row r="571" spans="1:18" s="13" customFormat="1" x14ac:dyDescent="0.3">
      <c r="A571" s="4"/>
      <c r="O571" s="2"/>
      <c r="P571"/>
      <c r="Q571"/>
      <c r="R571"/>
    </row>
    <row r="572" spans="1:18" s="13" customFormat="1" x14ac:dyDescent="0.3">
      <c r="A572" s="4"/>
      <c r="O572" s="2"/>
      <c r="P572"/>
      <c r="Q572"/>
      <c r="R572"/>
    </row>
    <row r="573" spans="1:18" s="13" customFormat="1" x14ac:dyDescent="0.3">
      <c r="A573" s="4"/>
      <c r="O573" s="2"/>
      <c r="P573"/>
      <c r="Q573"/>
      <c r="R573"/>
    </row>
    <row r="574" spans="1:18" s="13" customFormat="1" x14ac:dyDescent="0.3">
      <c r="A574" s="4"/>
      <c r="O574" s="2"/>
      <c r="P574"/>
      <c r="Q574"/>
      <c r="R574"/>
    </row>
    <row r="575" spans="1:18" s="13" customFormat="1" x14ac:dyDescent="0.3">
      <c r="A575" s="4"/>
      <c r="O575" s="2"/>
      <c r="P575"/>
      <c r="Q575"/>
      <c r="R575"/>
    </row>
    <row r="576" spans="1:18" s="13" customFormat="1" x14ac:dyDescent="0.3">
      <c r="A576" s="4"/>
      <c r="O576" s="2"/>
      <c r="P576"/>
      <c r="Q576"/>
      <c r="R576"/>
    </row>
    <row r="577" spans="1:18" s="13" customFormat="1" x14ac:dyDescent="0.3">
      <c r="A577" s="4"/>
      <c r="O577" s="2"/>
      <c r="P577"/>
      <c r="Q577"/>
      <c r="R577"/>
    </row>
    <row r="578" spans="1:18" s="13" customFormat="1" x14ac:dyDescent="0.3">
      <c r="A578" s="4"/>
      <c r="O578" s="2"/>
      <c r="P578"/>
      <c r="Q578"/>
      <c r="R578"/>
    </row>
    <row r="579" spans="1:18" s="13" customFormat="1" x14ac:dyDescent="0.3">
      <c r="A579" s="4"/>
      <c r="O579" s="2"/>
      <c r="P579"/>
      <c r="Q579"/>
      <c r="R579"/>
    </row>
    <row r="580" spans="1:18" s="13" customFormat="1" x14ac:dyDescent="0.3">
      <c r="A580" s="4"/>
      <c r="O580" s="2"/>
      <c r="P580"/>
      <c r="Q580"/>
      <c r="R580"/>
    </row>
    <row r="581" spans="1:18" s="13" customFormat="1" x14ac:dyDescent="0.3">
      <c r="A581" s="4"/>
      <c r="O581" s="2"/>
      <c r="P581"/>
      <c r="Q581"/>
      <c r="R581"/>
    </row>
    <row r="582" spans="1:18" s="13" customFormat="1" x14ac:dyDescent="0.3">
      <c r="A582" s="4"/>
      <c r="O582" s="2"/>
      <c r="P582"/>
      <c r="Q582"/>
      <c r="R582"/>
    </row>
    <row r="583" spans="1:18" s="13" customFormat="1" x14ac:dyDescent="0.3">
      <c r="A583" s="4"/>
      <c r="O583" s="2"/>
      <c r="P583"/>
      <c r="Q583"/>
      <c r="R583"/>
    </row>
    <row r="584" spans="1:18" s="13" customFormat="1" x14ac:dyDescent="0.3">
      <c r="A584" s="4"/>
      <c r="O584" s="2"/>
      <c r="P584"/>
      <c r="Q584"/>
      <c r="R584"/>
    </row>
    <row r="585" spans="1:18" s="13" customFormat="1" x14ac:dyDescent="0.3">
      <c r="A585" s="4"/>
      <c r="O585" s="2"/>
      <c r="P585"/>
      <c r="Q585"/>
      <c r="R585"/>
    </row>
    <row r="586" spans="1:18" s="13" customFormat="1" x14ac:dyDescent="0.3">
      <c r="A586" s="4"/>
      <c r="O586" s="2"/>
      <c r="P586"/>
      <c r="Q586"/>
      <c r="R586"/>
    </row>
    <row r="587" spans="1:18" s="13" customFormat="1" x14ac:dyDescent="0.3">
      <c r="A587" s="4"/>
      <c r="O587" s="2"/>
      <c r="P587"/>
      <c r="Q587"/>
      <c r="R587"/>
    </row>
    <row r="588" spans="1:18" s="13" customFormat="1" x14ac:dyDescent="0.3">
      <c r="A588" s="4"/>
      <c r="O588" s="2"/>
      <c r="P588"/>
      <c r="Q588"/>
      <c r="R588"/>
    </row>
    <row r="589" spans="1:18" s="13" customFormat="1" x14ac:dyDescent="0.3">
      <c r="A589" s="4"/>
      <c r="O589" s="2"/>
      <c r="P589"/>
      <c r="Q589"/>
      <c r="R589"/>
    </row>
    <row r="590" spans="1:18" s="13" customFormat="1" x14ac:dyDescent="0.3">
      <c r="A590" s="4"/>
      <c r="O590" s="2"/>
      <c r="P590"/>
      <c r="Q590"/>
      <c r="R590"/>
    </row>
    <row r="591" spans="1:18" s="13" customFormat="1" x14ac:dyDescent="0.3">
      <c r="A591" s="4"/>
      <c r="O591" s="2"/>
      <c r="P591"/>
      <c r="Q591"/>
      <c r="R591"/>
    </row>
    <row r="592" spans="1:18" s="13" customFormat="1" x14ac:dyDescent="0.3">
      <c r="A592" s="4"/>
      <c r="O592" s="2"/>
      <c r="P592"/>
      <c r="Q592"/>
      <c r="R592"/>
    </row>
    <row r="593" spans="1:18" s="13" customFormat="1" x14ac:dyDescent="0.3">
      <c r="A593" s="4"/>
      <c r="O593" s="2"/>
      <c r="P593"/>
      <c r="Q593"/>
      <c r="R593"/>
    </row>
    <row r="594" spans="1:18" s="13" customFormat="1" x14ac:dyDescent="0.3">
      <c r="A594" s="4"/>
      <c r="O594" s="2"/>
      <c r="P594"/>
      <c r="Q594"/>
      <c r="R594"/>
    </row>
    <row r="595" spans="1:18" s="13" customFormat="1" x14ac:dyDescent="0.3">
      <c r="A595" s="4"/>
      <c r="O595" s="2"/>
      <c r="P595"/>
      <c r="Q595"/>
      <c r="R595"/>
    </row>
    <row r="596" spans="1:18" s="13" customFormat="1" x14ac:dyDescent="0.3">
      <c r="A596" s="4"/>
      <c r="O596" s="2"/>
      <c r="P596"/>
      <c r="Q596"/>
      <c r="R596"/>
    </row>
    <row r="597" spans="1:18" s="13" customFormat="1" x14ac:dyDescent="0.3">
      <c r="A597" s="4"/>
      <c r="O597" s="2"/>
      <c r="P597"/>
      <c r="Q597"/>
      <c r="R597"/>
    </row>
    <row r="598" spans="1:18" s="13" customFormat="1" x14ac:dyDescent="0.3">
      <c r="A598" s="4"/>
      <c r="O598" s="2"/>
      <c r="P598"/>
      <c r="Q598"/>
      <c r="R598"/>
    </row>
    <row r="599" spans="1:18" s="13" customFormat="1" x14ac:dyDescent="0.3">
      <c r="A599" s="4"/>
      <c r="O599" s="2"/>
      <c r="P599"/>
      <c r="Q599"/>
      <c r="R599"/>
    </row>
    <row r="600" spans="1:18" s="13" customFormat="1" x14ac:dyDescent="0.3">
      <c r="A600" s="4"/>
      <c r="O600" s="2"/>
      <c r="P600"/>
      <c r="Q600"/>
      <c r="R600"/>
    </row>
    <row r="601" spans="1:18" s="13" customFormat="1" x14ac:dyDescent="0.3">
      <c r="A601" s="4"/>
      <c r="O601" s="2"/>
      <c r="P601"/>
      <c r="Q601"/>
      <c r="R601"/>
    </row>
    <row r="602" spans="1:18" s="13" customFormat="1" x14ac:dyDescent="0.3">
      <c r="A602" s="4"/>
      <c r="O602" s="2"/>
      <c r="P602"/>
      <c r="Q602"/>
      <c r="R602"/>
    </row>
    <row r="603" spans="1:18" s="13" customFormat="1" x14ac:dyDescent="0.3">
      <c r="A603" s="4"/>
      <c r="O603" s="2"/>
      <c r="P603"/>
      <c r="Q603"/>
      <c r="R603"/>
    </row>
    <row r="604" spans="1:18" s="13" customFormat="1" x14ac:dyDescent="0.3">
      <c r="A604" s="4"/>
      <c r="O604" s="2"/>
      <c r="P604"/>
      <c r="Q604"/>
      <c r="R604"/>
    </row>
    <row r="605" spans="1:18" s="13" customFormat="1" x14ac:dyDescent="0.3">
      <c r="A605" s="4"/>
      <c r="O605" s="2"/>
      <c r="P605"/>
      <c r="Q605"/>
      <c r="R605"/>
    </row>
    <row r="606" spans="1:18" s="13" customFormat="1" x14ac:dyDescent="0.3">
      <c r="A606" s="4"/>
      <c r="O606" s="2"/>
      <c r="P606"/>
      <c r="Q606"/>
      <c r="R606"/>
    </row>
    <row r="607" spans="1:18" s="13" customFormat="1" x14ac:dyDescent="0.3">
      <c r="A607" s="4"/>
      <c r="O607" s="2"/>
      <c r="P607"/>
      <c r="Q607"/>
      <c r="R607"/>
    </row>
    <row r="608" spans="1:18" s="13" customFormat="1" x14ac:dyDescent="0.3">
      <c r="A608" s="4"/>
      <c r="O608" s="2"/>
      <c r="P608"/>
      <c r="Q608"/>
      <c r="R608"/>
    </row>
    <row r="609" spans="1:18" s="13" customFormat="1" x14ac:dyDescent="0.3">
      <c r="A609" s="4"/>
      <c r="O609" s="2"/>
      <c r="P609"/>
      <c r="Q609"/>
      <c r="R609"/>
    </row>
    <row r="610" spans="1:18" s="13" customFormat="1" x14ac:dyDescent="0.3">
      <c r="A610" s="4"/>
      <c r="O610" s="2"/>
      <c r="P610"/>
      <c r="Q610"/>
      <c r="R610"/>
    </row>
    <row r="611" spans="1:18" s="13" customFormat="1" x14ac:dyDescent="0.3">
      <c r="A611" s="4"/>
      <c r="O611" s="2"/>
      <c r="P611"/>
      <c r="Q611"/>
      <c r="R611"/>
    </row>
    <row r="612" spans="1:18" s="13" customFormat="1" x14ac:dyDescent="0.3">
      <c r="A612" s="4"/>
      <c r="O612" s="2"/>
      <c r="P612"/>
      <c r="Q612"/>
      <c r="R612"/>
    </row>
    <row r="613" spans="1:18" s="13" customFormat="1" x14ac:dyDescent="0.3">
      <c r="A613" s="4"/>
      <c r="O613" s="2"/>
      <c r="P613"/>
      <c r="Q613"/>
      <c r="R613"/>
    </row>
    <row r="614" spans="1:18" s="13" customFormat="1" x14ac:dyDescent="0.3">
      <c r="A614" s="4"/>
      <c r="O614" s="2"/>
      <c r="P614"/>
      <c r="Q614"/>
      <c r="R614"/>
    </row>
    <row r="615" spans="1:18" s="13" customFormat="1" x14ac:dyDescent="0.3">
      <c r="A615" s="4"/>
      <c r="O615" s="2"/>
      <c r="P615"/>
      <c r="Q615"/>
      <c r="R615"/>
    </row>
    <row r="616" spans="1:18" s="13" customFormat="1" x14ac:dyDescent="0.3">
      <c r="A616" s="4"/>
      <c r="O616" s="2"/>
      <c r="P616"/>
      <c r="Q616"/>
      <c r="R616"/>
    </row>
    <row r="617" spans="1:18" s="13" customFormat="1" x14ac:dyDescent="0.3">
      <c r="A617" s="4"/>
      <c r="O617" s="2"/>
      <c r="P617"/>
      <c r="Q617"/>
      <c r="R617"/>
    </row>
    <row r="618" spans="1:18" s="13" customFormat="1" x14ac:dyDescent="0.3">
      <c r="A618" s="4"/>
      <c r="O618" s="2"/>
      <c r="P618"/>
      <c r="Q618"/>
      <c r="R618"/>
    </row>
    <row r="619" spans="1:18" s="13" customFormat="1" x14ac:dyDescent="0.3">
      <c r="A619" s="4"/>
      <c r="O619" s="2"/>
      <c r="P619"/>
      <c r="Q619"/>
      <c r="R619"/>
    </row>
    <row r="620" spans="1:18" s="13" customFormat="1" x14ac:dyDescent="0.3">
      <c r="A620" s="4"/>
      <c r="O620" s="2"/>
      <c r="P620"/>
      <c r="Q620"/>
      <c r="R620"/>
    </row>
    <row r="621" spans="1:18" s="13" customFormat="1" x14ac:dyDescent="0.3">
      <c r="A621" s="4"/>
      <c r="O621" s="2"/>
      <c r="P621"/>
      <c r="Q621"/>
      <c r="R621"/>
    </row>
    <row r="622" spans="1:18" s="13" customFormat="1" x14ac:dyDescent="0.3">
      <c r="A622" s="4"/>
      <c r="O622" s="2"/>
      <c r="P622"/>
      <c r="Q622"/>
      <c r="R622"/>
    </row>
    <row r="623" spans="1:18" s="13" customFormat="1" x14ac:dyDescent="0.3">
      <c r="A623" s="4"/>
      <c r="O623" s="2"/>
      <c r="P623"/>
      <c r="Q623"/>
      <c r="R623"/>
    </row>
    <row r="624" spans="1:18" s="13" customFormat="1" x14ac:dyDescent="0.3">
      <c r="A624" s="4"/>
      <c r="O624" s="2"/>
      <c r="P624"/>
      <c r="Q624"/>
      <c r="R624"/>
    </row>
    <row r="625" spans="1:18" s="13" customFormat="1" x14ac:dyDescent="0.3">
      <c r="A625" s="4"/>
      <c r="O625" s="2"/>
      <c r="P625"/>
      <c r="Q625"/>
      <c r="R625"/>
    </row>
    <row r="626" spans="1:18" s="13" customFormat="1" x14ac:dyDescent="0.3">
      <c r="A626" s="4"/>
      <c r="O626" s="2"/>
      <c r="P626"/>
      <c r="Q626"/>
      <c r="R626"/>
    </row>
    <row r="627" spans="1:18" s="13" customFormat="1" x14ac:dyDescent="0.3">
      <c r="A627" s="4"/>
      <c r="O627" s="2"/>
      <c r="P627"/>
      <c r="Q627"/>
      <c r="R627"/>
    </row>
    <row r="628" spans="1:18" s="13" customFormat="1" x14ac:dyDescent="0.3">
      <c r="A628" s="4"/>
      <c r="O628" s="2"/>
      <c r="P628"/>
      <c r="Q628"/>
      <c r="R628"/>
    </row>
    <row r="629" spans="1:18" s="13" customFormat="1" x14ac:dyDescent="0.3">
      <c r="A629" s="4"/>
      <c r="O629" s="2"/>
      <c r="P629"/>
      <c r="Q629"/>
      <c r="R629"/>
    </row>
    <row r="630" spans="1:18" s="13" customFormat="1" x14ac:dyDescent="0.3">
      <c r="A630" s="4"/>
      <c r="O630" s="2"/>
      <c r="P630"/>
      <c r="Q630"/>
      <c r="R630"/>
    </row>
    <row r="631" spans="1:18" s="13" customFormat="1" x14ac:dyDescent="0.3">
      <c r="A631" s="4"/>
      <c r="O631" s="2"/>
      <c r="P631"/>
      <c r="Q631"/>
      <c r="R631"/>
    </row>
    <row r="632" spans="1:18" s="13" customFormat="1" x14ac:dyDescent="0.3">
      <c r="A632" s="4"/>
      <c r="O632" s="2"/>
      <c r="P632"/>
      <c r="Q632"/>
      <c r="R632"/>
    </row>
    <row r="633" spans="1:18" s="13" customFormat="1" x14ac:dyDescent="0.3">
      <c r="A633" s="4"/>
      <c r="O633" s="2"/>
      <c r="P633"/>
      <c r="Q633"/>
      <c r="R633"/>
    </row>
    <row r="634" spans="1:18" s="13" customFormat="1" x14ac:dyDescent="0.3">
      <c r="A634" s="4"/>
      <c r="O634" s="2"/>
      <c r="P634"/>
      <c r="Q634"/>
      <c r="R634"/>
    </row>
    <row r="635" spans="1:18" s="13" customFormat="1" x14ac:dyDescent="0.3">
      <c r="A635" s="4"/>
      <c r="O635" s="2"/>
      <c r="P635"/>
      <c r="Q635"/>
      <c r="R635"/>
    </row>
    <row r="636" spans="1:18" s="13" customFormat="1" x14ac:dyDescent="0.3">
      <c r="A636" s="4"/>
      <c r="O636" s="2"/>
      <c r="P636"/>
      <c r="Q636"/>
      <c r="R636"/>
    </row>
    <row r="637" spans="1:18" s="13" customFormat="1" x14ac:dyDescent="0.3">
      <c r="A637" s="4"/>
      <c r="O637" s="2"/>
      <c r="P637"/>
      <c r="Q637"/>
      <c r="R637"/>
    </row>
    <row r="638" spans="1:18" s="13" customFormat="1" x14ac:dyDescent="0.3">
      <c r="A638" s="4"/>
      <c r="O638" s="2"/>
      <c r="P638"/>
      <c r="Q638"/>
      <c r="R638"/>
    </row>
    <row r="639" spans="1:18" s="13" customFormat="1" x14ac:dyDescent="0.3">
      <c r="A639" s="4"/>
      <c r="O639" s="2"/>
      <c r="P639"/>
      <c r="Q639"/>
      <c r="R639"/>
    </row>
    <row r="640" spans="1:18" s="13" customFormat="1" x14ac:dyDescent="0.3">
      <c r="A640" s="4"/>
      <c r="O640" s="2"/>
      <c r="P640"/>
      <c r="Q640"/>
      <c r="R640"/>
    </row>
    <row r="641" spans="1:18" s="13" customFormat="1" x14ac:dyDescent="0.3">
      <c r="A641" s="4"/>
      <c r="O641" s="2"/>
      <c r="P641"/>
      <c r="Q641"/>
      <c r="R641"/>
    </row>
    <row r="642" spans="1:18" s="13" customFormat="1" x14ac:dyDescent="0.3">
      <c r="A642" s="4"/>
      <c r="O642" s="2"/>
      <c r="P642"/>
      <c r="Q642"/>
      <c r="R642"/>
    </row>
    <row r="643" spans="1:18" s="13" customFormat="1" x14ac:dyDescent="0.3">
      <c r="A643" s="4"/>
      <c r="O643" s="2"/>
      <c r="P643"/>
      <c r="Q643"/>
      <c r="R643"/>
    </row>
    <row r="644" spans="1:18" s="13" customFormat="1" x14ac:dyDescent="0.3">
      <c r="A644" s="4"/>
      <c r="O644" s="2"/>
      <c r="P644"/>
      <c r="Q644"/>
      <c r="R644"/>
    </row>
    <row r="645" spans="1:18" s="13" customFormat="1" x14ac:dyDescent="0.3">
      <c r="A645" s="4"/>
      <c r="O645" s="2"/>
      <c r="P645"/>
      <c r="Q645"/>
      <c r="R645"/>
    </row>
    <row r="646" spans="1:18" s="13" customFormat="1" x14ac:dyDescent="0.3">
      <c r="A646" s="4"/>
      <c r="O646" s="2"/>
      <c r="P646"/>
      <c r="Q646"/>
      <c r="R646"/>
    </row>
    <row r="647" spans="1:18" s="13" customFormat="1" x14ac:dyDescent="0.3">
      <c r="A647" s="4"/>
      <c r="O647" s="2"/>
      <c r="P647"/>
      <c r="Q647"/>
      <c r="R647"/>
    </row>
    <row r="648" spans="1:18" s="13" customFormat="1" x14ac:dyDescent="0.3">
      <c r="A648" s="4"/>
      <c r="O648" s="2"/>
      <c r="P648"/>
      <c r="Q648"/>
      <c r="R648"/>
    </row>
    <row r="649" spans="1:18" s="13" customFormat="1" x14ac:dyDescent="0.3">
      <c r="A649" s="4"/>
      <c r="O649" s="2"/>
      <c r="P649"/>
      <c r="Q649"/>
      <c r="R649"/>
    </row>
    <row r="650" spans="1:18" s="13" customFormat="1" x14ac:dyDescent="0.3">
      <c r="A650" s="4"/>
      <c r="O650" s="2"/>
      <c r="P650"/>
      <c r="Q650"/>
      <c r="R650"/>
    </row>
    <row r="651" spans="1:18" s="13" customFormat="1" x14ac:dyDescent="0.3">
      <c r="A651" s="4"/>
      <c r="O651" s="2"/>
      <c r="P651"/>
      <c r="Q651"/>
      <c r="R651"/>
    </row>
    <row r="652" spans="1:18" s="13" customFormat="1" x14ac:dyDescent="0.3">
      <c r="A652" s="4"/>
      <c r="O652" s="2"/>
      <c r="P652"/>
      <c r="Q652"/>
      <c r="R652"/>
    </row>
    <row r="653" spans="1:18" s="13" customFormat="1" x14ac:dyDescent="0.3">
      <c r="A653" s="4"/>
      <c r="O653" s="2"/>
      <c r="P653"/>
      <c r="Q653"/>
      <c r="R653"/>
    </row>
    <row r="654" spans="1:18" s="13" customFormat="1" x14ac:dyDescent="0.3">
      <c r="A654" s="4"/>
      <c r="O654" s="2"/>
      <c r="P654"/>
      <c r="Q654"/>
      <c r="R654"/>
    </row>
    <row r="655" spans="1:18" s="13" customFormat="1" x14ac:dyDescent="0.3">
      <c r="A655" s="4"/>
      <c r="O655" s="2"/>
      <c r="P655"/>
      <c r="Q655"/>
      <c r="R655"/>
    </row>
    <row r="656" spans="1:18" s="13" customFormat="1" x14ac:dyDescent="0.3">
      <c r="A656" s="4"/>
      <c r="O656" s="2"/>
      <c r="P656"/>
      <c r="Q656"/>
      <c r="R656"/>
    </row>
    <row r="657" spans="1:18" s="13" customFormat="1" x14ac:dyDescent="0.3">
      <c r="A657" s="4"/>
      <c r="O657" s="2"/>
      <c r="P657"/>
      <c r="Q657"/>
      <c r="R657"/>
    </row>
    <row r="658" spans="1:18" s="13" customFormat="1" x14ac:dyDescent="0.3">
      <c r="A658" s="4"/>
      <c r="O658" s="2"/>
      <c r="P658"/>
      <c r="Q658"/>
      <c r="R658"/>
    </row>
    <row r="659" spans="1:18" s="13" customFormat="1" x14ac:dyDescent="0.3">
      <c r="A659" s="4"/>
      <c r="O659" s="2"/>
      <c r="P659"/>
      <c r="Q659"/>
      <c r="R659"/>
    </row>
    <row r="660" spans="1:18" s="13" customFormat="1" x14ac:dyDescent="0.3">
      <c r="A660" s="4"/>
      <c r="O660" s="2"/>
      <c r="P660"/>
      <c r="Q660"/>
      <c r="R660"/>
    </row>
    <row r="661" spans="1:18" s="13" customFormat="1" x14ac:dyDescent="0.3">
      <c r="A661" s="4"/>
      <c r="O661" s="2"/>
      <c r="P661"/>
      <c r="Q661"/>
      <c r="R661"/>
    </row>
    <row r="662" spans="1:18" s="13" customFormat="1" x14ac:dyDescent="0.3">
      <c r="A662" s="4"/>
      <c r="O662" s="2"/>
      <c r="P662"/>
      <c r="Q662"/>
      <c r="R662"/>
    </row>
    <row r="663" spans="1:18" s="13" customFormat="1" x14ac:dyDescent="0.3">
      <c r="A663" s="4"/>
      <c r="O663" s="2"/>
      <c r="P663"/>
      <c r="Q663"/>
      <c r="R663"/>
    </row>
    <row r="664" spans="1:18" s="13" customFormat="1" x14ac:dyDescent="0.3">
      <c r="A664" s="4"/>
      <c r="O664" s="2"/>
      <c r="P664"/>
      <c r="Q664"/>
      <c r="R664"/>
    </row>
    <row r="665" spans="1:18" s="13" customFormat="1" x14ac:dyDescent="0.3">
      <c r="A665" s="4"/>
      <c r="O665" s="2"/>
      <c r="P665"/>
      <c r="Q665"/>
      <c r="R665"/>
    </row>
    <row r="666" spans="1:18" s="13" customFormat="1" x14ac:dyDescent="0.3">
      <c r="A666" s="4"/>
      <c r="O666" s="2"/>
      <c r="P666"/>
      <c r="Q666"/>
      <c r="R666"/>
    </row>
    <row r="667" spans="1:18" s="13" customFormat="1" x14ac:dyDescent="0.3">
      <c r="A667" s="4"/>
      <c r="O667" s="2"/>
      <c r="P667"/>
      <c r="Q667"/>
      <c r="R667"/>
    </row>
    <row r="668" spans="1:18" s="13" customFormat="1" x14ac:dyDescent="0.3">
      <c r="A668" s="4"/>
      <c r="O668" s="2"/>
      <c r="P668"/>
      <c r="Q668"/>
      <c r="R668"/>
    </row>
    <row r="669" spans="1:18" s="13" customFormat="1" x14ac:dyDescent="0.3">
      <c r="A669" s="4"/>
      <c r="O669" s="2"/>
      <c r="P669"/>
      <c r="Q669"/>
      <c r="R669"/>
    </row>
    <row r="670" spans="1:18" s="13" customFormat="1" x14ac:dyDescent="0.3">
      <c r="A670" s="4"/>
      <c r="O670" s="2"/>
      <c r="P670"/>
      <c r="Q670"/>
      <c r="R670"/>
    </row>
    <row r="671" spans="1:18" s="13" customFormat="1" x14ac:dyDescent="0.3">
      <c r="A671" s="4"/>
      <c r="O671" s="2"/>
      <c r="P671"/>
      <c r="Q671"/>
      <c r="R671"/>
    </row>
    <row r="672" spans="1:18" s="13" customFormat="1" x14ac:dyDescent="0.3">
      <c r="A672" s="4"/>
      <c r="O672" s="2"/>
      <c r="P672"/>
      <c r="Q672"/>
      <c r="R672"/>
    </row>
    <row r="673" spans="1:18" s="13" customFormat="1" x14ac:dyDescent="0.3">
      <c r="A673" s="4"/>
      <c r="O673" s="2"/>
      <c r="P673"/>
      <c r="Q673"/>
      <c r="R673"/>
    </row>
    <row r="674" spans="1:18" s="13" customFormat="1" x14ac:dyDescent="0.3">
      <c r="A674" s="4"/>
      <c r="O674" s="2"/>
      <c r="P674"/>
      <c r="Q674"/>
      <c r="R674"/>
    </row>
    <row r="675" spans="1:18" s="13" customFormat="1" x14ac:dyDescent="0.3">
      <c r="A675" s="4"/>
      <c r="O675" s="2"/>
      <c r="P675"/>
      <c r="Q675"/>
      <c r="R675"/>
    </row>
    <row r="676" spans="1:18" s="13" customFormat="1" x14ac:dyDescent="0.3">
      <c r="A676" s="4"/>
      <c r="O676" s="2"/>
      <c r="P676"/>
      <c r="Q676"/>
      <c r="R676"/>
    </row>
    <row r="677" spans="1:18" s="13" customFormat="1" x14ac:dyDescent="0.3">
      <c r="A677" s="4"/>
      <c r="O677" s="2"/>
      <c r="P677"/>
      <c r="Q677"/>
      <c r="R677"/>
    </row>
    <row r="678" spans="1:18" s="13" customFormat="1" x14ac:dyDescent="0.3">
      <c r="A678" s="4"/>
      <c r="O678" s="2"/>
      <c r="P678"/>
      <c r="Q678"/>
      <c r="R678"/>
    </row>
    <row r="679" spans="1:18" s="13" customFormat="1" x14ac:dyDescent="0.3">
      <c r="A679" s="4"/>
      <c r="O679" s="2"/>
      <c r="P679"/>
      <c r="Q679"/>
      <c r="R679"/>
    </row>
    <row r="680" spans="1:18" s="13" customFormat="1" x14ac:dyDescent="0.3">
      <c r="A680" s="4"/>
      <c r="O680" s="2"/>
      <c r="P680"/>
      <c r="Q680"/>
      <c r="R680"/>
    </row>
    <row r="681" spans="1:18" s="13" customFormat="1" x14ac:dyDescent="0.3">
      <c r="A681" s="4"/>
      <c r="O681" s="2"/>
      <c r="P681"/>
      <c r="Q681"/>
      <c r="R681"/>
    </row>
    <row r="682" spans="1:18" s="13" customFormat="1" x14ac:dyDescent="0.3">
      <c r="A682" s="4"/>
      <c r="O682" s="2"/>
      <c r="P682"/>
      <c r="Q682"/>
      <c r="R682"/>
    </row>
    <row r="683" spans="1:18" s="13" customFormat="1" x14ac:dyDescent="0.3">
      <c r="A683" s="4"/>
      <c r="O683" s="2"/>
      <c r="P683"/>
      <c r="Q683"/>
      <c r="R683"/>
    </row>
    <row r="684" spans="1:18" s="13" customFormat="1" x14ac:dyDescent="0.3">
      <c r="A684" s="4"/>
      <c r="O684" s="2"/>
      <c r="P684"/>
      <c r="Q684"/>
      <c r="R684"/>
    </row>
    <row r="685" spans="1:18" s="13" customFormat="1" x14ac:dyDescent="0.3">
      <c r="A685" s="4"/>
      <c r="O685" s="2"/>
      <c r="P685"/>
      <c r="Q685"/>
      <c r="R685"/>
    </row>
    <row r="686" spans="1:18" s="13" customFormat="1" x14ac:dyDescent="0.3">
      <c r="A686" s="4"/>
      <c r="O686" s="2"/>
      <c r="P686"/>
      <c r="Q686"/>
      <c r="R686"/>
    </row>
    <row r="687" spans="1:18" s="13" customFormat="1" x14ac:dyDescent="0.3">
      <c r="A687" s="4"/>
      <c r="O687" s="2"/>
      <c r="P687"/>
      <c r="Q687"/>
      <c r="R687"/>
    </row>
    <row r="688" spans="1:18" s="13" customFormat="1" x14ac:dyDescent="0.3">
      <c r="A688" s="4"/>
      <c r="O688" s="2"/>
      <c r="P688"/>
      <c r="Q688"/>
      <c r="R688"/>
    </row>
    <row r="689" spans="1:18" s="13" customFormat="1" x14ac:dyDescent="0.3">
      <c r="A689" s="4"/>
      <c r="O689" s="2"/>
      <c r="P689"/>
      <c r="Q689"/>
      <c r="R689"/>
    </row>
    <row r="690" spans="1:18" s="13" customFormat="1" x14ac:dyDescent="0.3">
      <c r="A690" s="4"/>
      <c r="O690" s="2"/>
      <c r="P690"/>
      <c r="Q690"/>
      <c r="R690"/>
    </row>
    <row r="691" spans="1:18" s="13" customFormat="1" x14ac:dyDescent="0.3">
      <c r="A691" s="4"/>
      <c r="O691" s="2"/>
      <c r="P691"/>
      <c r="Q691"/>
      <c r="R691"/>
    </row>
    <row r="692" spans="1:18" s="13" customFormat="1" x14ac:dyDescent="0.3">
      <c r="A692" s="4"/>
      <c r="O692" s="2"/>
      <c r="P692"/>
      <c r="Q692"/>
      <c r="R692"/>
    </row>
    <row r="693" spans="1:18" s="13" customFormat="1" x14ac:dyDescent="0.3">
      <c r="A693" s="4"/>
      <c r="O693" s="2"/>
      <c r="P693"/>
      <c r="Q693"/>
      <c r="R693"/>
    </row>
    <row r="694" spans="1:18" s="13" customFormat="1" x14ac:dyDescent="0.3">
      <c r="A694" s="4"/>
      <c r="O694" s="2"/>
      <c r="P694"/>
      <c r="Q694"/>
      <c r="R694"/>
    </row>
    <row r="695" spans="1:18" s="13" customFormat="1" x14ac:dyDescent="0.3">
      <c r="A695" s="4"/>
      <c r="O695" s="2"/>
      <c r="P695"/>
      <c r="Q695"/>
      <c r="R695"/>
    </row>
    <row r="696" spans="1:18" s="13" customFormat="1" x14ac:dyDescent="0.3">
      <c r="A696" s="4"/>
      <c r="O696" s="2"/>
      <c r="P696"/>
      <c r="Q696"/>
      <c r="R696"/>
    </row>
    <row r="697" spans="1:18" s="13" customFormat="1" x14ac:dyDescent="0.3">
      <c r="A697" s="4"/>
      <c r="O697" s="2"/>
      <c r="P697"/>
      <c r="Q697"/>
      <c r="R697"/>
    </row>
    <row r="698" spans="1:18" s="13" customFormat="1" x14ac:dyDescent="0.3">
      <c r="A698" s="4"/>
      <c r="O698" s="2"/>
      <c r="P698"/>
      <c r="Q698"/>
      <c r="R698"/>
    </row>
    <row r="699" spans="1:18" s="13" customFormat="1" x14ac:dyDescent="0.3">
      <c r="A699" s="4"/>
      <c r="O699" s="2"/>
      <c r="P699"/>
      <c r="Q699"/>
      <c r="R699"/>
    </row>
    <row r="700" spans="1:18" s="13" customFormat="1" x14ac:dyDescent="0.3">
      <c r="A700" s="4"/>
      <c r="O700" s="2"/>
      <c r="P700"/>
      <c r="Q700"/>
      <c r="R700"/>
    </row>
    <row r="701" spans="1:18" s="13" customFormat="1" x14ac:dyDescent="0.3">
      <c r="A701" s="4"/>
      <c r="O701" s="2"/>
      <c r="P701"/>
      <c r="Q701"/>
      <c r="R701"/>
    </row>
    <row r="702" spans="1:18" s="13" customFormat="1" x14ac:dyDescent="0.3">
      <c r="A702" s="4"/>
      <c r="O702" s="2"/>
      <c r="P702"/>
      <c r="Q702"/>
      <c r="R702"/>
    </row>
    <row r="703" spans="1:18" s="13" customFormat="1" x14ac:dyDescent="0.3">
      <c r="A703" s="4"/>
      <c r="O703" s="2"/>
      <c r="P703"/>
      <c r="Q703"/>
      <c r="R703"/>
    </row>
    <row r="704" spans="1:18" s="13" customFormat="1" x14ac:dyDescent="0.3">
      <c r="A704" s="4"/>
      <c r="O704" s="2"/>
      <c r="P704"/>
      <c r="Q704"/>
      <c r="R704"/>
    </row>
    <row r="705" spans="1:18" s="13" customFormat="1" x14ac:dyDescent="0.3">
      <c r="A705" s="4"/>
      <c r="O705" s="2"/>
      <c r="P705"/>
      <c r="Q705"/>
      <c r="R705"/>
    </row>
    <row r="706" spans="1:18" s="13" customFormat="1" x14ac:dyDescent="0.3">
      <c r="A706" s="4"/>
      <c r="O706" s="2"/>
      <c r="P706"/>
      <c r="Q706"/>
      <c r="R706"/>
    </row>
    <row r="707" spans="1:18" s="13" customFormat="1" x14ac:dyDescent="0.3">
      <c r="A707" s="4"/>
      <c r="O707" s="2"/>
      <c r="P707"/>
      <c r="Q707"/>
      <c r="R707"/>
    </row>
    <row r="708" spans="1:18" s="13" customFormat="1" x14ac:dyDescent="0.3">
      <c r="A708" s="4"/>
      <c r="O708" s="2"/>
      <c r="P708"/>
      <c r="Q708"/>
      <c r="R708"/>
    </row>
    <row r="709" spans="1:18" s="13" customFormat="1" x14ac:dyDescent="0.3">
      <c r="A709" s="4"/>
      <c r="O709" s="2"/>
      <c r="P709"/>
      <c r="Q709"/>
      <c r="R709"/>
    </row>
    <row r="710" spans="1:18" s="13" customFormat="1" x14ac:dyDescent="0.3">
      <c r="A710" s="4"/>
      <c r="O710" s="2"/>
      <c r="P710"/>
      <c r="Q710"/>
      <c r="R710"/>
    </row>
    <row r="711" spans="1:18" s="13" customFormat="1" x14ac:dyDescent="0.3">
      <c r="A711" s="4"/>
      <c r="O711" s="2"/>
      <c r="P711"/>
      <c r="Q711"/>
      <c r="R711"/>
    </row>
    <row r="712" spans="1:18" s="13" customFormat="1" x14ac:dyDescent="0.3">
      <c r="A712" s="4"/>
      <c r="O712" s="2"/>
      <c r="P712"/>
      <c r="Q712"/>
      <c r="R712"/>
    </row>
    <row r="713" spans="1:18" s="13" customFormat="1" x14ac:dyDescent="0.3">
      <c r="A713" s="4"/>
      <c r="O713" s="2"/>
      <c r="P713"/>
      <c r="Q713"/>
      <c r="R713"/>
    </row>
    <row r="714" spans="1:18" s="13" customFormat="1" x14ac:dyDescent="0.3">
      <c r="A714" s="4"/>
      <c r="O714" s="2"/>
      <c r="P714"/>
      <c r="Q714"/>
      <c r="R714"/>
    </row>
    <row r="715" spans="1:18" s="13" customFormat="1" x14ac:dyDescent="0.3">
      <c r="A715" s="4"/>
      <c r="O715" s="2"/>
      <c r="P715"/>
      <c r="Q715"/>
      <c r="R715"/>
    </row>
    <row r="716" spans="1:18" s="13" customFormat="1" x14ac:dyDescent="0.3">
      <c r="A716" s="4"/>
      <c r="O716" s="2"/>
      <c r="P716"/>
      <c r="Q716"/>
      <c r="R716"/>
    </row>
    <row r="717" spans="1:18" s="13" customFormat="1" x14ac:dyDescent="0.3">
      <c r="A717" s="4"/>
      <c r="O717" s="2"/>
      <c r="P717"/>
      <c r="Q717"/>
      <c r="R717"/>
    </row>
    <row r="718" spans="1:18" s="13" customFormat="1" x14ac:dyDescent="0.3">
      <c r="A718" s="4"/>
      <c r="O718" s="2"/>
      <c r="P718"/>
      <c r="Q718"/>
      <c r="R718"/>
    </row>
    <row r="719" spans="1:18" s="13" customFormat="1" x14ac:dyDescent="0.3">
      <c r="A719" s="4"/>
      <c r="O719" s="2"/>
      <c r="P719"/>
      <c r="Q719"/>
      <c r="R719"/>
    </row>
    <row r="720" spans="1:18" s="13" customFormat="1" x14ac:dyDescent="0.3">
      <c r="A720" s="4"/>
      <c r="O720" s="2"/>
      <c r="P720"/>
      <c r="Q720"/>
      <c r="R720"/>
    </row>
    <row r="721" spans="1:18" s="13" customFormat="1" x14ac:dyDescent="0.3">
      <c r="A721" s="4"/>
      <c r="O721" s="2"/>
      <c r="P721"/>
      <c r="Q721"/>
      <c r="R721"/>
    </row>
    <row r="722" spans="1:18" s="13" customFormat="1" x14ac:dyDescent="0.3">
      <c r="A722" s="4"/>
      <c r="O722" s="2"/>
      <c r="P722"/>
      <c r="Q722"/>
      <c r="R722"/>
    </row>
    <row r="723" spans="1:18" s="13" customFormat="1" x14ac:dyDescent="0.3">
      <c r="A723" s="4"/>
      <c r="O723" s="2"/>
      <c r="P723"/>
      <c r="Q723"/>
      <c r="R723"/>
    </row>
    <row r="724" spans="1:18" s="13" customFormat="1" x14ac:dyDescent="0.3">
      <c r="A724" s="4"/>
      <c r="O724" s="2"/>
      <c r="P724"/>
      <c r="Q724"/>
      <c r="R724"/>
    </row>
    <row r="725" spans="1:18" s="13" customFormat="1" x14ac:dyDescent="0.3">
      <c r="A725" s="4"/>
      <c r="O725" s="2"/>
      <c r="P725"/>
      <c r="Q725"/>
      <c r="R725"/>
    </row>
    <row r="726" spans="1:18" s="13" customFormat="1" x14ac:dyDescent="0.3">
      <c r="A726" s="4"/>
      <c r="O726" s="2"/>
      <c r="P726"/>
      <c r="Q726"/>
      <c r="R726"/>
    </row>
    <row r="727" spans="1:18" s="13" customFormat="1" x14ac:dyDescent="0.3">
      <c r="A727" s="4"/>
      <c r="O727" s="2"/>
      <c r="P727"/>
      <c r="Q727"/>
      <c r="R727"/>
    </row>
    <row r="728" spans="1:18" s="13" customFormat="1" x14ac:dyDescent="0.3">
      <c r="A728" s="4"/>
      <c r="O728" s="2"/>
      <c r="P728"/>
      <c r="Q728"/>
      <c r="R728"/>
    </row>
    <row r="729" spans="1:18" s="13" customFormat="1" x14ac:dyDescent="0.3">
      <c r="A729" s="4"/>
      <c r="O729" s="2"/>
      <c r="P729"/>
      <c r="Q729"/>
      <c r="R729"/>
    </row>
    <row r="730" spans="1:18" s="13" customFormat="1" x14ac:dyDescent="0.3">
      <c r="A730" s="4"/>
      <c r="O730" s="2"/>
      <c r="P730"/>
      <c r="Q730"/>
      <c r="R730"/>
    </row>
    <row r="731" spans="1:18" s="13" customFormat="1" x14ac:dyDescent="0.3">
      <c r="A731" s="4"/>
      <c r="O731" s="2"/>
      <c r="P731"/>
      <c r="Q731"/>
      <c r="R731"/>
    </row>
    <row r="732" spans="1:18" s="13" customFormat="1" x14ac:dyDescent="0.3">
      <c r="A732" s="4"/>
      <c r="O732" s="2"/>
      <c r="P732"/>
      <c r="Q732"/>
      <c r="R732"/>
    </row>
    <row r="733" spans="1:18" s="13" customFormat="1" x14ac:dyDescent="0.3">
      <c r="A733" s="4"/>
      <c r="O733" s="2"/>
      <c r="P733"/>
      <c r="Q733"/>
      <c r="R733"/>
    </row>
    <row r="734" spans="1:18" s="13" customFormat="1" x14ac:dyDescent="0.3">
      <c r="A734" s="4"/>
      <c r="O734" s="2"/>
      <c r="P734"/>
      <c r="Q734"/>
      <c r="R734"/>
    </row>
    <row r="735" spans="1:18" s="13" customFormat="1" x14ac:dyDescent="0.3">
      <c r="A735" s="4"/>
      <c r="O735" s="2"/>
      <c r="P735"/>
      <c r="Q735"/>
      <c r="R735"/>
    </row>
    <row r="736" spans="1:18" s="13" customFormat="1" x14ac:dyDescent="0.3">
      <c r="A736" s="4"/>
      <c r="O736" s="2"/>
      <c r="P736"/>
      <c r="Q736"/>
      <c r="R736"/>
    </row>
    <row r="737" spans="1:18" s="13" customFormat="1" x14ac:dyDescent="0.3">
      <c r="A737" s="4"/>
      <c r="O737" s="2"/>
      <c r="P737"/>
      <c r="Q737"/>
      <c r="R737"/>
    </row>
    <row r="738" spans="1:18" s="13" customFormat="1" x14ac:dyDescent="0.3">
      <c r="A738" s="4"/>
      <c r="O738" s="2"/>
      <c r="P738"/>
      <c r="Q738"/>
      <c r="R738"/>
    </row>
    <row r="739" spans="1:18" s="13" customFormat="1" x14ac:dyDescent="0.3">
      <c r="A739" s="4"/>
      <c r="O739" s="2"/>
      <c r="P739"/>
      <c r="Q739"/>
      <c r="R739"/>
    </row>
    <row r="740" spans="1:18" s="13" customFormat="1" x14ac:dyDescent="0.3">
      <c r="A740" s="4"/>
      <c r="O740" s="2"/>
      <c r="P740"/>
      <c r="Q740"/>
      <c r="R740"/>
    </row>
    <row r="741" spans="1:18" s="13" customFormat="1" x14ac:dyDescent="0.3">
      <c r="A741" s="4"/>
      <c r="O741" s="2"/>
      <c r="P741"/>
      <c r="Q741"/>
      <c r="R741"/>
    </row>
    <row r="742" spans="1:18" s="13" customFormat="1" x14ac:dyDescent="0.3">
      <c r="A742" s="4"/>
      <c r="O742" s="2"/>
      <c r="P742"/>
      <c r="Q742"/>
      <c r="R742"/>
    </row>
    <row r="743" spans="1:18" s="13" customFormat="1" x14ac:dyDescent="0.3">
      <c r="A743" s="4"/>
      <c r="O743" s="2"/>
      <c r="P743"/>
      <c r="Q743"/>
      <c r="R743"/>
    </row>
    <row r="744" spans="1:18" s="13" customFormat="1" x14ac:dyDescent="0.3">
      <c r="A744" s="4"/>
      <c r="O744" s="2"/>
      <c r="P744"/>
      <c r="Q744"/>
      <c r="R744"/>
    </row>
    <row r="745" spans="1:18" s="13" customFormat="1" x14ac:dyDescent="0.3">
      <c r="A745" s="4"/>
      <c r="O745" s="2"/>
      <c r="P745"/>
      <c r="Q745"/>
      <c r="R745"/>
    </row>
    <row r="746" spans="1:18" s="13" customFormat="1" x14ac:dyDescent="0.3">
      <c r="A746" s="4"/>
      <c r="O746" s="2"/>
      <c r="P746"/>
      <c r="Q746"/>
      <c r="R746"/>
    </row>
    <row r="747" spans="1:18" s="13" customFormat="1" x14ac:dyDescent="0.3">
      <c r="A747" s="4"/>
      <c r="O747" s="2"/>
      <c r="P747"/>
      <c r="Q747"/>
      <c r="R747"/>
    </row>
    <row r="748" spans="1:18" s="13" customFormat="1" x14ac:dyDescent="0.3">
      <c r="A748" s="4"/>
      <c r="O748" s="2"/>
      <c r="P748"/>
      <c r="Q748"/>
      <c r="R748"/>
    </row>
    <row r="749" spans="1:18" s="13" customFormat="1" x14ac:dyDescent="0.3">
      <c r="A749" s="4"/>
      <c r="O749" s="2"/>
      <c r="P749"/>
      <c r="Q749"/>
      <c r="R749"/>
    </row>
    <row r="750" spans="1:18" s="13" customFormat="1" x14ac:dyDescent="0.3">
      <c r="A750" s="4"/>
      <c r="O750" s="2"/>
      <c r="P750"/>
      <c r="Q750"/>
      <c r="R750"/>
    </row>
    <row r="751" spans="1:18" s="13" customFormat="1" x14ac:dyDescent="0.3">
      <c r="A751" s="4"/>
      <c r="O751" s="2"/>
      <c r="P751"/>
      <c r="Q751"/>
      <c r="R751"/>
    </row>
    <row r="752" spans="1:18" s="13" customFormat="1" x14ac:dyDescent="0.3">
      <c r="A752" s="4"/>
      <c r="O752" s="2"/>
      <c r="P752"/>
      <c r="Q752"/>
      <c r="R752"/>
    </row>
    <row r="753" spans="1:18" s="13" customFormat="1" x14ac:dyDescent="0.3">
      <c r="A753" s="4"/>
      <c r="O753" s="2"/>
      <c r="P753"/>
      <c r="Q753"/>
      <c r="R753"/>
    </row>
    <row r="754" spans="1:18" s="13" customFormat="1" x14ac:dyDescent="0.3">
      <c r="A754" s="4"/>
      <c r="O754" s="2"/>
      <c r="P754"/>
      <c r="Q754"/>
      <c r="R754"/>
    </row>
    <row r="755" spans="1:18" s="13" customFormat="1" x14ac:dyDescent="0.3">
      <c r="A755" s="4"/>
      <c r="O755" s="2"/>
      <c r="P755"/>
      <c r="Q755"/>
      <c r="R755"/>
    </row>
    <row r="756" spans="1:18" s="13" customFormat="1" x14ac:dyDescent="0.3">
      <c r="A756" s="4"/>
      <c r="O756" s="2"/>
      <c r="P756"/>
      <c r="Q756"/>
      <c r="R756"/>
    </row>
    <row r="757" spans="1:18" s="13" customFormat="1" x14ac:dyDescent="0.3">
      <c r="A757" s="4"/>
      <c r="O757" s="2"/>
      <c r="P757"/>
      <c r="Q757"/>
      <c r="R757"/>
    </row>
    <row r="758" spans="1:18" s="13" customFormat="1" x14ac:dyDescent="0.3">
      <c r="A758" s="4"/>
      <c r="O758" s="2"/>
      <c r="P758"/>
      <c r="Q758"/>
      <c r="R758"/>
    </row>
    <row r="759" spans="1:18" s="13" customFormat="1" x14ac:dyDescent="0.3">
      <c r="A759" s="4"/>
      <c r="O759" s="2"/>
      <c r="P759"/>
      <c r="Q759"/>
      <c r="R759"/>
    </row>
    <row r="760" spans="1:18" s="13" customFormat="1" x14ac:dyDescent="0.3">
      <c r="A760" s="4"/>
      <c r="O760" s="2"/>
      <c r="P760"/>
      <c r="Q760"/>
      <c r="R760"/>
    </row>
    <row r="761" spans="1:18" s="13" customFormat="1" x14ac:dyDescent="0.3">
      <c r="A761" s="4"/>
      <c r="O761" s="2"/>
      <c r="P761"/>
      <c r="Q761"/>
      <c r="R761"/>
    </row>
    <row r="762" spans="1:18" s="13" customFormat="1" x14ac:dyDescent="0.3">
      <c r="A762" s="4"/>
      <c r="O762" s="2"/>
      <c r="P762"/>
      <c r="Q762"/>
      <c r="R762"/>
    </row>
    <row r="763" spans="1:18" s="13" customFormat="1" x14ac:dyDescent="0.3">
      <c r="A763" s="4"/>
      <c r="O763" s="2"/>
      <c r="P763"/>
      <c r="Q763"/>
      <c r="R763"/>
    </row>
    <row r="764" spans="1:18" s="13" customFormat="1" x14ac:dyDescent="0.3">
      <c r="A764" s="4"/>
      <c r="O764" s="2"/>
      <c r="P764"/>
      <c r="Q764"/>
      <c r="R764"/>
    </row>
    <row r="765" spans="1:18" s="13" customFormat="1" x14ac:dyDescent="0.3">
      <c r="A765" s="4"/>
      <c r="O765" s="2"/>
      <c r="P765"/>
      <c r="Q765"/>
      <c r="R765"/>
    </row>
    <row r="766" spans="1:18" s="13" customFormat="1" x14ac:dyDescent="0.3">
      <c r="A766" s="4"/>
      <c r="O766" s="2"/>
      <c r="P766"/>
      <c r="Q766"/>
      <c r="R766"/>
    </row>
    <row r="767" spans="1:18" s="13" customFormat="1" x14ac:dyDescent="0.3">
      <c r="A767" s="4"/>
      <c r="O767" s="2"/>
      <c r="P767"/>
      <c r="Q767"/>
      <c r="R767"/>
    </row>
    <row r="768" spans="1:18" s="13" customFormat="1" x14ac:dyDescent="0.3">
      <c r="A768" s="4"/>
      <c r="O768" s="2"/>
      <c r="P768"/>
      <c r="Q768"/>
      <c r="R768"/>
    </row>
    <row r="769" spans="1:18" s="13" customFormat="1" x14ac:dyDescent="0.3">
      <c r="A769" s="4"/>
      <c r="O769" s="2"/>
      <c r="P769"/>
      <c r="Q769"/>
      <c r="R769"/>
    </row>
    <row r="770" spans="1:18" s="13" customFormat="1" x14ac:dyDescent="0.3">
      <c r="A770" s="4"/>
      <c r="O770" s="2"/>
      <c r="P770"/>
      <c r="Q770"/>
      <c r="R770"/>
    </row>
    <row r="771" spans="1:18" s="13" customFormat="1" x14ac:dyDescent="0.3">
      <c r="A771" s="4"/>
      <c r="O771" s="2"/>
      <c r="P771"/>
      <c r="Q771"/>
      <c r="R771"/>
    </row>
    <row r="772" spans="1:18" s="13" customFormat="1" x14ac:dyDescent="0.3">
      <c r="A772" s="4"/>
      <c r="O772" s="2"/>
      <c r="P772"/>
      <c r="Q772"/>
      <c r="R772"/>
    </row>
    <row r="773" spans="1:18" s="13" customFormat="1" x14ac:dyDescent="0.3">
      <c r="A773" s="4"/>
      <c r="O773" s="2"/>
      <c r="P773"/>
      <c r="Q773"/>
      <c r="R773"/>
    </row>
    <row r="774" spans="1:18" s="13" customFormat="1" x14ac:dyDescent="0.3">
      <c r="A774" s="4"/>
      <c r="O774" s="2"/>
      <c r="P774"/>
      <c r="Q774"/>
      <c r="R774"/>
    </row>
    <row r="775" spans="1:18" s="13" customFormat="1" x14ac:dyDescent="0.3">
      <c r="A775" s="4"/>
      <c r="O775" s="2"/>
      <c r="P775"/>
      <c r="Q775"/>
      <c r="R775"/>
    </row>
    <row r="776" spans="1:18" s="13" customFormat="1" x14ac:dyDescent="0.3">
      <c r="A776" s="4"/>
      <c r="O776" s="2"/>
      <c r="P776"/>
      <c r="Q776"/>
      <c r="R776"/>
    </row>
    <row r="777" spans="1:18" s="13" customFormat="1" x14ac:dyDescent="0.3">
      <c r="A777" s="4"/>
      <c r="O777" s="2"/>
      <c r="P777"/>
      <c r="Q777"/>
      <c r="R777"/>
    </row>
    <row r="778" spans="1:18" s="13" customFormat="1" x14ac:dyDescent="0.3">
      <c r="A778" s="4"/>
      <c r="O778" s="2"/>
      <c r="P778"/>
      <c r="Q778"/>
      <c r="R778"/>
    </row>
    <row r="779" spans="1:18" s="13" customFormat="1" x14ac:dyDescent="0.3">
      <c r="A779" s="4"/>
      <c r="O779" s="2"/>
      <c r="P779"/>
      <c r="Q779"/>
      <c r="R779"/>
    </row>
    <row r="780" spans="1:18" s="13" customFormat="1" x14ac:dyDescent="0.3">
      <c r="A780" s="4"/>
      <c r="O780" s="2"/>
      <c r="P780"/>
      <c r="Q780"/>
      <c r="R780"/>
    </row>
    <row r="781" spans="1:18" s="13" customFormat="1" x14ac:dyDescent="0.3">
      <c r="A781" s="4"/>
      <c r="O781" s="2"/>
      <c r="P781"/>
      <c r="Q781"/>
      <c r="R781"/>
    </row>
    <row r="782" spans="1:18" s="13" customFormat="1" x14ac:dyDescent="0.3">
      <c r="A782" s="4"/>
      <c r="O782" s="2"/>
      <c r="P782"/>
      <c r="Q782"/>
      <c r="R782"/>
    </row>
    <row r="783" spans="1:18" s="13" customFormat="1" x14ac:dyDescent="0.3">
      <c r="A783" s="4"/>
      <c r="O783" s="2"/>
      <c r="P783"/>
      <c r="Q783"/>
      <c r="R783"/>
    </row>
    <row r="784" spans="1:18" s="13" customFormat="1" x14ac:dyDescent="0.3">
      <c r="A784" s="4"/>
      <c r="O784" s="2"/>
      <c r="P784"/>
      <c r="Q784"/>
      <c r="R784"/>
    </row>
    <row r="785" spans="1:18" s="13" customFormat="1" x14ac:dyDescent="0.3">
      <c r="A785" s="4"/>
      <c r="O785" s="2"/>
      <c r="P785"/>
      <c r="Q785"/>
      <c r="R785"/>
    </row>
    <row r="786" spans="1:18" s="13" customFormat="1" x14ac:dyDescent="0.3">
      <c r="A786" s="4"/>
      <c r="O786" s="2"/>
      <c r="P786"/>
      <c r="Q786"/>
      <c r="R786"/>
    </row>
    <row r="787" spans="1:18" s="13" customFormat="1" x14ac:dyDescent="0.3">
      <c r="A787" s="4"/>
      <c r="O787" s="2"/>
      <c r="P787"/>
      <c r="Q787"/>
      <c r="R787"/>
    </row>
    <row r="788" spans="1:18" s="13" customFormat="1" x14ac:dyDescent="0.3">
      <c r="A788" s="4"/>
      <c r="O788" s="2"/>
      <c r="P788"/>
      <c r="Q788"/>
      <c r="R788"/>
    </row>
    <row r="789" spans="1:18" s="13" customFormat="1" x14ac:dyDescent="0.3">
      <c r="A789" s="4"/>
      <c r="O789" s="2"/>
      <c r="P789"/>
      <c r="Q789"/>
      <c r="R789"/>
    </row>
    <row r="790" spans="1:18" s="13" customFormat="1" x14ac:dyDescent="0.3">
      <c r="A790" s="4"/>
      <c r="O790" s="2"/>
      <c r="P790"/>
      <c r="Q790"/>
      <c r="R790"/>
    </row>
    <row r="791" spans="1:18" s="13" customFormat="1" x14ac:dyDescent="0.3">
      <c r="A791" s="4"/>
      <c r="O791" s="2"/>
      <c r="P791"/>
      <c r="Q791"/>
      <c r="R791"/>
    </row>
    <row r="792" spans="1:18" s="13" customFormat="1" x14ac:dyDescent="0.3">
      <c r="A792" s="4"/>
      <c r="O792" s="2"/>
      <c r="P792"/>
      <c r="Q792"/>
      <c r="R792"/>
    </row>
    <row r="793" spans="1:18" s="13" customFormat="1" x14ac:dyDescent="0.3">
      <c r="A793" s="4"/>
      <c r="O793" s="2"/>
      <c r="P793"/>
      <c r="Q793"/>
      <c r="R793"/>
    </row>
    <row r="794" spans="1:18" s="13" customFormat="1" x14ac:dyDescent="0.3">
      <c r="A794" s="4"/>
      <c r="O794" s="2"/>
      <c r="P794"/>
      <c r="Q794"/>
      <c r="R794"/>
    </row>
    <row r="795" spans="1:18" s="13" customFormat="1" x14ac:dyDescent="0.3">
      <c r="A795" s="4"/>
      <c r="O795" s="2"/>
      <c r="P795"/>
      <c r="Q795"/>
      <c r="R795"/>
    </row>
    <row r="796" spans="1:18" s="13" customFormat="1" x14ac:dyDescent="0.3">
      <c r="A796" s="4"/>
      <c r="O796" s="2"/>
      <c r="P796"/>
      <c r="Q796"/>
      <c r="R796"/>
    </row>
    <row r="797" spans="1:18" s="13" customFormat="1" x14ac:dyDescent="0.3">
      <c r="A797" s="4"/>
      <c r="O797" s="2"/>
      <c r="P797"/>
      <c r="Q797"/>
      <c r="R797"/>
    </row>
    <row r="798" spans="1:18" s="13" customFormat="1" x14ac:dyDescent="0.3">
      <c r="A798" s="4"/>
      <c r="O798" s="2"/>
      <c r="P798"/>
      <c r="Q798"/>
      <c r="R798"/>
    </row>
    <row r="799" spans="1:18" s="13" customFormat="1" x14ac:dyDescent="0.3">
      <c r="A799" s="4"/>
      <c r="O799" s="2"/>
      <c r="P799"/>
      <c r="Q799"/>
      <c r="R799"/>
    </row>
    <row r="800" spans="1:18" s="13" customFormat="1" x14ac:dyDescent="0.3">
      <c r="A800" s="4"/>
      <c r="O800" s="2"/>
      <c r="P800"/>
      <c r="Q800"/>
      <c r="R800"/>
    </row>
    <row r="801" spans="1:18" s="13" customFormat="1" x14ac:dyDescent="0.3">
      <c r="A801" s="4"/>
      <c r="O801" s="2"/>
      <c r="P801"/>
      <c r="Q801"/>
      <c r="R801"/>
    </row>
    <row r="802" spans="1:18" s="13" customFormat="1" x14ac:dyDescent="0.3">
      <c r="A802" s="4"/>
      <c r="O802" s="2"/>
      <c r="P802"/>
      <c r="Q802"/>
      <c r="R802"/>
    </row>
    <row r="803" spans="1:18" s="13" customFormat="1" x14ac:dyDescent="0.3">
      <c r="A803" s="4"/>
      <c r="O803" s="2"/>
      <c r="P803"/>
      <c r="Q803"/>
      <c r="R803"/>
    </row>
    <row r="804" spans="1:18" s="13" customFormat="1" x14ac:dyDescent="0.3">
      <c r="A804" s="4"/>
      <c r="O804" s="2"/>
      <c r="P804"/>
      <c r="Q804"/>
      <c r="R804"/>
    </row>
    <row r="805" spans="1:18" s="13" customFormat="1" x14ac:dyDescent="0.3">
      <c r="A805" s="4"/>
      <c r="O805" s="2"/>
      <c r="P805"/>
      <c r="Q805"/>
      <c r="R805"/>
    </row>
    <row r="806" spans="1:18" s="13" customFormat="1" x14ac:dyDescent="0.3">
      <c r="A806" s="4"/>
      <c r="O806" s="2"/>
      <c r="P806"/>
      <c r="Q806"/>
      <c r="R806"/>
    </row>
    <row r="807" spans="1:18" s="13" customFormat="1" x14ac:dyDescent="0.3">
      <c r="A807" s="4"/>
      <c r="O807" s="2"/>
      <c r="P807"/>
      <c r="Q807"/>
      <c r="R807"/>
    </row>
    <row r="808" spans="1:18" s="13" customFormat="1" x14ac:dyDescent="0.3">
      <c r="A808" s="4"/>
      <c r="O808" s="2"/>
      <c r="P808"/>
      <c r="Q808"/>
      <c r="R808"/>
    </row>
    <row r="809" spans="1:18" s="13" customFormat="1" x14ac:dyDescent="0.3">
      <c r="A809" s="4"/>
      <c r="O809" s="2"/>
      <c r="P809"/>
      <c r="Q809"/>
      <c r="R809"/>
    </row>
    <row r="810" spans="1:18" s="13" customFormat="1" x14ac:dyDescent="0.3">
      <c r="A810" s="4"/>
      <c r="O810" s="2"/>
      <c r="P810"/>
      <c r="Q810"/>
      <c r="R810"/>
    </row>
    <row r="811" spans="1:18" s="13" customFormat="1" x14ac:dyDescent="0.3">
      <c r="A811" s="4"/>
      <c r="O811" s="2"/>
      <c r="P811"/>
      <c r="Q811"/>
      <c r="R811"/>
    </row>
    <row r="812" spans="1:18" s="13" customFormat="1" x14ac:dyDescent="0.3">
      <c r="A812" s="4"/>
      <c r="O812" s="2"/>
      <c r="P812"/>
      <c r="Q812"/>
      <c r="R812"/>
    </row>
    <row r="813" spans="1:18" s="13" customFormat="1" x14ac:dyDescent="0.3">
      <c r="A813" s="4"/>
      <c r="O813" s="2"/>
      <c r="P813"/>
      <c r="Q813"/>
      <c r="R813"/>
    </row>
    <row r="814" spans="1:18" s="13" customFormat="1" x14ac:dyDescent="0.3">
      <c r="A814" s="4"/>
      <c r="O814" s="2"/>
      <c r="P814"/>
      <c r="Q814"/>
      <c r="R814"/>
    </row>
    <row r="815" spans="1:18" s="13" customFormat="1" x14ac:dyDescent="0.3">
      <c r="A815" s="4"/>
      <c r="O815" s="2"/>
      <c r="P815"/>
      <c r="Q815"/>
      <c r="R815"/>
    </row>
    <row r="816" spans="1:18" s="13" customFormat="1" x14ac:dyDescent="0.3">
      <c r="A816" s="4"/>
      <c r="O816" s="2"/>
      <c r="P816"/>
      <c r="Q816"/>
      <c r="R816"/>
    </row>
    <row r="817" spans="1:18" s="13" customFormat="1" x14ac:dyDescent="0.3">
      <c r="A817" s="4"/>
      <c r="O817" s="2"/>
      <c r="P817"/>
      <c r="Q817"/>
      <c r="R817"/>
    </row>
    <row r="818" spans="1:18" s="13" customFormat="1" x14ac:dyDescent="0.3">
      <c r="A818" s="4"/>
      <c r="O818" s="2"/>
      <c r="P818"/>
      <c r="Q818"/>
      <c r="R818"/>
    </row>
    <row r="819" spans="1:18" s="13" customFormat="1" x14ac:dyDescent="0.3">
      <c r="A819" s="4"/>
      <c r="O819" s="2"/>
      <c r="P819"/>
      <c r="Q819"/>
      <c r="R819"/>
    </row>
    <row r="820" spans="1:18" s="13" customFormat="1" x14ac:dyDescent="0.3">
      <c r="A820" s="4"/>
      <c r="O820" s="2"/>
      <c r="P820"/>
      <c r="Q820"/>
      <c r="R820"/>
    </row>
    <row r="821" spans="1:18" s="13" customFormat="1" x14ac:dyDescent="0.3">
      <c r="A821" s="4"/>
      <c r="O821" s="2"/>
      <c r="P821"/>
      <c r="Q821"/>
      <c r="R821"/>
    </row>
    <row r="822" spans="1:18" s="13" customFormat="1" x14ac:dyDescent="0.3">
      <c r="A822" s="4"/>
      <c r="O822" s="2"/>
      <c r="P822"/>
      <c r="Q822"/>
      <c r="R822"/>
    </row>
    <row r="823" spans="1:18" s="13" customFormat="1" x14ac:dyDescent="0.3">
      <c r="A823" s="4"/>
      <c r="O823" s="2"/>
      <c r="P823"/>
      <c r="Q823"/>
      <c r="R823"/>
    </row>
    <row r="824" spans="1:18" s="13" customFormat="1" x14ac:dyDescent="0.3">
      <c r="A824" s="4"/>
      <c r="O824" s="2"/>
      <c r="P824"/>
      <c r="Q824"/>
      <c r="R824"/>
    </row>
    <row r="825" spans="1:18" s="13" customFormat="1" x14ac:dyDescent="0.3">
      <c r="A825" s="4"/>
      <c r="O825" s="2"/>
      <c r="P825"/>
      <c r="Q825"/>
      <c r="R825"/>
    </row>
    <row r="826" spans="1:18" s="13" customFormat="1" x14ac:dyDescent="0.3">
      <c r="A826" s="4"/>
      <c r="O826" s="2"/>
      <c r="P826"/>
      <c r="Q826"/>
      <c r="R826"/>
    </row>
    <row r="827" spans="1:18" s="13" customFormat="1" x14ac:dyDescent="0.3">
      <c r="A827" s="4"/>
      <c r="O827" s="2"/>
      <c r="P827"/>
      <c r="Q827"/>
      <c r="R827"/>
    </row>
    <row r="828" spans="1:18" s="13" customFormat="1" x14ac:dyDescent="0.3">
      <c r="A828" s="4"/>
      <c r="O828" s="2"/>
      <c r="P828"/>
      <c r="Q828"/>
      <c r="R828"/>
    </row>
    <row r="829" spans="1:18" s="13" customFormat="1" x14ac:dyDescent="0.3">
      <c r="A829" s="4"/>
      <c r="O829" s="2"/>
      <c r="P829"/>
      <c r="Q829"/>
      <c r="R829"/>
    </row>
    <row r="830" spans="1:18" s="13" customFormat="1" x14ac:dyDescent="0.3">
      <c r="A830" s="4"/>
      <c r="O830" s="2"/>
      <c r="P830"/>
      <c r="Q830"/>
      <c r="R830"/>
    </row>
    <row r="831" spans="1:18" s="13" customFormat="1" x14ac:dyDescent="0.3">
      <c r="A831" s="4"/>
      <c r="O831" s="2"/>
      <c r="P831"/>
      <c r="Q831"/>
      <c r="R831"/>
    </row>
    <row r="832" spans="1:18" s="13" customFormat="1" x14ac:dyDescent="0.3">
      <c r="A832" s="4"/>
      <c r="O832" s="2"/>
      <c r="P832"/>
      <c r="Q832"/>
      <c r="R832"/>
    </row>
    <row r="833" spans="1:18" s="13" customFormat="1" x14ac:dyDescent="0.3">
      <c r="A833" s="4"/>
      <c r="O833" s="2"/>
      <c r="P833"/>
      <c r="Q833"/>
      <c r="R833"/>
    </row>
    <row r="834" spans="1:18" s="13" customFormat="1" x14ac:dyDescent="0.3">
      <c r="A834" s="4"/>
      <c r="O834" s="2"/>
      <c r="P834"/>
      <c r="Q834"/>
      <c r="R834"/>
    </row>
    <row r="835" spans="1:18" s="13" customFormat="1" x14ac:dyDescent="0.3">
      <c r="A835" s="4"/>
      <c r="O835" s="2"/>
      <c r="P835"/>
      <c r="Q835"/>
      <c r="R835"/>
    </row>
    <row r="836" spans="1:18" s="13" customFormat="1" x14ac:dyDescent="0.3">
      <c r="A836" s="4"/>
      <c r="O836" s="2"/>
      <c r="P836"/>
      <c r="Q836"/>
      <c r="R836"/>
    </row>
    <row r="837" spans="1:18" s="13" customFormat="1" x14ac:dyDescent="0.3">
      <c r="A837" s="4"/>
      <c r="O837" s="2"/>
      <c r="P837"/>
      <c r="Q837"/>
      <c r="R837"/>
    </row>
    <row r="838" spans="1:18" s="13" customFormat="1" x14ac:dyDescent="0.3">
      <c r="A838" s="4"/>
      <c r="O838" s="2"/>
      <c r="P838"/>
      <c r="Q838"/>
      <c r="R838"/>
    </row>
    <row r="839" spans="1:18" s="13" customFormat="1" x14ac:dyDescent="0.3">
      <c r="A839" s="4"/>
      <c r="O839" s="2"/>
      <c r="P839"/>
      <c r="Q839"/>
      <c r="R839"/>
    </row>
    <row r="840" spans="1:18" s="13" customFormat="1" x14ac:dyDescent="0.3">
      <c r="A840" s="4"/>
      <c r="O840" s="2"/>
      <c r="P840"/>
      <c r="Q840"/>
      <c r="R840"/>
    </row>
    <row r="841" spans="1:18" s="13" customFormat="1" x14ac:dyDescent="0.3">
      <c r="A841" s="4"/>
      <c r="O841" s="2"/>
      <c r="P841"/>
      <c r="Q841"/>
      <c r="R841"/>
    </row>
    <row r="842" spans="1:18" s="13" customFormat="1" x14ac:dyDescent="0.3">
      <c r="A842" s="4"/>
      <c r="O842" s="2"/>
      <c r="P842"/>
      <c r="Q842"/>
      <c r="R842"/>
    </row>
    <row r="843" spans="1:18" s="13" customFormat="1" x14ac:dyDescent="0.3">
      <c r="A843" s="4"/>
      <c r="O843" s="2"/>
      <c r="P843"/>
      <c r="Q843"/>
      <c r="R843"/>
    </row>
    <row r="844" spans="1:18" s="13" customFormat="1" x14ac:dyDescent="0.3">
      <c r="A844" s="4"/>
      <c r="O844" s="2"/>
      <c r="P844"/>
      <c r="Q844"/>
      <c r="R844"/>
    </row>
    <row r="845" spans="1:18" s="13" customFormat="1" x14ac:dyDescent="0.3">
      <c r="A845" s="4"/>
      <c r="O845" s="2"/>
      <c r="P845"/>
      <c r="Q845"/>
      <c r="R845"/>
    </row>
    <row r="846" spans="1:18" s="13" customFormat="1" x14ac:dyDescent="0.3">
      <c r="A846" s="4"/>
      <c r="O846" s="2"/>
      <c r="P846"/>
      <c r="Q846"/>
      <c r="R846"/>
    </row>
    <row r="847" spans="1:18" s="13" customFormat="1" x14ac:dyDescent="0.3">
      <c r="A847" s="4"/>
      <c r="O847" s="2"/>
      <c r="P847"/>
      <c r="Q847"/>
      <c r="R847"/>
    </row>
    <row r="848" spans="1:18" s="13" customFormat="1" x14ac:dyDescent="0.3">
      <c r="A848" s="4"/>
      <c r="O848" s="2"/>
      <c r="P848"/>
      <c r="Q848"/>
      <c r="R848"/>
    </row>
    <row r="849" spans="1:18" s="13" customFormat="1" x14ac:dyDescent="0.3">
      <c r="A849" s="4"/>
      <c r="O849" s="2"/>
      <c r="P849"/>
      <c r="Q849"/>
      <c r="R849"/>
    </row>
    <row r="850" spans="1:18" s="13" customFormat="1" x14ac:dyDescent="0.3">
      <c r="A850" s="4"/>
      <c r="O850" s="2"/>
      <c r="P850"/>
      <c r="Q850"/>
      <c r="R850"/>
    </row>
    <row r="851" spans="1:18" s="13" customFormat="1" x14ac:dyDescent="0.3">
      <c r="A851" s="4"/>
      <c r="O851" s="2"/>
      <c r="P851"/>
      <c r="Q851"/>
      <c r="R851"/>
    </row>
    <row r="852" spans="1:18" s="13" customFormat="1" x14ac:dyDescent="0.3">
      <c r="A852" s="4"/>
      <c r="O852" s="2"/>
      <c r="P852"/>
      <c r="Q852"/>
      <c r="R852"/>
    </row>
    <row r="853" spans="1:18" s="13" customFormat="1" x14ac:dyDescent="0.3">
      <c r="A853" s="4"/>
      <c r="O853" s="2"/>
      <c r="P853"/>
      <c r="Q853"/>
      <c r="R853"/>
    </row>
    <row r="854" spans="1:18" s="13" customFormat="1" x14ac:dyDescent="0.3">
      <c r="A854" s="4"/>
      <c r="O854" s="2"/>
      <c r="P854"/>
      <c r="Q854"/>
      <c r="R854"/>
    </row>
    <row r="855" spans="1:18" s="13" customFormat="1" x14ac:dyDescent="0.3">
      <c r="A855" s="4"/>
      <c r="O855" s="2"/>
      <c r="P855"/>
      <c r="Q855"/>
      <c r="R855"/>
    </row>
    <row r="856" spans="1:18" s="13" customFormat="1" x14ac:dyDescent="0.3">
      <c r="A856" s="4"/>
      <c r="O856" s="2"/>
      <c r="P856"/>
      <c r="Q856"/>
      <c r="R856"/>
    </row>
    <row r="857" spans="1:18" s="13" customFormat="1" x14ac:dyDescent="0.3">
      <c r="A857" s="4"/>
      <c r="O857" s="2"/>
      <c r="P857"/>
      <c r="Q857"/>
      <c r="R857"/>
    </row>
    <row r="858" spans="1:18" s="13" customFormat="1" x14ac:dyDescent="0.3">
      <c r="A858" s="4"/>
      <c r="O858" s="2"/>
      <c r="P858"/>
      <c r="Q858"/>
      <c r="R858"/>
    </row>
    <row r="859" spans="1:18" s="13" customFormat="1" x14ac:dyDescent="0.3">
      <c r="A859" s="4"/>
      <c r="O859" s="2"/>
      <c r="P859"/>
      <c r="Q859"/>
      <c r="R859"/>
    </row>
    <row r="860" spans="1:18" s="13" customFormat="1" x14ac:dyDescent="0.3">
      <c r="A860" s="4"/>
      <c r="O860" s="2"/>
      <c r="P860"/>
      <c r="Q860"/>
      <c r="R860"/>
    </row>
    <row r="861" spans="1:18" s="13" customFormat="1" x14ac:dyDescent="0.3">
      <c r="A861" s="4"/>
      <c r="O861" s="2"/>
      <c r="P861"/>
      <c r="Q861"/>
      <c r="R861"/>
    </row>
    <row r="862" spans="1:18" s="13" customFormat="1" x14ac:dyDescent="0.3">
      <c r="A862" s="4"/>
      <c r="O862" s="2"/>
      <c r="P862"/>
      <c r="Q862"/>
      <c r="R862"/>
    </row>
    <row r="863" spans="1:18" s="13" customFormat="1" x14ac:dyDescent="0.3">
      <c r="A863" s="4"/>
      <c r="O863" s="2"/>
      <c r="P863"/>
      <c r="Q863"/>
      <c r="R863"/>
    </row>
    <row r="864" spans="1:18" s="13" customFormat="1" x14ac:dyDescent="0.3">
      <c r="A864" s="4"/>
      <c r="O864" s="2"/>
      <c r="P864"/>
      <c r="Q864"/>
      <c r="R864"/>
    </row>
    <row r="865" spans="1:18" s="13" customFormat="1" x14ac:dyDescent="0.3">
      <c r="A865" s="4"/>
      <c r="O865" s="2"/>
      <c r="P865"/>
      <c r="Q865"/>
      <c r="R865"/>
    </row>
    <row r="866" spans="1:18" s="13" customFormat="1" x14ac:dyDescent="0.3">
      <c r="A866" s="4"/>
      <c r="O866" s="2"/>
      <c r="P866"/>
      <c r="Q866"/>
      <c r="R866"/>
    </row>
    <row r="867" spans="1:18" s="13" customFormat="1" x14ac:dyDescent="0.3">
      <c r="A867" s="4"/>
      <c r="O867" s="2"/>
      <c r="P867"/>
      <c r="Q867"/>
      <c r="R867"/>
    </row>
    <row r="868" spans="1:18" s="13" customFormat="1" x14ac:dyDescent="0.3">
      <c r="A868" s="4"/>
      <c r="O868" s="2"/>
      <c r="P868"/>
      <c r="Q868"/>
      <c r="R868"/>
    </row>
    <row r="869" spans="1:18" s="13" customFormat="1" x14ac:dyDescent="0.3">
      <c r="A869" s="4"/>
      <c r="O869" s="2"/>
      <c r="P869"/>
      <c r="Q869"/>
      <c r="R869"/>
    </row>
    <row r="870" spans="1:18" s="13" customFormat="1" x14ac:dyDescent="0.3">
      <c r="A870" s="4"/>
      <c r="O870" s="2"/>
      <c r="P870"/>
      <c r="Q870"/>
      <c r="R870"/>
    </row>
    <row r="871" spans="1:18" s="13" customFormat="1" x14ac:dyDescent="0.3">
      <c r="A871" s="4"/>
      <c r="O871" s="2"/>
      <c r="P871"/>
      <c r="Q871"/>
      <c r="R871"/>
    </row>
    <row r="872" spans="1:18" s="13" customFormat="1" x14ac:dyDescent="0.3">
      <c r="A872" s="4"/>
      <c r="O872" s="2"/>
      <c r="P872"/>
      <c r="Q872"/>
      <c r="R872"/>
    </row>
    <row r="873" spans="1:18" s="13" customFormat="1" x14ac:dyDescent="0.3">
      <c r="A873" s="4"/>
      <c r="O873" s="2"/>
      <c r="P873"/>
      <c r="Q873"/>
      <c r="R873"/>
    </row>
    <row r="874" spans="1:18" s="13" customFormat="1" x14ac:dyDescent="0.3">
      <c r="A874" s="4"/>
      <c r="O874" s="2"/>
      <c r="P874"/>
      <c r="Q874"/>
      <c r="R874"/>
    </row>
    <row r="875" spans="1:18" s="13" customFormat="1" x14ac:dyDescent="0.3">
      <c r="A875" s="4"/>
      <c r="O875" s="2"/>
      <c r="P875"/>
      <c r="Q875"/>
      <c r="R875"/>
    </row>
    <row r="876" spans="1:18" s="13" customFormat="1" x14ac:dyDescent="0.3">
      <c r="A876" s="4"/>
      <c r="O876" s="2"/>
      <c r="P876"/>
      <c r="Q876"/>
      <c r="R876"/>
    </row>
    <row r="877" spans="1:18" s="13" customFormat="1" x14ac:dyDescent="0.3">
      <c r="A877" s="4"/>
      <c r="O877" s="2"/>
      <c r="P877"/>
      <c r="Q877"/>
      <c r="R877"/>
    </row>
    <row r="878" spans="1:18" s="13" customFormat="1" x14ac:dyDescent="0.3">
      <c r="A878" s="4"/>
      <c r="O878" s="2"/>
      <c r="P878"/>
      <c r="Q878"/>
      <c r="R878"/>
    </row>
    <row r="879" spans="1:18" s="13" customFormat="1" x14ac:dyDescent="0.3">
      <c r="A879" s="4"/>
      <c r="O879" s="2"/>
      <c r="P879"/>
      <c r="Q879"/>
      <c r="R879"/>
    </row>
    <row r="880" spans="1:18" s="13" customFormat="1" x14ac:dyDescent="0.3">
      <c r="A880" s="4"/>
      <c r="O880" s="2"/>
      <c r="P880"/>
      <c r="Q880"/>
      <c r="R880"/>
    </row>
    <row r="881" spans="1:18" s="13" customFormat="1" x14ac:dyDescent="0.3">
      <c r="A881" s="4"/>
      <c r="O881" s="2"/>
      <c r="P881"/>
      <c r="Q881"/>
      <c r="R881"/>
    </row>
    <row r="882" spans="1:18" s="13" customFormat="1" x14ac:dyDescent="0.3">
      <c r="A882" s="4"/>
      <c r="O882" s="2"/>
      <c r="P882"/>
      <c r="Q882"/>
      <c r="R882"/>
    </row>
    <row r="883" spans="1:18" s="13" customFormat="1" x14ac:dyDescent="0.3">
      <c r="A883" s="4"/>
      <c r="O883" s="2"/>
      <c r="P883"/>
      <c r="Q883"/>
      <c r="R883"/>
    </row>
    <row r="884" spans="1:18" s="13" customFormat="1" x14ac:dyDescent="0.3">
      <c r="A884" s="4"/>
      <c r="O884" s="2"/>
      <c r="P884"/>
      <c r="Q884"/>
      <c r="R884"/>
    </row>
    <row r="885" spans="1:18" s="13" customFormat="1" x14ac:dyDescent="0.3">
      <c r="A885" s="4"/>
      <c r="O885" s="2"/>
      <c r="P885"/>
      <c r="Q885"/>
      <c r="R885"/>
    </row>
    <row r="886" spans="1:18" s="13" customFormat="1" x14ac:dyDescent="0.3">
      <c r="A886" s="4"/>
      <c r="O886" s="2"/>
      <c r="P886"/>
      <c r="Q886"/>
      <c r="R886"/>
    </row>
    <row r="887" spans="1:18" s="13" customFormat="1" x14ac:dyDescent="0.3">
      <c r="A887" s="4"/>
      <c r="O887" s="2"/>
      <c r="P887"/>
      <c r="Q887"/>
      <c r="R887"/>
    </row>
    <row r="888" spans="1:18" s="13" customFormat="1" x14ac:dyDescent="0.3">
      <c r="A888" s="4"/>
      <c r="O888" s="2"/>
      <c r="P888"/>
      <c r="Q888"/>
      <c r="R888"/>
    </row>
    <row r="889" spans="1:18" s="13" customFormat="1" x14ac:dyDescent="0.3">
      <c r="A889" s="4"/>
      <c r="O889" s="2"/>
      <c r="P889"/>
      <c r="Q889"/>
      <c r="R889"/>
    </row>
    <row r="890" spans="1:18" s="13" customFormat="1" x14ac:dyDescent="0.3">
      <c r="A890" s="4"/>
      <c r="O890" s="2"/>
      <c r="P890"/>
      <c r="Q890"/>
      <c r="R890"/>
    </row>
    <row r="891" spans="1:18" s="13" customFormat="1" x14ac:dyDescent="0.3">
      <c r="A891" s="4"/>
      <c r="O891" s="2"/>
      <c r="P891"/>
      <c r="Q891"/>
      <c r="R891"/>
    </row>
    <row r="892" spans="1:18" s="13" customFormat="1" x14ac:dyDescent="0.3">
      <c r="A892" s="4"/>
      <c r="O892" s="2"/>
      <c r="P892"/>
      <c r="Q892"/>
      <c r="R892"/>
    </row>
    <row r="893" spans="1:18" s="13" customFormat="1" x14ac:dyDescent="0.3">
      <c r="A893" s="4"/>
      <c r="O893" s="2"/>
      <c r="P893"/>
      <c r="Q893"/>
      <c r="R893"/>
    </row>
    <row r="894" spans="1:18" s="13" customFormat="1" x14ac:dyDescent="0.3">
      <c r="A894" s="4"/>
      <c r="O894" s="2"/>
      <c r="P894"/>
      <c r="Q894"/>
      <c r="R894"/>
    </row>
    <row r="895" spans="1:18" s="13" customFormat="1" x14ac:dyDescent="0.3">
      <c r="A895" s="4"/>
      <c r="O895" s="2"/>
      <c r="P895"/>
      <c r="Q895"/>
      <c r="R895"/>
    </row>
    <row r="896" spans="1:18" s="13" customFormat="1" x14ac:dyDescent="0.3">
      <c r="A896" s="4"/>
      <c r="O896" s="2"/>
      <c r="P896"/>
      <c r="Q896"/>
      <c r="R896"/>
    </row>
    <row r="897" spans="1:18" s="13" customFormat="1" x14ac:dyDescent="0.3">
      <c r="A897" s="4"/>
      <c r="O897" s="2"/>
      <c r="P897"/>
      <c r="Q897"/>
      <c r="R897"/>
    </row>
    <row r="898" spans="1:18" s="13" customFormat="1" x14ac:dyDescent="0.3">
      <c r="A898" s="4"/>
      <c r="O898" s="2"/>
      <c r="P898"/>
      <c r="Q898"/>
      <c r="R898"/>
    </row>
    <row r="899" spans="1:18" s="13" customFormat="1" x14ac:dyDescent="0.3">
      <c r="A899" s="4"/>
      <c r="O899" s="2"/>
      <c r="P899"/>
      <c r="Q899"/>
      <c r="R899"/>
    </row>
    <row r="900" spans="1:18" s="13" customFormat="1" x14ac:dyDescent="0.3">
      <c r="A900" s="4"/>
      <c r="O900" s="2"/>
      <c r="P900"/>
      <c r="Q900"/>
      <c r="R900"/>
    </row>
    <row r="901" spans="1:18" s="13" customFormat="1" x14ac:dyDescent="0.3">
      <c r="A901" s="4"/>
      <c r="O901" s="2"/>
      <c r="P901"/>
      <c r="Q901"/>
      <c r="R901"/>
    </row>
    <row r="902" spans="1:18" s="13" customFormat="1" x14ac:dyDescent="0.3">
      <c r="A902" s="4"/>
      <c r="O902" s="2"/>
      <c r="P902"/>
      <c r="Q902"/>
      <c r="R902"/>
    </row>
    <row r="903" spans="1:18" s="13" customFormat="1" x14ac:dyDescent="0.3">
      <c r="A903" s="4"/>
      <c r="O903" s="2"/>
      <c r="P903"/>
      <c r="Q903"/>
      <c r="R903"/>
    </row>
    <row r="904" spans="1:18" s="13" customFormat="1" x14ac:dyDescent="0.3">
      <c r="A904" s="4"/>
      <c r="O904" s="2"/>
      <c r="P904"/>
      <c r="Q904"/>
      <c r="R904"/>
    </row>
    <row r="905" spans="1:18" s="13" customFormat="1" x14ac:dyDescent="0.3">
      <c r="A905" s="4"/>
      <c r="O905" s="2"/>
      <c r="P905"/>
      <c r="Q905"/>
      <c r="R905"/>
    </row>
    <row r="906" spans="1:18" s="13" customFormat="1" x14ac:dyDescent="0.3">
      <c r="A906" s="4"/>
      <c r="O906" s="2"/>
      <c r="P906"/>
      <c r="Q906"/>
      <c r="R906"/>
    </row>
    <row r="907" spans="1:18" s="13" customFormat="1" x14ac:dyDescent="0.3">
      <c r="A907" s="4"/>
      <c r="O907" s="2"/>
      <c r="P907"/>
      <c r="Q907"/>
      <c r="R907"/>
    </row>
    <row r="908" spans="1:18" s="13" customFormat="1" x14ac:dyDescent="0.3">
      <c r="A908" s="4"/>
      <c r="O908" s="2"/>
      <c r="P908"/>
      <c r="Q908"/>
      <c r="R908"/>
    </row>
    <row r="909" spans="1:18" s="13" customFormat="1" x14ac:dyDescent="0.3">
      <c r="A909" s="4"/>
      <c r="O909" s="2"/>
      <c r="P909"/>
      <c r="Q909"/>
      <c r="R909"/>
    </row>
    <row r="910" spans="1:18" s="13" customFormat="1" x14ac:dyDescent="0.3">
      <c r="A910" s="4"/>
      <c r="O910" s="2"/>
      <c r="P910"/>
      <c r="Q910"/>
      <c r="R910"/>
    </row>
    <row r="911" spans="1:18" s="13" customFormat="1" x14ac:dyDescent="0.3">
      <c r="A911" s="4"/>
      <c r="O911" s="2"/>
      <c r="P911"/>
      <c r="Q911"/>
      <c r="R911"/>
    </row>
    <row r="912" spans="1:18" s="13" customFormat="1" x14ac:dyDescent="0.3">
      <c r="A912" s="4"/>
      <c r="O912" s="2"/>
      <c r="P912"/>
      <c r="Q912"/>
      <c r="R912"/>
    </row>
    <row r="913" spans="1:18" s="13" customFormat="1" x14ac:dyDescent="0.3">
      <c r="A913" s="4"/>
      <c r="O913" s="2"/>
      <c r="P913"/>
      <c r="Q913"/>
      <c r="R913"/>
    </row>
    <row r="914" spans="1:18" s="13" customFormat="1" x14ac:dyDescent="0.3">
      <c r="A914" s="4"/>
      <c r="O914" s="2"/>
      <c r="P914"/>
      <c r="Q914"/>
      <c r="R914"/>
    </row>
    <row r="915" spans="1:18" s="13" customFormat="1" x14ac:dyDescent="0.3">
      <c r="A915" s="4"/>
      <c r="O915" s="2"/>
      <c r="P915"/>
      <c r="Q915"/>
      <c r="R915"/>
    </row>
    <row r="916" spans="1:18" s="13" customFormat="1" x14ac:dyDescent="0.3">
      <c r="A916" s="4"/>
      <c r="O916" s="2"/>
      <c r="P916"/>
      <c r="Q916"/>
      <c r="R916"/>
    </row>
    <row r="917" spans="1:18" s="13" customFormat="1" x14ac:dyDescent="0.3">
      <c r="A917" s="4"/>
      <c r="O917" s="2"/>
      <c r="P917"/>
      <c r="Q917"/>
      <c r="R917"/>
    </row>
    <row r="918" spans="1:18" s="13" customFormat="1" x14ac:dyDescent="0.3">
      <c r="A918" s="4"/>
      <c r="O918" s="2"/>
      <c r="P918"/>
      <c r="Q918"/>
      <c r="R918"/>
    </row>
    <row r="919" spans="1:18" s="13" customFormat="1" x14ac:dyDescent="0.3">
      <c r="A919" s="4"/>
      <c r="O919" s="2"/>
      <c r="P919"/>
      <c r="Q919"/>
      <c r="R919"/>
    </row>
    <row r="920" spans="1:18" s="13" customFormat="1" x14ac:dyDescent="0.3">
      <c r="A920" s="4"/>
      <c r="O920" s="2"/>
      <c r="P920"/>
      <c r="Q920"/>
      <c r="R920"/>
    </row>
    <row r="921" spans="1:18" s="13" customFormat="1" x14ac:dyDescent="0.3">
      <c r="A921" s="4"/>
      <c r="O921" s="2"/>
      <c r="P921"/>
      <c r="Q921"/>
      <c r="R921"/>
    </row>
    <row r="922" spans="1:18" s="13" customFormat="1" x14ac:dyDescent="0.3">
      <c r="A922" s="4"/>
      <c r="O922" s="2"/>
      <c r="P922"/>
      <c r="Q922"/>
      <c r="R922"/>
    </row>
    <row r="923" spans="1:18" s="13" customFormat="1" x14ac:dyDescent="0.3">
      <c r="A923" s="4"/>
      <c r="O923" s="2"/>
      <c r="P923"/>
      <c r="Q923"/>
      <c r="R923"/>
    </row>
    <row r="924" spans="1:18" s="13" customFormat="1" x14ac:dyDescent="0.3">
      <c r="A924" s="4"/>
      <c r="O924" s="2"/>
      <c r="P924"/>
      <c r="Q924"/>
      <c r="R924"/>
    </row>
    <row r="925" spans="1:18" s="13" customFormat="1" x14ac:dyDescent="0.3">
      <c r="A925" s="4"/>
      <c r="O925" s="2"/>
      <c r="P925"/>
      <c r="Q925"/>
      <c r="R925"/>
    </row>
    <row r="926" spans="1:18" s="13" customFormat="1" x14ac:dyDescent="0.3">
      <c r="A926" s="4"/>
      <c r="O926" s="2"/>
      <c r="P926"/>
      <c r="Q926"/>
      <c r="R926"/>
    </row>
    <row r="927" spans="1:18" s="13" customFormat="1" x14ac:dyDescent="0.3">
      <c r="A927" s="4"/>
      <c r="O927" s="2"/>
      <c r="P927"/>
      <c r="Q927"/>
      <c r="R927"/>
    </row>
    <row r="928" spans="1:18" s="13" customFormat="1" x14ac:dyDescent="0.3">
      <c r="A928" s="4"/>
      <c r="O928" s="2"/>
      <c r="P928"/>
      <c r="Q928"/>
      <c r="R928"/>
    </row>
    <row r="929" spans="1:18" s="13" customFormat="1" x14ac:dyDescent="0.3">
      <c r="A929" s="4"/>
      <c r="O929" s="2"/>
      <c r="P929"/>
      <c r="Q929"/>
      <c r="R929"/>
    </row>
    <row r="930" spans="1:18" s="13" customFormat="1" x14ac:dyDescent="0.3">
      <c r="A930" s="4"/>
      <c r="O930" s="2"/>
      <c r="P930"/>
      <c r="Q930"/>
      <c r="R930"/>
    </row>
    <row r="931" spans="1:18" s="13" customFormat="1" x14ac:dyDescent="0.3">
      <c r="A931" s="4"/>
      <c r="O931" s="2"/>
      <c r="P931"/>
      <c r="Q931"/>
      <c r="R931"/>
    </row>
    <row r="932" spans="1:18" s="13" customFormat="1" x14ac:dyDescent="0.3">
      <c r="A932" s="4"/>
      <c r="O932" s="2"/>
      <c r="P932"/>
      <c r="Q932"/>
      <c r="R932"/>
    </row>
    <row r="933" spans="1:18" s="13" customFormat="1" x14ac:dyDescent="0.3">
      <c r="A933" s="4"/>
      <c r="O933" s="2"/>
      <c r="P933"/>
      <c r="Q933"/>
      <c r="R933"/>
    </row>
    <row r="934" spans="1:18" s="13" customFormat="1" x14ac:dyDescent="0.3">
      <c r="A934" s="4"/>
      <c r="O934" s="2"/>
      <c r="P934"/>
      <c r="Q934"/>
      <c r="R934"/>
    </row>
    <row r="935" spans="1:18" s="13" customFormat="1" x14ac:dyDescent="0.3">
      <c r="A935" s="4"/>
      <c r="O935" s="2"/>
      <c r="P935"/>
      <c r="Q935"/>
      <c r="R935"/>
    </row>
    <row r="936" spans="1:18" s="13" customFormat="1" x14ac:dyDescent="0.3">
      <c r="A936" s="4"/>
      <c r="O936" s="2"/>
      <c r="P936"/>
      <c r="Q936"/>
      <c r="R936"/>
    </row>
    <row r="937" spans="1:18" s="13" customFormat="1" x14ac:dyDescent="0.3">
      <c r="A937" s="4"/>
      <c r="O937" s="2"/>
      <c r="P937"/>
      <c r="Q937"/>
      <c r="R937"/>
    </row>
    <row r="938" spans="1:18" s="13" customFormat="1" x14ac:dyDescent="0.3">
      <c r="A938" s="4"/>
      <c r="O938" s="2"/>
      <c r="P938"/>
      <c r="Q938"/>
      <c r="R938"/>
    </row>
    <row r="939" spans="1:18" s="13" customFormat="1" x14ac:dyDescent="0.3">
      <c r="A939" s="4"/>
      <c r="O939" s="2"/>
      <c r="P939"/>
      <c r="Q939"/>
      <c r="R939"/>
    </row>
    <row r="940" spans="1:18" s="13" customFormat="1" x14ac:dyDescent="0.3">
      <c r="A940" s="4"/>
      <c r="O940" s="2"/>
      <c r="P940"/>
      <c r="Q940"/>
      <c r="R940"/>
    </row>
    <row r="941" spans="1:18" s="13" customFormat="1" x14ac:dyDescent="0.3">
      <c r="A941" s="4"/>
      <c r="O941" s="2"/>
      <c r="P941"/>
      <c r="Q941"/>
      <c r="R941"/>
    </row>
    <row r="942" spans="1:18" s="13" customFormat="1" x14ac:dyDescent="0.3">
      <c r="A942" s="4"/>
      <c r="O942" s="2"/>
      <c r="P942"/>
      <c r="Q942"/>
      <c r="R942"/>
    </row>
    <row r="943" spans="1:18" s="13" customFormat="1" x14ac:dyDescent="0.3">
      <c r="A943" s="4"/>
      <c r="O943" s="2"/>
      <c r="P943"/>
      <c r="Q943"/>
      <c r="R943"/>
    </row>
    <row r="944" spans="1:18" s="13" customFormat="1" x14ac:dyDescent="0.3">
      <c r="A944" s="4"/>
      <c r="O944" s="2"/>
      <c r="P944"/>
      <c r="Q944"/>
      <c r="R944"/>
    </row>
    <row r="945" spans="1:18" s="13" customFormat="1" x14ac:dyDescent="0.3">
      <c r="A945" s="4"/>
      <c r="O945" s="2"/>
      <c r="P945"/>
      <c r="Q945"/>
      <c r="R945"/>
    </row>
    <row r="946" spans="1:18" s="13" customFormat="1" x14ac:dyDescent="0.3">
      <c r="A946" s="4"/>
      <c r="O946" s="2"/>
      <c r="P946"/>
      <c r="Q946"/>
      <c r="R946"/>
    </row>
    <row r="947" spans="1:18" s="13" customFormat="1" x14ac:dyDescent="0.3">
      <c r="A947" s="4"/>
      <c r="O947" s="2"/>
      <c r="P947"/>
      <c r="Q947"/>
      <c r="R947"/>
    </row>
    <row r="948" spans="1:18" s="13" customFormat="1" x14ac:dyDescent="0.3">
      <c r="A948" s="4"/>
      <c r="O948" s="2"/>
      <c r="P948"/>
      <c r="Q948"/>
      <c r="R948"/>
    </row>
    <row r="949" spans="1:18" s="13" customFormat="1" x14ac:dyDescent="0.3">
      <c r="A949" s="4"/>
      <c r="O949" s="2"/>
      <c r="P949"/>
      <c r="Q949"/>
      <c r="R949"/>
    </row>
    <row r="950" spans="1:18" s="13" customFormat="1" x14ac:dyDescent="0.3">
      <c r="A950" s="4"/>
      <c r="O950" s="2"/>
      <c r="P950"/>
      <c r="Q950"/>
      <c r="R950"/>
    </row>
    <row r="951" spans="1:18" s="13" customFormat="1" x14ac:dyDescent="0.3">
      <c r="A951" s="4"/>
      <c r="O951" s="2"/>
      <c r="P951"/>
      <c r="Q951"/>
      <c r="R951"/>
    </row>
    <row r="952" spans="1:18" s="13" customFormat="1" x14ac:dyDescent="0.3">
      <c r="A952" s="4"/>
      <c r="O952" s="2"/>
      <c r="P952"/>
      <c r="Q952"/>
      <c r="R952"/>
    </row>
    <row r="953" spans="1:18" s="13" customFormat="1" x14ac:dyDescent="0.3">
      <c r="A953" s="4"/>
      <c r="O953" s="2"/>
      <c r="P953"/>
      <c r="Q953"/>
      <c r="R953"/>
    </row>
    <row r="954" spans="1:18" s="13" customFormat="1" x14ac:dyDescent="0.3">
      <c r="A954" s="4"/>
      <c r="O954" s="2"/>
      <c r="P954"/>
      <c r="Q954"/>
      <c r="R954"/>
    </row>
    <row r="955" spans="1:18" s="13" customFormat="1" x14ac:dyDescent="0.3">
      <c r="A955" s="4"/>
      <c r="O955" s="2"/>
      <c r="P955"/>
      <c r="Q955"/>
      <c r="R955"/>
    </row>
    <row r="956" spans="1:18" s="13" customFormat="1" x14ac:dyDescent="0.3">
      <c r="A956" s="4"/>
      <c r="O956" s="2"/>
      <c r="P956"/>
      <c r="Q956"/>
      <c r="R956"/>
    </row>
    <row r="957" spans="1:18" s="13" customFormat="1" x14ac:dyDescent="0.3">
      <c r="A957" s="4"/>
      <c r="O957" s="2"/>
      <c r="P957"/>
      <c r="Q957"/>
      <c r="R957"/>
    </row>
    <row r="958" spans="1:18" s="13" customFormat="1" x14ac:dyDescent="0.3">
      <c r="A958" s="4"/>
      <c r="O958" s="2"/>
      <c r="P958"/>
      <c r="Q958"/>
      <c r="R958"/>
    </row>
    <row r="959" spans="1:18" s="13" customFormat="1" x14ac:dyDescent="0.3">
      <c r="A959" s="4"/>
      <c r="O959" s="2"/>
      <c r="P959"/>
      <c r="Q959"/>
      <c r="R959"/>
    </row>
    <row r="960" spans="1:18" s="13" customFormat="1" x14ac:dyDescent="0.3">
      <c r="A960" s="4"/>
      <c r="O960" s="2"/>
      <c r="P960"/>
      <c r="Q960"/>
      <c r="R960"/>
    </row>
    <row r="961" spans="1:18" s="13" customFormat="1" x14ac:dyDescent="0.3">
      <c r="A961" s="4"/>
      <c r="O961" s="2"/>
      <c r="P961"/>
      <c r="Q961"/>
      <c r="R961"/>
    </row>
    <row r="962" spans="1:18" s="13" customFormat="1" x14ac:dyDescent="0.3">
      <c r="A962" s="4"/>
      <c r="O962" s="2"/>
      <c r="P962"/>
      <c r="Q962"/>
      <c r="R962"/>
    </row>
    <row r="963" spans="1:18" s="13" customFormat="1" x14ac:dyDescent="0.3">
      <c r="A963" s="4"/>
      <c r="O963" s="2"/>
      <c r="P963"/>
      <c r="Q963"/>
      <c r="R963"/>
    </row>
    <row r="964" spans="1:18" s="13" customFormat="1" x14ac:dyDescent="0.3">
      <c r="A964" s="4"/>
      <c r="O964" s="2"/>
      <c r="P964"/>
      <c r="Q964"/>
      <c r="R964"/>
    </row>
    <row r="965" spans="1:18" s="13" customFormat="1" x14ac:dyDescent="0.3">
      <c r="A965" s="4"/>
      <c r="O965" s="2"/>
      <c r="P965"/>
      <c r="Q965"/>
      <c r="R965"/>
    </row>
    <row r="966" spans="1:18" s="13" customFormat="1" x14ac:dyDescent="0.3">
      <c r="A966" s="4"/>
      <c r="O966" s="2"/>
      <c r="P966"/>
      <c r="Q966"/>
      <c r="R966"/>
    </row>
    <row r="967" spans="1:18" s="13" customFormat="1" x14ac:dyDescent="0.3">
      <c r="A967" s="4"/>
      <c r="O967" s="2"/>
      <c r="P967"/>
      <c r="Q967"/>
      <c r="R967"/>
    </row>
    <row r="968" spans="1:18" s="13" customFormat="1" x14ac:dyDescent="0.3">
      <c r="A968" s="4"/>
      <c r="O968" s="2"/>
      <c r="P968"/>
      <c r="Q968"/>
      <c r="R968"/>
    </row>
    <row r="969" spans="1:18" s="13" customFormat="1" x14ac:dyDescent="0.3">
      <c r="A969" s="4"/>
      <c r="O969" s="2"/>
      <c r="P969"/>
      <c r="Q969"/>
      <c r="R969"/>
    </row>
    <row r="970" spans="1:18" s="13" customFormat="1" x14ac:dyDescent="0.3">
      <c r="A970" s="4"/>
      <c r="O970" s="2"/>
      <c r="P970"/>
      <c r="Q970"/>
      <c r="R970"/>
    </row>
    <row r="971" spans="1:18" s="13" customFormat="1" x14ac:dyDescent="0.3">
      <c r="A971" s="4"/>
      <c r="O971" s="2"/>
      <c r="P971"/>
      <c r="Q971"/>
      <c r="R971"/>
    </row>
    <row r="972" spans="1:18" s="13" customFormat="1" x14ac:dyDescent="0.3">
      <c r="A972" s="4"/>
      <c r="O972" s="2"/>
      <c r="P972"/>
      <c r="Q972"/>
      <c r="R972"/>
    </row>
    <row r="973" spans="1:18" s="13" customFormat="1" x14ac:dyDescent="0.3">
      <c r="A973" s="4"/>
      <c r="O973" s="2"/>
      <c r="P973"/>
      <c r="Q973"/>
      <c r="R973"/>
    </row>
    <row r="974" spans="1:18" s="13" customFormat="1" x14ac:dyDescent="0.3">
      <c r="A974" s="4"/>
      <c r="O974" s="2"/>
      <c r="P974"/>
      <c r="Q974"/>
      <c r="R974"/>
    </row>
    <row r="975" spans="1:18" s="13" customFormat="1" x14ac:dyDescent="0.3">
      <c r="A975" s="4"/>
      <c r="O975" s="2"/>
      <c r="P975"/>
      <c r="Q975"/>
      <c r="R975"/>
    </row>
    <row r="976" spans="1:18" s="13" customFormat="1" x14ac:dyDescent="0.3">
      <c r="A976" s="4"/>
      <c r="O976" s="2"/>
      <c r="P976"/>
      <c r="Q976"/>
      <c r="R976"/>
    </row>
    <row r="977" spans="1:18" s="13" customFormat="1" x14ac:dyDescent="0.3">
      <c r="A977" s="4"/>
      <c r="O977" s="2"/>
      <c r="P977"/>
      <c r="Q977"/>
      <c r="R977"/>
    </row>
    <row r="978" spans="1:18" s="13" customFormat="1" x14ac:dyDescent="0.3">
      <c r="A978" s="4"/>
      <c r="O978" s="2"/>
      <c r="P978"/>
      <c r="Q978"/>
      <c r="R978"/>
    </row>
    <row r="979" spans="1:18" s="13" customFormat="1" x14ac:dyDescent="0.3">
      <c r="A979" s="4"/>
      <c r="O979" s="2"/>
      <c r="P979"/>
      <c r="Q979"/>
      <c r="R979"/>
    </row>
    <row r="980" spans="1:18" s="13" customFormat="1" x14ac:dyDescent="0.3">
      <c r="A980" s="4"/>
      <c r="O980" s="2"/>
      <c r="P980"/>
      <c r="Q980"/>
      <c r="R980"/>
    </row>
    <row r="981" spans="1:18" s="13" customFormat="1" x14ac:dyDescent="0.3">
      <c r="A981" s="4"/>
      <c r="O981" s="2"/>
      <c r="P981"/>
      <c r="Q981"/>
      <c r="R981"/>
    </row>
    <row r="982" spans="1:18" s="13" customFormat="1" x14ac:dyDescent="0.3">
      <c r="A982" s="4"/>
      <c r="O982" s="2"/>
      <c r="P982"/>
      <c r="Q982"/>
      <c r="R982"/>
    </row>
    <row r="983" spans="1:18" s="13" customFormat="1" x14ac:dyDescent="0.3">
      <c r="A983" s="4"/>
      <c r="O983" s="2"/>
      <c r="P983"/>
      <c r="Q983"/>
      <c r="R983"/>
    </row>
    <row r="984" spans="1:18" s="13" customFormat="1" x14ac:dyDescent="0.3">
      <c r="A984" s="4"/>
      <c r="O984" s="2"/>
      <c r="P984"/>
      <c r="Q984"/>
      <c r="R984"/>
    </row>
    <row r="985" spans="1:18" s="13" customFormat="1" x14ac:dyDescent="0.3">
      <c r="A985" s="4"/>
      <c r="O985" s="2"/>
      <c r="P985"/>
      <c r="Q985"/>
      <c r="R985"/>
    </row>
    <row r="986" spans="1:18" s="13" customFormat="1" x14ac:dyDescent="0.3">
      <c r="A986" s="4"/>
      <c r="O986" s="2"/>
      <c r="P986"/>
      <c r="Q986"/>
      <c r="R986"/>
    </row>
    <row r="987" spans="1:18" s="13" customFormat="1" x14ac:dyDescent="0.3">
      <c r="A987" s="4"/>
      <c r="O987" s="2"/>
      <c r="P987"/>
      <c r="Q987"/>
      <c r="R987"/>
    </row>
    <row r="988" spans="1:18" s="13" customFormat="1" x14ac:dyDescent="0.3">
      <c r="A988" s="4"/>
      <c r="O988" s="2"/>
      <c r="P988"/>
      <c r="Q988"/>
      <c r="R988"/>
    </row>
    <row r="989" spans="1:18" s="13" customFormat="1" x14ac:dyDescent="0.3">
      <c r="A989" s="4"/>
      <c r="O989" s="2"/>
      <c r="P989"/>
      <c r="Q989"/>
      <c r="R989"/>
    </row>
    <row r="990" spans="1:18" s="13" customFormat="1" x14ac:dyDescent="0.3">
      <c r="A990" s="4"/>
      <c r="O990" s="2"/>
      <c r="P990"/>
      <c r="Q990"/>
      <c r="R990"/>
    </row>
    <row r="991" spans="1:18" s="13" customFormat="1" x14ac:dyDescent="0.3">
      <c r="A991" s="4"/>
      <c r="O991" s="2"/>
      <c r="P991"/>
      <c r="Q991"/>
      <c r="R991"/>
    </row>
    <row r="992" spans="1:18" s="13" customFormat="1" x14ac:dyDescent="0.3">
      <c r="A992" s="4"/>
      <c r="O992" s="2"/>
      <c r="P992"/>
      <c r="Q992"/>
      <c r="R992"/>
    </row>
    <row r="993" spans="1:18" s="13" customFormat="1" x14ac:dyDescent="0.3">
      <c r="A993" s="4"/>
      <c r="O993" s="2"/>
      <c r="P993"/>
      <c r="Q993"/>
      <c r="R993"/>
    </row>
    <row r="994" spans="1:18" s="13" customFormat="1" x14ac:dyDescent="0.3">
      <c r="A994" s="4"/>
      <c r="O994" s="2"/>
      <c r="P994"/>
      <c r="Q994"/>
      <c r="R994"/>
    </row>
    <row r="995" spans="1:18" s="13" customFormat="1" x14ac:dyDescent="0.3">
      <c r="A995" s="4"/>
      <c r="O995" s="2"/>
      <c r="P995"/>
      <c r="Q995"/>
      <c r="R995"/>
    </row>
    <row r="996" spans="1:18" s="13" customFormat="1" x14ac:dyDescent="0.3">
      <c r="A996" s="4"/>
      <c r="O996" s="2"/>
      <c r="P996"/>
      <c r="Q996"/>
      <c r="R996"/>
    </row>
    <row r="997" spans="1:18" s="13" customFormat="1" x14ac:dyDescent="0.3">
      <c r="A997" s="4"/>
      <c r="O997" s="2"/>
      <c r="P997"/>
      <c r="Q997"/>
      <c r="R997"/>
    </row>
    <row r="998" spans="1:18" s="13" customFormat="1" x14ac:dyDescent="0.3">
      <c r="A998" s="4"/>
      <c r="O998" s="2"/>
      <c r="P998"/>
      <c r="Q998"/>
      <c r="R998"/>
    </row>
    <row r="999" spans="1:18" s="13" customFormat="1" x14ac:dyDescent="0.3">
      <c r="A999" s="4"/>
      <c r="O999" s="2"/>
      <c r="P999"/>
      <c r="Q999"/>
      <c r="R999"/>
    </row>
    <row r="1000" spans="1:18" s="13" customFormat="1" x14ac:dyDescent="0.3">
      <c r="A1000" s="4"/>
      <c r="O1000" s="2"/>
      <c r="P1000"/>
      <c r="Q1000"/>
      <c r="R1000"/>
    </row>
    <row r="1001" spans="1:18" s="13" customFormat="1" x14ac:dyDescent="0.3">
      <c r="A1001" s="4"/>
      <c r="O1001" s="2"/>
      <c r="P1001"/>
      <c r="Q1001"/>
      <c r="R1001"/>
    </row>
    <row r="1002" spans="1:18" s="13" customFormat="1" x14ac:dyDescent="0.3">
      <c r="A1002" s="4"/>
      <c r="O1002" s="2"/>
      <c r="P1002"/>
      <c r="Q1002"/>
      <c r="R1002"/>
    </row>
    <row r="1003" spans="1:18" s="13" customFormat="1" x14ac:dyDescent="0.3">
      <c r="A1003" s="4"/>
      <c r="O1003" s="2"/>
      <c r="P1003"/>
      <c r="Q1003"/>
      <c r="R1003"/>
    </row>
    <row r="1004" spans="1:18" s="13" customFormat="1" x14ac:dyDescent="0.3">
      <c r="A1004" s="4"/>
      <c r="O1004" s="2"/>
      <c r="P1004"/>
      <c r="Q1004"/>
      <c r="R1004"/>
    </row>
    <row r="1005" spans="1:18" s="13" customFormat="1" x14ac:dyDescent="0.3">
      <c r="A1005" s="4"/>
      <c r="O1005" s="2"/>
      <c r="P1005"/>
      <c r="Q1005"/>
      <c r="R1005"/>
    </row>
    <row r="1006" spans="1:18" s="13" customFormat="1" x14ac:dyDescent="0.3">
      <c r="A1006" s="4"/>
      <c r="O1006" s="2"/>
      <c r="P1006"/>
      <c r="Q1006"/>
      <c r="R1006"/>
    </row>
    <row r="1007" spans="1:18" s="13" customFormat="1" x14ac:dyDescent="0.3">
      <c r="A1007" s="4"/>
      <c r="O1007" s="2"/>
      <c r="P1007"/>
      <c r="Q1007"/>
      <c r="R1007"/>
    </row>
    <row r="1008" spans="1:18" s="13" customFormat="1" x14ac:dyDescent="0.3">
      <c r="A1008" s="4"/>
      <c r="O1008" s="2"/>
      <c r="P1008"/>
      <c r="Q1008"/>
      <c r="R1008"/>
    </row>
    <row r="1009" spans="1:18" s="13" customFormat="1" x14ac:dyDescent="0.3">
      <c r="A1009" s="4"/>
      <c r="O1009" s="2"/>
      <c r="P1009"/>
      <c r="Q1009"/>
      <c r="R1009"/>
    </row>
    <row r="1010" spans="1:18" s="13" customFormat="1" x14ac:dyDescent="0.3">
      <c r="A1010" s="4"/>
      <c r="O1010" s="2"/>
      <c r="P1010"/>
      <c r="Q1010"/>
      <c r="R1010"/>
    </row>
    <row r="1011" spans="1:18" s="13" customFormat="1" x14ac:dyDescent="0.3">
      <c r="A1011" s="4"/>
      <c r="O1011" s="2"/>
      <c r="P1011"/>
      <c r="Q1011"/>
      <c r="R1011"/>
    </row>
    <row r="1012" spans="1:18" s="13" customFormat="1" x14ac:dyDescent="0.3">
      <c r="A1012" s="4"/>
      <c r="O1012" s="2"/>
      <c r="P1012"/>
      <c r="Q1012"/>
      <c r="R1012"/>
    </row>
    <row r="1013" spans="1:18" s="13" customFormat="1" x14ac:dyDescent="0.3">
      <c r="A1013" s="4"/>
      <c r="O1013" s="2"/>
      <c r="P1013"/>
      <c r="Q1013"/>
      <c r="R1013"/>
    </row>
    <row r="1014" spans="1:18" s="13" customFormat="1" x14ac:dyDescent="0.3">
      <c r="A1014" s="4"/>
      <c r="O1014" s="2"/>
      <c r="P1014"/>
      <c r="Q1014"/>
      <c r="R1014"/>
    </row>
    <row r="1015" spans="1:18" s="13" customFormat="1" x14ac:dyDescent="0.3">
      <c r="A1015" s="4"/>
      <c r="O1015" s="2"/>
      <c r="P1015"/>
      <c r="Q1015"/>
      <c r="R1015"/>
    </row>
    <row r="1016" spans="1:18" s="13" customFormat="1" x14ac:dyDescent="0.3">
      <c r="A1016" s="4"/>
      <c r="O1016" s="2"/>
      <c r="P1016"/>
      <c r="Q1016"/>
      <c r="R1016"/>
    </row>
    <row r="1017" spans="1:18" s="13" customFormat="1" x14ac:dyDescent="0.3">
      <c r="A1017" s="4"/>
      <c r="O1017" s="2"/>
      <c r="P1017"/>
      <c r="Q1017"/>
      <c r="R1017"/>
    </row>
    <row r="1018" spans="1:18" s="13" customFormat="1" x14ac:dyDescent="0.3">
      <c r="A1018" s="4"/>
      <c r="O1018" s="2"/>
      <c r="P1018"/>
      <c r="Q1018"/>
      <c r="R1018"/>
    </row>
    <row r="1019" spans="1:18" s="13" customFormat="1" x14ac:dyDescent="0.3">
      <c r="A1019" s="4"/>
      <c r="O1019" s="2"/>
      <c r="P1019"/>
      <c r="Q1019"/>
      <c r="R1019"/>
    </row>
    <row r="1020" spans="1:18" s="13" customFormat="1" x14ac:dyDescent="0.3">
      <c r="A1020" s="4"/>
      <c r="O1020" s="2"/>
      <c r="P1020"/>
      <c r="Q1020"/>
      <c r="R1020"/>
    </row>
    <row r="1021" spans="1:18" s="13" customFormat="1" x14ac:dyDescent="0.3">
      <c r="A1021" s="4"/>
      <c r="O1021" s="2"/>
      <c r="P1021"/>
      <c r="Q1021"/>
      <c r="R1021"/>
    </row>
    <row r="1022" spans="1:18" s="13" customFormat="1" x14ac:dyDescent="0.3">
      <c r="A1022" s="4"/>
      <c r="O1022" s="2"/>
      <c r="P1022"/>
      <c r="Q1022"/>
      <c r="R1022"/>
    </row>
    <row r="1023" spans="1:18" s="13" customFormat="1" x14ac:dyDescent="0.3">
      <c r="A1023" s="4"/>
      <c r="O1023" s="2"/>
      <c r="P1023"/>
      <c r="Q1023"/>
      <c r="R1023"/>
    </row>
    <row r="1024" spans="1:18" s="13" customFormat="1" x14ac:dyDescent="0.3">
      <c r="A1024" s="4"/>
      <c r="O1024" s="2"/>
      <c r="P1024"/>
      <c r="Q1024"/>
      <c r="R1024"/>
    </row>
    <row r="1025" spans="1:18" s="13" customFormat="1" x14ac:dyDescent="0.3">
      <c r="A1025" s="4"/>
      <c r="O1025" s="2"/>
      <c r="P1025"/>
      <c r="Q1025"/>
      <c r="R1025"/>
    </row>
    <row r="1026" spans="1:18" s="13" customFormat="1" x14ac:dyDescent="0.3">
      <c r="A1026" s="4"/>
      <c r="O1026" s="2"/>
      <c r="P1026"/>
      <c r="Q1026"/>
      <c r="R1026"/>
    </row>
    <row r="1027" spans="1:18" s="13" customFormat="1" x14ac:dyDescent="0.3">
      <c r="A1027" s="4"/>
      <c r="O1027" s="2"/>
      <c r="P1027"/>
      <c r="Q1027"/>
      <c r="R1027"/>
    </row>
    <row r="1028" spans="1:18" s="13" customFormat="1" x14ac:dyDescent="0.3">
      <c r="A1028" s="4"/>
      <c r="O1028" s="2"/>
      <c r="P1028"/>
      <c r="Q1028"/>
      <c r="R1028"/>
    </row>
    <row r="1029" spans="1:18" s="13" customFormat="1" x14ac:dyDescent="0.3">
      <c r="A1029" s="4"/>
      <c r="O1029" s="2"/>
      <c r="P1029"/>
      <c r="Q1029"/>
      <c r="R1029"/>
    </row>
    <row r="1030" spans="1:18" s="13" customFormat="1" x14ac:dyDescent="0.3">
      <c r="A1030" s="4"/>
      <c r="O1030" s="2"/>
      <c r="P1030"/>
      <c r="Q1030"/>
      <c r="R1030"/>
    </row>
    <row r="1031" spans="1:18" s="13" customFormat="1" x14ac:dyDescent="0.3">
      <c r="A1031" s="4"/>
      <c r="O1031" s="2"/>
      <c r="P1031"/>
      <c r="Q1031"/>
      <c r="R1031"/>
    </row>
    <row r="1032" spans="1:18" s="13" customFormat="1" x14ac:dyDescent="0.3">
      <c r="A1032" s="4"/>
      <c r="O1032" s="2"/>
      <c r="P1032"/>
      <c r="Q1032"/>
      <c r="R1032"/>
    </row>
    <row r="1033" spans="1:18" s="13" customFormat="1" x14ac:dyDescent="0.3">
      <c r="A1033" s="4"/>
      <c r="O1033" s="2"/>
      <c r="P1033"/>
      <c r="Q1033"/>
      <c r="R1033"/>
    </row>
    <row r="1034" spans="1:18" s="13" customFormat="1" x14ac:dyDescent="0.3">
      <c r="A1034" s="4"/>
      <c r="O1034" s="2"/>
      <c r="P1034"/>
      <c r="Q1034"/>
      <c r="R1034"/>
    </row>
    <row r="1035" spans="1:18" s="13" customFormat="1" x14ac:dyDescent="0.3">
      <c r="A1035" s="4"/>
      <c r="O1035" s="2"/>
      <c r="P1035"/>
      <c r="Q1035"/>
      <c r="R1035"/>
    </row>
    <row r="1036" spans="1:18" s="13" customFormat="1" x14ac:dyDescent="0.3">
      <c r="A1036" s="4"/>
      <c r="O1036" s="2"/>
      <c r="P1036"/>
      <c r="Q1036"/>
      <c r="R1036"/>
    </row>
    <row r="1037" spans="1:18" s="13" customFormat="1" x14ac:dyDescent="0.3">
      <c r="A1037" s="4"/>
      <c r="O1037" s="2"/>
      <c r="P1037"/>
      <c r="Q1037"/>
      <c r="R1037"/>
    </row>
    <row r="1038" spans="1:18" s="13" customFormat="1" x14ac:dyDescent="0.3">
      <c r="A1038" s="4"/>
      <c r="O1038" s="2"/>
      <c r="P1038"/>
      <c r="Q1038"/>
      <c r="R1038"/>
    </row>
    <row r="1039" spans="1:18" s="13" customFormat="1" x14ac:dyDescent="0.3">
      <c r="A1039" s="4"/>
      <c r="O1039" s="2"/>
      <c r="P1039"/>
      <c r="Q1039"/>
      <c r="R1039"/>
    </row>
    <row r="1040" spans="1:18" s="13" customFormat="1" x14ac:dyDescent="0.3">
      <c r="A1040" s="4"/>
      <c r="O1040" s="2"/>
      <c r="P1040"/>
      <c r="Q1040"/>
      <c r="R1040"/>
    </row>
    <row r="1041" spans="1:18" s="13" customFormat="1" x14ac:dyDescent="0.3">
      <c r="A1041" s="4"/>
      <c r="O1041" s="2"/>
      <c r="P1041"/>
      <c r="Q1041"/>
      <c r="R1041"/>
    </row>
    <row r="1042" spans="1:18" s="13" customFormat="1" x14ac:dyDescent="0.3">
      <c r="A1042" s="4"/>
      <c r="O1042" s="2"/>
      <c r="P1042"/>
      <c r="Q1042"/>
      <c r="R1042"/>
    </row>
    <row r="1043" spans="1:18" s="13" customFormat="1" x14ac:dyDescent="0.3">
      <c r="A1043" s="4"/>
      <c r="O1043" s="2"/>
      <c r="P1043"/>
      <c r="Q1043"/>
      <c r="R1043"/>
    </row>
    <row r="1044" spans="1:18" s="13" customFormat="1" x14ac:dyDescent="0.3">
      <c r="A1044" s="4"/>
      <c r="O1044" s="2"/>
      <c r="P1044"/>
      <c r="Q1044"/>
      <c r="R1044"/>
    </row>
    <row r="1045" spans="1:18" s="13" customFormat="1" x14ac:dyDescent="0.3">
      <c r="A1045" s="4"/>
      <c r="O1045" s="2"/>
      <c r="P1045"/>
      <c r="Q1045"/>
      <c r="R1045"/>
    </row>
    <row r="1046" spans="1:18" s="13" customFormat="1" x14ac:dyDescent="0.3">
      <c r="A1046" s="4"/>
      <c r="O1046" s="2"/>
      <c r="P1046"/>
      <c r="Q1046"/>
      <c r="R1046"/>
    </row>
    <row r="1047" spans="1:18" s="13" customFormat="1" x14ac:dyDescent="0.3">
      <c r="A1047" s="4"/>
      <c r="O1047" s="2"/>
      <c r="P1047"/>
      <c r="Q1047"/>
      <c r="R1047"/>
    </row>
    <row r="1048" spans="1:18" s="13" customFormat="1" x14ac:dyDescent="0.3">
      <c r="A1048" s="4"/>
      <c r="O1048" s="2"/>
      <c r="P1048"/>
      <c r="Q1048"/>
      <c r="R1048"/>
    </row>
    <row r="1049" spans="1:18" s="13" customFormat="1" x14ac:dyDescent="0.3">
      <c r="A1049" s="4"/>
      <c r="O1049" s="2"/>
      <c r="P1049"/>
      <c r="Q1049"/>
      <c r="R1049"/>
    </row>
    <row r="1050" spans="1:18" s="13" customFormat="1" x14ac:dyDescent="0.3">
      <c r="A1050" s="4"/>
      <c r="O1050" s="2"/>
      <c r="P1050"/>
      <c r="Q1050"/>
      <c r="R1050"/>
    </row>
    <row r="1051" spans="1:18" s="13" customFormat="1" x14ac:dyDescent="0.3">
      <c r="A1051" s="4"/>
      <c r="O1051" s="2"/>
      <c r="P1051"/>
      <c r="Q1051"/>
      <c r="R1051"/>
    </row>
    <row r="1052" spans="1:18" s="13" customFormat="1" x14ac:dyDescent="0.3">
      <c r="A1052" s="4"/>
      <c r="O1052" s="2"/>
      <c r="P1052"/>
      <c r="Q1052"/>
      <c r="R1052"/>
    </row>
    <row r="1053" spans="1:18" s="13" customFormat="1" x14ac:dyDescent="0.3">
      <c r="A1053" s="4"/>
      <c r="O1053" s="2"/>
      <c r="P1053"/>
      <c r="Q1053"/>
      <c r="R1053"/>
    </row>
    <row r="1054" spans="1:18" s="13" customFormat="1" x14ac:dyDescent="0.3">
      <c r="A1054" s="4"/>
      <c r="O1054" s="2"/>
      <c r="P1054"/>
      <c r="Q1054"/>
      <c r="R1054"/>
    </row>
    <row r="1055" spans="1:18" s="13" customFormat="1" x14ac:dyDescent="0.3">
      <c r="A1055" s="4"/>
      <c r="O1055" s="2"/>
      <c r="P1055"/>
      <c r="Q1055"/>
      <c r="R1055"/>
    </row>
    <row r="1056" spans="1:18" s="13" customFormat="1" x14ac:dyDescent="0.3">
      <c r="A1056" s="4"/>
      <c r="O1056" s="2"/>
      <c r="P1056"/>
      <c r="Q1056"/>
      <c r="R1056"/>
    </row>
    <row r="1057" spans="1:18" s="13" customFormat="1" x14ac:dyDescent="0.3">
      <c r="A1057" s="4"/>
      <c r="O1057" s="2"/>
      <c r="P1057"/>
      <c r="Q1057"/>
      <c r="R1057"/>
    </row>
    <row r="1058" spans="1:18" s="13" customFormat="1" x14ac:dyDescent="0.3">
      <c r="A1058" s="4"/>
      <c r="O1058" s="2"/>
      <c r="P1058"/>
      <c r="Q1058"/>
      <c r="R1058"/>
    </row>
    <row r="1059" spans="1:18" s="13" customFormat="1" x14ac:dyDescent="0.3">
      <c r="A1059" s="4"/>
      <c r="O1059" s="2"/>
      <c r="P1059"/>
      <c r="Q1059"/>
      <c r="R1059"/>
    </row>
    <row r="1060" spans="1:18" s="13" customFormat="1" x14ac:dyDescent="0.3">
      <c r="A1060" s="4"/>
      <c r="O1060" s="2"/>
      <c r="P1060"/>
      <c r="Q1060"/>
      <c r="R1060"/>
    </row>
    <row r="1061" spans="1:18" s="13" customFormat="1" x14ac:dyDescent="0.3">
      <c r="A1061" s="4"/>
      <c r="O1061" s="2"/>
      <c r="P1061"/>
      <c r="Q1061"/>
      <c r="R1061"/>
    </row>
    <row r="1062" spans="1:18" s="13" customFormat="1" x14ac:dyDescent="0.3">
      <c r="A1062" s="4"/>
      <c r="O1062" s="2"/>
      <c r="P1062"/>
      <c r="Q1062"/>
      <c r="R1062"/>
    </row>
    <row r="1063" spans="1:18" s="13" customFormat="1" x14ac:dyDescent="0.3">
      <c r="A1063" s="4"/>
      <c r="O1063" s="2"/>
      <c r="P1063"/>
      <c r="Q1063"/>
      <c r="R1063"/>
    </row>
    <row r="1064" spans="1:18" s="13" customFormat="1" x14ac:dyDescent="0.3">
      <c r="A1064" s="4"/>
      <c r="O1064" s="2"/>
      <c r="P1064"/>
      <c r="Q1064"/>
      <c r="R1064"/>
    </row>
    <row r="1065" spans="1:18" s="13" customFormat="1" x14ac:dyDescent="0.3">
      <c r="A1065" s="4"/>
      <c r="O1065" s="2"/>
      <c r="P1065"/>
      <c r="Q1065"/>
      <c r="R1065"/>
    </row>
    <row r="1066" spans="1:18" s="13" customFormat="1" x14ac:dyDescent="0.3">
      <c r="A1066" s="4"/>
      <c r="O1066" s="2"/>
      <c r="P1066"/>
      <c r="Q1066"/>
      <c r="R1066"/>
    </row>
    <row r="1067" spans="1:18" s="13" customFormat="1" x14ac:dyDescent="0.3">
      <c r="A1067" s="4"/>
      <c r="O1067" s="2"/>
      <c r="P1067"/>
      <c r="Q1067"/>
      <c r="R1067"/>
    </row>
    <row r="1068" spans="1:18" s="13" customFormat="1" x14ac:dyDescent="0.3">
      <c r="A1068" s="4"/>
      <c r="O1068" s="2"/>
      <c r="P1068"/>
      <c r="Q1068"/>
      <c r="R1068"/>
    </row>
    <row r="1069" spans="1:18" s="13" customFormat="1" x14ac:dyDescent="0.3">
      <c r="A1069" s="4"/>
      <c r="O1069" s="2"/>
      <c r="P1069"/>
      <c r="Q1069"/>
      <c r="R1069"/>
    </row>
    <row r="1070" spans="1:18" s="13" customFormat="1" x14ac:dyDescent="0.3">
      <c r="A1070" s="4"/>
      <c r="O1070" s="2"/>
      <c r="P1070"/>
      <c r="Q1070"/>
      <c r="R1070"/>
    </row>
    <row r="1071" spans="1:18" s="13" customFormat="1" x14ac:dyDescent="0.3">
      <c r="A1071" s="4"/>
      <c r="O1071" s="2"/>
      <c r="P1071"/>
      <c r="Q1071"/>
      <c r="R1071"/>
    </row>
    <row r="1072" spans="1:18" s="13" customFormat="1" x14ac:dyDescent="0.3">
      <c r="A1072" s="4"/>
      <c r="O1072" s="2"/>
      <c r="P1072"/>
      <c r="Q1072"/>
      <c r="R1072"/>
    </row>
    <row r="1073" spans="1:18" s="13" customFormat="1" x14ac:dyDescent="0.3">
      <c r="A1073" s="4"/>
      <c r="O1073" s="2"/>
      <c r="P1073"/>
      <c r="Q1073"/>
      <c r="R1073"/>
    </row>
    <row r="1074" spans="1:18" s="13" customFormat="1" x14ac:dyDescent="0.3">
      <c r="A1074" s="4"/>
      <c r="O1074" s="2"/>
      <c r="P1074"/>
      <c r="Q1074"/>
      <c r="R1074"/>
    </row>
    <row r="1075" spans="1:18" s="13" customFormat="1" x14ac:dyDescent="0.3">
      <c r="A1075" s="4"/>
      <c r="O1075" s="2"/>
      <c r="P1075"/>
      <c r="Q1075"/>
      <c r="R1075"/>
    </row>
    <row r="1076" spans="1:18" s="13" customFormat="1" x14ac:dyDescent="0.3">
      <c r="A1076" s="4"/>
      <c r="O1076" s="2"/>
      <c r="P1076"/>
      <c r="Q1076"/>
      <c r="R1076"/>
    </row>
    <row r="1077" spans="1:18" s="13" customFormat="1" x14ac:dyDescent="0.3">
      <c r="A1077" s="4"/>
      <c r="O1077" s="2"/>
      <c r="P1077"/>
      <c r="Q1077"/>
      <c r="R1077"/>
    </row>
    <row r="1078" spans="1:18" s="13" customFormat="1" x14ac:dyDescent="0.3">
      <c r="A1078" s="4"/>
      <c r="O1078" s="2"/>
      <c r="P1078"/>
      <c r="Q1078"/>
      <c r="R1078"/>
    </row>
    <row r="1079" spans="1:18" s="13" customFormat="1" x14ac:dyDescent="0.3">
      <c r="A1079" s="4"/>
      <c r="O1079" s="2"/>
      <c r="P1079"/>
      <c r="Q1079"/>
      <c r="R1079"/>
    </row>
    <row r="1080" spans="1:18" s="13" customFormat="1" x14ac:dyDescent="0.3">
      <c r="A1080" s="4"/>
      <c r="O1080" s="2"/>
      <c r="P1080"/>
      <c r="Q1080"/>
      <c r="R1080"/>
    </row>
    <row r="1081" spans="1:18" s="13" customFormat="1" x14ac:dyDescent="0.3">
      <c r="A1081" s="4"/>
      <c r="O1081" s="2"/>
      <c r="P1081"/>
      <c r="Q1081"/>
      <c r="R1081"/>
    </row>
    <row r="1082" spans="1:18" s="13" customFormat="1" x14ac:dyDescent="0.3">
      <c r="A1082" s="4"/>
      <c r="O1082" s="2"/>
      <c r="P1082"/>
      <c r="Q1082"/>
      <c r="R1082"/>
    </row>
    <row r="1083" spans="1:18" s="13" customFormat="1" x14ac:dyDescent="0.3">
      <c r="A1083" s="4"/>
      <c r="O1083" s="2"/>
      <c r="P1083"/>
      <c r="Q1083"/>
      <c r="R1083"/>
    </row>
    <row r="1084" spans="1:18" s="13" customFormat="1" x14ac:dyDescent="0.3">
      <c r="A1084" s="4"/>
      <c r="O1084" s="2"/>
      <c r="P1084"/>
      <c r="Q1084"/>
      <c r="R1084"/>
    </row>
    <row r="1085" spans="1:18" s="13" customFormat="1" x14ac:dyDescent="0.3">
      <c r="A1085" s="4"/>
      <c r="O1085" s="2"/>
      <c r="P1085"/>
      <c r="Q1085"/>
      <c r="R1085"/>
    </row>
    <row r="1086" spans="1:18" s="13" customFormat="1" x14ac:dyDescent="0.3">
      <c r="A1086" s="4"/>
      <c r="O1086" s="2"/>
      <c r="P1086"/>
      <c r="Q1086"/>
      <c r="R1086"/>
    </row>
    <row r="1087" spans="1:18" s="13" customFormat="1" x14ac:dyDescent="0.3">
      <c r="A1087" s="4"/>
      <c r="O1087" s="2"/>
      <c r="P1087"/>
      <c r="Q1087"/>
      <c r="R1087"/>
    </row>
    <row r="1088" spans="1:18" s="13" customFormat="1" x14ac:dyDescent="0.3">
      <c r="A1088" s="4"/>
      <c r="O1088" s="2"/>
      <c r="P1088"/>
      <c r="Q1088"/>
      <c r="R1088"/>
    </row>
    <row r="1089" spans="1:18" s="13" customFormat="1" x14ac:dyDescent="0.3">
      <c r="A1089" s="4"/>
      <c r="O1089" s="2"/>
      <c r="P1089"/>
      <c r="Q1089"/>
      <c r="R1089"/>
    </row>
    <row r="1090" spans="1:18" s="13" customFormat="1" x14ac:dyDescent="0.3">
      <c r="A1090" s="4"/>
      <c r="O1090" s="2"/>
      <c r="P1090"/>
      <c r="Q1090"/>
      <c r="R1090"/>
    </row>
    <row r="1091" spans="1:18" s="13" customFormat="1" x14ac:dyDescent="0.3">
      <c r="A1091" s="4"/>
      <c r="O1091" s="2"/>
      <c r="P1091"/>
      <c r="Q1091"/>
      <c r="R1091"/>
    </row>
    <row r="1092" spans="1:18" s="13" customFormat="1" x14ac:dyDescent="0.3">
      <c r="A1092" s="4"/>
      <c r="O1092" s="2"/>
      <c r="P1092"/>
      <c r="Q1092"/>
      <c r="R1092"/>
    </row>
    <row r="1093" spans="1:18" s="13" customFormat="1" x14ac:dyDescent="0.3">
      <c r="A1093" s="4"/>
      <c r="O1093" s="2"/>
      <c r="P1093"/>
      <c r="Q1093"/>
      <c r="R1093"/>
    </row>
    <row r="1094" spans="1:18" s="13" customFormat="1" x14ac:dyDescent="0.3">
      <c r="A1094" s="4"/>
      <c r="O1094" s="2"/>
      <c r="P1094"/>
      <c r="Q1094"/>
      <c r="R1094"/>
    </row>
    <row r="1095" spans="1:18" s="13" customFormat="1" x14ac:dyDescent="0.3">
      <c r="A1095" s="4"/>
      <c r="O1095" s="2"/>
      <c r="P1095"/>
      <c r="Q1095"/>
      <c r="R1095"/>
    </row>
    <row r="1096" spans="1:18" s="13" customFormat="1" x14ac:dyDescent="0.3">
      <c r="A1096" s="4"/>
      <c r="O1096" s="2"/>
      <c r="P1096"/>
      <c r="Q1096"/>
      <c r="R1096"/>
    </row>
    <row r="1097" spans="1:18" s="13" customFormat="1" x14ac:dyDescent="0.3">
      <c r="A1097" s="4"/>
      <c r="O1097" s="2"/>
      <c r="P1097"/>
      <c r="Q1097"/>
      <c r="R1097"/>
    </row>
    <row r="1098" spans="1:18" s="13" customFormat="1" x14ac:dyDescent="0.3">
      <c r="A1098" s="4"/>
      <c r="O1098" s="2"/>
      <c r="P1098"/>
      <c r="Q1098"/>
      <c r="R1098"/>
    </row>
    <row r="1099" spans="1:18" s="13" customFormat="1" x14ac:dyDescent="0.3">
      <c r="A1099" s="4"/>
      <c r="O1099" s="2"/>
      <c r="P1099"/>
      <c r="Q1099"/>
      <c r="R1099"/>
    </row>
    <row r="1100" spans="1:18" s="13" customFormat="1" x14ac:dyDescent="0.3">
      <c r="A1100" s="4"/>
      <c r="O1100" s="2"/>
      <c r="P1100"/>
      <c r="Q1100"/>
      <c r="R1100"/>
    </row>
    <row r="1101" spans="1:18" s="13" customFormat="1" x14ac:dyDescent="0.3">
      <c r="A1101" s="4"/>
      <c r="O1101" s="2"/>
      <c r="P1101"/>
      <c r="Q1101"/>
      <c r="R1101"/>
    </row>
    <row r="1102" spans="1:18" s="13" customFormat="1" x14ac:dyDescent="0.3">
      <c r="A1102" s="4"/>
      <c r="O1102" s="2"/>
      <c r="P1102"/>
      <c r="Q1102"/>
      <c r="R1102"/>
    </row>
    <row r="1103" spans="1:18" s="13" customFormat="1" x14ac:dyDescent="0.3">
      <c r="A1103" s="4"/>
      <c r="O1103" s="2"/>
      <c r="P1103"/>
      <c r="Q1103"/>
      <c r="R1103"/>
    </row>
    <row r="1104" spans="1:18" s="13" customFormat="1" x14ac:dyDescent="0.3">
      <c r="A1104" s="4"/>
      <c r="O1104" s="2"/>
      <c r="P1104"/>
      <c r="Q1104"/>
      <c r="R1104"/>
    </row>
    <row r="1105" spans="1:18" s="13" customFormat="1" x14ac:dyDescent="0.3">
      <c r="A1105" s="4"/>
      <c r="O1105" s="2"/>
      <c r="P1105"/>
      <c r="Q1105"/>
      <c r="R1105"/>
    </row>
    <row r="1106" spans="1:18" s="13" customFormat="1" x14ac:dyDescent="0.3">
      <c r="A1106" s="4"/>
      <c r="O1106" s="2"/>
      <c r="P1106"/>
      <c r="Q1106"/>
      <c r="R1106"/>
    </row>
    <row r="1107" spans="1:18" s="13" customFormat="1" x14ac:dyDescent="0.3">
      <c r="A1107" s="4"/>
      <c r="O1107" s="2"/>
      <c r="P1107"/>
      <c r="Q1107"/>
      <c r="R1107"/>
    </row>
    <row r="1108" spans="1:18" s="13" customFormat="1" x14ac:dyDescent="0.3">
      <c r="A1108" s="4"/>
      <c r="O1108" s="2"/>
      <c r="P1108"/>
      <c r="Q1108"/>
      <c r="R1108"/>
    </row>
    <row r="1109" spans="1:18" s="13" customFormat="1" x14ac:dyDescent="0.3">
      <c r="A1109" s="4"/>
      <c r="O1109" s="2"/>
      <c r="P1109"/>
      <c r="Q1109"/>
      <c r="R1109"/>
    </row>
    <row r="1110" spans="1:18" s="13" customFormat="1" x14ac:dyDescent="0.3">
      <c r="A1110" s="4"/>
      <c r="O1110" s="2"/>
      <c r="P1110"/>
      <c r="Q1110"/>
      <c r="R1110"/>
    </row>
    <row r="1111" spans="1:18" s="13" customFormat="1" x14ac:dyDescent="0.3">
      <c r="A1111" s="4"/>
      <c r="O1111" s="2"/>
      <c r="P1111"/>
      <c r="Q1111"/>
      <c r="R1111"/>
    </row>
    <row r="1112" spans="1:18" s="13" customFormat="1" x14ac:dyDescent="0.3">
      <c r="A1112" s="4"/>
      <c r="O1112" s="2"/>
      <c r="P1112"/>
      <c r="Q1112"/>
      <c r="R1112"/>
    </row>
    <row r="1113" spans="1:18" s="13" customFormat="1" x14ac:dyDescent="0.3">
      <c r="A1113" s="4"/>
      <c r="O1113" s="2"/>
      <c r="P1113"/>
      <c r="Q1113"/>
      <c r="R1113"/>
    </row>
    <row r="1114" spans="1:18" s="13" customFormat="1" x14ac:dyDescent="0.3">
      <c r="A1114" s="4"/>
      <c r="O1114" s="2"/>
      <c r="P1114"/>
      <c r="Q1114"/>
      <c r="R1114"/>
    </row>
    <row r="1115" spans="1:18" s="13" customFormat="1" x14ac:dyDescent="0.3">
      <c r="A1115" s="4"/>
      <c r="O1115" s="2"/>
      <c r="P1115"/>
      <c r="Q1115"/>
      <c r="R1115"/>
    </row>
    <row r="1116" spans="1:18" s="13" customFormat="1" x14ac:dyDescent="0.3">
      <c r="A1116" s="4"/>
      <c r="O1116" s="2"/>
      <c r="P1116"/>
      <c r="Q1116"/>
      <c r="R1116"/>
    </row>
    <row r="1117" spans="1:18" s="13" customFormat="1" x14ac:dyDescent="0.3">
      <c r="A1117" s="4"/>
      <c r="O1117" s="2"/>
      <c r="P1117"/>
      <c r="Q1117"/>
      <c r="R1117"/>
    </row>
    <row r="1118" spans="1:18" s="13" customFormat="1" x14ac:dyDescent="0.3">
      <c r="A1118" s="4"/>
      <c r="O1118" s="2"/>
      <c r="P1118"/>
      <c r="Q1118"/>
      <c r="R1118"/>
    </row>
    <row r="1119" spans="1:18" s="13" customFormat="1" x14ac:dyDescent="0.3">
      <c r="A1119" s="4"/>
      <c r="O1119" s="2"/>
      <c r="P1119"/>
      <c r="Q1119"/>
      <c r="R1119"/>
    </row>
    <row r="1120" spans="1:18" s="13" customFormat="1" x14ac:dyDescent="0.3">
      <c r="A1120" s="4"/>
      <c r="O1120" s="2"/>
      <c r="P1120"/>
      <c r="Q1120"/>
      <c r="R1120"/>
    </row>
    <row r="1121" spans="1:18" s="13" customFormat="1" x14ac:dyDescent="0.3">
      <c r="A1121" s="4"/>
      <c r="O1121" s="2"/>
      <c r="P1121"/>
      <c r="Q1121"/>
      <c r="R1121"/>
    </row>
    <row r="1122" spans="1:18" s="13" customFormat="1" x14ac:dyDescent="0.3">
      <c r="A1122" s="4"/>
      <c r="O1122" s="2"/>
      <c r="P1122"/>
      <c r="Q1122"/>
      <c r="R1122"/>
    </row>
    <row r="1123" spans="1:18" s="13" customFormat="1" x14ac:dyDescent="0.3">
      <c r="A1123" s="4"/>
      <c r="O1123" s="2"/>
      <c r="P1123"/>
      <c r="Q1123"/>
      <c r="R1123"/>
    </row>
    <row r="1124" spans="1:18" s="13" customFormat="1" x14ac:dyDescent="0.3">
      <c r="A1124" s="4"/>
      <c r="O1124" s="2"/>
      <c r="P1124"/>
      <c r="Q1124"/>
      <c r="R1124"/>
    </row>
    <row r="1125" spans="1:18" s="13" customFormat="1" x14ac:dyDescent="0.3">
      <c r="A1125" s="4"/>
      <c r="O1125" s="2"/>
      <c r="P1125"/>
      <c r="Q1125"/>
      <c r="R1125"/>
    </row>
    <row r="1126" spans="1:18" s="13" customFormat="1" x14ac:dyDescent="0.3">
      <c r="A1126" s="4"/>
      <c r="O1126" s="2"/>
      <c r="P1126"/>
      <c r="Q1126"/>
      <c r="R1126"/>
    </row>
    <row r="1127" spans="1:18" s="13" customFormat="1" x14ac:dyDescent="0.3">
      <c r="A1127" s="4"/>
      <c r="O1127" s="2"/>
      <c r="P1127"/>
      <c r="Q1127"/>
      <c r="R1127"/>
    </row>
    <row r="1128" spans="1:18" s="13" customFormat="1" x14ac:dyDescent="0.3">
      <c r="A1128" s="4"/>
      <c r="O1128" s="2"/>
      <c r="P1128"/>
      <c r="Q1128"/>
      <c r="R1128"/>
    </row>
    <row r="1129" spans="1:18" s="13" customFormat="1" x14ac:dyDescent="0.3">
      <c r="A1129" s="4"/>
      <c r="O1129" s="2"/>
      <c r="P1129"/>
      <c r="Q1129"/>
      <c r="R1129"/>
    </row>
    <row r="1130" spans="1:18" s="13" customFormat="1" x14ac:dyDescent="0.3">
      <c r="A1130" s="4"/>
      <c r="O1130" s="2"/>
      <c r="P1130"/>
      <c r="Q1130"/>
      <c r="R1130"/>
    </row>
    <row r="1131" spans="1:18" s="13" customFormat="1" x14ac:dyDescent="0.3">
      <c r="A1131" s="4"/>
      <c r="O1131" s="2"/>
      <c r="P1131"/>
      <c r="Q1131"/>
      <c r="R1131"/>
    </row>
    <row r="1132" spans="1:18" s="13" customFormat="1" x14ac:dyDescent="0.3">
      <c r="A1132" s="4"/>
      <c r="O1132" s="2"/>
      <c r="P1132"/>
      <c r="Q1132"/>
      <c r="R1132"/>
    </row>
    <row r="1133" spans="1:18" s="13" customFormat="1" x14ac:dyDescent="0.3">
      <c r="A1133" s="4"/>
      <c r="O1133" s="2"/>
      <c r="P1133"/>
      <c r="Q1133"/>
      <c r="R1133"/>
    </row>
    <row r="1134" spans="1:18" s="13" customFormat="1" x14ac:dyDescent="0.3">
      <c r="A1134" s="4"/>
      <c r="O1134" s="2"/>
      <c r="P1134"/>
      <c r="Q1134"/>
      <c r="R1134"/>
    </row>
    <row r="1135" spans="1:18" s="13" customFormat="1" x14ac:dyDescent="0.3">
      <c r="A1135" s="4"/>
      <c r="O1135" s="2"/>
      <c r="P1135"/>
      <c r="Q1135"/>
      <c r="R1135"/>
    </row>
    <row r="1136" spans="1:18" s="13" customFormat="1" x14ac:dyDescent="0.3">
      <c r="A1136" s="4"/>
      <c r="O1136" s="2"/>
      <c r="P1136"/>
      <c r="Q1136"/>
      <c r="R1136"/>
    </row>
    <row r="1137" spans="1:18" s="13" customFormat="1" x14ac:dyDescent="0.3">
      <c r="A1137" s="4"/>
      <c r="O1137" s="2"/>
      <c r="P1137"/>
      <c r="Q1137"/>
      <c r="R1137"/>
    </row>
    <row r="1138" spans="1:18" s="13" customFormat="1" x14ac:dyDescent="0.3">
      <c r="A1138" s="4"/>
      <c r="O1138" s="2"/>
      <c r="P1138"/>
      <c r="Q1138"/>
      <c r="R1138"/>
    </row>
    <row r="1139" spans="1:18" s="13" customFormat="1" x14ac:dyDescent="0.3">
      <c r="A1139" s="4"/>
      <c r="O1139" s="2"/>
      <c r="P1139"/>
      <c r="Q1139"/>
      <c r="R1139"/>
    </row>
    <row r="1140" spans="1:18" s="13" customFormat="1" x14ac:dyDescent="0.3">
      <c r="A1140" s="4"/>
      <c r="O1140" s="2"/>
      <c r="P1140"/>
      <c r="Q1140"/>
      <c r="R1140"/>
    </row>
    <row r="1141" spans="1:18" s="13" customFormat="1" x14ac:dyDescent="0.3">
      <c r="A1141" s="4"/>
      <c r="O1141" s="2"/>
      <c r="P1141"/>
      <c r="Q1141"/>
      <c r="R1141"/>
    </row>
    <row r="1142" spans="1:18" s="13" customFormat="1" x14ac:dyDescent="0.3">
      <c r="A1142" s="4"/>
      <c r="O1142" s="2"/>
      <c r="P1142"/>
      <c r="Q1142"/>
      <c r="R1142"/>
    </row>
    <row r="1143" spans="1:18" s="13" customFormat="1" x14ac:dyDescent="0.3">
      <c r="A1143" s="4"/>
      <c r="O1143" s="2"/>
      <c r="P1143"/>
      <c r="Q1143"/>
      <c r="R1143"/>
    </row>
    <row r="1144" spans="1:18" s="13" customFormat="1" x14ac:dyDescent="0.3">
      <c r="A1144" s="4"/>
      <c r="O1144" s="2"/>
      <c r="P1144"/>
      <c r="Q1144"/>
      <c r="R1144"/>
    </row>
    <row r="1145" spans="1:18" s="13" customFormat="1" x14ac:dyDescent="0.3">
      <c r="A1145" s="4"/>
      <c r="O1145" s="2"/>
      <c r="P1145"/>
      <c r="Q1145"/>
      <c r="R1145"/>
    </row>
    <row r="1146" spans="1:18" s="13" customFormat="1" x14ac:dyDescent="0.3">
      <c r="A1146" s="4"/>
      <c r="O1146" s="2"/>
      <c r="P1146"/>
      <c r="Q1146"/>
      <c r="R1146"/>
    </row>
    <row r="1147" spans="1:18" s="13" customFormat="1" x14ac:dyDescent="0.3">
      <c r="A1147" s="4"/>
      <c r="O1147" s="2"/>
      <c r="P1147"/>
      <c r="Q1147"/>
      <c r="R1147"/>
    </row>
    <row r="1148" spans="1:18" s="13" customFormat="1" x14ac:dyDescent="0.3">
      <c r="A1148" s="4"/>
      <c r="O1148" s="2"/>
      <c r="P1148"/>
      <c r="Q1148"/>
      <c r="R1148"/>
    </row>
    <row r="1149" spans="1:18" s="13" customFormat="1" x14ac:dyDescent="0.3">
      <c r="A1149" s="4"/>
      <c r="O1149" s="2"/>
      <c r="P1149"/>
      <c r="Q1149"/>
      <c r="R1149"/>
    </row>
    <row r="1150" spans="1:18" s="13" customFormat="1" x14ac:dyDescent="0.3">
      <c r="A1150" s="4"/>
      <c r="O1150" s="2"/>
      <c r="P1150"/>
      <c r="Q1150"/>
      <c r="R1150"/>
    </row>
    <row r="1151" spans="1:18" s="13" customFormat="1" x14ac:dyDescent="0.3">
      <c r="A1151" s="4"/>
      <c r="O1151" s="2"/>
      <c r="P1151"/>
      <c r="Q1151"/>
      <c r="R1151"/>
    </row>
    <row r="1152" spans="1:18" s="13" customFormat="1" x14ac:dyDescent="0.3">
      <c r="A1152" s="4"/>
      <c r="O1152" s="2"/>
      <c r="P1152"/>
      <c r="Q1152"/>
      <c r="R1152"/>
    </row>
    <row r="1153" spans="1:18" s="13" customFormat="1" x14ac:dyDescent="0.3">
      <c r="A1153" s="4"/>
      <c r="O1153" s="2"/>
      <c r="P1153"/>
      <c r="Q1153"/>
      <c r="R1153"/>
    </row>
    <row r="1154" spans="1:18" s="13" customFormat="1" x14ac:dyDescent="0.3">
      <c r="A1154" s="4"/>
      <c r="O1154" s="2"/>
      <c r="P1154"/>
      <c r="Q1154"/>
      <c r="R1154"/>
    </row>
    <row r="1155" spans="1:18" s="13" customFormat="1" x14ac:dyDescent="0.3">
      <c r="A1155" s="4"/>
      <c r="O1155" s="2"/>
      <c r="P1155"/>
      <c r="Q1155"/>
      <c r="R1155"/>
    </row>
    <row r="1156" spans="1:18" s="13" customFormat="1" x14ac:dyDescent="0.3">
      <c r="A1156" s="4"/>
      <c r="O1156" s="2"/>
      <c r="P1156"/>
      <c r="Q1156"/>
      <c r="R1156"/>
    </row>
    <row r="1157" spans="1:18" s="13" customFormat="1" x14ac:dyDescent="0.3">
      <c r="A1157" s="4"/>
      <c r="O1157" s="2"/>
      <c r="P1157"/>
      <c r="Q1157"/>
      <c r="R1157"/>
    </row>
    <row r="1158" spans="1:18" s="13" customFormat="1" x14ac:dyDescent="0.3">
      <c r="A1158" s="4"/>
      <c r="O1158" s="2"/>
      <c r="P1158"/>
      <c r="Q1158"/>
      <c r="R1158"/>
    </row>
    <row r="1159" spans="1:18" s="13" customFormat="1" x14ac:dyDescent="0.3">
      <c r="A1159" s="4"/>
      <c r="O1159" s="2"/>
      <c r="P1159"/>
      <c r="Q1159"/>
      <c r="R1159"/>
    </row>
    <row r="1160" spans="1:18" s="13" customFormat="1" x14ac:dyDescent="0.3">
      <c r="A1160" s="4"/>
      <c r="O1160" s="2"/>
      <c r="P1160"/>
      <c r="Q1160"/>
      <c r="R1160"/>
    </row>
    <row r="1161" spans="1:18" s="13" customFormat="1" x14ac:dyDescent="0.3">
      <c r="A1161" s="4"/>
      <c r="O1161" s="2"/>
      <c r="P1161"/>
      <c r="Q1161"/>
      <c r="R1161"/>
    </row>
    <row r="1162" spans="1:18" s="13" customFormat="1" x14ac:dyDescent="0.3">
      <c r="A1162" s="4"/>
      <c r="O1162" s="2"/>
      <c r="P1162"/>
      <c r="Q1162"/>
      <c r="R1162"/>
    </row>
    <row r="1163" spans="1:18" s="13" customFormat="1" x14ac:dyDescent="0.3">
      <c r="A1163" s="4"/>
      <c r="O1163" s="2"/>
      <c r="P1163"/>
      <c r="Q1163"/>
      <c r="R1163"/>
    </row>
    <row r="1164" spans="1:18" s="13" customFormat="1" x14ac:dyDescent="0.3">
      <c r="A1164" s="4"/>
      <c r="O1164" s="2"/>
      <c r="P1164"/>
      <c r="Q1164"/>
      <c r="R1164"/>
    </row>
    <row r="1165" spans="1:18" s="13" customFormat="1" x14ac:dyDescent="0.3">
      <c r="A1165" s="4"/>
      <c r="O1165" s="2"/>
      <c r="P1165"/>
      <c r="Q1165"/>
      <c r="R1165"/>
    </row>
    <row r="1166" spans="1:18" s="13" customFormat="1" x14ac:dyDescent="0.3">
      <c r="A1166" s="4"/>
      <c r="O1166" s="2"/>
      <c r="P1166"/>
      <c r="Q1166"/>
      <c r="R1166"/>
    </row>
    <row r="1167" spans="1:18" s="13" customFormat="1" x14ac:dyDescent="0.3">
      <c r="A1167" s="4"/>
      <c r="O1167" s="2"/>
      <c r="P1167"/>
      <c r="Q1167"/>
      <c r="R1167"/>
    </row>
    <row r="1168" spans="1:18" s="13" customFormat="1" x14ac:dyDescent="0.3">
      <c r="A1168" s="4"/>
      <c r="O1168" s="2"/>
      <c r="P1168"/>
      <c r="Q1168"/>
      <c r="R1168"/>
    </row>
    <row r="1169" spans="1:18" s="13" customFormat="1" x14ac:dyDescent="0.3">
      <c r="A1169" s="4"/>
      <c r="O1169" s="2"/>
      <c r="P1169"/>
      <c r="Q1169"/>
      <c r="R1169"/>
    </row>
    <row r="1170" spans="1:18" s="13" customFormat="1" x14ac:dyDescent="0.3">
      <c r="A1170" s="4"/>
      <c r="O1170" s="2"/>
      <c r="P1170"/>
      <c r="Q1170"/>
      <c r="R1170"/>
    </row>
    <row r="1171" spans="1:18" s="13" customFormat="1" x14ac:dyDescent="0.3">
      <c r="A1171" s="4"/>
      <c r="O1171" s="2"/>
      <c r="P1171"/>
      <c r="Q1171"/>
      <c r="R1171"/>
    </row>
    <row r="1172" spans="1:18" s="13" customFormat="1" x14ac:dyDescent="0.3">
      <c r="A1172" s="4"/>
      <c r="O1172" s="2"/>
      <c r="P1172"/>
      <c r="Q1172"/>
      <c r="R1172"/>
    </row>
    <row r="1173" spans="1:18" s="13" customFormat="1" x14ac:dyDescent="0.3">
      <c r="A1173" s="4"/>
      <c r="O1173" s="2"/>
      <c r="P1173"/>
      <c r="Q1173"/>
      <c r="R1173"/>
    </row>
    <row r="1174" spans="1:18" s="13" customFormat="1" x14ac:dyDescent="0.3">
      <c r="A1174" s="4"/>
      <c r="O1174" s="2"/>
      <c r="P1174"/>
      <c r="Q1174"/>
      <c r="R1174"/>
    </row>
    <row r="1175" spans="1:18" s="13" customFormat="1" x14ac:dyDescent="0.3">
      <c r="A1175" s="4"/>
      <c r="O1175" s="2"/>
      <c r="P1175"/>
      <c r="Q1175"/>
      <c r="R1175"/>
    </row>
    <row r="1176" spans="1:18" s="13" customFormat="1" x14ac:dyDescent="0.3">
      <c r="A1176" s="4"/>
      <c r="O1176" s="2"/>
      <c r="P1176"/>
      <c r="Q1176"/>
      <c r="R1176"/>
    </row>
    <row r="1177" spans="1:18" s="13" customFormat="1" x14ac:dyDescent="0.3">
      <c r="A1177" s="4"/>
      <c r="O1177" s="2"/>
      <c r="P1177"/>
      <c r="Q1177"/>
      <c r="R1177"/>
    </row>
    <row r="1178" spans="1:18" s="13" customFormat="1" x14ac:dyDescent="0.3">
      <c r="A1178" s="4"/>
      <c r="O1178" s="2"/>
      <c r="P1178"/>
      <c r="Q1178"/>
      <c r="R1178"/>
    </row>
    <row r="1179" spans="1:18" s="13" customFormat="1" x14ac:dyDescent="0.3">
      <c r="A1179" s="4"/>
      <c r="O1179" s="2"/>
      <c r="P1179"/>
      <c r="Q1179"/>
      <c r="R1179"/>
    </row>
    <row r="1180" spans="1:18" s="13" customFormat="1" x14ac:dyDescent="0.3">
      <c r="A1180" s="4"/>
      <c r="O1180" s="2"/>
      <c r="P1180"/>
      <c r="Q1180"/>
      <c r="R1180"/>
    </row>
    <row r="1181" spans="1:18" s="13" customFormat="1" x14ac:dyDescent="0.3">
      <c r="A1181" s="4"/>
      <c r="O1181" s="2"/>
      <c r="P1181"/>
      <c r="Q1181"/>
      <c r="R1181"/>
    </row>
    <row r="1182" spans="1:18" s="13" customFormat="1" x14ac:dyDescent="0.3">
      <c r="A1182" s="4"/>
      <c r="O1182" s="2"/>
      <c r="P1182"/>
      <c r="Q1182"/>
      <c r="R1182"/>
    </row>
    <row r="1183" spans="1:18" s="13" customFormat="1" x14ac:dyDescent="0.3">
      <c r="A1183" s="4"/>
      <c r="O1183" s="2"/>
      <c r="P1183"/>
      <c r="Q1183"/>
      <c r="R1183"/>
    </row>
    <row r="1184" spans="1:18" s="13" customFormat="1" x14ac:dyDescent="0.3">
      <c r="A1184" s="4"/>
      <c r="O1184" s="2"/>
      <c r="P1184"/>
      <c r="Q1184"/>
      <c r="R1184"/>
    </row>
    <row r="1185" spans="1:18" s="13" customFormat="1" x14ac:dyDescent="0.3">
      <c r="A1185" s="4"/>
      <c r="O1185" s="2"/>
      <c r="P1185"/>
      <c r="Q1185"/>
      <c r="R1185"/>
    </row>
    <row r="1186" spans="1:18" s="13" customFormat="1" x14ac:dyDescent="0.3">
      <c r="A1186" s="4"/>
      <c r="O1186" s="2"/>
      <c r="P1186"/>
      <c r="Q1186"/>
      <c r="R1186"/>
    </row>
    <row r="1187" spans="1:18" s="13" customFormat="1" x14ac:dyDescent="0.3">
      <c r="A1187" s="4"/>
      <c r="O1187" s="2"/>
      <c r="P1187"/>
      <c r="Q1187"/>
      <c r="R1187"/>
    </row>
    <row r="1188" spans="1:18" s="13" customFormat="1" x14ac:dyDescent="0.3">
      <c r="A1188" s="4"/>
      <c r="O1188" s="2"/>
      <c r="P1188"/>
      <c r="Q1188"/>
      <c r="R1188"/>
    </row>
    <row r="1189" spans="1:18" s="13" customFormat="1" x14ac:dyDescent="0.3">
      <c r="A1189" s="4"/>
      <c r="O1189" s="2"/>
      <c r="P1189"/>
      <c r="Q1189"/>
      <c r="R1189"/>
    </row>
    <row r="1190" spans="1:18" s="13" customFormat="1" x14ac:dyDescent="0.3">
      <c r="A1190" s="4"/>
      <c r="O1190" s="2"/>
      <c r="P1190"/>
      <c r="Q1190"/>
      <c r="R1190"/>
    </row>
    <row r="1191" spans="1:18" s="13" customFormat="1" x14ac:dyDescent="0.3">
      <c r="A1191" s="4"/>
      <c r="O1191" s="2"/>
      <c r="P1191"/>
      <c r="Q1191"/>
      <c r="R1191"/>
    </row>
    <row r="1192" spans="1:18" s="13" customFormat="1" x14ac:dyDescent="0.3">
      <c r="A1192" s="4"/>
      <c r="O1192" s="2"/>
      <c r="P1192"/>
      <c r="Q1192"/>
      <c r="R1192"/>
    </row>
    <row r="1193" spans="1:18" s="13" customFormat="1" x14ac:dyDescent="0.3">
      <c r="A1193" s="4"/>
      <c r="O1193" s="2"/>
      <c r="P1193"/>
      <c r="Q1193"/>
      <c r="R1193"/>
    </row>
    <row r="1194" spans="1:18" s="13" customFormat="1" x14ac:dyDescent="0.3">
      <c r="A1194" s="4"/>
      <c r="O1194" s="2"/>
      <c r="P1194"/>
      <c r="Q1194"/>
      <c r="R1194"/>
    </row>
    <row r="1195" spans="1:18" s="13" customFormat="1" x14ac:dyDescent="0.3">
      <c r="A1195" s="4"/>
      <c r="O1195" s="2"/>
      <c r="P1195"/>
      <c r="Q1195"/>
      <c r="R1195"/>
    </row>
    <row r="1196" spans="1:18" s="13" customFormat="1" x14ac:dyDescent="0.3">
      <c r="A1196" s="4"/>
      <c r="O1196" s="2"/>
      <c r="P1196"/>
      <c r="Q1196"/>
      <c r="R1196"/>
    </row>
    <row r="1197" spans="1:18" s="13" customFormat="1" x14ac:dyDescent="0.3">
      <c r="A1197" s="4"/>
      <c r="O1197" s="2"/>
      <c r="P1197"/>
      <c r="Q1197"/>
      <c r="R1197"/>
    </row>
    <row r="1198" spans="1:18" s="13" customFormat="1" x14ac:dyDescent="0.3">
      <c r="A1198" s="4"/>
      <c r="O1198" s="2"/>
      <c r="P1198"/>
      <c r="Q1198"/>
      <c r="R1198"/>
    </row>
    <row r="1199" spans="1:18" s="13" customFormat="1" x14ac:dyDescent="0.3">
      <c r="A1199" s="4"/>
      <c r="O1199" s="2"/>
      <c r="P1199"/>
      <c r="Q1199"/>
      <c r="R1199"/>
    </row>
    <row r="1200" spans="1:18" s="13" customFormat="1" x14ac:dyDescent="0.3">
      <c r="A1200" s="4"/>
      <c r="O1200" s="2"/>
      <c r="P1200"/>
      <c r="Q1200"/>
      <c r="R1200"/>
    </row>
    <row r="1201" spans="1:18" s="13" customFormat="1" x14ac:dyDescent="0.3">
      <c r="A1201" s="4"/>
      <c r="O1201" s="2"/>
      <c r="P1201"/>
      <c r="Q1201"/>
      <c r="R1201"/>
    </row>
    <row r="1202" spans="1:18" s="13" customFormat="1" x14ac:dyDescent="0.3">
      <c r="A1202" s="4"/>
      <c r="O1202" s="2"/>
      <c r="P1202"/>
      <c r="Q1202"/>
      <c r="R1202"/>
    </row>
    <row r="1203" spans="1:18" s="13" customFormat="1" x14ac:dyDescent="0.3">
      <c r="A1203" s="4"/>
      <c r="O1203" s="2"/>
      <c r="P1203"/>
      <c r="Q1203"/>
      <c r="R1203"/>
    </row>
    <row r="1204" spans="1:18" s="13" customFormat="1" x14ac:dyDescent="0.3">
      <c r="A1204" s="4"/>
      <c r="O1204" s="2"/>
      <c r="P1204"/>
      <c r="Q1204"/>
      <c r="R1204"/>
    </row>
    <row r="1205" spans="1:18" s="13" customFormat="1" x14ac:dyDescent="0.3">
      <c r="A1205" s="4"/>
      <c r="O1205" s="2"/>
      <c r="P1205"/>
      <c r="Q1205"/>
      <c r="R1205"/>
    </row>
    <row r="1206" spans="1:18" s="13" customFormat="1" x14ac:dyDescent="0.3">
      <c r="A1206" s="4"/>
      <c r="O1206" s="2"/>
      <c r="P1206"/>
      <c r="Q1206"/>
      <c r="R1206"/>
    </row>
    <row r="1207" spans="1:18" s="13" customFormat="1" x14ac:dyDescent="0.3">
      <c r="A1207" s="4"/>
      <c r="O1207" s="2"/>
      <c r="P1207"/>
      <c r="Q1207"/>
      <c r="R1207"/>
    </row>
    <row r="1208" spans="1:18" s="13" customFormat="1" x14ac:dyDescent="0.3">
      <c r="A1208" s="4"/>
      <c r="O1208" s="2"/>
      <c r="P1208"/>
      <c r="Q1208"/>
      <c r="R1208"/>
    </row>
    <row r="1209" spans="1:18" s="13" customFormat="1" x14ac:dyDescent="0.3">
      <c r="A1209" s="4"/>
      <c r="O1209" s="2"/>
      <c r="P1209"/>
      <c r="Q1209"/>
      <c r="R1209"/>
    </row>
    <row r="1210" spans="1:18" s="13" customFormat="1" x14ac:dyDescent="0.3">
      <c r="A1210" s="4"/>
      <c r="O1210" s="2"/>
      <c r="P1210"/>
      <c r="Q1210"/>
      <c r="R1210"/>
    </row>
    <row r="1211" spans="1:18" s="13" customFormat="1" x14ac:dyDescent="0.3">
      <c r="A1211" s="4"/>
      <c r="O1211" s="2"/>
      <c r="P1211"/>
      <c r="Q1211"/>
      <c r="R1211"/>
    </row>
    <row r="1212" spans="1:18" s="13" customFormat="1" x14ac:dyDescent="0.3">
      <c r="A1212" s="4"/>
      <c r="O1212" s="2"/>
      <c r="P1212"/>
      <c r="Q1212"/>
      <c r="R1212"/>
    </row>
    <row r="1213" spans="1:18" s="13" customFormat="1" x14ac:dyDescent="0.3">
      <c r="A1213" s="4"/>
      <c r="O1213" s="2"/>
      <c r="P1213"/>
      <c r="Q1213"/>
      <c r="R1213"/>
    </row>
    <row r="1214" spans="1:18" s="13" customFormat="1" x14ac:dyDescent="0.3">
      <c r="A1214" s="4"/>
      <c r="O1214" s="2"/>
      <c r="P1214"/>
      <c r="Q1214"/>
      <c r="R1214"/>
    </row>
    <row r="1215" spans="1:18" s="13" customFormat="1" x14ac:dyDescent="0.3">
      <c r="A1215" s="4"/>
      <c r="O1215" s="2"/>
      <c r="P1215"/>
      <c r="Q1215"/>
      <c r="R1215"/>
    </row>
    <row r="1216" spans="1:18" s="13" customFormat="1" x14ac:dyDescent="0.3">
      <c r="A1216" s="4"/>
      <c r="O1216" s="2"/>
      <c r="P1216"/>
      <c r="Q1216"/>
      <c r="R1216"/>
    </row>
    <row r="1217" spans="1:18" s="13" customFormat="1" x14ac:dyDescent="0.3">
      <c r="A1217" s="4"/>
      <c r="O1217" s="2"/>
      <c r="P1217"/>
      <c r="Q1217"/>
      <c r="R1217"/>
    </row>
    <row r="1218" spans="1:18" s="13" customFormat="1" x14ac:dyDescent="0.3">
      <c r="A1218" s="4"/>
      <c r="O1218" s="2"/>
      <c r="P1218"/>
      <c r="Q1218"/>
      <c r="R1218"/>
    </row>
    <row r="1219" spans="1:18" s="13" customFormat="1" x14ac:dyDescent="0.3">
      <c r="A1219" s="4"/>
      <c r="O1219" s="2"/>
      <c r="P1219"/>
      <c r="Q1219"/>
      <c r="R1219"/>
    </row>
    <row r="1220" spans="1:18" s="13" customFormat="1" x14ac:dyDescent="0.3">
      <c r="A1220" s="4"/>
      <c r="O1220" s="2"/>
      <c r="P1220"/>
      <c r="Q1220"/>
      <c r="R1220"/>
    </row>
    <row r="1221" spans="1:18" s="13" customFormat="1" x14ac:dyDescent="0.3">
      <c r="A1221" s="4"/>
      <c r="O1221" s="2"/>
      <c r="P1221"/>
      <c r="Q1221"/>
      <c r="R1221"/>
    </row>
    <row r="1222" spans="1:18" s="13" customFormat="1" x14ac:dyDescent="0.3">
      <c r="A1222" s="4"/>
      <c r="O1222" s="2"/>
      <c r="P1222"/>
      <c r="Q1222"/>
      <c r="R1222"/>
    </row>
    <row r="1223" spans="1:18" s="13" customFormat="1" x14ac:dyDescent="0.3">
      <c r="A1223" s="4"/>
      <c r="O1223" s="2"/>
      <c r="P1223"/>
      <c r="Q1223"/>
      <c r="R1223"/>
    </row>
    <row r="1224" spans="1:18" s="13" customFormat="1" x14ac:dyDescent="0.3">
      <c r="A1224" s="4"/>
      <c r="O1224" s="2"/>
      <c r="P1224"/>
      <c r="Q1224"/>
      <c r="R1224"/>
    </row>
    <row r="1225" spans="1:18" s="13" customFormat="1" x14ac:dyDescent="0.3">
      <c r="A1225" s="4"/>
      <c r="O1225" s="2"/>
      <c r="P1225"/>
      <c r="Q1225"/>
      <c r="R1225"/>
    </row>
    <row r="1226" spans="1:18" s="13" customFormat="1" x14ac:dyDescent="0.3">
      <c r="A1226" s="4"/>
      <c r="O1226" s="2"/>
      <c r="P1226"/>
      <c r="Q1226"/>
      <c r="R1226"/>
    </row>
    <row r="1227" spans="1:18" s="13" customFormat="1" x14ac:dyDescent="0.3">
      <c r="A1227" s="4"/>
      <c r="O1227" s="2"/>
      <c r="P1227"/>
      <c r="Q1227"/>
      <c r="R1227"/>
    </row>
    <row r="1228" spans="1:18" s="13" customFormat="1" x14ac:dyDescent="0.3">
      <c r="A1228" s="4"/>
      <c r="O1228" s="2"/>
      <c r="P1228"/>
      <c r="Q1228"/>
      <c r="R1228"/>
    </row>
    <row r="1229" spans="1:18" s="13" customFormat="1" x14ac:dyDescent="0.3">
      <c r="A1229" s="4"/>
      <c r="O1229" s="2"/>
      <c r="P1229"/>
      <c r="Q1229"/>
      <c r="R1229"/>
    </row>
    <row r="1230" spans="1:18" s="13" customFormat="1" x14ac:dyDescent="0.3">
      <c r="A1230" s="4"/>
      <c r="O1230" s="2"/>
      <c r="P1230"/>
      <c r="Q1230"/>
      <c r="R1230"/>
    </row>
    <row r="1231" spans="1:18" s="13" customFormat="1" x14ac:dyDescent="0.3">
      <c r="A1231" s="4"/>
      <c r="O1231" s="2"/>
      <c r="P1231"/>
      <c r="Q1231"/>
      <c r="R1231"/>
    </row>
    <row r="1232" spans="1:18" s="13" customFormat="1" x14ac:dyDescent="0.3">
      <c r="A1232" s="4"/>
      <c r="O1232" s="2"/>
      <c r="P1232"/>
      <c r="Q1232"/>
      <c r="R1232"/>
    </row>
    <row r="1233" spans="1:18" s="13" customFormat="1" x14ac:dyDescent="0.3">
      <c r="A1233" s="4"/>
      <c r="O1233" s="2"/>
      <c r="P1233"/>
      <c r="Q1233"/>
      <c r="R1233"/>
    </row>
    <row r="1234" spans="1:18" s="13" customFormat="1" x14ac:dyDescent="0.3">
      <c r="A1234" s="4"/>
      <c r="O1234" s="2"/>
      <c r="P1234"/>
      <c r="Q1234"/>
      <c r="R1234"/>
    </row>
    <row r="1235" spans="1:18" s="13" customFormat="1" x14ac:dyDescent="0.3">
      <c r="A1235" s="4"/>
      <c r="O1235" s="2"/>
      <c r="P1235"/>
      <c r="Q1235"/>
      <c r="R1235"/>
    </row>
    <row r="1236" spans="1:18" s="13" customFormat="1" x14ac:dyDescent="0.3">
      <c r="A1236" s="4"/>
      <c r="O1236" s="2"/>
      <c r="P1236"/>
      <c r="Q1236"/>
      <c r="R1236"/>
    </row>
    <row r="1237" spans="1:18" s="13" customFormat="1" x14ac:dyDescent="0.3">
      <c r="A1237" s="4"/>
      <c r="O1237" s="2"/>
      <c r="P1237"/>
      <c r="Q1237"/>
      <c r="R1237"/>
    </row>
    <row r="1238" spans="1:18" s="13" customFormat="1" x14ac:dyDescent="0.3">
      <c r="A1238" s="4"/>
      <c r="O1238" s="2"/>
      <c r="P1238"/>
      <c r="Q1238"/>
      <c r="R1238"/>
    </row>
    <row r="1239" spans="1:18" s="13" customFormat="1" x14ac:dyDescent="0.3">
      <c r="A1239" s="4"/>
      <c r="O1239" s="2"/>
      <c r="P1239"/>
      <c r="Q1239"/>
      <c r="R1239"/>
    </row>
    <row r="1240" spans="1:18" s="13" customFormat="1" x14ac:dyDescent="0.3">
      <c r="A1240" s="4"/>
      <c r="O1240" s="2"/>
      <c r="P1240"/>
      <c r="Q1240"/>
      <c r="R1240"/>
    </row>
    <row r="1241" spans="1:18" s="13" customFormat="1" x14ac:dyDescent="0.3">
      <c r="A1241" s="4"/>
      <c r="O1241" s="2"/>
      <c r="P1241"/>
      <c r="Q1241"/>
      <c r="R1241"/>
    </row>
    <row r="1242" spans="1:18" s="13" customFormat="1" x14ac:dyDescent="0.3">
      <c r="A1242" s="4"/>
      <c r="O1242" s="2"/>
      <c r="P1242"/>
      <c r="Q1242"/>
      <c r="R1242"/>
    </row>
    <row r="1243" spans="1:18" s="13" customFormat="1" x14ac:dyDescent="0.3">
      <c r="A1243" s="4"/>
      <c r="O1243" s="2"/>
      <c r="P1243"/>
      <c r="Q1243"/>
      <c r="R1243"/>
    </row>
    <row r="1244" spans="1:18" s="13" customFormat="1" x14ac:dyDescent="0.3">
      <c r="A1244" s="4"/>
      <c r="O1244" s="2"/>
      <c r="P1244"/>
      <c r="Q1244"/>
      <c r="R1244"/>
    </row>
    <row r="1245" spans="1:18" s="13" customFormat="1" x14ac:dyDescent="0.3">
      <c r="A1245" s="4"/>
      <c r="O1245" s="2"/>
      <c r="P1245"/>
      <c r="Q1245"/>
      <c r="R1245"/>
    </row>
    <row r="1246" spans="1:18" s="13" customFormat="1" x14ac:dyDescent="0.3">
      <c r="A1246" s="4"/>
      <c r="O1246" s="2"/>
      <c r="P1246"/>
      <c r="Q1246"/>
      <c r="R1246"/>
    </row>
    <row r="1247" spans="1:18" s="13" customFormat="1" x14ac:dyDescent="0.3">
      <c r="A1247" s="4"/>
      <c r="O1247" s="2"/>
      <c r="P1247"/>
      <c r="Q1247"/>
      <c r="R1247"/>
    </row>
    <row r="1248" spans="1:18" s="13" customFormat="1" x14ac:dyDescent="0.3">
      <c r="A1248" s="4"/>
      <c r="O1248" s="2"/>
      <c r="P1248"/>
      <c r="Q1248"/>
      <c r="R1248"/>
    </row>
    <row r="1249" spans="1:18" s="13" customFormat="1" x14ac:dyDescent="0.3">
      <c r="A1249" s="4"/>
      <c r="O1249" s="2"/>
      <c r="P1249"/>
      <c r="Q1249"/>
      <c r="R1249"/>
    </row>
    <row r="1250" spans="1:18" s="13" customFormat="1" x14ac:dyDescent="0.3">
      <c r="A1250" s="4"/>
      <c r="O1250" s="2"/>
      <c r="P1250"/>
      <c r="Q1250"/>
      <c r="R1250"/>
    </row>
    <row r="1251" spans="1:18" s="13" customFormat="1" x14ac:dyDescent="0.3">
      <c r="A1251" s="4"/>
      <c r="O1251" s="2"/>
      <c r="P1251"/>
      <c r="Q1251"/>
      <c r="R1251"/>
    </row>
    <row r="1252" spans="1:18" s="13" customFormat="1" x14ac:dyDescent="0.3">
      <c r="A1252" s="4"/>
      <c r="O1252" s="2"/>
      <c r="P1252"/>
      <c r="Q1252"/>
      <c r="R1252"/>
    </row>
    <row r="1253" spans="1:18" s="13" customFormat="1" x14ac:dyDescent="0.3">
      <c r="A1253" s="4"/>
      <c r="O1253" s="2"/>
      <c r="P1253"/>
      <c r="Q1253"/>
      <c r="R1253"/>
    </row>
    <row r="1254" spans="1:18" s="13" customFormat="1" x14ac:dyDescent="0.3">
      <c r="A1254" s="4"/>
      <c r="O1254" s="2"/>
      <c r="P1254"/>
      <c r="Q1254"/>
      <c r="R1254"/>
    </row>
    <row r="1255" spans="1:18" s="13" customFormat="1" x14ac:dyDescent="0.3">
      <c r="A1255" s="4"/>
      <c r="O1255" s="2"/>
      <c r="P1255"/>
      <c r="Q1255"/>
      <c r="R1255"/>
    </row>
    <row r="1256" spans="1:18" s="13" customFormat="1" x14ac:dyDescent="0.3">
      <c r="A1256" s="4"/>
      <c r="O1256" s="2"/>
      <c r="P1256"/>
      <c r="Q1256"/>
      <c r="R1256"/>
    </row>
    <row r="1257" spans="1:18" s="13" customFormat="1" x14ac:dyDescent="0.3">
      <c r="A1257" s="4"/>
      <c r="O1257" s="2"/>
      <c r="P1257"/>
      <c r="Q1257"/>
      <c r="R1257"/>
    </row>
    <row r="1258" spans="1:18" s="13" customFormat="1" x14ac:dyDescent="0.3">
      <c r="A1258" s="4"/>
      <c r="O1258" s="2"/>
      <c r="P1258"/>
      <c r="Q1258"/>
      <c r="R1258"/>
    </row>
    <row r="1259" spans="1:18" s="13" customFormat="1" x14ac:dyDescent="0.3">
      <c r="A1259" s="4"/>
      <c r="O1259" s="2"/>
      <c r="P1259"/>
      <c r="Q1259"/>
      <c r="R1259"/>
    </row>
    <row r="1260" spans="1:18" s="13" customFormat="1" x14ac:dyDescent="0.3">
      <c r="A1260" s="4"/>
      <c r="O1260" s="2"/>
      <c r="P1260"/>
      <c r="Q1260"/>
      <c r="R1260"/>
    </row>
    <row r="1261" spans="1:18" s="13" customFormat="1" x14ac:dyDescent="0.3">
      <c r="A1261" s="4"/>
      <c r="O1261" s="2"/>
      <c r="P1261"/>
      <c r="Q1261"/>
      <c r="R1261"/>
    </row>
    <row r="1262" spans="1:18" s="13" customFormat="1" x14ac:dyDescent="0.3">
      <c r="A1262" s="4"/>
      <c r="O1262" s="2"/>
      <c r="P1262"/>
      <c r="Q1262"/>
      <c r="R1262"/>
    </row>
    <row r="1263" spans="1:18" s="13" customFormat="1" x14ac:dyDescent="0.3">
      <c r="A1263" s="4"/>
      <c r="O1263" s="2"/>
      <c r="P1263"/>
      <c r="Q1263"/>
      <c r="R1263"/>
    </row>
    <row r="1264" spans="1:18" s="13" customFormat="1" x14ac:dyDescent="0.3">
      <c r="A1264" s="4"/>
      <c r="O1264" s="2"/>
      <c r="P1264"/>
      <c r="Q1264"/>
      <c r="R1264"/>
    </row>
    <row r="1265" spans="1:18" s="13" customFormat="1" x14ac:dyDescent="0.3">
      <c r="A1265" s="4"/>
      <c r="O1265" s="2"/>
      <c r="P1265"/>
      <c r="Q1265"/>
      <c r="R1265"/>
    </row>
    <row r="1266" spans="1:18" s="13" customFormat="1" x14ac:dyDescent="0.3">
      <c r="A1266" s="4"/>
      <c r="O1266" s="2"/>
      <c r="P1266"/>
      <c r="Q1266"/>
      <c r="R1266"/>
    </row>
    <row r="1267" spans="1:18" s="13" customFormat="1" x14ac:dyDescent="0.3">
      <c r="A1267" s="4"/>
      <c r="O1267" s="2"/>
      <c r="P1267"/>
      <c r="Q1267"/>
      <c r="R1267"/>
    </row>
    <row r="1268" spans="1:18" s="13" customFormat="1" x14ac:dyDescent="0.3">
      <c r="A1268" s="4"/>
      <c r="O1268" s="2"/>
      <c r="P1268"/>
      <c r="Q1268"/>
      <c r="R1268"/>
    </row>
    <row r="1269" spans="1:18" s="13" customFormat="1" x14ac:dyDescent="0.3">
      <c r="A1269" s="4"/>
      <c r="O1269" s="2"/>
      <c r="P1269"/>
      <c r="Q1269"/>
      <c r="R1269"/>
    </row>
    <row r="1270" spans="1:18" s="13" customFormat="1" x14ac:dyDescent="0.3">
      <c r="A1270" s="4"/>
      <c r="O1270" s="2"/>
      <c r="P1270"/>
      <c r="Q1270"/>
      <c r="R1270"/>
    </row>
    <row r="1271" spans="1:18" s="13" customFormat="1" x14ac:dyDescent="0.3">
      <c r="A1271" s="4"/>
      <c r="O1271" s="2"/>
      <c r="P1271"/>
      <c r="Q1271"/>
      <c r="R1271"/>
    </row>
    <row r="1272" spans="1:18" s="13" customFormat="1" x14ac:dyDescent="0.3">
      <c r="A1272" s="4"/>
      <c r="O1272" s="2"/>
      <c r="P1272"/>
      <c r="Q1272"/>
      <c r="R1272"/>
    </row>
    <row r="1273" spans="1:18" s="13" customFormat="1" x14ac:dyDescent="0.3">
      <c r="A1273" s="4"/>
      <c r="O1273" s="2"/>
      <c r="P1273"/>
      <c r="Q1273"/>
      <c r="R1273"/>
    </row>
    <row r="1274" spans="1:18" s="13" customFormat="1" x14ac:dyDescent="0.3">
      <c r="A1274" s="4"/>
      <c r="O1274" s="2"/>
      <c r="P1274"/>
      <c r="Q1274"/>
      <c r="R1274"/>
    </row>
    <row r="1275" spans="1:18" s="13" customFormat="1" x14ac:dyDescent="0.3">
      <c r="A1275" s="4"/>
      <c r="O1275" s="2"/>
      <c r="P1275"/>
      <c r="Q1275"/>
      <c r="R1275"/>
    </row>
    <row r="1276" spans="1:18" s="13" customFormat="1" x14ac:dyDescent="0.3">
      <c r="A1276" s="4"/>
      <c r="O1276" s="2"/>
      <c r="P1276"/>
      <c r="Q1276"/>
      <c r="R1276"/>
    </row>
    <row r="1277" spans="1:18" s="13" customFormat="1" x14ac:dyDescent="0.3">
      <c r="A1277" s="4"/>
      <c r="O1277" s="2"/>
      <c r="P1277"/>
      <c r="Q1277"/>
      <c r="R1277"/>
    </row>
    <row r="1278" spans="1:18" s="13" customFormat="1" x14ac:dyDescent="0.3">
      <c r="A1278" s="4"/>
      <c r="O1278" s="2"/>
      <c r="P1278"/>
      <c r="Q1278"/>
      <c r="R1278"/>
    </row>
    <row r="1279" spans="1:18" s="13" customFormat="1" x14ac:dyDescent="0.3">
      <c r="A1279" s="4"/>
      <c r="O1279" s="2"/>
      <c r="P1279"/>
      <c r="Q1279"/>
      <c r="R1279"/>
    </row>
    <row r="1280" spans="1:18" s="13" customFormat="1" x14ac:dyDescent="0.3">
      <c r="A1280" s="4"/>
      <c r="O1280" s="2"/>
      <c r="P1280"/>
      <c r="Q1280"/>
      <c r="R1280"/>
    </row>
    <row r="1281" spans="1:18" s="13" customFormat="1" x14ac:dyDescent="0.3">
      <c r="A1281" s="4"/>
      <c r="O1281" s="2"/>
      <c r="P1281"/>
      <c r="Q1281"/>
      <c r="R1281"/>
    </row>
    <row r="1282" spans="1:18" s="13" customFormat="1" x14ac:dyDescent="0.3">
      <c r="A1282" s="4"/>
      <c r="O1282" s="2"/>
      <c r="P1282"/>
      <c r="Q1282"/>
      <c r="R1282"/>
    </row>
    <row r="1283" spans="1:18" s="13" customFormat="1" x14ac:dyDescent="0.3">
      <c r="A1283" s="4"/>
      <c r="O1283" s="2"/>
      <c r="P1283"/>
      <c r="Q1283"/>
      <c r="R1283"/>
    </row>
    <row r="1284" spans="1:18" s="13" customFormat="1" x14ac:dyDescent="0.3">
      <c r="A1284" s="4"/>
      <c r="O1284" s="2"/>
      <c r="P1284"/>
      <c r="Q1284"/>
      <c r="R1284"/>
    </row>
    <row r="1285" spans="1:18" s="13" customFormat="1" x14ac:dyDescent="0.3">
      <c r="A1285" s="4"/>
      <c r="O1285" s="2"/>
      <c r="P1285"/>
      <c r="Q1285"/>
      <c r="R1285"/>
    </row>
    <row r="1286" spans="1:18" s="13" customFormat="1" x14ac:dyDescent="0.3">
      <c r="A1286" s="4"/>
      <c r="O1286" s="2"/>
      <c r="P1286"/>
      <c r="Q1286"/>
      <c r="R1286"/>
    </row>
    <row r="1287" spans="1:18" s="13" customFormat="1" x14ac:dyDescent="0.3">
      <c r="A1287" s="4"/>
      <c r="O1287" s="2"/>
      <c r="P1287"/>
      <c r="Q1287"/>
      <c r="R1287"/>
    </row>
    <row r="1288" spans="1:18" s="13" customFormat="1" x14ac:dyDescent="0.3">
      <c r="A1288" s="4"/>
      <c r="O1288" s="2"/>
      <c r="P1288"/>
      <c r="Q1288"/>
      <c r="R1288"/>
    </row>
    <row r="1289" spans="1:18" s="13" customFormat="1" x14ac:dyDescent="0.3">
      <c r="A1289" s="4"/>
      <c r="O1289" s="2"/>
      <c r="P1289"/>
      <c r="Q1289"/>
      <c r="R1289"/>
    </row>
    <row r="1290" spans="1:18" s="13" customFormat="1" x14ac:dyDescent="0.3">
      <c r="A1290" s="4"/>
      <c r="O1290" s="2"/>
      <c r="P1290"/>
      <c r="Q1290"/>
      <c r="R1290"/>
    </row>
    <row r="1291" spans="1:18" s="13" customFormat="1" x14ac:dyDescent="0.3">
      <c r="A1291" s="4"/>
      <c r="O1291" s="2"/>
      <c r="P1291"/>
      <c r="Q1291"/>
      <c r="R1291"/>
    </row>
    <row r="1292" spans="1:18" s="13" customFormat="1" x14ac:dyDescent="0.3">
      <c r="A1292" s="4"/>
      <c r="O1292" s="2"/>
      <c r="P1292"/>
      <c r="Q1292"/>
      <c r="R1292"/>
    </row>
    <row r="1293" spans="1:18" s="13" customFormat="1" x14ac:dyDescent="0.3">
      <c r="A1293" s="4"/>
      <c r="O1293" s="2"/>
      <c r="P1293"/>
      <c r="Q1293"/>
      <c r="R1293"/>
    </row>
    <row r="1294" spans="1:18" s="13" customFormat="1" x14ac:dyDescent="0.3">
      <c r="A1294" s="4"/>
      <c r="O1294" s="2"/>
      <c r="P1294"/>
      <c r="Q1294"/>
      <c r="R1294"/>
    </row>
    <row r="1295" spans="1:18" s="13" customFormat="1" x14ac:dyDescent="0.3">
      <c r="A1295" s="4"/>
      <c r="O1295" s="2"/>
      <c r="P1295"/>
      <c r="Q1295"/>
      <c r="R1295"/>
    </row>
    <row r="1296" spans="1:18" s="13" customFormat="1" x14ac:dyDescent="0.3">
      <c r="A1296" s="4"/>
      <c r="O1296" s="2"/>
      <c r="P1296"/>
      <c r="Q1296"/>
      <c r="R1296"/>
    </row>
    <row r="1297" spans="1:18" s="13" customFormat="1" x14ac:dyDescent="0.3">
      <c r="A1297" s="4"/>
      <c r="O1297" s="2"/>
      <c r="P1297"/>
      <c r="Q1297"/>
      <c r="R1297"/>
    </row>
    <row r="1298" spans="1:18" s="13" customFormat="1" x14ac:dyDescent="0.3">
      <c r="A1298" s="4"/>
      <c r="O1298" s="2"/>
      <c r="P1298"/>
      <c r="Q1298"/>
      <c r="R1298"/>
    </row>
    <row r="1299" spans="1:18" s="13" customFormat="1" x14ac:dyDescent="0.3">
      <c r="A1299" s="4"/>
      <c r="O1299" s="2"/>
      <c r="P1299"/>
      <c r="Q1299"/>
      <c r="R1299"/>
    </row>
    <row r="1300" spans="1:18" s="13" customFormat="1" x14ac:dyDescent="0.3">
      <c r="A1300" s="4"/>
      <c r="O1300" s="2"/>
      <c r="P1300"/>
      <c r="Q1300"/>
      <c r="R1300"/>
    </row>
    <row r="1301" spans="1:18" s="13" customFormat="1" x14ac:dyDescent="0.3">
      <c r="A1301" s="4"/>
      <c r="O1301" s="2"/>
      <c r="P1301"/>
      <c r="Q1301"/>
      <c r="R1301"/>
    </row>
    <row r="1302" spans="1:18" s="13" customFormat="1" x14ac:dyDescent="0.3">
      <c r="A1302" s="4"/>
      <c r="O1302" s="2"/>
      <c r="P1302"/>
      <c r="Q1302"/>
      <c r="R1302"/>
    </row>
    <row r="1303" spans="1:18" s="13" customFormat="1" x14ac:dyDescent="0.3">
      <c r="A1303" s="4"/>
      <c r="O1303" s="2"/>
      <c r="P1303"/>
      <c r="Q1303"/>
      <c r="R1303"/>
    </row>
    <row r="1304" spans="1:18" s="13" customFormat="1" x14ac:dyDescent="0.3">
      <c r="A1304" s="4"/>
      <c r="O1304" s="2"/>
      <c r="P1304"/>
      <c r="Q1304"/>
      <c r="R1304"/>
    </row>
    <row r="1305" spans="1:18" s="13" customFormat="1" x14ac:dyDescent="0.3">
      <c r="A1305" s="4"/>
      <c r="O1305" s="2"/>
      <c r="P1305"/>
      <c r="Q1305"/>
      <c r="R1305"/>
    </row>
    <row r="1306" spans="1:18" s="13" customFormat="1" x14ac:dyDescent="0.3">
      <c r="A1306" s="4"/>
      <c r="O1306" s="2"/>
      <c r="P1306"/>
      <c r="Q1306"/>
      <c r="R1306"/>
    </row>
    <row r="1307" spans="1:18" s="13" customFormat="1" x14ac:dyDescent="0.3">
      <c r="A1307" s="4"/>
      <c r="O1307" s="2"/>
      <c r="P1307"/>
      <c r="Q1307"/>
      <c r="R1307"/>
    </row>
    <row r="1308" spans="1:18" s="13" customFormat="1" x14ac:dyDescent="0.3">
      <c r="A1308" s="4"/>
      <c r="O1308" s="2"/>
      <c r="P1308"/>
      <c r="Q1308"/>
      <c r="R1308"/>
    </row>
    <row r="1309" spans="1:18" s="13" customFormat="1" x14ac:dyDescent="0.3">
      <c r="A1309" s="4"/>
      <c r="O1309" s="2"/>
      <c r="P1309"/>
      <c r="Q1309"/>
      <c r="R1309"/>
    </row>
    <row r="1310" spans="1:18" s="13" customFormat="1" x14ac:dyDescent="0.3">
      <c r="A1310" s="4"/>
      <c r="O1310" s="2"/>
      <c r="P1310"/>
      <c r="Q1310"/>
      <c r="R1310"/>
    </row>
    <row r="1311" spans="1:18" s="13" customFormat="1" x14ac:dyDescent="0.3">
      <c r="A1311" s="4"/>
      <c r="O1311" s="2"/>
      <c r="P1311"/>
      <c r="Q1311"/>
      <c r="R1311"/>
    </row>
    <row r="1312" spans="1:18" s="13" customFormat="1" x14ac:dyDescent="0.3">
      <c r="A1312" s="4"/>
      <c r="O1312" s="2"/>
      <c r="P1312"/>
      <c r="Q1312"/>
      <c r="R1312"/>
    </row>
    <row r="1313" spans="1:18" s="13" customFormat="1" x14ac:dyDescent="0.3">
      <c r="A1313" s="4"/>
      <c r="O1313" s="2"/>
      <c r="P1313"/>
      <c r="Q1313"/>
      <c r="R1313"/>
    </row>
    <row r="1314" spans="1:18" s="13" customFormat="1" x14ac:dyDescent="0.3">
      <c r="A1314" s="4"/>
      <c r="O1314" s="2"/>
      <c r="P1314"/>
      <c r="Q1314"/>
      <c r="R1314"/>
    </row>
    <row r="1315" spans="1:18" s="13" customFormat="1" x14ac:dyDescent="0.3">
      <c r="A1315" s="4"/>
      <c r="O1315" s="2"/>
      <c r="P1315"/>
      <c r="Q1315"/>
      <c r="R1315"/>
    </row>
    <row r="1316" spans="1:18" s="13" customFormat="1" x14ac:dyDescent="0.3">
      <c r="A1316" s="4"/>
      <c r="O1316" s="2"/>
      <c r="P1316"/>
      <c r="Q1316"/>
      <c r="R1316"/>
    </row>
    <row r="1317" spans="1:18" s="13" customFormat="1" x14ac:dyDescent="0.3">
      <c r="A1317" s="4"/>
      <c r="O1317" s="2"/>
      <c r="P1317"/>
      <c r="Q1317"/>
      <c r="R1317"/>
    </row>
    <row r="1318" spans="1:18" s="13" customFormat="1" x14ac:dyDescent="0.3">
      <c r="A1318" s="4"/>
      <c r="O1318" s="2"/>
      <c r="P1318"/>
      <c r="Q1318"/>
      <c r="R1318"/>
    </row>
    <row r="1319" spans="1:18" s="13" customFormat="1" x14ac:dyDescent="0.3">
      <c r="A1319" s="4"/>
      <c r="O1319" s="2"/>
      <c r="P1319"/>
      <c r="Q1319"/>
      <c r="R1319"/>
    </row>
    <row r="1320" spans="1:18" s="13" customFormat="1" x14ac:dyDescent="0.3">
      <c r="A1320" s="4"/>
      <c r="O1320" s="2"/>
      <c r="P1320"/>
      <c r="Q1320"/>
      <c r="R1320"/>
    </row>
    <row r="1321" spans="1:18" s="13" customFormat="1" x14ac:dyDescent="0.3">
      <c r="A1321" s="4"/>
      <c r="O1321" s="2"/>
      <c r="P1321"/>
      <c r="Q1321"/>
      <c r="R1321"/>
    </row>
    <row r="1322" spans="1:18" s="13" customFormat="1" x14ac:dyDescent="0.3">
      <c r="A1322" s="4"/>
      <c r="O1322" s="2"/>
      <c r="P1322"/>
      <c r="Q1322"/>
      <c r="R1322"/>
    </row>
    <row r="1323" spans="1:18" s="13" customFormat="1" x14ac:dyDescent="0.3">
      <c r="A1323" s="4"/>
      <c r="O1323" s="2"/>
      <c r="P1323"/>
      <c r="Q1323"/>
      <c r="R1323"/>
    </row>
    <row r="1324" spans="1:18" s="13" customFormat="1" x14ac:dyDescent="0.3">
      <c r="A1324" s="4"/>
      <c r="O1324" s="2"/>
      <c r="P1324"/>
      <c r="Q1324"/>
      <c r="R1324"/>
    </row>
    <row r="1325" spans="1:18" s="13" customFormat="1" x14ac:dyDescent="0.3">
      <c r="A1325" s="4"/>
      <c r="O1325" s="2"/>
      <c r="P1325"/>
      <c r="Q1325"/>
      <c r="R1325"/>
    </row>
    <row r="1326" spans="1:18" s="13" customFormat="1" x14ac:dyDescent="0.3">
      <c r="A1326" s="4"/>
      <c r="O1326" s="2"/>
      <c r="P1326"/>
      <c r="Q1326"/>
      <c r="R1326"/>
    </row>
    <row r="1327" spans="1:18" s="13" customFormat="1" x14ac:dyDescent="0.3">
      <c r="A1327" s="4"/>
      <c r="O1327" s="2"/>
      <c r="P1327"/>
      <c r="Q1327"/>
      <c r="R1327"/>
    </row>
    <row r="1328" spans="1:18" s="13" customFormat="1" x14ac:dyDescent="0.3">
      <c r="A1328" s="4"/>
      <c r="O1328" s="2"/>
      <c r="P1328"/>
      <c r="Q1328"/>
      <c r="R1328"/>
    </row>
    <row r="1329" spans="1:18" s="13" customFormat="1" x14ac:dyDescent="0.3">
      <c r="A1329" s="4"/>
      <c r="O1329" s="2"/>
      <c r="P1329"/>
      <c r="Q1329"/>
      <c r="R1329"/>
    </row>
    <row r="1330" spans="1:18" s="13" customFormat="1" x14ac:dyDescent="0.3">
      <c r="A1330" s="4"/>
      <c r="O1330" s="2"/>
      <c r="P1330"/>
      <c r="Q1330"/>
      <c r="R1330"/>
    </row>
    <row r="1331" spans="1:18" s="13" customFormat="1" x14ac:dyDescent="0.3">
      <c r="A1331" s="4"/>
      <c r="O1331" s="2"/>
      <c r="P1331"/>
      <c r="Q1331"/>
      <c r="R1331"/>
    </row>
    <row r="1332" spans="1:18" s="13" customFormat="1" x14ac:dyDescent="0.3">
      <c r="A1332" s="4"/>
      <c r="O1332" s="2"/>
      <c r="P1332"/>
      <c r="Q1332"/>
      <c r="R1332"/>
    </row>
    <row r="1333" spans="1:18" s="13" customFormat="1" x14ac:dyDescent="0.3">
      <c r="A1333" s="4"/>
      <c r="O1333" s="2"/>
      <c r="P1333"/>
      <c r="Q1333"/>
      <c r="R1333"/>
    </row>
    <row r="1334" spans="1:18" s="13" customFormat="1" x14ac:dyDescent="0.3">
      <c r="A1334" s="4"/>
      <c r="O1334" s="2"/>
      <c r="P1334"/>
      <c r="Q1334"/>
      <c r="R1334"/>
    </row>
    <row r="1335" spans="1:18" s="13" customFormat="1" x14ac:dyDescent="0.3">
      <c r="A1335" s="4"/>
      <c r="O1335" s="2"/>
      <c r="P1335"/>
      <c r="Q1335"/>
      <c r="R1335"/>
    </row>
    <row r="1336" spans="1:18" s="13" customFormat="1" x14ac:dyDescent="0.3">
      <c r="A1336" s="4"/>
      <c r="O1336" s="2"/>
      <c r="P1336"/>
      <c r="Q1336"/>
      <c r="R1336"/>
    </row>
    <row r="1337" spans="1:18" s="13" customFormat="1" x14ac:dyDescent="0.3">
      <c r="A1337" s="4"/>
      <c r="O1337" s="2"/>
      <c r="P1337"/>
      <c r="Q1337"/>
      <c r="R1337"/>
    </row>
    <row r="1338" spans="1:18" s="13" customFormat="1" x14ac:dyDescent="0.3">
      <c r="A1338" s="4"/>
      <c r="O1338" s="2"/>
      <c r="P1338"/>
      <c r="Q1338"/>
      <c r="R1338"/>
    </row>
    <row r="1339" spans="1:18" s="13" customFormat="1" x14ac:dyDescent="0.3">
      <c r="A1339" s="4"/>
      <c r="O1339" s="2"/>
      <c r="P1339"/>
      <c r="Q1339"/>
      <c r="R1339"/>
    </row>
    <row r="1340" spans="1:18" s="13" customFormat="1" x14ac:dyDescent="0.3">
      <c r="A1340" s="4"/>
      <c r="O1340" s="2"/>
      <c r="P1340"/>
      <c r="Q1340"/>
      <c r="R1340"/>
    </row>
    <row r="1341" spans="1:18" s="13" customFormat="1" x14ac:dyDescent="0.3">
      <c r="A1341" s="4"/>
      <c r="O1341" s="2"/>
      <c r="P1341"/>
      <c r="Q1341"/>
      <c r="R1341"/>
    </row>
    <row r="1342" spans="1:18" s="13" customFormat="1" x14ac:dyDescent="0.3">
      <c r="A1342" s="4"/>
      <c r="O1342" s="2"/>
      <c r="P1342"/>
      <c r="Q1342"/>
      <c r="R1342"/>
    </row>
    <row r="1343" spans="1:18" s="13" customFormat="1" x14ac:dyDescent="0.3">
      <c r="A1343" s="4"/>
      <c r="O1343" s="2"/>
      <c r="P1343"/>
      <c r="Q1343"/>
      <c r="R1343"/>
    </row>
    <row r="1344" spans="1:18" s="13" customFormat="1" x14ac:dyDescent="0.3">
      <c r="A1344" s="4"/>
      <c r="O1344" s="2"/>
      <c r="P1344"/>
      <c r="Q1344"/>
      <c r="R1344"/>
    </row>
    <row r="1345" spans="1:18" s="13" customFormat="1" x14ac:dyDescent="0.3">
      <c r="A1345" s="4"/>
      <c r="O1345" s="2"/>
      <c r="P1345"/>
      <c r="Q1345"/>
      <c r="R1345"/>
    </row>
    <row r="1346" spans="1:18" s="13" customFormat="1" x14ac:dyDescent="0.3">
      <c r="A1346" s="4"/>
      <c r="O1346" s="2"/>
      <c r="P1346"/>
      <c r="Q1346"/>
      <c r="R1346"/>
    </row>
    <row r="1347" spans="1:18" s="13" customFormat="1" x14ac:dyDescent="0.3">
      <c r="A1347" s="4"/>
      <c r="O1347" s="2"/>
      <c r="P1347"/>
      <c r="Q1347"/>
      <c r="R1347"/>
    </row>
    <row r="1348" spans="1:18" s="13" customFormat="1" x14ac:dyDescent="0.3">
      <c r="A1348" s="4"/>
      <c r="O1348" s="2"/>
      <c r="P1348"/>
      <c r="Q1348"/>
      <c r="R1348"/>
    </row>
    <row r="1349" spans="1:18" s="13" customFormat="1" x14ac:dyDescent="0.3">
      <c r="A1349" s="4"/>
      <c r="O1349" s="2"/>
      <c r="P1349"/>
      <c r="Q1349"/>
      <c r="R1349"/>
    </row>
    <row r="1350" spans="1:18" s="13" customFormat="1" x14ac:dyDescent="0.3">
      <c r="A1350" s="4"/>
      <c r="O1350" s="2"/>
      <c r="P1350"/>
      <c r="Q1350"/>
      <c r="R1350"/>
    </row>
    <row r="1351" spans="1:18" s="13" customFormat="1" x14ac:dyDescent="0.3">
      <c r="A1351" s="4"/>
      <c r="O1351" s="2"/>
      <c r="P1351"/>
      <c r="Q1351"/>
      <c r="R1351"/>
    </row>
    <row r="1352" spans="1:18" s="13" customFormat="1" x14ac:dyDescent="0.3">
      <c r="A1352" s="4"/>
      <c r="O1352" s="2"/>
      <c r="P1352"/>
      <c r="Q1352"/>
      <c r="R1352"/>
    </row>
    <row r="1353" spans="1:18" s="13" customFormat="1" x14ac:dyDescent="0.3">
      <c r="A1353" s="4"/>
      <c r="O1353" s="2"/>
      <c r="P1353"/>
      <c r="Q1353"/>
      <c r="R1353"/>
    </row>
    <row r="1354" spans="1:18" s="13" customFormat="1" x14ac:dyDescent="0.3">
      <c r="A1354" s="4"/>
      <c r="O1354" s="2"/>
      <c r="P1354"/>
      <c r="Q1354"/>
      <c r="R1354"/>
    </row>
    <row r="1355" spans="1:18" s="13" customFormat="1" x14ac:dyDescent="0.3">
      <c r="A1355" s="4"/>
      <c r="O1355" s="2"/>
      <c r="P1355"/>
      <c r="Q1355"/>
      <c r="R1355"/>
    </row>
    <row r="1356" spans="1:18" s="13" customFormat="1" x14ac:dyDescent="0.3">
      <c r="A1356" s="4"/>
      <c r="O1356" s="2"/>
      <c r="P1356"/>
      <c r="Q1356"/>
      <c r="R1356"/>
    </row>
    <row r="1357" spans="1:18" s="13" customFormat="1" x14ac:dyDescent="0.3">
      <c r="A1357" s="4"/>
      <c r="O1357" s="2"/>
      <c r="P1357"/>
      <c r="Q1357"/>
      <c r="R1357"/>
    </row>
    <row r="1358" spans="1:18" s="13" customFormat="1" x14ac:dyDescent="0.3">
      <c r="A1358" s="4"/>
      <c r="O1358" s="2"/>
      <c r="P1358"/>
      <c r="Q1358"/>
      <c r="R1358"/>
    </row>
    <row r="1359" spans="1:18" s="13" customFormat="1" x14ac:dyDescent="0.3">
      <c r="A1359" s="4"/>
      <c r="O1359" s="2"/>
      <c r="P1359"/>
      <c r="Q1359"/>
      <c r="R1359"/>
    </row>
    <row r="1360" spans="1:18" s="13" customFormat="1" x14ac:dyDescent="0.3">
      <c r="A1360" s="4"/>
      <c r="O1360" s="2"/>
      <c r="P1360"/>
      <c r="Q1360"/>
      <c r="R1360"/>
    </row>
    <row r="1361" spans="1:18" s="13" customFormat="1" x14ac:dyDescent="0.3">
      <c r="A1361" s="4"/>
      <c r="O1361" s="2"/>
      <c r="P1361"/>
      <c r="Q1361"/>
      <c r="R1361"/>
    </row>
    <row r="1362" spans="1:18" s="13" customFormat="1" x14ac:dyDescent="0.3">
      <c r="A1362" s="4"/>
      <c r="O1362" s="2"/>
      <c r="P1362"/>
      <c r="Q1362"/>
      <c r="R1362"/>
    </row>
    <row r="1363" spans="1:18" s="13" customFormat="1" x14ac:dyDescent="0.3">
      <c r="A1363" s="4"/>
      <c r="O1363" s="2"/>
      <c r="P1363"/>
      <c r="Q1363"/>
      <c r="R1363"/>
    </row>
    <row r="1364" spans="1:18" s="13" customFormat="1" x14ac:dyDescent="0.3">
      <c r="A1364" s="4"/>
      <c r="O1364" s="2"/>
      <c r="P1364"/>
      <c r="Q1364"/>
      <c r="R1364"/>
    </row>
    <row r="1365" spans="1:18" s="13" customFormat="1" x14ac:dyDescent="0.3">
      <c r="A1365" s="4"/>
      <c r="O1365" s="2"/>
      <c r="P1365"/>
      <c r="Q1365"/>
      <c r="R1365"/>
    </row>
    <row r="1366" spans="1:18" s="13" customFormat="1" x14ac:dyDescent="0.3">
      <c r="A1366" s="4"/>
      <c r="O1366" s="2"/>
      <c r="P1366"/>
      <c r="Q1366"/>
      <c r="R1366"/>
    </row>
    <row r="1367" spans="1:18" s="13" customFormat="1" x14ac:dyDescent="0.3">
      <c r="A1367" s="4"/>
      <c r="O1367" s="2"/>
      <c r="P1367"/>
      <c r="Q1367"/>
      <c r="R1367"/>
    </row>
    <row r="1368" spans="1:18" s="13" customFormat="1" x14ac:dyDescent="0.3">
      <c r="A1368" s="4"/>
      <c r="O1368" s="2"/>
      <c r="P1368"/>
      <c r="Q1368"/>
      <c r="R1368"/>
    </row>
    <row r="1369" spans="1:18" s="13" customFormat="1" x14ac:dyDescent="0.3">
      <c r="A1369" s="4"/>
      <c r="O1369" s="2"/>
      <c r="P1369"/>
      <c r="Q1369"/>
      <c r="R1369"/>
    </row>
    <row r="1370" spans="1:18" s="13" customFormat="1" x14ac:dyDescent="0.3">
      <c r="A1370" s="4"/>
      <c r="O1370" s="2"/>
      <c r="P1370"/>
      <c r="Q1370"/>
      <c r="R1370"/>
    </row>
    <row r="1371" spans="1:18" s="13" customFormat="1" x14ac:dyDescent="0.3">
      <c r="A1371" s="4"/>
      <c r="O1371" s="2"/>
      <c r="P1371"/>
      <c r="Q1371"/>
      <c r="R1371"/>
    </row>
    <row r="1372" spans="1:18" s="13" customFormat="1" x14ac:dyDescent="0.3">
      <c r="A1372" s="4"/>
      <c r="O1372" s="2"/>
      <c r="P1372"/>
      <c r="Q1372"/>
      <c r="R1372"/>
    </row>
    <row r="1373" spans="1:18" s="13" customFormat="1" x14ac:dyDescent="0.3">
      <c r="A1373" s="4"/>
      <c r="O1373" s="2"/>
      <c r="P1373"/>
      <c r="Q1373"/>
      <c r="R1373"/>
    </row>
    <row r="1374" spans="1:18" s="13" customFormat="1" x14ac:dyDescent="0.3">
      <c r="A1374" s="4"/>
      <c r="O1374" s="2"/>
      <c r="P1374"/>
      <c r="Q1374"/>
      <c r="R1374"/>
    </row>
    <row r="1375" spans="1:18" s="13" customFormat="1" x14ac:dyDescent="0.3">
      <c r="A1375" s="4"/>
      <c r="O1375" s="2"/>
      <c r="P1375"/>
      <c r="Q1375"/>
      <c r="R1375"/>
    </row>
    <row r="1376" spans="1:18" s="13" customFormat="1" x14ac:dyDescent="0.3">
      <c r="A1376" s="4"/>
      <c r="O1376" s="2"/>
      <c r="P1376"/>
      <c r="Q1376"/>
      <c r="R1376"/>
    </row>
    <row r="1377" spans="1:18" s="13" customFormat="1" x14ac:dyDescent="0.3">
      <c r="A1377" s="4"/>
      <c r="O1377" s="2"/>
      <c r="P1377"/>
      <c r="Q1377"/>
      <c r="R1377"/>
    </row>
    <row r="1378" spans="1:18" s="13" customFormat="1" x14ac:dyDescent="0.3">
      <c r="A1378" s="4"/>
      <c r="O1378" s="2"/>
      <c r="P1378"/>
      <c r="Q1378"/>
      <c r="R1378"/>
    </row>
    <row r="1379" spans="1:18" s="13" customFormat="1" x14ac:dyDescent="0.3">
      <c r="A1379" s="4"/>
      <c r="O1379" s="2"/>
      <c r="P1379"/>
      <c r="Q1379"/>
      <c r="R1379"/>
    </row>
    <row r="1380" spans="1:18" s="13" customFormat="1" x14ac:dyDescent="0.3">
      <c r="A1380" s="4"/>
      <c r="O1380" s="2"/>
      <c r="P1380"/>
      <c r="Q1380"/>
      <c r="R1380"/>
    </row>
    <row r="1381" spans="1:18" s="13" customFormat="1" x14ac:dyDescent="0.3">
      <c r="A1381" s="4"/>
      <c r="O1381" s="2"/>
      <c r="P1381"/>
      <c r="Q1381"/>
      <c r="R1381"/>
    </row>
    <row r="1382" spans="1:18" s="13" customFormat="1" x14ac:dyDescent="0.3">
      <c r="A1382" s="4"/>
      <c r="O1382" s="2"/>
      <c r="P1382"/>
      <c r="Q1382"/>
      <c r="R1382"/>
    </row>
    <row r="1383" spans="1:18" s="13" customFormat="1" x14ac:dyDescent="0.3">
      <c r="A1383" s="4"/>
      <c r="O1383" s="2"/>
      <c r="P1383"/>
      <c r="Q1383"/>
      <c r="R1383"/>
    </row>
    <row r="1384" spans="1:18" s="13" customFormat="1" x14ac:dyDescent="0.3">
      <c r="A1384" s="4"/>
      <c r="O1384" s="2"/>
      <c r="P1384"/>
      <c r="Q1384"/>
      <c r="R1384"/>
    </row>
    <row r="1385" spans="1:18" s="13" customFormat="1" x14ac:dyDescent="0.3">
      <c r="A1385" s="4"/>
      <c r="O1385" s="2"/>
      <c r="P1385"/>
      <c r="Q1385"/>
      <c r="R1385"/>
    </row>
    <row r="1386" spans="1:18" s="13" customFormat="1" x14ac:dyDescent="0.3">
      <c r="A1386" s="4"/>
      <c r="O1386" s="2"/>
      <c r="P1386"/>
      <c r="Q1386"/>
      <c r="R1386"/>
    </row>
    <row r="1387" spans="1:18" s="13" customFormat="1" x14ac:dyDescent="0.3">
      <c r="A1387" s="4"/>
      <c r="O1387" s="2"/>
      <c r="P1387"/>
      <c r="Q1387"/>
      <c r="R1387"/>
    </row>
    <row r="1388" spans="1:18" s="13" customFormat="1" x14ac:dyDescent="0.3">
      <c r="A1388" s="4"/>
      <c r="O1388" s="2"/>
      <c r="P1388"/>
      <c r="Q1388"/>
      <c r="R1388"/>
    </row>
    <row r="1389" spans="1:18" s="13" customFormat="1" x14ac:dyDescent="0.3">
      <c r="A1389" s="4"/>
      <c r="O1389" s="2"/>
      <c r="P1389"/>
      <c r="Q1389"/>
      <c r="R1389"/>
    </row>
    <row r="1390" spans="1:18" s="13" customFormat="1" x14ac:dyDescent="0.3">
      <c r="A1390" s="4"/>
      <c r="O1390" s="2"/>
      <c r="P1390"/>
      <c r="Q1390"/>
      <c r="R1390"/>
    </row>
    <row r="1391" spans="1:18" s="13" customFormat="1" x14ac:dyDescent="0.3">
      <c r="A1391" s="4"/>
      <c r="O1391" s="2"/>
      <c r="P1391"/>
      <c r="Q1391"/>
      <c r="R1391"/>
    </row>
    <row r="1392" spans="1:18" s="13" customFormat="1" x14ac:dyDescent="0.3">
      <c r="A1392" s="4"/>
      <c r="O1392" s="2"/>
      <c r="P1392"/>
      <c r="Q1392"/>
      <c r="R1392"/>
    </row>
    <row r="1393" spans="1:18" s="13" customFormat="1" x14ac:dyDescent="0.3">
      <c r="A1393" s="4"/>
      <c r="O1393" s="2"/>
      <c r="P1393"/>
      <c r="Q1393"/>
      <c r="R1393"/>
    </row>
    <row r="1394" spans="1:18" s="13" customFormat="1" x14ac:dyDescent="0.3">
      <c r="A1394" s="4"/>
      <c r="O1394" s="2"/>
      <c r="P1394"/>
      <c r="Q1394"/>
      <c r="R1394"/>
    </row>
    <row r="1395" spans="1:18" s="13" customFormat="1" x14ac:dyDescent="0.3">
      <c r="A1395" s="4"/>
      <c r="O1395" s="2"/>
      <c r="P1395"/>
      <c r="Q1395"/>
      <c r="R1395"/>
    </row>
    <row r="1396" spans="1:18" s="13" customFormat="1" x14ac:dyDescent="0.3">
      <c r="A1396" s="4"/>
      <c r="O1396" s="2"/>
      <c r="P1396"/>
      <c r="Q1396"/>
      <c r="R1396"/>
    </row>
    <row r="1397" spans="1:18" s="13" customFormat="1" x14ac:dyDescent="0.3">
      <c r="A1397" s="4"/>
      <c r="O1397" s="2"/>
      <c r="P1397"/>
      <c r="Q1397"/>
      <c r="R1397"/>
    </row>
    <row r="1398" spans="1:18" s="13" customFormat="1" x14ac:dyDescent="0.3">
      <c r="A1398" s="4"/>
      <c r="O1398" s="2"/>
      <c r="P1398"/>
      <c r="Q1398"/>
      <c r="R1398"/>
    </row>
    <row r="1399" spans="1:18" s="13" customFormat="1" x14ac:dyDescent="0.3">
      <c r="A1399" s="4"/>
      <c r="O1399" s="2"/>
      <c r="P1399"/>
      <c r="Q1399"/>
      <c r="R1399"/>
    </row>
    <row r="1400" spans="1:18" s="13" customFormat="1" x14ac:dyDescent="0.3">
      <c r="A1400" s="4"/>
      <c r="O1400" s="2"/>
      <c r="P1400"/>
      <c r="Q1400"/>
      <c r="R1400"/>
    </row>
    <row r="1401" spans="1:18" s="13" customFormat="1" x14ac:dyDescent="0.3">
      <c r="A1401" s="4"/>
      <c r="O1401" s="2"/>
      <c r="P1401"/>
      <c r="Q1401"/>
      <c r="R1401"/>
    </row>
    <row r="1402" spans="1:18" s="13" customFormat="1" x14ac:dyDescent="0.3">
      <c r="A1402" s="4"/>
      <c r="O1402" s="2"/>
      <c r="P1402"/>
      <c r="Q1402"/>
      <c r="R1402"/>
    </row>
    <row r="1403" spans="1:18" s="13" customFormat="1" x14ac:dyDescent="0.3">
      <c r="A1403" s="4"/>
      <c r="O1403" s="2"/>
      <c r="P1403"/>
      <c r="Q1403"/>
      <c r="R1403"/>
    </row>
    <row r="1404" spans="1:18" s="13" customFormat="1" x14ac:dyDescent="0.3">
      <c r="A1404" s="4"/>
      <c r="O1404" s="2"/>
      <c r="P1404"/>
      <c r="Q1404"/>
      <c r="R1404"/>
    </row>
    <row r="1405" spans="1:18" s="13" customFormat="1" x14ac:dyDescent="0.3">
      <c r="A1405" s="4"/>
      <c r="O1405" s="2"/>
      <c r="P1405"/>
      <c r="Q1405"/>
      <c r="R1405"/>
    </row>
    <row r="1406" spans="1:18" s="13" customFormat="1" x14ac:dyDescent="0.3">
      <c r="A1406" s="4"/>
      <c r="O1406" s="2"/>
      <c r="P1406"/>
      <c r="Q1406"/>
      <c r="R1406"/>
    </row>
    <row r="1407" spans="1:18" s="13" customFormat="1" x14ac:dyDescent="0.3">
      <c r="A1407" s="4"/>
      <c r="O1407" s="2"/>
      <c r="P1407"/>
      <c r="Q1407"/>
      <c r="R1407"/>
    </row>
    <row r="1408" spans="1:18" s="13" customFormat="1" x14ac:dyDescent="0.3">
      <c r="A1408" s="4"/>
      <c r="O1408" s="2"/>
      <c r="P1408"/>
      <c r="Q1408"/>
      <c r="R1408"/>
    </row>
    <row r="1409" spans="1:18" s="13" customFormat="1" x14ac:dyDescent="0.3">
      <c r="A1409" s="4"/>
      <c r="O1409" s="2"/>
      <c r="P1409"/>
      <c r="Q1409"/>
      <c r="R1409"/>
    </row>
    <row r="1410" spans="1:18" s="13" customFormat="1" x14ac:dyDescent="0.3">
      <c r="A1410" s="4"/>
      <c r="O1410" s="2"/>
      <c r="P1410"/>
      <c r="Q1410"/>
      <c r="R1410"/>
    </row>
    <row r="1411" spans="1:18" s="13" customFormat="1" x14ac:dyDescent="0.3">
      <c r="A1411" s="4"/>
      <c r="O1411" s="2"/>
      <c r="P1411"/>
      <c r="Q1411"/>
      <c r="R1411"/>
    </row>
    <row r="1412" spans="1:18" s="13" customFormat="1" x14ac:dyDescent="0.3">
      <c r="A1412" s="4"/>
      <c r="O1412" s="2"/>
      <c r="P1412"/>
      <c r="Q1412"/>
      <c r="R1412"/>
    </row>
    <row r="1413" spans="1:18" s="13" customFormat="1" x14ac:dyDescent="0.3">
      <c r="A1413" s="4"/>
      <c r="O1413" s="2"/>
      <c r="P1413"/>
      <c r="Q1413"/>
      <c r="R1413"/>
    </row>
    <row r="1414" spans="1:18" s="13" customFormat="1" x14ac:dyDescent="0.3">
      <c r="A1414" s="4"/>
      <c r="O1414" s="2"/>
      <c r="P1414"/>
      <c r="Q1414"/>
      <c r="R1414"/>
    </row>
    <row r="1415" spans="1:18" s="13" customFormat="1" x14ac:dyDescent="0.3">
      <c r="A1415" s="4"/>
      <c r="O1415" s="2"/>
      <c r="P1415"/>
      <c r="Q1415"/>
      <c r="R1415"/>
    </row>
    <row r="1416" spans="1:18" s="13" customFormat="1" x14ac:dyDescent="0.3">
      <c r="A1416" s="4"/>
      <c r="O1416" s="2"/>
      <c r="P1416"/>
      <c r="Q1416"/>
      <c r="R1416"/>
    </row>
    <row r="1417" spans="1:18" s="13" customFormat="1" x14ac:dyDescent="0.3">
      <c r="A1417" s="4"/>
      <c r="O1417" s="2"/>
      <c r="P1417"/>
      <c r="Q1417"/>
      <c r="R1417"/>
    </row>
    <row r="1418" spans="1:18" s="13" customFormat="1" x14ac:dyDescent="0.3">
      <c r="A1418" s="4"/>
      <c r="O1418" s="2"/>
      <c r="P1418"/>
      <c r="Q1418"/>
      <c r="R1418"/>
    </row>
    <row r="1419" spans="1:18" s="13" customFormat="1" x14ac:dyDescent="0.3">
      <c r="A1419" s="4"/>
      <c r="O1419" s="2"/>
      <c r="P1419"/>
      <c r="Q1419"/>
      <c r="R1419"/>
    </row>
    <row r="1420" spans="1:18" s="13" customFormat="1" x14ac:dyDescent="0.3">
      <c r="A1420" s="4"/>
      <c r="O1420" s="2"/>
      <c r="P1420"/>
      <c r="Q1420"/>
      <c r="R1420"/>
    </row>
    <row r="1421" spans="1:18" s="13" customFormat="1" x14ac:dyDescent="0.3">
      <c r="A1421" s="4"/>
      <c r="O1421" s="2"/>
      <c r="P1421"/>
      <c r="Q1421"/>
      <c r="R1421"/>
    </row>
    <row r="1422" spans="1:18" s="13" customFormat="1" x14ac:dyDescent="0.3">
      <c r="A1422" s="4"/>
      <c r="O1422" s="2"/>
      <c r="P1422"/>
      <c r="Q1422"/>
      <c r="R1422"/>
    </row>
    <row r="1423" spans="1:18" s="13" customFormat="1" x14ac:dyDescent="0.3">
      <c r="A1423" s="4"/>
      <c r="O1423" s="2"/>
      <c r="P1423"/>
      <c r="Q1423"/>
      <c r="R1423"/>
    </row>
    <row r="1424" spans="1:18" s="13" customFormat="1" x14ac:dyDescent="0.3">
      <c r="A1424" s="4"/>
      <c r="O1424" s="2"/>
      <c r="P1424"/>
      <c r="Q1424"/>
      <c r="R1424"/>
    </row>
    <row r="1425" spans="1:18" s="13" customFormat="1" x14ac:dyDescent="0.3">
      <c r="A1425" s="4"/>
      <c r="O1425" s="2"/>
      <c r="P1425"/>
      <c r="Q1425"/>
      <c r="R1425"/>
    </row>
    <row r="1426" spans="1:18" s="13" customFormat="1" x14ac:dyDescent="0.3">
      <c r="A1426" s="4"/>
      <c r="O1426" s="2"/>
      <c r="P1426"/>
      <c r="Q1426"/>
      <c r="R1426"/>
    </row>
    <row r="1427" spans="1:18" s="13" customFormat="1" x14ac:dyDescent="0.3">
      <c r="A1427" s="4"/>
      <c r="O1427" s="2"/>
      <c r="P1427"/>
      <c r="Q1427"/>
      <c r="R1427"/>
    </row>
    <row r="1428" spans="1:18" s="13" customFormat="1" x14ac:dyDescent="0.3">
      <c r="A1428" s="4"/>
      <c r="O1428" s="2"/>
      <c r="P1428"/>
      <c r="Q1428"/>
      <c r="R1428"/>
    </row>
    <row r="1429" spans="1:18" s="13" customFormat="1" x14ac:dyDescent="0.3">
      <c r="A1429" s="4"/>
      <c r="O1429" s="2"/>
      <c r="P1429"/>
      <c r="Q1429"/>
      <c r="R1429"/>
    </row>
    <row r="1430" spans="1:18" s="13" customFormat="1" x14ac:dyDescent="0.3">
      <c r="A1430" s="4"/>
      <c r="O1430" s="2"/>
      <c r="P1430"/>
      <c r="Q1430"/>
      <c r="R1430"/>
    </row>
    <row r="1431" spans="1:18" s="13" customFormat="1" x14ac:dyDescent="0.3">
      <c r="A1431" s="4"/>
      <c r="O1431" s="2"/>
      <c r="P1431"/>
      <c r="Q1431"/>
      <c r="R1431"/>
    </row>
    <row r="1432" spans="1:18" s="13" customFormat="1" x14ac:dyDescent="0.3">
      <c r="A1432" s="4"/>
      <c r="O1432" s="2"/>
      <c r="P1432"/>
      <c r="Q1432"/>
      <c r="R1432"/>
    </row>
    <row r="1433" spans="1:18" s="13" customFormat="1" x14ac:dyDescent="0.3">
      <c r="A1433" s="4"/>
      <c r="O1433" s="2"/>
      <c r="P1433"/>
      <c r="Q1433"/>
      <c r="R1433"/>
    </row>
    <row r="1434" spans="1:18" s="13" customFormat="1" x14ac:dyDescent="0.3">
      <c r="A1434" s="4"/>
      <c r="O1434" s="2"/>
      <c r="P1434"/>
      <c r="Q1434"/>
      <c r="R1434"/>
    </row>
    <row r="1435" spans="1:18" s="13" customFormat="1" x14ac:dyDescent="0.3">
      <c r="A1435" s="4"/>
      <c r="O1435" s="2"/>
      <c r="P1435"/>
      <c r="Q1435"/>
      <c r="R1435"/>
    </row>
    <row r="1436" spans="1:18" s="13" customFormat="1" x14ac:dyDescent="0.3">
      <c r="A1436" s="4"/>
      <c r="O1436" s="2"/>
      <c r="P1436"/>
      <c r="Q1436"/>
      <c r="R1436"/>
    </row>
    <row r="1437" spans="1:18" s="13" customFormat="1" x14ac:dyDescent="0.3">
      <c r="A1437" s="4"/>
      <c r="O1437" s="2"/>
      <c r="P1437"/>
      <c r="Q1437"/>
      <c r="R1437"/>
    </row>
    <row r="1438" spans="1:18" s="13" customFormat="1" x14ac:dyDescent="0.3">
      <c r="A1438" s="4"/>
      <c r="O1438" s="2"/>
      <c r="P1438"/>
      <c r="Q1438"/>
      <c r="R1438"/>
    </row>
    <row r="1439" spans="1:18" s="13" customFormat="1" x14ac:dyDescent="0.3">
      <c r="A1439" s="4"/>
      <c r="O1439" s="2"/>
      <c r="P1439"/>
      <c r="Q1439"/>
      <c r="R1439"/>
    </row>
    <row r="1440" spans="1:18" s="13" customFormat="1" x14ac:dyDescent="0.3">
      <c r="A1440" s="4"/>
      <c r="O1440" s="2"/>
      <c r="P1440"/>
      <c r="Q1440"/>
      <c r="R1440"/>
    </row>
    <row r="1441" spans="1:18" s="13" customFormat="1" x14ac:dyDescent="0.3">
      <c r="A1441" s="4"/>
      <c r="O1441" s="2"/>
      <c r="P1441"/>
      <c r="Q1441"/>
      <c r="R1441"/>
    </row>
    <row r="1442" spans="1:18" s="13" customFormat="1" x14ac:dyDescent="0.3">
      <c r="A1442" s="4"/>
      <c r="O1442" s="2"/>
      <c r="P1442"/>
      <c r="Q1442"/>
      <c r="R1442"/>
    </row>
    <row r="1443" spans="1:18" s="13" customFormat="1" x14ac:dyDescent="0.3">
      <c r="A1443" s="4"/>
      <c r="O1443" s="2"/>
      <c r="P1443"/>
      <c r="Q1443"/>
      <c r="R1443"/>
    </row>
    <row r="1444" spans="1:18" s="13" customFormat="1" x14ac:dyDescent="0.3">
      <c r="A1444" s="4"/>
      <c r="O1444" s="2"/>
      <c r="P1444"/>
      <c r="Q1444"/>
      <c r="R1444"/>
    </row>
    <row r="1445" spans="1:18" s="13" customFormat="1" x14ac:dyDescent="0.3">
      <c r="A1445" s="4"/>
      <c r="O1445" s="2"/>
      <c r="P1445"/>
      <c r="Q1445"/>
      <c r="R1445"/>
    </row>
    <row r="1446" spans="1:18" s="13" customFormat="1" x14ac:dyDescent="0.3">
      <c r="A1446" s="4"/>
      <c r="O1446" s="2"/>
      <c r="P1446"/>
      <c r="Q1446"/>
      <c r="R1446"/>
    </row>
    <row r="1447" spans="1:18" s="13" customFormat="1" x14ac:dyDescent="0.3">
      <c r="A1447" s="4"/>
      <c r="O1447" s="2"/>
      <c r="P1447"/>
      <c r="Q1447"/>
      <c r="R1447"/>
    </row>
    <row r="1448" spans="1:18" s="13" customFormat="1" x14ac:dyDescent="0.3">
      <c r="A1448" s="4"/>
      <c r="O1448" s="2"/>
      <c r="P1448"/>
      <c r="Q1448"/>
      <c r="R1448"/>
    </row>
    <row r="1449" spans="1:18" s="13" customFormat="1" x14ac:dyDescent="0.3">
      <c r="A1449" s="4"/>
      <c r="O1449" s="2"/>
      <c r="P1449"/>
      <c r="Q1449"/>
      <c r="R1449"/>
    </row>
    <row r="1450" spans="1:18" s="13" customFormat="1" x14ac:dyDescent="0.3">
      <c r="A1450" s="4"/>
      <c r="O1450" s="2"/>
      <c r="P1450"/>
      <c r="Q1450"/>
      <c r="R1450"/>
    </row>
    <row r="1451" spans="1:18" s="13" customFormat="1" x14ac:dyDescent="0.3">
      <c r="A1451" s="4"/>
      <c r="O1451" s="2"/>
      <c r="P1451"/>
      <c r="Q1451"/>
      <c r="R1451"/>
    </row>
    <row r="1452" spans="1:18" s="13" customFormat="1" x14ac:dyDescent="0.3">
      <c r="A1452" s="4"/>
      <c r="O1452" s="2"/>
      <c r="P1452"/>
      <c r="Q1452"/>
      <c r="R1452"/>
    </row>
    <row r="1453" spans="1:18" s="13" customFormat="1" x14ac:dyDescent="0.3">
      <c r="A1453" s="4"/>
      <c r="O1453" s="2"/>
      <c r="P1453"/>
      <c r="Q1453"/>
      <c r="R1453"/>
    </row>
    <row r="1454" spans="1:18" s="13" customFormat="1" x14ac:dyDescent="0.3">
      <c r="A1454" s="4"/>
      <c r="O1454" s="2"/>
      <c r="P1454"/>
      <c r="Q1454"/>
      <c r="R1454"/>
    </row>
    <row r="1455" spans="1:18" s="13" customFormat="1" x14ac:dyDescent="0.3">
      <c r="A1455" s="4"/>
      <c r="O1455" s="2"/>
      <c r="P1455"/>
      <c r="Q1455"/>
      <c r="R1455"/>
    </row>
    <row r="1456" spans="1:18" s="13" customFormat="1" x14ac:dyDescent="0.3">
      <c r="A1456" s="4"/>
      <c r="O1456" s="2"/>
      <c r="P1456"/>
      <c r="Q1456"/>
      <c r="R1456"/>
    </row>
    <row r="1457" spans="1:18" s="13" customFormat="1" x14ac:dyDescent="0.3">
      <c r="A1457" s="4"/>
      <c r="O1457" s="2"/>
      <c r="P1457"/>
      <c r="Q1457"/>
      <c r="R1457"/>
    </row>
    <row r="1458" spans="1:18" s="13" customFormat="1" x14ac:dyDescent="0.3">
      <c r="A1458" s="4"/>
      <c r="O1458" s="2"/>
      <c r="P1458"/>
      <c r="Q1458"/>
      <c r="R1458"/>
    </row>
    <row r="1459" spans="1:18" s="13" customFormat="1" x14ac:dyDescent="0.3">
      <c r="A1459" s="4"/>
      <c r="O1459" s="2"/>
      <c r="P1459"/>
      <c r="Q1459"/>
      <c r="R1459"/>
    </row>
    <row r="1460" spans="1:18" s="13" customFormat="1" x14ac:dyDescent="0.3">
      <c r="A1460" s="4"/>
      <c r="O1460" s="2"/>
      <c r="P1460"/>
      <c r="Q1460"/>
      <c r="R1460"/>
    </row>
    <row r="1461" spans="1:18" s="13" customFormat="1" x14ac:dyDescent="0.3">
      <c r="A1461" s="4"/>
      <c r="O1461" s="2"/>
      <c r="P1461"/>
      <c r="Q1461"/>
      <c r="R1461"/>
    </row>
    <row r="1462" spans="1:18" s="13" customFormat="1" x14ac:dyDescent="0.3">
      <c r="A1462" s="4"/>
      <c r="O1462" s="2"/>
      <c r="P1462"/>
      <c r="Q1462"/>
      <c r="R1462"/>
    </row>
    <row r="1463" spans="1:18" s="13" customFormat="1" x14ac:dyDescent="0.3">
      <c r="A1463" s="4"/>
      <c r="O1463" s="2"/>
      <c r="P1463"/>
      <c r="Q1463"/>
      <c r="R1463"/>
    </row>
    <row r="1464" spans="1:18" s="13" customFormat="1" x14ac:dyDescent="0.3">
      <c r="A1464" s="4"/>
      <c r="O1464" s="2"/>
      <c r="P1464"/>
      <c r="Q1464"/>
      <c r="R1464"/>
    </row>
    <row r="1465" spans="1:18" s="13" customFormat="1" x14ac:dyDescent="0.3">
      <c r="A1465" s="4"/>
      <c r="O1465" s="2"/>
      <c r="P1465"/>
      <c r="Q1465"/>
      <c r="R1465"/>
    </row>
    <row r="1466" spans="1:18" s="13" customFormat="1" x14ac:dyDescent="0.3">
      <c r="A1466" s="4"/>
      <c r="O1466" s="2"/>
      <c r="P1466"/>
      <c r="Q1466"/>
      <c r="R1466"/>
    </row>
    <row r="1467" spans="1:18" s="13" customFormat="1" x14ac:dyDescent="0.3">
      <c r="A1467" s="4"/>
      <c r="O1467" s="2"/>
      <c r="P1467"/>
      <c r="Q1467"/>
      <c r="R1467"/>
    </row>
    <row r="1468" spans="1:18" s="13" customFormat="1" x14ac:dyDescent="0.3">
      <c r="A1468" s="4"/>
      <c r="O1468" s="2"/>
      <c r="P1468"/>
      <c r="Q1468"/>
      <c r="R1468"/>
    </row>
    <row r="1469" spans="1:18" s="13" customFormat="1" x14ac:dyDescent="0.3">
      <c r="A1469" s="4"/>
      <c r="O1469" s="2"/>
      <c r="P1469"/>
      <c r="Q1469"/>
      <c r="R1469"/>
    </row>
    <row r="1470" spans="1:18" s="13" customFormat="1" x14ac:dyDescent="0.3">
      <c r="A1470" s="4"/>
      <c r="O1470" s="2"/>
      <c r="P1470"/>
      <c r="Q1470"/>
      <c r="R1470"/>
    </row>
    <row r="1471" spans="1:18" s="13" customFormat="1" x14ac:dyDescent="0.3">
      <c r="A1471" s="4"/>
      <c r="O1471" s="2"/>
      <c r="P1471"/>
      <c r="Q1471"/>
      <c r="R1471"/>
    </row>
    <row r="1472" spans="1:18" s="13" customFormat="1" x14ac:dyDescent="0.3">
      <c r="A1472" s="4"/>
      <c r="O1472" s="2"/>
      <c r="P1472"/>
      <c r="Q1472"/>
      <c r="R1472"/>
    </row>
    <row r="1473" spans="1:18" s="13" customFormat="1" x14ac:dyDescent="0.3">
      <c r="A1473" s="4"/>
      <c r="O1473" s="2"/>
      <c r="P1473"/>
      <c r="Q1473"/>
      <c r="R1473"/>
    </row>
    <row r="1474" spans="1:18" s="13" customFormat="1" x14ac:dyDescent="0.3">
      <c r="A1474" s="4"/>
      <c r="O1474" s="2"/>
      <c r="P1474"/>
      <c r="Q1474"/>
      <c r="R1474"/>
    </row>
    <row r="1475" spans="1:18" s="13" customFormat="1" x14ac:dyDescent="0.3">
      <c r="A1475" s="4"/>
      <c r="O1475" s="2"/>
      <c r="P1475"/>
      <c r="Q1475"/>
      <c r="R1475"/>
    </row>
    <row r="1476" spans="1:18" s="13" customFormat="1" x14ac:dyDescent="0.3">
      <c r="A1476" s="4"/>
      <c r="O1476" s="2"/>
      <c r="P1476"/>
      <c r="Q1476"/>
      <c r="R1476"/>
    </row>
    <row r="1477" spans="1:18" s="13" customFormat="1" x14ac:dyDescent="0.3">
      <c r="A1477" s="4"/>
      <c r="O1477" s="2"/>
      <c r="P1477"/>
      <c r="Q1477"/>
      <c r="R1477"/>
    </row>
    <row r="1478" spans="1:18" s="13" customFormat="1" x14ac:dyDescent="0.3">
      <c r="A1478" s="4"/>
      <c r="O1478" s="2"/>
      <c r="P1478"/>
      <c r="Q1478"/>
      <c r="R1478"/>
    </row>
    <row r="1479" spans="1:18" s="13" customFormat="1" x14ac:dyDescent="0.3">
      <c r="A1479" s="4"/>
      <c r="O1479" s="2"/>
      <c r="P1479"/>
      <c r="Q1479"/>
      <c r="R1479"/>
    </row>
    <row r="1480" spans="1:18" s="13" customFormat="1" x14ac:dyDescent="0.3">
      <c r="A1480" s="4"/>
      <c r="O1480" s="2"/>
      <c r="P1480"/>
      <c r="Q1480"/>
      <c r="R1480"/>
    </row>
    <row r="1481" spans="1:18" s="13" customFormat="1" x14ac:dyDescent="0.3">
      <c r="A1481" s="4"/>
      <c r="O1481" s="2"/>
      <c r="P1481"/>
      <c r="Q1481"/>
      <c r="R1481"/>
    </row>
    <row r="1482" spans="1:18" s="13" customFormat="1" x14ac:dyDescent="0.3">
      <c r="A1482" s="4"/>
      <c r="O1482" s="2"/>
      <c r="P1482"/>
      <c r="Q1482"/>
      <c r="R1482"/>
    </row>
    <row r="1483" spans="1:18" s="13" customFormat="1" x14ac:dyDescent="0.3">
      <c r="A1483" s="4"/>
      <c r="O1483" s="2"/>
      <c r="P1483"/>
      <c r="Q1483"/>
      <c r="R1483"/>
    </row>
    <row r="1484" spans="1:18" s="13" customFormat="1" x14ac:dyDescent="0.3">
      <c r="A1484" s="4"/>
      <c r="O1484" s="2"/>
      <c r="P1484"/>
      <c r="Q1484"/>
      <c r="R1484"/>
    </row>
    <row r="1485" spans="1:18" s="13" customFormat="1" x14ac:dyDescent="0.3">
      <c r="A1485" s="4"/>
      <c r="O1485" s="2"/>
      <c r="P1485"/>
      <c r="Q1485"/>
      <c r="R1485"/>
    </row>
    <row r="1486" spans="1:18" s="13" customFormat="1" x14ac:dyDescent="0.3">
      <c r="A1486" s="4"/>
      <c r="O1486" s="2"/>
      <c r="P1486"/>
      <c r="Q1486"/>
      <c r="R1486"/>
    </row>
    <row r="1487" spans="1:18" s="13" customFormat="1" x14ac:dyDescent="0.3">
      <c r="A1487" s="4"/>
      <c r="O1487" s="2"/>
      <c r="P1487"/>
      <c r="Q1487"/>
      <c r="R1487"/>
    </row>
    <row r="1488" spans="1:18" s="13" customFormat="1" x14ac:dyDescent="0.3">
      <c r="A1488" s="4"/>
      <c r="O1488" s="2"/>
      <c r="P1488"/>
      <c r="Q1488"/>
      <c r="R1488"/>
    </row>
    <row r="1489" spans="1:18" s="13" customFormat="1" x14ac:dyDescent="0.3">
      <c r="A1489" s="4"/>
      <c r="O1489" s="2"/>
      <c r="P1489"/>
      <c r="Q1489"/>
      <c r="R1489"/>
    </row>
    <row r="1490" spans="1:18" s="13" customFormat="1" x14ac:dyDescent="0.3">
      <c r="A1490" s="4"/>
      <c r="O1490" s="2"/>
      <c r="P1490"/>
      <c r="Q1490"/>
      <c r="R1490"/>
    </row>
    <row r="1491" spans="1:18" s="13" customFormat="1" x14ac:dyDescent="0.3">
      <c r="A1491" s="4"/>
      <c r="O1491" s="2"/>
      <c r="P1491"/>
      <c r="Q1491"/>
      <c r="R1491"/>
    </row>
    <row r="1492" spans="1:18" s="13" customFormat="1" x14ac:dyDescent="0.3">
      <c r="A1492" s="4"/>
      <c r="O1492" s="2"/>
      <c r="P1492"/>
      <c r="Q1492"/>
      <c r="R1492"/>
    </row>
    <row r="1493" spans="1:18" s="13" customFormat="1" x14ac:dyDescent="0.3">
      <c r="A1493" s="4"/>
      <c r="O1493" s="2"/>
      <c r="P1493"/>
      <c r="Q1493"/>
      <c r="R1493"/>
    </row>
    <row r="1494" spans="1:18" s="13" customFormat="1" x14ac:dyDescent="0.3">
      <c r="A1494" s="4"/>
      <c r="O1494" s="2"/>
      <c r="P1494"/>
      <c r="Q1494"/>
      <c r="R1494"/>
    </row>
    <row r="1495" spans="1:18" s="13" customFormat="1" x14ac:dyDescent="0.3">
      <c r="A1495" s="4"/>
      <c r="O1495" s="2"/>
      <c r="P1495"/>
      <c r="Q1495"/>
      <c r="R1495"/>
    </row>
    <row r="1496" spans="1:18" s="13" customFormat="1" x14ac:dyDescent="0.3">
      <c r="A1496" s="4"/>
      <c r="O1496" s="2"/>
      <c r="P1496"/>
      <c r="Q1496"/>
      <c r="R1496"/>
    </row>
    <row r="1497" spans="1:18" s="13" customFormat="1" x14ac:dyDescent="0.3">
      <c r="A1497" s="4"/>
      <c r="O1497" s="2"/>
      <c r="P1497"/>
      <c r="Q1497"/>
      <c r="R1497"/>
    </row>
    <row r="1498" spans="1:18" s="13" customFormat="1" x14ac:dyDescent="0.3">
      <c r="A1498" s="4"/>
      <c r="O1498" s="2"/>
      <c r="P1498"/>
      <c r="Q1498"/>
      <c r="R1498"/>
    </row>
    <row r="1499" spans="1:18" s="13" customFormat="1" x14ac:dyDescent="0.3">
      <c r="A1499" s="4"/>
      <c r="O1499" s="2"/>
      <c r="P1499"/>
      <c r="Q1499"/>
      <c r="R1499"/>
    </row>
    <row r="1500" spans="1:18" s="13" customFormat="1" x14ac:dyDescent="0.3">
      <c r="A1500" s="4"/>
      <c r="O1500" s="2"/>
      <c r="P1500"/>
      <c r="Q1500"/>
      <c r="R1500"/>
    </row>
    <row r="1501" spans="1:18" s="13" customFormat="1" x14ac:dyDescent="0.3">
      <c r="A1501" s="4"/>
      <c r="O1501" s="2"/>
      <c r="P1501"/>
      <c r="Q1501"/>
      <c r="R1501"/>
    </row>
    <row r="1502" spans="1:18" s="13" customFormat="1" x14ac:dyDescent="0.3">
      <c r="A1502" s="4"/>
      <c r="O1502" s="2"/>
      <c r="P1502"/>
      <c r="Q1502"/>
      <c r="R1502"/>
    </row>
    <row r="1503" spans="1:18" s="13" customFormat="1" x14ac:dyDescent="0.3">
      <c r="A1503" s="4"/>
      <c r="O1503" s="2"/>
      <c r="P1503"/>
      <c r="Q1503"/>
      <c r="R1503"/>
    </row>
    <row r="1504" spans="1:18" s="13" customFormat="1" x14ac:dyDescent="0.3">
      <c r="A1504" s="4"/>
      <c r="O1504" s="2"/>
      <c r="P1504"/>
      <c r="Q1504"/>
      <c r="R1504"/>
    </row>
    <row r="1505" spans="1:18" s="13" customFormat="1" x14ac:dyDescent="0.3">
      <c r="A1505" s="4"/>
      <c r="O1505" s="2"/>
      <c r="P1505"/>
      <c r="Q1505"/>
      <c r="R1505"/>
    </row>
    <row r="1506" spans="1:18" s="13" customFormat="1" x14ac:dyDescent="0.3">
      <c r="A1506" s="4"/>
      <c r="O1506" s="2"/>
      <c r="P1506"/>
      <c r="Q1506"/>
      <c r="R1506"/>
    </row>
    <row r="1507" spans="1:18" s="13" customFormat="1" x14ac:dyDescent="0.3">
      <c r="A1507" s="4"/>
      <c r="O1507" s="2"/>
      <c r="P1507"/>
      <c r="Q1507"/>
      <c r="R1507"/>
    </row>
    <row r="1508" spans="1:18" s="13" customFormat="1" x14ac:dyDescent="0.3">
      <c r="A1508" s="4"/>
      <c r="O1508" s="2"/>
      <c r="P1508"/>
      <c r="Q1508"/>
      <c r="R1508"/>
    </row>
    <row r="1509" spans="1:18" s="13" customFormat="1" x14ac:dyDescent="0.3">
      <c r="A1509" s="4"/>
      <c r="O1509" s="2"/>
      <c r="P1509"/>
      <c r="Q1509"/>
      <c r="R1509"/>
    </row>
    <row r="1510" spans="1:18" s="13" customFormat="1" x14ac:dyDescent="0.3">
      <c r="A1510" s="4"/>
      <c r="O1510" s="2"/>
      <c r="P1510"/>
      <c r="Q1510"/>
      <c r="R1510"/>
    </row>
    <row r="1511" spans="1:18" s="13" customFormat="1" x14ac:dyDescent="0.3">
      <c r="A1511" s="4"/>
      <c r="O1511" s="2"/>
      <c r="P1511"/>
      <c r="Q1511"/>
      <c r="R1511"/>
    </row>
    <row r="1512" spans="1:18" s="13" customFormat="1" x14ac:dyDescent="0.3">
      <c r="A1512" s="4"/>
      <c r="O1512" s="2"/>
      <c r="P1512"/>
      <c r="Q1512"/>
      <c r="R1512"/>
    </row>
    <row r="1513" spans="1:18" s="13" customFormat="1" x14ac:dyDescent="0.3">
      <c r="A1513" s="4"/>
      <c r="O1513" s="2"/>
      <c r="P1513"/>
      <c r="Q1513"/>
      <c r="R1513"/>
    </row>
    <row r="1514" spans="1:18" s="13" customFormat="1" x14ac:dyDescent="0.3">
      <c r="A1514" s="4"/>
      <c r="O1514" s="2"/>
      <c r="P1514"/>
      <c r="Q1514"/>
      <c r="R1514"/>
    </row>
    <row r="1515" spans="1:18" s="13" customFormat="1" x14ac:dyDescent="0.3">
      <c r="A1515" s="4"/>
      <c r="O1515" s="2"/>
      <c r="P1515"/>
      <c r="Q1515"/>
      <c r="R1515"/>
    </row>
    <row r="1516" spans="1:18" s="13" customFormat="1" x14ac:dyDescent="0.3">
      <c r="A1516" s="4"/>
      <c r="O1516" s="2"/>
      <c r="P1516"/>
      <c r="Q1516"/>
      <c r="R1516"/>
    </row>
    <row r="1517" spans="1:18" s="13" customFormat="1" x14ac:dyDescent="0.3">
      <c r="A1517" s="4"/>
      <c r="O1517" s="2"/>
      <c r="P1517"/>
      <c r="Q1517"/>
      <c r="R1517"/>
    </row>
    <row r="1518" spans="1:18" s="13" customFormat="1" x14ac:dyDescent="0.3">
      <c r="A1518" s="4"/>
      <c r="O1518" s="2"/>
      <c r="P1518"/>
      <c r="Q1518"/>
      <c r="R1518"/>
    </row>
    <row r="1519" spans="1:18" s="13" customFormat="1" x14ac:dyDescent="0.3">
      <c r="A1519" s="4"/>
      <c r="O1519" s="2"/>
      <c r="P1519"/>
      <c r="Q1519"/>
      <c r="R1519"/>
    </row>
    <row r="1520" spans="1:18" s="13" customFormat="1" x14ac:dyDescent="0.3">
      <c r="A1520" s="4"/>
      <c r="O1520" s="2"/>
      <c r="P1520"/>
      <c r="Q1520"/>
      <c r="R1520"/>
    </row>
    <row r="1521" spans="1:18" s="13" customFormat="1" x14ac:dyDescent="0.3">
      <c r="A1521" s="4"/>
      <c r="O1521" s="2"/>
      <c r="P1521"/>
      <c r="Q1521"/>
      <c r="R1521"/>
    </row>
    <row r="1522" spans="1:18" s="13" customFormat="1" x14ac:dyDescent="0.3">
      <c r="A1522" s="4"/>
      <c r="O1522" s="2"/>
      <c r="P1522"/>
      <c r="Q1522"/>
      <c r="R1522"/>
    </row>
    <row r="1523" spans="1:18" s="13" customFormat="1" x14ac:dyDescent="0.3">
      <c r="A1523" s="4"/>
      <c r="O1523" s="2"/>
      <c r="P1523"/>
      <c r="Q1523"/>
      <c r="R1523"/>
    </row>
    <row r="1524" spans="1:18" s="13" customFormat="1" x14ac:dyDescent="0.3">
      <c r="A1524" s="4"/>
      <c r="O1524" s="2"/>
      <c r="P1524"/>
      <c r="Q1524"/>
      <c r="R1524"/>
    </row>
    <row r="1525" spans="1:18" s="13" customFormat="1" x14ac:dyDescent="0.3">
      <c r="A1525" s="4"/>
      <c r="O1525" s="2"/>
      <c r="P1525"/>
      <c r="Q1525"/>
      <c r="R1525"/>
    </row>
    <row r="1526" spans="1:18" s="13" customFormat="1" x14ac:dyDescent="0.3">
      <c r="A1526" s="4"/>
      <c r="O1526" s="2"/>
      <c r="P1526"/>
      <c r="Q1526"/>
      <c r="R1526"/>
    </row>
    <row r="1527" spans="1:18" s="13" customFormat="1" x14ac:dyDescent="0.3">
      <c r="A1527" s="4"/>
      <c r="O1527" s="2"/>
      <c r="P1527"/>
      <c r="Q1527"/>
      <c r="R1527"/>
    </row>
    <row r="1528" spans="1:18" s="13" customFormat="1" x14ac:dyDescent="0.3">
      <c r="A1528" s="4"/>
      <c r="O1528" s="2"/>
      <c r="P1528"/>
      <c r="Q1528"/>
      <c r="R1528"/>
    </row>
    <row r="1529" spans="1:18" s="13" customFormat="1" x14ac:dyDescent="0.3">
      <c r="A1529" s="4"/>
      <c r="O1529" s="2"/>
      <c r="P1529"/>
      <c r="Q1529"/>
      <c r="R1529"/>
    </row>
    <row r="1530" spans="1:18" s="13" customFormat="1" x14ac:dyDescent="0.3">
      <c r="A1530" s="4"/>
      <c r="O1530" s="2"/>
      <c r="P1530"/>
      <c r="Q1530"/>
      <c r="R1530"/>
    </row>
    <row r="1531" spans="1:18" s="13" customFormat="1" x14ac:dyDescent="0.3">
      <c r="A1531" s="4"/>
      <c r="O1531" s="2"/>
      <c r="P1531"/>
      <c r="Q1531"/>
      <c r="R1531"/>
    </row>
    <row r="1532" spans="1:18" s="13" customFormat="1" x14ac:dyDescent="0.3">
      <c r="A1532" s="4"/>
      <c r="O1532" s="2"/>
      <c r="P1532"/>
      <c r="Q1532"/>
      <c r="R1532"/>
    </row>
    <row r="1533" spans="1:18" s="13" customFormat="1" x14ac:dyDescent="0.3">
      <c r="A1533" s="4"/>
      <c r="O1533" s="2"/>
      <c r="P1533"/>
      <c r="Q1533"/>
      <c r="R1533"/>
    </row>
    <row r="1534" spans="1:18" s="13" customFormat="1" x14ac:dyDescent="0.3">
      <c r="A1534" s="4"/>
      <c r="O1534" s="2"/>
      <c r="P1534"/>
      <c r="Q1534"/>
      <c r="R1534"/>
    </row>
    <row r="1535" spans="1:18" s="13" customFormat="1" x14ac:dyDescent="0.3">
      <c r="A1535" s="4"/>
      <c r="O1535" s="2"/>
      <c r="P1535"/>
      <c r="Q1535"/>
      <c r="R1535"/>
    </row>
    <row r="1536" spans="1:18" s="13" customFormat="1" x14ac:dyDescent="0.3">
      <c r="A1536" s="4"/>
      <c r="O1536" s="2"/>
      <c r="P1536"/>
      <c r="Q1536"/>
      <c r="R1536"/>
    </row>
    <row r="1537" spans="1:18" s="13" customFormat="1" x14ac:dyDescent="0.3">
      <c r="A1537" s="4"/>
      <c r="O1537" s="2"/>
      <c r="P1537"/>
      <c r="Q1537"/>
      <c r="R1537"/>
    </row>
    <row r="1538" spans="1:18" s="13" customFormat="1" x14ac:dyDescent="0.3">
      <c r="A1538" s="4"/>
      <c r="O1538" s="2"/>
      <c r="P1538"/>
      <c r="Q1538"/>
      <c r="R1538"/>
    </row>
    <row r="1539" spans="1:18" s="13" customFormat="1" x14ac:dyDescent="0.3">
      <c r="A1539" s="4"/>
      <c r="O1539" s="2"/>
      <c r="P1539"/>
      <c r="Q1539"/>
      <c r="R1539"/>
    </row>
    <row r="1540" spans="1:18" s="13" customFormat="1" x14ac:dyDescent="0.3">
      <c r="A1540" s="4"/>
      <c r="O1540" s="2"/>
      <c r="P1540"/>
      <c r="Q1540"/>
      <c r="R1540"/>
    </row>
    <row r="1541" spans="1:18" s="13" customFormat="1" x14ac:dyDescent="0.3">
      <c r="A1541" s="4"/>
      <c r="O1541" s="2"/>
      <c r="P1541"/>
      <c r="Q1541"/>
      <c r="R1541"/>
    </row>
    <row r="1542" spans="1:18" s="13" customFormat="1" x14ac:dyDescent="0.3">
      <c r="A1542" s="4"/>
      <c r="O1542" s="2"/>
      <c r="P1542"/>
      <c r="Q1542"/>
      <c r="R1542"/>
    </row>
    <row r="1543" spans="1:18" s="13" customFormat="1" x14ac:dyDescent="0.3">
      <c r="A1543" s="4"/>
      <c r="O1543" s="2"/>
      <c r="P1543"/>
      <c r="Q1543"/>
      <c r="R1543"/>
    </row>
    <row r="1544" spans="1:18" s="13" customFormat="1" x14ac:dyDescent="0.3">
      <c r="A1544" s="4"/>
      <c r="O1544" s="2"/>
      <c r="P1544"/>
      <c r="Q1544"/>
      <c r="R1544"/>
    </row>
    <row r="1545" spans="1:18" s="13" customFormat="1" x14ac:dyDescent="0.3">
      <c r="A1545" s="4"/>
      <c r="O1545" s="2"/>
      <c r="P1545"/>
      <c r="Q1545"/>
      <c r="R1545"/>
    </row>
    <row r="1546" spans="1:18" s="13" customFormat="1" x14ac:dyDescent="0.3">
      <c r="A1546" s="4"/>
      <c r="O1546" s="2"/>
      <c r="P1546"/>
      <c r="Q1546"/>
      <c r="R1546"/>
    </row>
    <row r="1547" spans="1:18" s="13" customFormat="1" x14ac:dyDescent="0.3">
      <c r="A1547" s="4"/>
      <c r="O1547" s="2"/>
      <c r="P1547"/>
      <c r="Q1547"/>
      <c r="R1547"/>
    </row>
    <row r="1548" spans="1:18" s="13" customFormat="1" x14ac:dyDescent="0.3">
      <c r="A1548" s="4"/>
      <c r="O1548" s="2"/>
      <c r="P1548"/>
      <c r="Q1548"/>
      <c r="R1548"/>
    </row>
    <row r="1549" spans="1:18" s="13" customFormat="1" x14ac:dyDescent="0.3">
      <c r="A1549" s="4"/>
      <c r="O1549" s="2"/>
      <c r="P1549"/>
      <c r="Q1549"/>
      <c r="R1549"/>
    </row>
    <row r="1550" spans="1:18" s="13" customFormat="1" x14ac:dyDescent="0.3">
      <c r="A1550" s="4"/>
      <c r="O1550" s="2"/>
      <c r="P1550"/>
      <c r="Q1550"/>
      <c r="R1550"/>
    </row>
    <row r="1551" spans="1:18" s="13" customFormat="1" x14ac:dyDescent="0.3">
      <c r="A1551" s="4"/>
      <c r="O1551" s="2"/>
      <c r="P1551"/>
      <c r="Q1551"/>
      <c r="R1551"/>
    </row>
    <row r="1552" spans="1:18" s="13" customFormat="1" x14ac:dyDescent="0.3">
      <c r="A1552" s="4"/>
      <c r="O1552" s="2"/>
      <c r="P1552"/>
      <c r="Q1552"/>
      <c r="R1552"/>
    </row>
    <row r="1553" spans="1:18" s="13" customFormat="1" x14ac:dyDescent="0.3">
      <c r="A1553" s="4"/>
      <c r="O1553" s="2"/>
      <c r="P1553"/>
      <c r="Q1553"/>
      <c r="R1553"/>
    </row>
    <row r="1554" spans="1:18" s="13" customFormat="1" x14ac:dyDescent="0.3">
      <c r="A1554" s="4"/>
      <c r="O1554" s="2"/>
      <c r="P1554"/>
      <c r="Q1554"/>
      <c r="R1554"/>
    </row>
    <row r="1555" spans="1:18" s="13" customFormat="1" x14ac:dyDescent="0.3">
      <c r="A1555" s="4"/>
      <c r="O1555" s="2"/>
      <c r="P1555"/>
      <c r="Q1555"/>
      <c r="R1555"/>
    </row>
    <row r="1556" spans="1:18" s="13" customFormat="1" x14ac:dyDescent="0.3">
      <c r="A1556" s="4"/>
      <c r="O1556" s="2"/>
      <c r="P1556"/>
      <c r="Q1556"/>
      <c r="R1556"/>
    </row>
    <row r="1557" spans="1:18" s="13" customFormat="1" x14ac:dyDescent="0.3">
      <c r="A1557" s="4"/>
      <c r="O1557" s="2"/>
      <c r="P1557"/>
      <c r="Q1557"/>
      <c r="R1557"/>
    </row>
    <row r="1558" spans="1:18" s="13" customFormat="1" x14ac:dyDescent="0.3">
      <c r="A1558" s="4"/>
      <c r="O1558" s="2"/>
      <c r="P1558"/>
      <c r="Q1558"/>
      <c r="R1558"/>
    </row>
    <row r="1559" spans="1:18" s="13" customFormat="1" x14ac:dyDescent="0.3">
      <c r="A1559" s="4"/>
      <c r="O1559" s="2"/>
      <c r="P1559"/>
      <c r="Q1559"/>
      <c r="R1559"/>
    </row>
    <row r="1560" spans="1:18" s="13" customFormat="1" x14ac:dyDescent="0.3">
      <c r="A1560" s="4"/>
      <c r="O1560" s="2"/>
      <c r="P1560"/>
      <c r="Q1560"/>
      <c r="R1560"/>
    </row>
    <row r="1561" spans="1:18" s="13" customFormat="1" x14ac:dyDescent="0.3">
      <c r="A1561" s="4"/>
      <c r="O1561" s="2"/>
      <c r="P1561"/>
      <c r="Q1561"/>
      <c r="R1561"/>
    </row>
    <row r="1562" spans="1:18" s="13" customFormat="1" x14ac:dyDescent="0.3">
      <c r="A1562" s="4"/>
      <c r="O1562" s="2"/>
      <c r="P1562"/>
      <c r="Q1562"/>
      <c r="R1562"/>
    </row>
    <row r="1563" spans="1:18" s="13" customFormat="1" x14ac:dyDescent="0.3">
      <c r="A1563" s="4"/>
      <c r="O1563" s="2"/>
      <c r="P1563"/>
      <c r="Q1563"/>
      <c r="R1563"/>
    </row>
    <row r="1564" spans="1:18" s="13" customFormat="1" x14ac:dyDescent="0.3">
      <c r="A1564" s="4"/>
      <c r="O1564" s="2"/>
      <c r="P1564"/>
      <c r="Q1564"/>
      <c r="R1564"/>
    </row>
    <row r="1565" spans="1:18" s="13" customFormat="1" x14ac:dyDescent="0.3">
      <c r="A1565" s="4"/>
      <c r="O1565" s="2"/>
      <c r="P1565"/>
      <c r="Q1565"/>
      <c r="R1565"/>
    </row>
    <row r="1566" spans="1:18" s="13" customFormat="1" x14ac:dyDescent="0.3">
      <c r="A1566" s="4"/>
      <c r="O1566" s="2"/>
      <c r="P1566"/>
      <c r="Q1566"/>
      <c r="R1566"/>
    </row>
    <row r="1567" spans="1:18" s="13" customFormat="1" x14ac:dyDescent="0.3">
      <c r="A1567" s="4"/>
      <c r="O1567" s="2"/>
      <c r="P1567"/>
      <c r="Q1567"/>
      <c r="R1567"/>
    </row>
    <row r="1568" spans="1:18" s="13" customFormat="1" x14ac:dyDescent="0.3">
      <c r="A1568" s="4"/>
      <c r="O1568" s="2"/>
      <c r="P1568"/>
      <c r="Q1568"/>
      <c r="R1568"/>
    </row>
    <row r="1569" spans="1:18" s="13" customFormat="1" x14ac:dyDescent="0.3">
      <c r="A1569" s="4"/>
      <c r="O1569" s="2"/>
      <c r="P1569"/>
      <c r="Q1569"/>
      <c r="R1569"/>
    </row>
    <row r="1570" spans="1:18" s="13" customFormat="1" x14ac:dyDescent="0.3">
      <c r="A1570" s="4"/>
      <c r="O1570" s="2"/>
      <c r="P1570"/>
      <c r="Q1570"/>
      <c r="R1570"/>
    </row>
    <row r="1571" spans="1:18" s="13" customFormat="1" x14ac:dyDescent="0.3">
      <c r="A1571" s="4"/>
      <c r="O1571" s="2"/>
      <c r="P1571"/>
      <c r="Q1571"/>
      <c r="R1571"/>
    </row>
    <row r="1572" spans="1:18" s="13" customFormat="1" x14ac:dyDescent="0.3">
      <c r="A1572" s="4"/>
      <c r="O1572" s="2"/>
      <c r="P1572"/>
      <c r="Q1572"/>
      <c r="R1572"/>
    </row>
    <row r="1573" spans="1:18" s="13" customFormat="1" x14ac:dyDescent="0.3">
      <c r="A1573" s="4"/>
      <c r="O1573" s="2"/>
      <c r="P1573"/>
      <c r="Q1573"/>
      <c r="R1573"/>
    </row>
    <row r="1574" spans="1:18" s="13" customFormat="1" x14ac:dyDescent="0.3">
      <c r="A1574" s="4"/>
      <c r="O1574" s="2"/>
      <c r="P1574"/>
      <c r="Q1574"/>
      <c r="R1574"/>
    </row>
    <row r="1575" spans="1:18" s="13" customFormat="1" x14ac:dyDescent="0.3">
      <c r="A1575" s="4"/>
      <c r="O1575" s="2"/>
      <c r="P1575"/>
      <c r="Q1575"/>
      <c r="R1575"/>
    </row>
    <row r="1576" spans="1:18" s="13" customFormat="1" x14ac:dyDescent="0.3">
      <c r="A1576" s="4"/>
      <c r="O1576" s="2"/>
      <c r="P1576"/>
      <c r="Q1576"/>
      <c r="R1576"/>
    </row>
    <row r="1577" spans="1:18" s="13" customFormat="1" x14ac:dyDescent="0.3">
      <c r="A1577" s="4"/>
      <c r="O1577" s="2"/>
      <c r="P1577"/>
      <c r="Q1577"/>
      <c r="R1577"/>
    </row>
    <row r="1578" spans="1:18" s="13" customFormat="1" x14ac:dyDescent="0.3">
      <c r="A1578" s="4"/>
      <c r="O1578" s="2"/>
      <c r="P1578"/>
      <c r="Q1578"/>
      <c r="R1578"/>
    </row>
    <row r="1579" spans="1:18" s="13" customFormat="1" x14ac:dyDescent="0.3">
      <c r="A1579" s="4"/>
      <c r="O1579" s="2"/>
      <c r="P1579"/>
      <c r="Q1579"/>
      <c r="R1579"/>
    </row>
    <row r="1580" spans="1:18" s="13" customFormat="1" x14ac:dyDescent="0.3">
      <c r="A1580" s="4"/>
      <c r="O1580" s="2"/>
      <c r="P1580"/>
      <c r="Q1580"/>
      <c r="R1580"/>
    </row>
    <row r="1581" spans="1:18" s="13" customFormat="1" x14ac:dyDescent="0.3">
      <c r="A1581" s="4"/>
      <c r="O1581" s="2"/>
      <c r="P1581"/>
      <c r="Q1581"/>
      <c r="R1581"/>
    </row>
    <row r="1582" spans="1:18" s="13" customFormat="1" x14ac:dyDescent="0.3">
      <c r="A1582" s="4"/>
      <c r="O1582" s="2"/>
      <c r="P1582"/>
      <c r="Q1582"/>
      <c r="R1582"/>
    </row>
    <row r="1583" spans="1:18" s="13" customFormat="1" x14ac:dyDescent="0.3">
      <c r="A1583" s="4"/>
      <c r="O1583" s="2"/>
      <c r="P1583"/>
      <c r="Q1583"/>
      <c r="R1583"/>
    </row>
    <row r="1584" spans="1:18" s="13" customFormat="1" x14ac:dyDescent="0.3">
      <c r="A1584" s="4"/>
      <c r="O1584" s="2"/>
      <c r="P1584"/>
      <c r="Q1584"/>
      <c r="R1584"/>
    </row>
    <row r="1585" spans="1:18" s="13" customFormat="1" x14ac:dyDescent="0.3">
      <c r="A1585" s="4"/>
      <c r="O1585" s="2"/>
      <c r="P1585"/>
      <c r="Q1585"/>
      <c r="R1585"/>
    </row>
    <row r="1586" spans="1:18" s="13" customFormat="1" x14ac:dyDescent="0.3">
      <c r="A1586" s="4"/>
      <c r="O1586" s="2"/>
      <c r="P1586"/>
      <c r="Q1586"/>
      <c r="R1586"/>
    </row>
    <row r="1587" spans="1:18" s="13" customFormat="1" x14ac:dyDescent="0.3">
      <c r="A1587" s="4"/>
      <c r="O1587" s="2"/>
      <c r="P1587"/>
      <c r="Q1587"/>
      <c r="R1587"/>
    </row>
    <row r="1588" spans="1:18" s="13" customFormat="1" x14ac:dyDescent="0.3">
      <c r="A1588" s="4"/>
      <c r="O1588" s="2"/>
      <c r="P1588"/>
      <c r="Q1588"/>
      <c r="R1588"/>
    </row>
    <row r="1589" spans="1:18" s="13" customFormat="1" x14ac:dyDescent="0.3">
      <c r="A1589" s="4"/>
      <c r="O1589" s="2"/>
      <c r="P1589"/>
      <c r="Q1589"/>
      <c r="R1589"/>
    </row>
    <row r="1590" spans="1:18" s="13" customFormat="1" x14ac:dyDescent="0.3">
      <c r="A1590" s="4"/>
      <c r="O1590" s="2"/>
      <c r="P1590"/>
      <c r="Q1590"/>
      <c r="R1590"/>
    </row>
    <row r="1591" spans="1:18" s="13" customFormat="1" x14ac:dyDescent="0.3">
      <c r="A1591" s="4"/>
      <c r="O1591" s="2"/>
      <c r="P1591"/>
      <c r="Q1591"/>
      <c r="R1591"/>
    </row>
    <row r="1592" spans="1:18" s="13" customFormat="1" x14ac:dyDescent="0.3">
      <c r="A1592" s="4"/>
      <c r="O1592" s="2"/>
      <c r="P1592"/>
      <c r="Q1592"/>
      <c r="R1592"/>
    </row>
    <row r="1593" spans="1:18" s="13" customFormat="1" x14ac:dyDescent="0.3">
      <c r="A1593" s="4"/>
      <c r="O1593" s="2"/>
      <c r="P1593"/>
      <c r="Q1593"/>
      <c r="R1593"/>
    </row>
    <row r="1594" spans="1:18" s="13" customFormat="1" x14ac:dyDescent="0.3">
      <c r="A1594" s="4"/>
      <c r="O1594" s="2"/>
      <c r="P1594"/>
      <c r="Q1594"/>
      <c r="R1594"/>
    </row>
    <row r="1595" spans="1:18" s="13" customFormat="1" x14ac:dyDescent="0.3">
      <c r="A1595" s="4"/>
      <c r="O1595" s="2"/>
      <c r="P1595"/>
      <c r="Q1595"/>
      <c r="R1595"/>
    </row>
    <row r="1596" spans="1:18" s="13" customFormat="1" x14ac:dyDescent="0.3">
      <c r="A1596" s="4"/>
      <c r="O1596" s="2"/>
      <c r="P1596"/>
      <c r="Q1596"/>
      <c r="R1596"/>
    </row>
    <row r="1597" spans="1:18" s="13" customFormat="1" x14ac:dyDescent="0.3">
      <c r="A1597" s="4"/>
      <c r="O1597" s="2"/>
      <c r="P1597"/>
      <c r="Q1597"/>
      <c r="R1597"/>
    </row>
    <row r="1598" spans="1:18" s="13" customFormat="1" x14ac:dyDescent="0.3">
      <c r="A1598" s="4"/>
      <c r="O1598" s="2"/>
      <c r="P1598"/>
      <c r="Q1598"/>
      <c r="R1598"/>
    </row>
    <row r="1599" spans="1:18" s="13" customFormat="1" x14ac:dyDescent="0.3">
      <c r="A1599" s="4"/>
      <c r="O1599" s="2"/>
      <c r="P1599"/>
      <c r="Q1599"/>
      <c r="R1599"/>
    </row>
    <row r="1600" spans="1:18" s="13" customFormat="1" x14ac:dyDescent="0.3">
      <c r="A1600" s="4"/>
      <c r="O1600" s="2"/>
      <c r="P1600"/>
      <c r="Q1600"/>
      <c r="R1600"/>
    </row>
    <row r="1601" spans="1:18" s="13" customFormat="1" x14ac:dyDescent="0.3">
      <c r="A1601" s="4"/>
      <c r="O1601" s="2"/>
      <c r="P1601"/>
      <c r="Q1601"/>
      <c r="R1601"/>
    </row>
    <row r="1602" spans="1:18" s="13" customFormat="1" x14ac:dyDescent="0.3">
      <c r="A1602" s="4"/>
      <c r="O1602" s="2"/>
      <c r="P1602"/>
      <c r="Q1602"/>
      <c r="R1602"/>
    </row>
    <row r="1603" spans="1:18" s="13" customFormat="1" x14ac:dyDescent="0.3">
      <c r="A1603" s="4"/>
      <c r="O1603" s="2"/>
      <c r="P1603"/>
      <c r="Q1603"/>
      <c r="R1603"/>
    </row>
    <row r="1604" spans="1:18" s="13" customFormat="1" x14ac:dyDescent="0.3">
      <c r="A1604" s="4"/>
      <c r="O1604" s="2"/>
      <c r="P1604"/>
      <c r="Q1604"/>
      <c r="R1604"/>
    </row>
    <row r="1605" spans="1:18" s="13" customFormat="1" x14ac:dyDescent="0.3">
      <c r="A1605" s="4"/>
      <c r="O1605" s="2"/>
      <c r="P1605"/>
      <c r="Q1605"/>
      <c r="R1605"/>
    </row>
    <row r="1606" spans="1:18" s="13" customFormat="1" x14ac:dyDescent="0.3">
      <c r="A1606" s="4"/>
      <c r="O1606" s="2"/>
      <c r="P1606"/>
      <c r="Q1606"/>
      <c r="R1606"/>
    </row>
    <row r="1607" spans="1:18" s="13" customFormat="1" x14ac:dyDescent="0.3">
      <c r="A1607" s="4"/>
      <c r="O1607" s="2"/>
      <c r="P1607"/>
      <c r="Q1607"/>
      <c r="R1607"/>
    </row>
    <row r="1608" spans="1:18" s="13" customFormat="1" x14ac:dyDescent="0.3">
      <c r="A1608" s="4"/>
      <c r="O1608" s="2"/>
      <c r="P1608"/>
      <c r="Q1608"/>
      <c r="R1608"/>
    </row>
    <row r="1609" spans="1:18" s="13" customFormat="1" x14ac:dyDescent="0.3">
      <c r="A1609" s="4"/>
      <c r="O1609" s="2"/>
      <c r="P1609"/>
      <c r="Q1609"/>
      <c r="R1609"/>
    </row>
    <row r="1610" spans="1:18" s="13" customFormat="1" x14ac:dyDescent="0.3">
      <c r="A1610" s="4"/>
      <c r="O1610" s="2"/>
      <c r="P1610"/>
      <c r="Q1610"/>
      <c r="R1610"/>
    </row>
    <row r="1611" spans="1:18" s="13" customFormat="1" x14ac:dyDescent="0.3">
      <c r="A1611" s="4"/>
      <c r="O1611" s="2"/>
      <c r="P1611"/>
      <c r="Q1611"/>
      <c r="R1611"/>
    </row>
    <row r="1612" spans="1:18" s="13" customFormat="1" x14ac:dyDescent="0.3">
      <c r="A1612" s="4"/>
      <c r="O1612" s="2"/>
      <c r="P1612"/>
      <c r="Q1612"/>
      <c r="R1612"/>
    </row>
    <row r="1613" spans="1:18" s="13" customFormat="1" x14ac:dyDescent="0.3">
      <c r="A1613" s="4"/>
      <c r="O1613" s="2"/>
      <c r="P1613"/>
      <c r="Q1613"/>
      <c r="R1613"/>
    </row>
    <row r="1614" spans="1:18" s="13" customFormat="1" x14ac:dyDescent="0.3">
      <c r="A1614" s="4"/>
      <c r="O1614" s="2"/>
      <c r="P1614"/>
      <c r="Q1614"/>
      <c r="R1614"/>
    </row>
    <row r="1615" spans="1:18" s="13" customFormat="1" x14ac:dyDescent="0.3">
      <c r="A1615" s="4"/>
      <c r="O1615" s="2"/>
      <c r="P1615"/>
      <c r="Q1615"/>
      <c r="R1615"/>
    </row>
    <row r="1616" spans="1:18" s="13" customFormat="1" x14ac:dyDescent="0.3">
      <c r="A1616" s="4"/>
      <c r="O1616" s="2"/>
      <c r="P1616"/>
      <c r="Q1616"/>
      <c r="R1616"/>
    </row>
    <row r="1617" spans="1:18" s="13" customFormat="1" x14ac:dyDescent="0.3">
      <c r="A1617" s="4"/>
      <c r="O1617" s="2"/>
      <c r="P1617"/>
      <c r="Q1617"/>
      <c r="R1617"/>
    </row>
    <row r="1618" spans="1:18" s="13" customFormat="1" x14ac:dyDescent="0.3">
      <c r="A1618" s="4"/>
      <c r="O1618" s="2"/>
      <c r="P1618"/>
      <c r="Q1618"/>
      <c r="R1618"/>
    </row>
    <row r="1619" spans="1:18" s="13" customFormat="1" x14ac:dyDescent="0.3">
      <c r="A1619" s="4"/>
      <c r="O1619" s="2"/>
      <c r="P1619"/>
      <c r="Q1619"/>
      <c r="R1619"/>
    </row>
    <row r="1620" spans="1:18" s="13" customFormat="1" x14ac:dyDescent="0.3">
      <c r="A1620" s="4"/>
      <c r="O1620" s="2"/>
      <c r="P1620"/>
      <c r="Q1620"/>
      <c r="R1620"/>
    </row>
    <row r="1621" spans="1:18" s="13" customFormat="1" x14ac:dyDescent="0.3">
      <c r="A1621" s="4"/>
      <c r="O1621" s="2"/>
      <c r="P1621"/>
      <c r="Q1621"/>
      <c r="R1621"/>
    </row>
    <row r="1622" spans="1:18" s="13" customFormat="1" x14ac:dyDescent="0.3">
      <c r="A1622" s="4"/>
      <c r="O1622" s="2"/>
      <c r="P1622"/>
      <c r="Q1622"/>
      <c r="R1622"/>
    </row>
    <row r="1623" spans="1:18" s="13" customFormat="1" x14ac:dyDescent="0.3">
      <c r="A1623" s="4"/>
      <c r="O1623" s="2"/>
      <c r="P1623"/>
      <c r="Q1623"/>
      <c r="R1623"/>
    </row>
    <row r="1624" spans="1:18" s="13" customFormat="1" x14ac:dyDescent="0.3">
      <c r="A1624" s="4"/>
      <c r="O1624" s="2"/>
      <c r="P1624"/>
      <c r="Q1624"/>
      <c r="R1624"/>
    </row>
    <row r="1625" spans="1:18" s="13" customFormat="1" x14ac:dyDescent="0.3">
      <c r="A1625" s="4"/>
      <c r="O1625" s="2"/>
      <c r="P1625"/>
      <c r="Q1625"/>
      <c r="R1625"/>
    </row>
    <row r="1626" spans="1:18" s="13" customFormat="1" x14ac:dyDescent="0.3">
      <c r="A1626" s="4"/>
      <c r="O1626" s="2"/>
      <c r="P1626"/>
      <c r="Q1626"/>
      <c r="R1626"/>
    </row>
    <row r="1627" spans="1:18" s="13" customFormat="1" x14ac:dyDescent="0.3">
      <c r="A1627" s="4"/>
      <c r="O1627" s="2"/>
      <c r="P1627"/>
      <c r="Q1627"/>
      <c r="R1627"/>
    </row>
    <row r="1628" spans="1:18" s="13" customFormat="1" x14ac:dyDescent="0.3">
      <c r="A1628" s="4"/>
      <c r="O1628" s="2"/>
      <c r="P1628"/>
      <c r="Q1628"/>
      <c r="R1628"/>
    </row>
    <row r="1629" spans="1:18" s="13" customFormat="1" x14ac:dyDescent="0.3">
      <c r="A1629" s="4"/>
      <c r="O1629" s="2"/>
      <c r="P1629"/>
      <c r="Q1629"/>
      <c r="R1629"/>
    </row>
    <row r="1630" spans="1:18" s="13" customFormat="1" x14ac:dyDescent="0.3">
      <c r="A1630" s="4"/>
      <c r="O1630" s="2"/>
      <c r="P1630"/>
      <c r="Q1630"/>
      <c r="R1630"/>
    </row>
    <row r="1631" spans="1:18" s="13" customFormat="1" x14ac:dyDescent="0.3">
      <c r="A1631" s="4"/>
      <c r="O1631" s="2"/>
      <c r="P1631"/>
      <c r="Q1631"/>
      <c r="R1631"/>
    </row>
    <row r="1632" spans="1:18" s="13" customFormat="1" x14ac:dyDescent="0.3">
      <c r="A1632" s="4"/>
      <c r="O1632" s="2"/>
      <c r="P1632"/>
      <c r="Q1632"/>
      <c r="R1632"/>
    </row>
    <row r="1633" spans="1:18" s="13" customFormat="1" x14ac:dyDescent="0.3">
      <c r="A1633" s="4"/>
      <c r="O1633" s="2"/>
      <c r="P1633"/>
      <c r="Q1633"/>
      <c r="R1633"/>
    </row>
    <row r="1634" spans="1:18" s="13" customFormat="1" x14ac:dyDescent="0.3">
      <c r="A1634" s="4"/>
      <c r="O1634" s="2"/>
      <c r="P1634"/>
      <c r="Q1634"/>
      <c r="R1634"/>
    </row>
    <row r="1635" spans="1:18" s="13" customFormat="1" x14ac:dyDescent="0.3">
      <c r="A1635" s="4"/>
      <c r="O1635" s="2"/>
      <c r="P1635"/>
      <c r="Q1635"/>
      <c r="R1635"/>
    </row>
    <row r="1636" spans="1:18" s="13" customFormat="1" x14ac:dyDescent="0.3">
      <c r="A1636" s="4"/>
      <c r="O1636" s="2"/>
      <c r="P1636"/>
      <c r="Q1636"/>
      <c r="R1636"/>
    </row>
    <row r="1637" spans="1:18" s="13" customFormat="1" x14ac:dyDescent="0.3">
      <c r="A1637" s="4"/>
      <c r="O1637" s="2"/>
      <c r="P1637"/>
      <c r="Q1637"/>
      <c r="R1637"/>
    </row>
    <row r="1638" spans="1:18" s="13" customFormat="1" x14ac:dyDescent="0.3">
      <c r="A1638" s="4"/>
      <c r="O1638" s="2"/>
      <c r="P1638"/>
      <c r="Q1638"/>
      <c r="R1638"/>
    </row>
    <row r="1639" spans="1:18" s="13" customFormat="1" x14ac:dyDescent="0.3">
      <c r="A1639" s="4"/>
      <c r="O1639" s="2"/>
      <c r="P1639"/>
      <c r="Q1639"/>
      <c r="R1639"/>
    </row>
    <row r="1640" spans="1:18" s="13" customFormat="1" x14ac:dyDescent="0.3">
      <c r="A1640" s="4"/>
      <c r="O1640" s="2"/>
      <c r="P1640"/>
      <c r="Q1640"/>
      <c r="R1640"/>
    </row>
    <row r="1641" spans="1:18" s="13" customFormat="1" x14ac:dyDescent="0.3">
      <c r="A1641" s="4"/>
      <c r="O1641" s="2"/>
      <c r="P1641"/>
      <c r="Q1641"/>
      <c r="R1641"/>
    </row>
    <row r="1642" spans="1:18" s="13" customFormat="1" x14ac:dyDescent="0.3">
      <c r="A1642" s="4"/>
      <c r="O1642" s="2"/>
      <c r="P1642"/>
      <c r="Q1642"/>
      <c r="R1642"/>
    </row>
    <row r="1643" spans="1:18" s="13" customFormat="1" x14ac:dyDescent="0.3">
      <c r="A1643" s="4"/>
      <c r="O1643" s="2"/>
      <c r="P1643"/>
      <c r="Q1643"/>
      <c r="R1643"/>
    </row>
    <row r="1644" spans="1:18" s="13" customFormat="1" x14ac:dyDescent="0.3">
      <c r="A1644" s="4"/>
      <c r="O1644" s="2"/>
      <c r="P1644"/>
      <c r="Q1644"/>
      <c r="R1644"/>
    </row>
    <row r="1645" spans="1:18" s="13" customFormat="1" x14ac:dyDescent="0.3">
      <c r="A1645" s="4"/>
      <c r="O1645" s="2"/>
      <c r="P1645"/>
      <c r="Q1645"/>
      <c r="R1645"/>
    </row>
    <row r="1646" spans="1:18" s="13" customFormat="1" x14ac:dyDescent="0.3">
      <c r="A1646" s="4"/>
      <c r="O1646" s="2"/>
      <c r="P1646"/>
      <c r="Q1646"/>
      <c r="R1646"/>
    </row>
    <row r="1647" spans="1:18" s="13" customFormat="1" x14ac:dyDescent="0.3">
      <c r="A1647" s="4"/>
      <c r="O1647" s="2"/>
      <c r="P1647"/>
      <c r="Q1647"/>
      <c r="R1647"/>
    </row>
    <row r="1648" spans="1:18" s="13" customFormat="1" x14ac:dyDescent="0.3">
      <c r="A1648" s="4"/>
      <c r="O1648" s="2"/>
      <c r="P1648"/>
      <c r="Q1648"/>
      <c r="R1648"/>
    </row>
    <row r="1649" spans="1:18" s="13" customFormat="1" x14ac:dyDescent="0.3">
      <c r="A1649" s="4"/>
      <c r="O1649" s="2"/>
      <c r="P1649"/>
      <c r="Q1649"/>
      <c r="R1649"/>
    </row>
    <row r="1650" spans="1:18" s="13" customFormat="1" x14ac:dyDescent="0.3">
      <c r="A1650" s="4"/>
      <c r="O1650" s="2"/>
      <c r="P1650"/>
      <c r="Q1650"/>
      <c r="R1650"/>
    </row>
    <row r="1651" spans="1:18" s="13" customFormat="1" x14ac:dyDescent="0.3">
      <c r="A1651" s="4"/>
      <c r="O1651" s="2"/>
      <c r="P1651"/>
      <c r="Q1651"/>
      <c r="R1651"/>
    </row>
    <row r="1652" spans="1:18" s="13" customFormat="1" x14ac:dyDescent="0.3">
      <c r="A1652" s="4"/>
      <c r="O1652" s="2"/>
      <c r="P1652"/>
      <c r="Q1652"/>
      <c r="R1652"/>
    </row>
    <row r="1653" spans="1:18" s="13" customFormat="1" x14ac:dyDescent="0.3">
      <c r="A1653" s="4"/>
      <c r="O1653" s="2"/>
      <c r="P1653"/>
      <c r="Q1653"/>
      <c r="R1653"/>
    </row>
    <row r="1654" spans="1:18" s="13" customFormat="1" x14ac:dyDescent="0.3">
      <c r="A1654" s="4"/>
      <c r="O1654" s="2"/>
      <c r="P1654"/>
      <c r="Q1654"/>
      <c r="R1654"/>
    </row>
    <row r="1655" spans="1:18" s="13" customFormat="1" x14ac:dyDescent="0.3">
      <c r="A1655" s="4"/>
      <c r="O1655" s="2"/>
      <c r="P1655"/>
      <c r="Q1655"/>
      <c r="R1655"/>
    </row>
    <row r="1656" spans="1:18" s="13" customFormat="1" x14ac:dyDescent="0.3">
      <c r="A1656" s="4"/>
      <c r="O1656" s="2"/>
      <c r="P1656"/>
      <c r="Q1656"/>
      <c r="R1656"/>
    </row>
    <row r="1657" spans="1:18" s="13" customFormat="1" x14ac:dyDescent="0.3">
      <c r="A1657" s="4"/>
      <c r="O1657" s="2"/>
      <c r="P1657"/>
      <c r="Q1657"/>
      <c r="R1657"/>
    </row>
    <row r="1658" spans="1:18" s="13" customFormat="1" x14ac:dyDescent="0.3">
      <c r="A1658" s="4"/>
      <c r="O1658" s="2"/>
      <c r="P1658"/>
      <c r="Q1658"/>
      <c r="R1658"/>
    </row>
    <row r="1659" spans="1:18" s="13" customFormat="1" x14ac:dyDescent="0.3">
      <c r="A1659" s="4"/>
      <c r="O1659" s="2"/>
      <c r="P1659"/>
      <c r="Q1659"/>
      <c r="R1659"/>
    </row>
    <row r="1660" spans="1:18" s="13" customFormat="1" x14ac:dyDescent="0.3">
      <c r="A1660" s="4"/>
      <c r="O1660" s="2"/>
      <c r="P1660"/>
      <c r="Q1660"/>
      <c r="R1660"/>
    </row>
    <row r="1661" spans="1:18" s="13" customFormat="1" x14ac:dyDescent="0.3">
      <c r="A1661" s="4"/>
      <c r="O1661" s="2"/>
      <c r="P1661"/>
      <c r="Q1661"/>
      <c r="R1661"/>
    </row>
    <row r="1662" spans="1:18" s="13" customFormat="1" x14ac:dyDescent="0.3">
      <c r="A1662" s="4"/>
      <c r="O1662" s="2"/>
      <c r="P1662"/>
      <c r="Q1662"/>
      <c r="R1662"/>
    </row>
    <row r="1663" spans="1:18" s="13" customFormat="1" x14ac:dyDescent="0.3">
      <c r="A1663" s="4"/>
      <c r="O1663" s="2"/>
      <c r="P1663"/>
      <c r="Q1663"/>
      <c r="R1663"/>
    </row>
    <row r="1664" spans="1:18" s="13" customFormat="1" x14ac:dyDescent="0.3">
      <c r="A1664" s="4"/>
      <c r="O1664" s="2"/>
      <c r="P1664"/>
      <c r="Q1664"/>
      <c r="R1664"/>
    </row>
    <row r="1665" spans="1:18" s="13" customFormat="1" x14ac:dyDescent="0.3">
      <c r="A1665" s="4"/>
      <c r="O1665" s="2"/>
      <c r="P1665"/>
      <c r="Q1665"/>
      <c r="R1665"/>
    </row>
    <row r="1666" spans="1:18" s="13" customFormat="1" x14ac:dyDescent="0.3">
      <c r="A1666" s="4"/>
      <c r="O1666" s="2"/>
      <c r="P1666"/>
      <c r="Q1666"/>
      <c r="R1666"/>
    </row>
    <row r="1667" spans="1:18" s="13" customFormat="1" x14ac:dyDescent="0.3">
      <c r="A1667" s="4"/>
      <c r="O1667" s="2"/>
      <c r="P1667"/>
      <c r="Q1667"/>
      <c r="R1667"/>
    </row>
    <row r="1668" spans="1:18" s="13" customFormat="1" x14ac:dyDescent="0.3">
      <c r="A1668" s="4"/>
      <c r="O1668" s="2"/>
      <c r="P1668"/>
      <c r="Q1668"/>
      <c r="R1668"/>
    </row>
    <row r="1669" spans="1:18" s="13" customFormat="1" x14ac:dyDescent="0.3">
      <c r="A1669" s="4"/>
      <c r="O1669" s="2"/>
      <c r="P1669"/>
      <c r="Q1669"/>
      <c r="R1669"/>
    </row>
    <row r="1670" spans="1:18" s="13" customFormat="1" x14ac:dyDescent="0.3">
      <c r="A1670" s="4"/>
      <c r="O1670" s="2"/>
      <c r="P1670"/>
      <c r="Q1670"/>
      <c r="R1670"/>
    </row>
    <row r="1671" spans="1:18" s="13" customFormat="1" x14ac:dyDescent="0.3">
      <c r="A1671" s="4"/>
      <c r="O1671" s="2"/>
      <c r="P1671"/>
      <c r="Q1671"/>
      <c r="R1671"/>
    </row>
    <row r="1672" spans="1:18" s="13" customFormat="1" x14ac:dyDescent="0.3">
      <c r="A1672" s="4"/>
      <c r="O1672" s="2"/>
      <c r="P1672"/>
      <c r="Q1672"/>
      <c r="R1672"/>
    </row>
    <row r="1673" spans="1:18" s="13" customFormat="1" x14ac:dyDescent="0.3">
      <c r="A1673" s="4"/>
      <c r="O1673" s="2"/>
      <c r="P1673"/>
      <c r="Q1673"/>
      <c r="R1673"/>
    </row>
    <row r="1674" spans="1:18" s="13" customFormat="1" x14ac:dyDescent="0.3">
      <c r="A1674" s="4"/>
      <c r="O1674" s="2"/>
      <c r="P1674"/>
      <c r="Q1674"/>
      <c r="R1674"/>
    </row>
    <row r="1675" spans="1:18" s="13" customFormat="1" x14ac:dyDescent="0.3">
      <c r="A1675" s="4"/>
      <c r="O1675" s="2"/>
      <c r="P1675"/>
      <c r="Q1675"/>
      <c r="R1675"/>
    </row>
    <row r="1676" spans="1:18" s="13" customFormat="1" x14ac:dyDescent="0.3">
      <c r="A1676" s="4"/>
      <c r="O1676" s="2"/>
      <c r="P1676"/>
      <c r="Q1676"/>
      <c r="R1676"/>
    </row>
    <row r="1677" spans="1:18" s="13" customFormat="1" x14ac:dyDescent="0.3">
      <c r="A1677" s="4"/>
      <c r="O1677" s="2"/>
      <c r="P1677"/>
      <c r="Q1677"/>
      <c r="R1677"/>
    </row>
    <row r="1678" spans="1:18" s="13" customFormat="1" x14ac:dyDescent="0.3">
      <c r="A1678" s="4"/>
      <c r="O1678" s="2"/>
      <c r="P1678"/>
      <c r="Q1678"/>
      <c r="R1678"/>
    </row>
    <row r="1679" spans="1:18" s="13" customFormat="1" x14ac:dyDescent="0.3">
      <c r="A1679" s="4"/>
      <c r="O1679" s="2"/>
      <c r="P1679"/>
      <c r="Q1679"/>
      <c r="R1679"/>
    </row>
    <row r="1680" spans="1:18" s="13" customFormat="1" x14ac:dyDescent="0.3">
      <c r="A1680" s="4"/>
      <c r="O1680" s="2"/>
      <c r="P1680"/>
      <c r="Q1680"/>
      <c r="R1680"/>
    </row>
    <row r="1681" spans="1:18" s="13" customFormat="1" x14ac:dyDescent="0.3">
      <c r="A1681" s="4"/>
      <c r="O1681" s="2"/>
      <c r="P1681"/>
      <c r="Q1681"/>
      <c r="R1681"/>
    </row>
    <row r="1682" spans="1:18" s="13" customFormat="1" x14ac:dyDescent="0.3">
      <c r="A1682" s="4"/>
      <c r="O1682" s="2"/>
      <c r="P1682"/>
      <c r="Q1682"/>
      <c r="R1682"/>
    </row>
    <row r="1683" spans="1:18" s="13" customFormat="1" x14ac:dyDescent="0.3">
      <c r="A1683" s="4"/>
      <c r="O1683" s="2"/>
      <c r="P1683"/>
      <c r="Q1683"/>
      <c r="R1683"/>
    </row>
    <row r="1684" spans="1:18" s="13" customFormat="1" x14ac:dyDescent="0.3">
      <c r="A1684" s="4"/>
      <c r="O1684" s="2"/>
      <c r="P1684"/>
      <c r="Q1684"/>
      <c r="R1684"/>
    </row>
    <row r="1685" spans="1:18" s="13" customFormat="1" x14ac:dyDescent="0.3">
      <c r="A1685" s="4"/>
      <c r="O1685" s="2"/>
      <c r="P1685"/>
      <c r="Q1685"/>
      <c r="R1685"/>
    </row>
    <row r="1686" spans="1:18" s="13" customFormat="1" x14ac:dyDescent="0.3">
      <c r="A1686" s="4"/>
      <c r="O1686" s="2"/>
      <c r="P1686"/>
      <c r="Q1686"/>
      <c r="R1686"/>
    </row>
    <row r="1687" spans="1:18" s="13" customFormat="1" x14ac:dyDescent="0.3">
      <c r="A1687" s="4"/>
      <c r="O1687" s="2"/>
      <c r="P1687"/>
      <c r="Q1687"/>
      <c r="R1687"/>
    </row>
    <row r="1688" spans="1:18" s="13" customFormat="1" x14ac:dyDescent="0.3">
      <c r="A1688" s="4"/>
      <c r="O1688" s="2"/>
      <c r="P1688"/>
      <c r="Q1688"/>
      <c r="R1688"/>
    </row>
    <row r="1689" spans="1:18" s="13" customFormat="1" x14ac:dyDescent="0.3">
      <c r="A1689" s="4"/>
      <c r="O1689" s="2"/>
      <c r="P1689"/>
      <c r="Q1689"/>
      <c r="R1689"/>
    </row>
    <row r="1690" spans="1:18" s="13" customFormat="1" x14ac:dyDescent="0.3">
      <c r="A1690" s="4"/>
      <c r="O1690" s="2"/>
      <c r="P1690"/>
      <c r="Q1690"/>
      <c r="R1690"/>
    </row>
    <row r="1691" spans="1:18" s="13" customFormat="1" x14ac:dyDescent="0.3">
      <c r="A1691" s="4"/>
      <c r="O1691" s="2"/>
      <c r="P1691"/>
      <c r="Q1691"/>
      <c r="R1691"/>
    </row>
    <row r="1692" spans="1:18" s="13" customFormat="1" x14ac:dyDescent="0.3">
      <c r="A1692" s="4"/>
      <c r="O1692" s="2"/>
      <c r="P1692"/>
      <c r="Q1692"/>
      <c r="R1692"/>
    </row>
    <row r="1693" spans="1:18" s="13" customFormat="1" x14ac:dyDescent="0.3">
      <c r="A1693" s="4"/>
      <c r="O1693" s="2"/>
      <c r="P1693"/>
      <c r="Q1693"/>
      <c r="R1693"/>
    </row>
    <row r="1694" spans="1:18" s="13" customFormat="1" x14ac:dyDescent="0.3">
      <c r="A1694" s="4"/>
      <c r="O1694" s="2"/>
      <c r="P1694"/>
      <c r="Q1694"/>
      <c r="R1694"/>
    </row>
    <row r="1695" spans="1:18" s="13" customFormat="1" x14ac:dyDescent="0.3">
      <c r="A1695" s="4"/>
      <c r="O1695" s="2"/>
      <c r="P1695"/>
      <c r="Q1695"/>
      <c r="R1695"/>
    </row>
    <row r="1696" spans="1:18" s="13" customFormat="1" x14ac:dyDescent="0.3">
      <c r="A1696" s="4"/>
      <c r="O1696" s="2"/>
      <c r="P1696"/>
      <c r="Q1696"/>
      <c r="R1696"/>
    </row>
    <row r="1697" spans="1:18" s="13" customFormat="1" x14ac:dyDescent="0.3">
      <c r="A1697" s="4"/>
      <c r="O1697" s="2"/>
      <c r="P1697"/>
      <c r="Q1697"/>
      <c r="R1697"/>
    </row>
    <row r="1698" spans="1:18" s="13" customFormat="1" x14ac:dyDescent="0.3">
      <c r="A1698" s="4"/>
      <c r="O1698" s="2"/>
      <c r="P1698"/>
      <c r="Q1698"/>
      <c r="R1698"/>
    </row>
    <row r="1699" spans="1:18" s="13" customFormat="1" x14ac:dyDescent="0.3">
      <c r="A1699" s="4"/>
      <c r="O1699" s="2"/>
      <c r="P1699"/>
      <c r="Q1699"/>
      <c r="R1699"/>
    </row>
    <row r="1700" spans="1:18" s="13" customFormat="1" x14ac:dyDescent="0.3">
      <c r="A1700" s="4"/>
      <c r="O1700" s="2"/>
      <c r="P1700"/>
      <c r="Q1700"/>
      <c r="R1700"/>
    </row>
    <row r="1701" spans="1:18" s="13" customFormat="1" x14ac:dyDescent="0.3">
      <c r="A1701" s="4"/>
      <c r="O1701" s="2"/>
      <c r="P1701"/>
      <c r="Q1701"/>
      <c r="R1701"/>
    </row>
    <row r="1702" spans="1:18" s="13" customFormat="1" x14ac:dyDescent="0.3">
      <c r="A1702" s="4"/>
      <c r="O1702" s="2"/>
      <c r="P1702"/>
      <c r="Q1702"/>
      <c r="R1702"/>
    </row>
    <row r="1703" spans="1:18" s="13" customFormat="1" x14ac:dyDescent="0.3">
      <c r="A1703" s="4"/>
      <c r="O1703" s="2"/>
      <c r="P1703"/>
      <c r="Q1703"/>
      <c r="R1703"/>
    </row>
    <row r="1704" spans="1:18" s="13" customFormat="1" x14ac:dyDescent="0.3">
      <c r="A1704" s="4"/>
      <c r="O1704" s="2"/>
      <c r="P1704"/>
      <c r="Q1704"/>
      <c r="R1704"/>
    </row>
    <row r="1705" spans="1:18" s="13" customFormat="1" x14ac:dyDescent="0.3">
      <c r="A1705" s="4"/>
      <c r="O1705" s="2"/>
      <c r="P1705"/>
      <c r="Q1705"/>
      <c r="R1705"/>
    </row>
    <row r="1706" spans="1:18" s="13" customFormat="1" x14ac:dyDescent="0.3">
      <c r="A1706" s="4"/>
      <c r="O1706" s="2"/>
      <c r="P1706"/>
      <c r="Q1706"/>
      <c r="R1706"/>
    </row>
    <row r="1707" spans="1:18" s="13" customFormat="1" x14ac:dyDescent="0.3">
      <c r="A1707" s="4"/>
      <c r="O1707" s="2"/>
      <c r="P1707"/>
      <c r="Q1707"/>
      <c r="R1707"/>
    </row>
    <row r="1708" spans="1:18" s="13" customFormat="1" x14ac:dyDescent="0.3">
      <c r="A1708" s="4"/>
      <c r="O1708" s="2"/>
      <c r="P1708"/>
      <c r="Q1708"/>
      <c r="R1708"/>
    </row>
    <row r="1709" spans="1:18" s="13" customFormat="1" x14ac:dyDescent="0.3">
      <c r="A1709" s="4"/>
      <c r="O1709" s="2"/>
      <c r="P1709"/>
      <c r="Q1709"/>
      <c r="R1709"/>
    </row>
    <row r="1710" spans="1:18" s="13" customFormat="1" x14ac:dyDescent="0.3">
      <c r="A1710" s="4"/>
      <c r="O1710" s="2"/>
      <c r="P1710"/>
      <c r="Q1710"/>
      <c r="R1710"/>
    </row>
    <row r="1711" spans="1:18" s="13" customFormat="1" x14ac:dyDescent="0.3">
      <c r="A1711" s="4"/>
      <c r="O1711" s="2"/>
      <c r="P1711"/>
      <c r="Q1711"/>
      <c r="R1711"/>
    </row>
    <row r="1712" spans="1:18" s="13" customFormat="1" x14ac:dyDescent="0.3">
      <c r="A1712" s="4"/>
      <c r="O1712" s="2"/>
      <c r="P1712"/>
      <c r="Q1712"/>
      <c r="R1712"/>
    </row>
    <row r="1713" spans="1:18" s="13" customFormat="1" x14ac:dyDescent="0.3">
      <c r="A1713" s="4"/>
      <c r="O1713" s="2"/>
      <c r="P1713"/>
      <c r="Q1713"/>
      <c r="R1713"/>
    </row>
    <row r="1714" spans="1:18" s="13" customFormat="1" x14ac:dyDescent="0.3">
      <c r="A1714" s="4"/>
      <c r="O1714" s="2"/>
      <c r="P1714"/>
      <c r="Q1714"/>
      <c r="R1714"/>
    </row>
    <row r="1715" spans="1:18" s="13" customFormat="1" x14ac:dyDescent="0.3">
      <c r="A1715" s="4"/>
      <c r="O1715" s="2"/>
      <c r="P1715"/>
      <c r="Q1715"/>
      <c r="R1715"/>
    </row>
    <row r="1716" spans="1:18" s="13" customFormat="1" x14ac:dyDescent="0.3">
      <c r="A1716" s="4"/>
      <c r="O1716" s="2"/>
      <c r="P1716"/>
      <c r="Q1716"/>
      <c r="R1716"/>
    </row>
    <row r="1717" spans="1:18" s="13" customFormat="1" x14ac:dyDescent="0.3">
      <c r="A1717" s="4"/>
      <c r="O1717" s="2"/>
      <c r="P1717"/>
      <c r="Q1717"/>
      <c r="R1717"/>
    </row>
    <row r="1718" spans="1:18" s="13" customFormat="1" x14ac:dyDescent="0.3">
      <c r="A1718" s="4"/>
      <c r="O1718" s="2"/>
      <c r="P1718"/>
      <c r="Q1718"/>
      <c r="R1718"/>
    </row>
    <row r="1719" spans="1:18" s="13" customFormat="1" x14ac:dyDescent="0.3">
      <c r="A1719" s="4"/>
      <c r="O1719" s="2"/>
      <c r="P1719"/>
      <c r="Q1719"/>
      <c r="R1719"/>
    </row>
    <row r="1720" spans="1:18" s="13" customFormat="1" x14ac:dyDescent="0.3">
      <c r="A1720" s="4"/>
      <c r="O1720" s="2"/>
      <c r="P1720"/>
      <c r="Q1720"/>
      <c r="R1720"/>
    </row>
    <row r="1721" spans="1:18" s="13" customFormat="1" x14ac:dyDescent="0.3">
      <c r="A1721" s="4"/>
      <c r="O1721" s="2"/>
      <c r="P1721"/>
      <c r="Q1721"/>
      <c r="R1721"/>
    </row>
    <row r="1722" spans="1:18" s="13" customFormat="1" x14ac:dyDescent="0.3">
      <c r="A1722" s="4"/>
      <c r="O1722" s="2"/>
      <c r="P1722"/>
      <c r="Q1722"/>
      <c r="R1722"/>
    </row>
    <row r="1723" spans="1:18" s="13" customFormat="1" x14ac:dyDescent="0.3">
      <c r="A1723" s="4"/>
      <c r="O1723" s="2"/>
      <c r="P1723"/>
      <c r="Q1723"/>
      <c r="R1723"/>
    </row>
    <row r="1724" spans="1:18" s="13" customFormat="1" x14ac:dyDescent="0.3">
      <c r="A1724" s="4"/>
      <c r="O1724" s="2"/>
      <c r="P1724"/>
      <c r="Q1724"/>
      <c r="R1724"/>
    </row>
    <row r="1725" spans="1:18" s="13" customFormat="1" x14ac:dyDescent="0.3">
      <c r="A1725" s="4"/>
      <c r="O1725" s="2"/>
      <c r="P1725"/>
      <c r="Q1725"/>
      <c r="R1725"/>
    </row>
    <row r="1726" spans="1:18" s="13" customFormat="1" x14ac:dyDescent="0.3">
      <c r="A1726" s="4"/>
      <c r="O1726" s="2"/>
      <c r="P1726"/>
      <c r="Q1726"/>
      <c r="R1726"/>
    </row>
    <row r="1727" spans="1:18" s="13" customFormat="1" x14ac:dyDescent="0.3">
      <c r="A1727" s="4"/>
      <c r="O1727" s="2"/>
      <c r="P1727"/>
      <c r="Q1727"/>
      <c r="R1727"/>
    </row>
    <row r="1728" spans="1:18" s="13" customFormat="1" x14ac:dyDescent="0.3">
      <c r="A1728" s="4"/>
      <c r="O1728" s="2"/>
      <c r="P1728"/>
      <c r="Q1728"/>
      <c r="R1728"/>
    </row>
    <row r="1729" spans="1:18" s="13" customFormat="1" x14ac:dyDescent="0.3">
      <c r="A1729" s="4"/>
      <c r="O1729" s="2"/>
      <c r="P1729"/>
      <c r="Q1729"/>
      <c r="R1729"/>
    </row>
    <row r="1730" spans="1:18" s="13" customFormat="1" x14ac:dyDescent="0.3">
      <c r="A1730" s="4"/>
      <c r="O1730" s="2"/>
      <c r="P1730"/>
      <c r="Q1730"/>
      <c r="R1730"/>
    </row>
    <row r="1731" spans="1:18" s="13" customFormat="1" x14ac:dyDescent="0.3">
      <c r="A1731" s="4"/>
      <c r="O1731" s="2"/>
      <c r="P1731"/>
      <c r="Q1731"/>
      <c r="R1731"/>
    </row>
    <row r="1732" spans="1:18" s="13" customFormat="1" x14ac:dyDescent="0.3">
      <c r="A1732" s="4"/>
      <c r="O1732" s="2"/>
      <c r="P1732"/>
      <c r="Q1732"/>
      <c r="R1732"/>
    </row>
    <row r="1733" spans="1:18" s="13" customFormat="1" x14ac:dyDescent="0.3">
      <c r="A1733" s="4"/>
      <c r="O1733" s="2"/>
      <c r="P1733"/>
      <c r="Q1733"/>
      <c r="R1733"/>
    </row>
    <row r="1734" spans="1:18" s="13" customFormat="1" x14ac:dyDescent="0.3">
      <c r="A1734" s="4"/>
      <c r="O1734" s="2"/>
      <c r="P1734"/>
      <c r="Q1734"/>
      <c r="R1734"/>
    </row>
    <row r="1735" spans="1:18" s="13" customFormat="1" x14ac:dyDescent="0.3">
      <c r="A1735" s="4"/>
      <c r="O1735" s="2"/>
      <c r="P1735"/>
      <c r="Q1735"/>
      <c r="R1735"/>
    </row>
    <row r="1736" spans="1:18" s="13" customFormat="1" x14ac:dyDescent="0.3">
      <c r="A1736" s="4"/>
      <c r="O1736" s="2"/>
      <c r="P1736"/>
      <c r="Q1736"/>
      <c r="R1736"/>
    </row>
    <row r="1737" spans="1:18" s="13" customFormat="1" x14ac:dyDescent="0.3">
      <c r="A1737" s="4"/>
      <c r="O1737" s="2"/>
      <c r="P1737"/>
      <c r="Q1737"/>
      <c r="R1737"/>
    </row>
    <row r="1738" spans="1:18" s="13" customFormat="1" x14ac:dyDescent="0.3">
      <c r="A1738" s="4"/>
      <c r="O1738" s="2"/>
      <c r="P1738"/>
      <c r="Q1738"/>
      <c r="R1738"/>
    </row>
    <row r="1739" spans="1:18" s="13" customFormat="1" x14ac:dyDescent="0.3">
      <c r="A1739" s="4"/>
      <c r="O1739" s="2"/>
      <c r="P1739"/>
      <c r="Q1739"/>
      <c r="R1739"/>
    </row>
    <row r="1740" spans="1:18" s="13" customFormat="1" x14ac:dyDescent="0.3">
      <c r="A1740" s="4"/>
      <c r="O1740" s="2"/>
      <c r="P1740"/>
      <c r="Q1740"/>
      <c r="R1740"/>
    </row>
    <row r="1741" spans="1:18" s="13" customFormat="1" x14ac:dyDescent="0.3">
      <c r="A1741" s="4"/>
      <c r="O1741" s="2"/>
      <c r="P1741"/>
      <c r="Q1741"/>
      <c r="R1741"/>
    </row>
    <row r="1742" spans="1:18" s="13" customFormat="1" x14ac:dyDescent="0.3">
      <c r="A1742" s="4"/>
      <c r="O1742" s="2"/>
      <c r="P1742"/>
      <c r="Q1742"/>
      <c r="R1742"/>
    </row>
    <row r="1743" spans="1:18" s="13" customFormat="1" x14ac:dyDescent="0.3">
      <c r="A1743" s="4"/>
      <c r="O1743" s="2"/>
      <c r="P1743"/>
      <c r="Q1743"/>
      <c r="R1743"/>
    </row>
    <row r="1744" spans="1:18" s="13" customFormat="1" x14ac:dyDescent="0.3">
      <c r="A1744" s="4"/>
      <c r="O1744" s="2"/>
      <c r="P1744"/>
      <c r="Q1744"/>
      <c r="R1744"/>
    </row>
    <row r="1745" spans="1:18" s="13" customFormat="1" x14ac:dyDescent="0.3">
      <c r="A1745" s="4"/>
      <c r="O1745" s="2"/>
      <c r="P1745"/>
      <c r="Q1745"/>
      <c r="R1745"/>
    </row>
    <row r="1746" spans="1:18" s="13" customFormat="1" x14ac:dyDescent="0.3">
      <c r="A1746" s="4"/>
      <c r="O1746" s="2"/>
      <c r="P1746"/>
      <c r="Q1746"/>
      <c r="R1746"/>
    </row>
    <row r="1747" spans="1:18" s="13" customFormat="1" x14ac:dyDescent="0.3">
      <c r="A1747" s="4"/>
      <c r="O1747" s="2"/>
      <c r="P1747"/>
      <c r="Q1747"/>
      <c r="R1747"/>
    </row>
    <row r="1748" spans="1:18" s="13" customFormat="1" x14ac:dyDescent="0.3">
      <c r="A1748" s="4"/>
      <c r="O1748" s="2"/>
      <c r="P1748"/>
      <c r="Q1748"/>
      <c r="R1748"/>
    </row>
    <row r="1749" spans="1:18" s="13" customFormat="1" x14ac:dyDescent="0.3">
      <c r="A1749" s="4"/>
      <c r="O1749" s="2"/>
      <c r="P1749"/>
      <c r="Q1749"/>
      <c r="R1749"/>
    </row>
    <row r="1750" spans="1:18" s="13" customFormat="1" x14ac:dyDescent="0.3">
      <c r="A1750" s="4"/>
      <c r="O1750" s="2"/>
      <c r="P1750"/>
      <c r="Q1750"/>
      <c r="R1750"/>
    </row>
    <row r="1751" spans="1:18" s="13" customFormat="1" x14ac:dyDescent="0.3">
      <c r="A1751" s="4"/>
      <c r="O1751" s="2"/>
      <c r="P1751"/>
      <c r="Q1751"/>
      <c r="R1751"/>
    </row>
    <row r="1752" spans="1:18" s="13" customFormat="1" x14ac:dyDescent="0.3">
      <c r="A1752" s="4"/>
      <c r="O1752" s="2"/>
      <c r="P1752"/>
      <c r="Q1752"/>
      <c r="R1752"/>
    </row>
    <row r="1753" spans="1:18" s="13" customFormat="1" x14ac:dyDescent="0.3">
      <c r="A1753" s="4"/>
      <c r="O1753" s="2"/>
      <c r="P1753"/>
      <c r="Q1753"/>
      <c r="R1753"/>
    </row>
    <row r="1754" spans="1:18" s="13" customFormat="1" x14ac:dyDescent="0.3">
      <c r="A1754" s="4"/>
      <c r="O1754" s="2"/>
      <c r="P1754"/>
      <c r="Q1754"/>
      <c r="R1754"/>
    </row>
    <row r="1755" spans="1:18" s="13" customFormat="1" x14ac:dyDescent="0.3">
      <c r="A1755" s="4"/>
      <c r="O1755" s="2"/>
      <c r="P1755"/>
      <c r="Q1755"/>
      <c r="R1755"/>
    </row>
    <row r="1756" spans="1:18" s="13" customFormat="1" x14ac:dyDescent="0.3">
      <c r="A1756" s="4"/>
      <c r="O1756" s="2"/>
      <c r="P1756"/>
      <c r="Q1756"/>
      <c r="R1756"/>
    </row>
    <row r="1757" spans="1:18" s="13" customFormat="1" x14ac:dyDescent="0.3">
      <c r="A1757" s="4"/>
      <c r="O1757" s="2"/>
      <c r="P1757"/>
      <c r="Q1757"/>
      <c r="R1757"/>
    </row>
    <row r="1758" spans="1:18" s="13" customFormat="1" x14ac:dyDescent="0.3">
      <c r="A1758" s="4"/>
      <c r="O1758" s="2"/>
      <c r="P1758"/>
      <c r="Q1758"/>
      <c r="R1758"/>
    </row>
    <row r="1759" spans="1:18" s="13" customFormat="1" x14ac:dyDescent="0.3">
      <c r="A1759" s="4"/>
      <c r="O1759" s="2"/>
      <c r="P1759"/>
      <c r="Q1759"/>
      <c r="R1759"/>
    </row>
    <row r="1760" spans="1:18" s="13" customFormat="1" x14ac:dyDescent="0.3">
      <c r="A1760" s="4"/>
      <c r="O1760" s="2"/>
      <c r="P1760"/>
      <c r="Q1760"/>
      <c r="R1760"/>
    </row>
    <row r="1761" spans="1:18" s="13" customFormat="1" x14ac:dyDescent="0.3">
      <c r="A1761" s="4"/>
      <c r="O1761" s="2"/>
      <c r="P1761"/>
      <c r="Q1761"/>
      <c r="R1761"/>
    </row>
    <row r="1762" spans="1:18" s="13" customFormat="1" x14ac:dyDescent="0.3">
      <c r="A1762" s="4"/>
      <c r="O1762" s="2"/>
      <c r="P1762"/>
      <c r="Q1762"/>
      <c r="R1762"/>
    </row>
    <row r="1763" spans="1:18" s="13" customFormat="1" x14ac:dyDescent="0.3">
      <c r="A1763" s="4"/>
      <c r="O1763" s="2"/>
      <c r="P1763"/>
      <c r="Q1763"/>
      <c r="R1763"/>
    </row>
    <row r="1764" spans="1:18" s="13" customFormat="1" x14ac:dyDescent="0.3">
      <c r="A1764" s="4"/>
      <c r="O1764" s="2"/>
      <c r="P1764"/>
      <c r="Q1764"/>
      <c r="R1764"/>
    </row>
    <row r="1765" spans="1:18" s="13" customFormat="1" x14ac:dyDescent="0.3">
      <c r="A1765" s="4"/>
      <c r="O1765" s="2"/>
      <c r="P1765"/>
      <c r="Q1765"/>
      <c r="R1765"/>
    </row>
    <row r="1766" spans="1:18" s="13" customFormat="1" x14ac:dyDescent="0.3">
      <c r="A1766" s="4"/>
      <c r="O1766" s="2"/>
      <c r="P1766"/>
      <c r="Q1766"/>
      <c r="R1766"/>
    </row>
    <row r="1767" spans="1:18" s="13" customFormat="1" x14ac:dyDescent="0.3">
      <c r="A1767" s="4"/>
      <c r="O1767" s="2"/>
      <c r="P1767"/>
      <c r="Q1767"/>
      <c r="R1767"/>
    </row>
    <row r="1768" spans="1:18" s="13" customFormat="1" x14ac:dyDescent="0.3">
      <c r="A1768" s="4"/>
      <c r="O1768" s="2"/>
      <c r="P1768"/>
      <c r="Q1768"/>
      <c r="R1768"/>
    </row>
    <row r="1769" spans="1:18" s="13" customFormat="1" x14ac:dyDescent="0.3">
      <c r="A1769" s="4"/>
      <c r="O1769" s="2"/>
      <c r="P1769"/>
      <c r="Q1769"/>
      <c r="R1769"/>
    </row>
    <row r="1770" spans="1:18" s="13" customFormat="1" x14ac:dyDescent="0.3">
      <c r="A1770" s="4"/>
      <c r="O1770" s="2"/>
      <c r="P1770"/>
      <c r="Q1770"/>
      <c r="R1770"/>
    </row>
    <row r="1771" spans="1:18" s="13" customFormat="1" x14ac:dyDescent="0.3">
      <c r="A1771" s="4"/>
      <c r="O1771" s="2"/>
      <c r="P1771"/>
      <c r="Q1771"/>
      <c r="R1771"/>
    </row>
    <row r="1772" spans="1:18" s="13" customFormat="1" x14ac:dyDescent="0.3">
      <c r="A1772" s="4"/>
      <c r="O1772" s="2"/>
      <c r="P1772"/>
      <c r="Q1772"/>
      <c r="R1772"/>
    </row>
    <row r="1773" spans="1:18" s="13" customFormat="1" x14ac:dyDescent="0.3">
      <c r="A1773" s="4"/>
      <c r="O1773" s="2"/>
      <c r="P1773"/>
      <c r="Q1773"/>
      <c r="R1773"/>
    </row>
    <row r="1774" spans="1:18" s="13" customFormat="1" x14ac:dyDescent="0.3">
      <c r="A1774" s="4"/>
      <c r="O1774" s="2"/>
      <c r="P1774"/>
      <c r="Q1774"/>
      <c r="R1774"/>
    </row>
    <row r="1775" spans="1:18" s="13" customFormat="1" x14ac:dyDescent="0.3">
      <c r="A1775" s="4"/>
      <c r="O1775" s="2"/>
      <c r="P1775"/>
      <c r="Q1775"/>
      <c r="R1775"/>
    </row>
    <row r="1776" spans="1:18" s="13" customFormat="1" x14ac:dyDescent="0.3">
      <c r="A1776" s="4"/>
      <c r="O1776" s="2"/>
      <c r="P1776"/>
      <c r="Q1776"/>
      <c r="R1776"/>
    </row>
    <row r="1777" spans="1:18" s="13" customFormat="1" x14ac:dyDescent="0.3">
      <c r="A1777" s="4"/>
      <c r="O1777" s="2"/>
      <c r="P1777"/>
      <c r="Q1777"/>
      <c r="R1777"/>
    </row>
    <row r="1778" spans="1:18" s="13" customFormat="1" x14ac:dyDescent="0.3">
      <c r="A1778" s="4"/>
      <c r="O1778" s="2"/>
      <c r="P1778"/>
      <c r="Q1778"/>
      <c r="R1778"/>
    </row>
    <row r="1779" spans="1:18" s="13" customFormat="1" x14ac:dyDescent="0.3">
      <c r="A1779" s="4"/>
      <c r="O1779" s="2"/>
      <c r="P1779"/>
      <c r="Q1779"/>
      <c r="R1779"/>
    </row>
    <row r="1780" spans="1:18" s="13" customFormat="1" x14ac:dyDescent="0.3">
      <c r="A1780" s="4"/>
      <c r="O1780" s="2"/>
      <c r="P1780"/>
      <c r="Q1780"/>
      <c r="R1780"/>
    </row>
    <row r="1781" spans="1:18" s="13" customFormat="1" x14ac:dyDescent="0.3">
      <c r="A1781" s="4"/>
      <c r="O1781" s="2"/>
      <c r="P1781"/>
      <c r="Q1781"/>
      <c r="R1781"/>
    </row>
    <row r="1782" spans="1:18" s="13" customFormat="1" x14ac:dyDescent="0.3">
      <c r="A1782" s="4"/>
      <c r="O1782" s="2"/>
      <c r="P1782"/>
      <c r="Q1782"/>
      <c r="R1782"/>
    </row>
    <row r="1783" spans="1:18" s="13" customFormat="1" x14ac:dyDescent="0.3">
      <c r="A1783" s="4"/>
      <c r="O1783" s="2"/>
      <c r="P1783"/>
      <c r="Q1783"/>
      <c r="R1783"/>
    </row>
    <row r="1784" spans="1:18" s="13" customFormat="1" x14ac:dyDescent="0.3">
      <c r="A1784" s="4"/>
      <c r="O1784" s="2"/>
      <c r="P1784"/>
      <c r="Q1784"/>
      <c r="R1784"/>
    </row>
    <row r="1785" spans="1:18" s="13" customFormat="1" x14ac:dyDescent="0.3">
      <c r="A1785" s="4"/>
      <c r="O1785" s="2"/>
      <c r="P1785"/>
      <c r="Q1785"/>
      <c r="R1785"/>
    </row>
    <row r="1786" spans="1:18" s="13" customFormat="1" x14ac:dyDescent="0.3">
      <c r="A1786" s="4"/>
      <c r="O1786" s="2"/>
      <c r="P1786"/>
      <c r="Q1786"/>
      <c r="R1786"/>
    </row>
    <row r="1787" spans="1:18" s="13" customFormat="1" x14ac:dyDescent="0.3">
      <c r="A1787" s="4"/>
      <c r="O1787" s="2"/>
      <c r="P1787"/>
      <c r="Q1787"/>
      <c r="R1787"/>
    </row>
    <row r="1788" spans="1:18" s="13" customFormat="1" x14ac:dyDescent="0.3">
      <c r="A1788" s="4"/>
      <c r="O1788" s="2"/>
      <c r="P1788"/>
      <c r="Q1788"/>
      <c r="R1788"/>
    </row>
    <row r="1789" spans="1:18" s="13" customFormat="1" x14ac:dyDescent="0.3">
      <c r="A1789" s="4"/>
      <c r="O1789" s="2"/>
      <c r="P1789"/>
      <c r="Q1789"/>
      <c r="R1789"/>
    </row>
    <row r="1790" spans="1:18" s="13" customFormat="1" x14ac:dyDescent="0.3">
      <c r="A1790" s="4"/>
      <c r="O1790" s="2"/>
      <c r="P1790"/>
      <c r="Q1790"/>
      <c r="R1790"/>
    </row>
    <row r="1791" spans="1:18" s="13" customFormat="1" x14ac:dyDescent="0.3">
      <c r="A1791" s="4"/>
      <c r="O1791" s="2"/>
      <c r="P1791"/>
      <c r="Q1791"/>
      <c r="R1791"/>
    </row>
    <row r="1792" spans="1:18" s="13" customFormat="1" x14ac:dyDescent="0.3">
      <c r="A1792" s="4"/>
      <c r="O1792" s="2"/>
      <c r="P1792"/>
      <c r="Q1792"/>
      <c r="R1792"/>
    </row>
    <row r="1793" spans="1:18" s="13" customFormat="1" x14ac:dyDescent="0.3">
      <c r="A1793" s="4"/>
      <c r="O1793" s="2"/>
      <c r="P1793"/>
      <c r="Q1793"/>
      <c r="R1793"/>
    </row>
    <row r="1794" spans="1:18" s="13" customFormat="1" x14ac:dyDescent="0.3">
      <c r="A1794" s="4"/>
      <c r="O1794" s="2"/>
      <c r="P1794"/>
      <c r="Q1794"/>
      <c r="R1794"/>
    </row>
    <row r="1795" spans="1:18" s="13" customFormat="1" x14ac:dyDescent="0.3">
      <c r="A1795" s="4"/>
      <c r="O1795" s="2"/>
      <c r="P1795"/>
      <c r="Q1795"/>
      <c r="R1795"/>
    </row>
    <row r="1796" spans="1:18" s="13" customFormat="1" x14ac:dyDescent="0.3">
      <c r="A1796" s="4"/>
      <c r="O1796" s="2"/>
      <c r="P1796"/>
      <c r="Q1796"/>
      <c r="R1796"/>
    </row>
    <row r="1797" spans="1:18" s="13" customFormat="1" x14ac:dyDescent="0.3">
      <c r="A1797" s="4"/>
      <c r="O1797" s="2"/>
      <c r="P1797"/>
      <c r="Q1797"/>
      <c r="R1797"/>
    </row>
    <row r="1798" spans="1:18" s="13" customFormat="1" x14ac:dyDescent="0.3">
      <c r="A1798" s="4"/>
      <c r="O1798" s="2"/>
      <c r="P1798"/>
      <c r="Q1798"/>
      <c r="R1798"/>
    </row>
    <row r="1799" spans="1:18" s="13" customFormat="1" x14ac:dyDescent="0.3">
      <c r="A1799" s="4"/>
      <c r="O1799" s="2"/>
      <c r="P1799"/>
      <c r="Q1799"/>
      <c r="R1799"/>
    </row>
    <row r="1800" spans="1:18" s="13" customFormat="1" x14ac:dyDescent="0.3">
      <c r="A1800" s="4"/>
      <c r="O1800" s="2"/>
      <c r="P1800"/>
      <c r="Q1800"/>
      <c r="R1800"/>
    </row>
    <row r="1801" spans="1:18" s="13" customFormat="1" x14ac:dyDescent="0.3">
      <c r="A1801" s="4"/>
      <c r="O1801" s="2"/>
      <c r="P1801"/>
      <c r="Q1801"/>
      <c r="R1801"/>
    </row>
    <row r="1802" spans="1:18" s="13" customFormat="1" x14ac:dyDescent="0.3">
      <c r="A1802" s="4"/>
      <c r="O1802" s="2"/>
      <c r="P1802"/>
      <c r="Q1802"/>
      <c r="R1802"/>
    </row>
    <row r="1803" spans="1:18" s="13" customFormat="1" x14ac:dyDescent="0.3">
      <c r="A1803" s="4"/>
      <c r="O1803" s="2"/>
      <c r="P1803"/>
      <c r="Q1803"/>
      <c r="R1803"/>
    </row>
    <row r="1804" spans="1:18" s="13" customFormat="1" x14ac:dyDescent="0.3">
      <c r="A1804" s="4"/>
      <c r="O1804" s="2"/>
      <c r="P1804"/>
      <c r="Q1804"/>
      <c r="R1804"/>
    </row>
    <row r="1805" spans="1:18" s="13" customFormat="1" x14ac:dyDescent="0.3">
      <c r="A1805" s="4"/>
      <c r="O1805" s="2"/>
      <c r="P1805"/>
      <c r="Q1805"/>
      <c r="R1805"/>
    </row>
    <row r="1806" spans="1:18" s="13" customFormat="1" x14ac:dyDescent="0.3">
      <c r="A1806" s="4"/>
      <c r="O1806" s="2"/>
      <c r="P1806"/>
      <c r="Q1806"/>
      <c r="R1806"/>
    </row>
    <row r="1807" spans="1:18" s="13" customFormat="1" x14ac:dyDescent="0.3">
      <c r="A1807" s="4"/>
      <c r="O1807" s="2"/>
      <c r="P1807"/>
      <c r="Q1807"/>
      <c r="R1807"/>
    </row>
    <row r="1808" spans="1:18" s="13" customFormat="1" x14ac:dyDescent="0.3">
      <c r="A1808" s="4"/>
      <c r="O1808" s="2"/>
      <c r="P1808"/>
      <c r="Q1808"/>
      <c r="R1808"/>
    </row>
    <row r="1809" spans="1:18" s="13" customFormat="1" x14ac:dyDescent="0.3">
      <c r="A1809" s="4"/>
      <c r="O1809" s="2"/>
      <c r="P1809"/>
      <c r="Q1809"/>
      <c r="R1809"/>
    </row>
    <row r="1810" spans="1:18" s="13" customFormat="1" x14ac:dyDescent="0.3">
      <c r="A1810" s="4"/>
      <c r="O1810" s="2"/>
      <c r="P1810"/>
      <c r="Q1810"/>
      <c r="R1810"/>
    </row>
    <row r="1811" spans="1:18" s="13" customFormat="1" x14ac:dyDescent="0.3">
      <c r="A1811" s="4"/>
      <c r="O1811" s="2"/>
      <c r="P1811"/>
      <c r="Q1811"/>
      <c r="R1811"/>
    </row>
    <row r="1812" spans="1:18" s="13" customFormat="1" x14ac:dyDescent="0.3">
      <c r="A1812" s="4"/>
      <c r="O1812" s="2"/>
      <c r="P1812"/>
      <c r="Q1812"/>
      <c r="R1812"/>
    </row>
    <row r="1813" spans="1:18" s="13" customFormat="1" x14ac:dyDescent="0.3">
      <c r="A1813" s="4"/>
      <c r="O1813" s="2"/>
      <c r="P1813"/>
      <c r="Q1813"/>
      <c r="R1813"/>
    </row>
    <row r="1814" spans="1:18" s="13" customFormat="1" x14ac:dyDescent="0.3">
      <c r="A1814" s="4"/>
      <c r="O1814" s="2"/>
      <c r="P1814"/>
      <c r="Q1814"/>
      <c r="R1814"/>
    </row>
    <row r="1815" spans="1:18" s="13" customFormat="1" x14ac:dyDescent="0.3">
      <c r="A1815" s="4"/>
      <c r="O1815" s="2"/>
      <c r="P1815"/>
      <c r="Q1815"/>
      <c r="R1815"/>
    </row>
    <row r="1816" spans="1:18" s="13" customFormat="1" x14ac:dyDescent="0.3">
      <c r="A1816" s="4"/>
      <c r="O1816" s="2"/>
      <c r="P1816"/>
      <c r="Q1816"/>
      <c r="R1816"/>
    </row>
    <row r="1817" spans="1:18" s="13" customFormat="1" x14ac:dyDescent="0.3">
      <c r="A1817" s="4"/>
      <c r="O1817" s="2"/>
      <c r="P1817"/>
      <c r="Q1817"/>
      <c r="R1817"/>
    </row>
    <row r="1818" spans="1:18" s="13" customFormat="1" x14ac:dyDescent="0.3">
      <c r="A1818" s="4"/>
      <c r="O1818" s="2"/>
      <c r="P1818"/>
      <c r="Q1818"/>
      <c r="R1818"/>
    </row>
    <row r="1819" spans="1:18" s="13" customFormat="1" x14ac:dyDescent="0.3">
      <c r="A1819" s="4"/>
      <c r="O1819" s="2"/>
      <c r="P1819"/>
      <c r="Q1819"/>
      <c r="R1819"/>
    </row>
    <row r="1820" spans="1:18" s="13" customFormat="1" x14ac:dyDescent="0.3">
      <c r="A1820" s="4"/>
      <c r="O1820" s="2"/>
      <c r="P1820"/>
      <c r="Q1820"/>
      <c r="R1820"/>
    </row>
    <row r="1821" spans="1:18" s="13" customFormat="1" x14ac:dyDescent="0.3">
      <c r="A1821" s="4"/>
      <c r="O1821" s="2"/>
      <c r="P1821"/>
      <c r="Q1821"/>
      <c r="R1821"/>
    </row>
    <row r="1822" spans="1:18" s="13" customFormat="1" x14ac:dyDescent="0.3">
      <c r="A1822" s="4"/>
      <c r="O1822" s="2"/>
      <c r="P1822"/>
      <c r="Q1822"/>
      <c r="R1822"/>
    </row>
    <row r="1823" spans="1:18" s="13" customFormat="1" x14ac:dyDescent="0.3">
      <c r="A1823" s="4"/>
      <c r="O1823" s="2"/>
      <c r="P1823"/>
      <c r="Q1823"/>
      <c r="R1823"/>
    </row>
    <row r="1824" spans="1:18" s="13" customFormat="1" x14ac:dyDescent="0.3">
      <c r="A1824" s="4"/>
      <c r="O1824" s="2"/>
      <c r="P1824"/>
      <c r="Q1824"/>
      <c r="R1824"/>
    </row>
    <row r="1825" spans="1:18" s="13" customFormat="1" x14ac:dyDescent="0.3">
      <c r="A1825" s="4"/>
      <c r="O1825" s="2"/>
      <c r="P1825"/>
      <c r="Q1825"/>
      <c r="R1825"/>
    </row>
    <row r="1826" spans="1:18" s="13" customFormat="1" x14ac:dyDescent="0.3">
      <c r="A1826" s="4"/>
      <c r="O1826" s="2"/>
      <c r="P1826"/>
      <c r="Q1826"/>
      <c r="R1826"/>
    </row>
    <row r="1827" spans="1:18" s="13" customFormat="1" x14ac:dyDescent="0.3">
      <c r="A1827" s="4"/>
      <c r="O1827" s="2"/>
      <c r="P1827"/>
      <c r="Q1827"/>
      <c r="R1827"/>
    </row>
    <row r="1828" spans="1:18" s="13" customFormat="1" x14ac:dyDescent="0.3">
      <c r="A1828" s="4"/>
      <c r="O1828" s="2"/>
      <c r="P1828"/>
      <c r="Q1828"/>
      <c r="R1828"/>
    </row>
    <row r="1829" spans="1:18" s="13" customFormat="1" x14ac:dyDescent="0.3">
      <c r="A1829" s="4"/>
      <c r="O1829" s="2"/>
      <c r="P1829"/>
      <c r="Q1829"/>
      <c r="R1829"/>
    </row>
    <row r="1830" spans="1:18" s="13" customFormat="1" x14ac:dyDescent="0.3">
      <c r="A1830" s="4"/>
      <c r="O1830" s="2"/>
      <c r="P1830"/>
      <c r="Q1830"/>
      <c r="R1830"/>
    </row>
    <row r="1831" spans="1:18" s="13" customFormat="1" x14ac:dyDescent="0.3">
      <c r="A1831" s="4"/>
      <c r="O1831" s="2"/>
      <c r="P1831"/>
      <c r="Q1831"/>
      <c r="R1831"/>
    </row>
    <row r="1832" spans="1:18" s="13" customFormat="1" x14ac:dyDescent="0.3">
      <c r="A1832" s="4"/>
      <c r="O1832" s="2"/>
      <c r="P1832"/>
      <c r="Q1832"/>
      <c r="R1832"/>
    </row>
    <row r="1833" spans="1:18" s="13" customFormat="1" x14ac:dyDescent="0.3">
      <c r="A1833" s="4"/>
      <c r="O1833" s="2"/>
      <c r="P1833"/>
      <c r="Q1833"/>
      <c r="R1833"/>
    </row>
    <row r="1834" spans="1:18" s="13" customFormat="1" x14ac:dyDescent="0.3">
      <c r="A1834" s="4"/>
      <c r="O1834" s="2"/>
      <c r="P1834"/>
      <c r="Q1834"/>
      <c r="R1834"/>
    </row>
    <row r="1835" spans="1:18" s="13" customFormat="1" x14ac:dyDescent="0.3">
      <c r="A1835" s="4"/>
      <c r="O1835" s="2"/>
      <c r="P1835"/>
      <c r="Q1835"/>
      <c r="R1835"/>
    </row>
    <row r="1836" spans="1:18" s="13" customFormat="1" x14ac:dyDescent="0.3">
      <c r="A1836" s="4"/>
      <c r="O1836" s="2"/>
      <c r="P1836"/>
      <c r="Q1836"/>
      <c r="R1836"/>
    </row>
    <row r="1837" spans="1:18" s="13" customFormat="1" x14ac:dyDescent="0.3">
      <c r="A1837" s="4"/>
      <c r="O1837" s="2"/>
      <c r="P1837"/>
      <c r="Q1837"/>
      <c r="R1837"/>
    </row>
    <row r="1838" spans="1:18" s="13" customFormat="1" x14ac:dyDescent="0.3">
      <c r="A1838" s="4"/>
      <c r="O1838" s="2"/>
      <c r="P1838"/>
      <c r="Q1838"/>
      <c r="R1838"/>
    </row>
    <row r="1839" spans="1:18" s="13" customFormat="1" x14ac:dyDescent="0.3">
      <c r="A1839" s="4"/>
      <c r="O1839" s="2"/>
      <c r="P1839"/>
      <c r="Q1839"/>
      <c r="R1839"/>
    </row>
    <row r="1840" spans="1:18" s="13" customFormat="1" x14ac:dyDescent="0.3">
      <c r="A1840" s="4"/>
      <c r="O1840" s="2"/>
      <c r="P1840"/>
      <c r="Q1840"/>
      <c r="R1840"/>
    </row>
    <row r="1841" spans="1:18" s="13" customFormat="1" x14ac:dyDescent="0.3">
      <c r="A1841" s="4"/>
      <c r="O1841" s="2"/>
      <c r="P1841"/>
      <c r="Q1841"/>
      <c r="R1841"/>
    </row>
    <row r="1842" spans="1:18" s="13" customFormat="1" x14ac:dyDescent="0.3">
      <c r="A1842" s="4"/>
      <c r="O1842" s="2"/>
      <c r="P1842"/>
      <c r="Q1842"/>
      <c r="R1842"/>
    </row>
    <row r="1843" spans="1:18" s="13" customFormat="1" x14ac:dyDescent="0.3">
      <c r="A1843" s="4"/>
      <c r="O1843" s="2"/>
      <c r="P1843"/>
      <c r="Q1843"/>
      <c r="R1843"/>
    </row>
    <row r="1844" spans="1:18" s="13" customFormat="1" x14ac:dyDescent="0.3">
      <c r="A1844" s="4"/>
      <c r="O1844" s="2"/>
      <c r="P1844"/>
      <c r="Q1844"/>
      <c r="R1844"/>
    </row>
    <row r="1845" spans="1:18" s="13" customFormat="1" x14ac:dyDescent="0.3">
      <c r="A1845" s="4"/>
      <c r="O1845" s="2"/>
      <c r="P1845"/>
      <c r="Q1845"/>
      <c r="R1845"/>
    </row>
    <row r="1846" spans="1:18" s="13" customFormat="1" x14ac:dyDescent="0.3">
      <c r="A1846" s="4"/>
      <c r="O1846" s="2"/>
      <c r="P1846"/>
      <c r="Q1846"/>
      <c r="R1846"/>
    </row>
    <row r="1847" spans="1:18" s="13" customFormat="1" x14ac:dyDescent="0.3">
      <c r="A1847" s="4"/>
      <c r="O1847" s="2"/>
      <c r="P1847"/>
      <c r="Q1847"/>
      <c r="R1847"/>
    </row>
    <row r="1848" spans="1:18" s="13" customFormat="1" x14ac:dyDescent="0.3">
      <c r="A1848" s="4"/>
      <c r="O1848" s="2"/>
      <c r="P1848"/>
      <c r="Q1848"/>
      <c r="R1848"/>
    </row>
    <row r="1849" spans="1:18" s="13" customFormat="1" x14ac:dyDescent="0.3">
      <c r="A1849" s="4"/>
      <c r="O1849" s="2"/>
      <c r="P1849"/>
      <c r="Q1849"/>
      <c r="R1849"/>
    </row>
    <row r="1850" spans="1:18" s="13" customFormat="1" x14ac:dyDescent="0.3">
      <c r="A1850" s="4"/>
      <c r="O1850" s="2"/>
      <c r="P1850"/>
      <c r="Q1850"/>
      <c r="R1850"/>
    </row>
    <row r="1851" spans="1:18" s="13" customFormat="1" x14ac:dyDescent="0.3">
      <c r="A1851" s="4"/>
      <c r="O1851" s="2"/>
      <c r="P1851"/>
      <c r="Q1851"/>
      <c r="R1851"/>
    </row>
    <row r="1852" spans="1:18" s="13" customFormat="1" x14ac:dyDescent="0.3">
      <c r="A1852" s="4"/>
      <c r="O1852" s="2"/>
      <c r="P1852"/>
      <c r="Q1852"/>
      <c r="R1852"/>
    </row>
    <row r="1853" spans="1:18" s="13" customFormat="1" x14ac:dyDescent="0.3">
      <c r="A1853" s="4"/>
      <c r="O1853" s="2"/>
      <c r="P1853"/>
      <c r="Q1853"/>
      <c r="R1853"/>
    </row>
    <row r="1854" spans="1:18" s="13" customFormat="1" x14ac:dyDescent="0.3">
      <c r="A1854" s="4"/>
      <c r="O1854" s="2"/>
      <c r="P1854"/>
      <c r="Q1854"/>
      <c r="R1854"/>
    </row>
    <row r="1855" spans="1:18" s="13" customFormat="1" x14ac:dyDescent="0.3">
      <c r="A1855" s="4"/>
      <c r="O1855" s="2"/>
      <c r="P1855"/>
      <c r="Q1855"/>
      <c r="R1855"/>
    </row>
    <row r="1856" spans="1:18" s="13" customFormat="1" x14ac:dyDescent="0.3">
      <c r="A1856" s="4"/>
      <c r="O1856" s="2"/>
      <c r="P1856"/>
      <c r="Q1856"/>
      <c r="R1856"/>
    </row>
    <row r="1857" spans="1:18" s="13" customFormat="1" x14ac:dyDescent="0.3">
      <c r="A1857" s="4"/>
      <c r="O1857" s="2"/>
      <c r="P1857"/>
      <c r="Q1857"/>
      <c r="R1857"/>
    </row>
    <row r="1858" spans="1:18" s="13" customFormat="1" x14ac:dyDescent="0.3">
      <c r="A1858" s="4"/>
      <c r="O1858" s="2"/>
      <c r="P1858"/>
      <c r="Q1858"/>
      <c r="R1858"/>
    </row>
    <row r="1859" spans="1:18" s="13" customFormat="1" x14ac:dyDescent="0.3">
      <c r="A1859" s="4"/>
      <c r="O1859" s="2"/>
      <c r="P1859"/>
      <c r="Q1859"/>
      <c r="R1859"/>
    </row>
    <row r="1860" spans="1:18" s="13" customFormat="1" x14ac:dyDescent="0.3">
      <c r="A1860" s="4"/>
      <c r="O1860" s="2"/>
      <c r="P1860"/>
      <c r="Q1860"/>
      <c r="R1860"/>
    </row>
    <row r="1861" spans="1:18" s="13" customFormat="1" x14ac:dyDescent="0.3">
      <c r="A1861" s="4"/>
      <c r="O1861" s="2"/>
      <c r="P1861"/>
      <c r="Q1861"/>
      <c r="R1861"/>
    </row>
    <row r="1862" spans="1:18" s="13" customFormat="1" x14ac:dyDescent="0.3">
      <c r="A1862" s="4"/>
      <c r="O1862" s="2"/>
      <c r="P1862"/>
      <c r="Q1862"/>
      <c r="R1862"/>
    </row>
    <row r="1863" spans="1:18" s="13" customFormat="1" x14ac:dyDescent="0.3">
      <c r="A1863" s="4"/>
      <c r="O1863" s="2"/>
      <c r="P1863"/>
      <c r="Q1863"/>
      <c r="R1863"/>
    </row>
    <row r="1864" spans="1:18" s="13" customFormat="1" x14ac:dyDescent="0.3">
      <c r="A1864" s="4"/>
      <c r="O1864" s="2"/>
      <c r="P1864"/>
      <c r="Q1864"/>
      <c r="R1864"/>
    </row>
    <row r="1865" spans="1:18" s="13" customFormat="1" x14ac:dyDescent="0.3">
      <c r="A1865" s="4"/>
      <c r="O1865" s="2"/>
      <c r="P1865"/>
      <c r="Q1865"/>
      <c r="R1865"/>
    </row>
    <row r="1866" spans="1:18" s="13" customFormat="1" x14ac:dyDescent="0.3">
      <c r="A1866" s="4"/>
      <c r="O1866" s="2"/>
      <c r="P1866"/>
      <c r="Q1866"/>
      <c r="R1866"/>
    </row>
    <row r="1867" spans="1:18" s="13" customFormat="1" x14ac:dyDescent="0.3">
      <c r="A1867" s="4"/>
      <c r="O1867" s="2"/>
      <c r="P1867"/>
      <c r="Q1867"/>
      <c r="R1867"/>
    </row>
    <row r="1868" spans="1:18" s="13" customFormat="1" x14ac:dyDescent="0.3">
      <c r="A1868" s="4"/>
      <c r="O1868" s="2"/>
      <c r="P1868"/>
      <c r="Q1868"/>
      <c r="R1868"/>
    </row>
    <row r="1869" spans="1:18" s="13" customFormat="1" x14ac:dyDescent="0.3">
      <c r="A1869" s="4"/>
      <c r="O1869" s="2"/>
      <c r="P1869"/>
      <c r="Q1869"/>
      <c r="R1869"/>
    </row>
    <row r="1870" spans="1:18" s="13" customFormat="1" x14ac:dyDescent="0.3">
      <c r="A1870" s="4"/>
      <c r="O1870" s="2"/>
      <c r="P1870"/>
      <c r="Q1870"/>
      <c r="R1870"/>
    </row>
    <row r="1871" spans="1:18" s="13" customFormat="1" x14ac:dyDescent="0.3">
      <c r="A1871" s="4"/>
      <c r="O1871" s="2"/>
      <c r="P1871"/>
      <c r="Q1871"/>
      <c r="R1871"/>
    </row>
    <row r="1872" spans="1:18" s="13" customFormat="1" x14ac:dyDescent="0.3">
      <c r="A1872" s="4"/>
      <c r="O1872" s="2"/>
      <c r="P1872"/>
      <c r="Q1872"/>
      <c r="R1872"/>
    </row>
    <row r="1873" spans="1:18" s="13" customFormat="1" x14ac:dyDescent="0.3">
      <c r="A1873" s="4"/>
      <c r="O1873" s="2"/>
      <c r="P1873"/>
      <c r="Q1873"/>
      <c r="R1873"/>
    </row>
    <row r="1874" spans="1:18" s="13" customFormat="1" x14ac:dyDescent="0.3">
      <c r="A1874" s="4"/>
      <c r="O1874" s="2"/>
      <c r="P1874"/>
      <c r="Q1874"/>
      <c r="R1874"/>
    </row>
    <row r="1875" spans="1:18" s="13" customFormat="1" x14ac:dyDescent="0.3">
      <c r="A1875" s="4"/>
      <c r="O1875" s="2"/>
      <c r="P1875"/>
      <c r="Q1875"/>
      <c r="R1875"/>
    </row>
    <row r="1876" spans="1:18" s="13" customFormat="1" x14ac:dyDescent="0.3">
      <c r="A1876" s="4"/>
      <c r="O1876" s="2"/>
      <c r="P1876"/>
      <c r="Q1876"/>
      <c r="R1876"/>
    </row>
    <row r="1877" spans="1:18" s="13" customFormat="1" x14ac:dyDescent="0.3">
      <c r="A1877" s="4"/>
      <c r="O1877" s="2"/>
      <c r="P1877"/>
      <c r="Q1877"/>
      <c r="R1877"/>
    </row>
    <row r="1878" spans="1:18" s="13" customFormat="1" x14ac:dyDescent="0.3">
      <c r="A1878" s="4"/>
      <c r="O1878" s="2"/>
      <c r="P1878"/>
      <c r="Q1878"/>
      <c r="R1878"/>
    </row>
    <row r="1879" spans="1:18" s="13" customFormat="1" x14ac:dyDescent="0.3">
      <c r="A1879" s="4"/>
      <c r="O1879" s="2"/>
      <c r="P1879"/>
      <c r="Q1879"/>
      <c r="R1879"/>
    </row>
    <row r="1880" spans="1:18" s="13" customFormat="1" x14ac:dyDescent="0.3">
      <c r="A1880" s="4"/>
      <c r="O1880" s="2"/>
      <c r="P1880"/>
      <c r="Q1880"/>
      <c r="R1880"/>
    </row>
    <row r="1881" spans="1:18" s="13" customFormat="1" x14ac:dyDescent="0.3">
      <c r="A1881" s="4"/>
      <c r="O1881" s="2"/>
      <c r="P1881"/>
      <c r="Q1881"/>
      <c r="R1881"/>
    </row>
    <row r="1882" spans="1:18" s="13" customFormat="1" x14ac:dyDescent="0.3">
      <c r="A1882" s="4"/>
      <c r="O1882" s="2"/>
      <c r="P1882"/>
      <c r="Q1882"/>
      <c r="R1882"/>
    </row>
    <row r="1883" spans="1:18" s="13" customFormat="1" x14ac:dyDescent="0.3">
      <c r="A1883" s="4"/>
      <c r="O1883" s="2"/>
      <c r="P1883"/>
      <c r="Q1883"/>
      <c r="R1883"/>
    </row>
    <row r="1884" spans="1:18" s="13" customFormat="1" x14ac:dyDescent="0.3">
      <c r="A1884" s="4"/>
      <c r="O1884" s="2"/>
      <c r="P1884"/>
      <c r="Q1884"/>
      <c r="R1884"/>
    </row>
    <row r="1885" spans="1:18" s="13" customFormat="1" x14ac:dyDescent="0.3">
      <c r="A1885" s="4"/>
      <c r="O1885" s="2"/>
      <c r="P1885"/>
      <c r="Q1885"/>
      <c r="R1885"/>
    </row>
    <row r="1886" spans="1:18" s="13" customFormat="1" x14ac:dyDescent="0.3">
      <c r="A1886" s="4"/>
      <c r="O1886" s="2"/>
      <c r="P1886"/>
      <c r="Q1886"/>
      <c r="R1886"/>
    </row>
    <row r="1887" spans="1:18" s="13" customFormat="1" x14ac:dyDescent="0.3">
      <c r="A1887" s="4"/>
      <c r="O1887" s="2"/>
      <c r="P1887"/>
      <c r="Q1887"/>
      <c r="R1887"/>
    </row>
    <row r="1888" spans="1:18" s="13" customFormat="1" x14ac:dyDescent="0.3">
      <c r="A1888" s="4"/>
      <c r="O1888" s="2"/>
      <c r="P1888"/>
      <c r="Q1888"/>
      <c r="R1888"/>
    </row>
    <row r="1889" spans="1:18" s="13" customFormat="1" x14ac:dyDescent="0.3">
      <c r="A1889" s="4"/>
      <c r="O1889" s="2"/>
      <c r="P1889"/>
      <c r="Q1889"/>
      <c r="R1889"/>
    </row>
    <row r="1890" spans="1:18" s="13" customFormat="1" x14ac:dyDescent="0.3">
      <c r="A1890" s="4"/>
      <c r="O1890" s="2"/>
      <c r="P1890"/>
      <c r="Q1890"/>
      <c r="R1890"/>
    </row>
    <row r="1891" spans="1:18" s="13" customFormat="1" x14ac:dyDescent="0.3">
      <c r="A1891" s="4"/>
      <c r="O1891" s="2"/>
      <c r="P1891"/>
      <c r="Q1891"/>
      <c r="R1891"/>
    </row>
    <row r="1892" spans="1:18" s="13" customFormat="1" x14ac:dyDescent="0.3">
      <c r="A1892" s="4"/>
      <c r="O1892" s="2"/>
      <c r="P1892"/>
      <c r="Q1892"/>
      <c r="R1892"/>
    </row>
    <row r="1893" spans="1:18" s="13" customFormat="1" x14ac:dyDescent="0.3">
      <c r="A1893" s="4"/>
      <c r="O1893" s="2"/>
      <c r="P1893"/>
      <c r="Q1893"/>
      <c r="R1893"/>
    </row>
    <row r="1894" spans="1:18" s="13" customFormat="1" x14ac:dyDescent="0.3">
      <c r="A1894" s="4"/>
      <c r="O1894" s="2"/>
      <c r="P1894"/>
      <c r="Q1894"/>
      <c r="R1894"/>
    </row>
    <row r="1895" spans="1:18" s="13" customFormat="1" x14ac:dyDescent="0.3">
      <c r="A1895" s="4"/>
      <c r="O1895" s="2"/>
      <c r="P1895"/>
      <c r="Q1895"/>
      <c r="R1895"/>
    </row>
    <row r="1896" spans="1:18" s="13" customFormat="1" x14ac:dyDescent="0.3">
      <c r="A1896" s="4"/>
      <c r="O1896" s="2"/>
      <c r="P1896"/>
      <c r="Q1896"/>
      <c r="R1896"/>
    </row>
    <row r="1897" spans="1:18" s="13" customFormat="1" x14ac:dyDescent="0.3">
      <c r="A1897" s="4"/>
      <c r="O1897" s="2"/>
      <c r="P1897"/>
      <c r="Q1897"/>
      <c r="R1897"/>
    </row>
    <row r="1898" spans="1:18" s="13" customFormat="1" x14ac:dyDescent="0.3">
      <c r="A1898" s="4"/>
      <c r="O1898" s="2"/>
      <c r="P1898"/>
      <c r="Q1898"/>
      <c r="R1898"/>
    </row>
    <row r="1899" spans="1:18" s="13" customFormat="1" x14ac:dyDescent="0.3">
      <c r="A1899" s="4"/>
      <c r="O1899" s="2"/>
      <c r="P1899"/>
      <c r="Q1899"/>
      <c r="R1899"/>
    </row>
    <row r="1900" spans="1:18" s="13" customFormat="1" x14ac:dyDescent="0.3">
      <c r="A1900" s="4"/>
      <c r="O1900" s="2"/>
      <c r="P1900"/>
      <c r="Q1900"/>
      <c r="R1900"/>
    </row>
    <row r="1901" spans="1:18" s="13" customFormat="1" x14ac:dyDescent="0.3">
      <c r="A1901" s="4"/>
      <c r="O1901" s="2"/>
      <c r="P1901"/>
      <c r="Q1901"/>
      <c r="R1901"/>
    </row>
    <row r="1902" spans="1:18" s="13" customFormat="1" x14ac:dyDescent="0.3">
      <c r="A1902" s="4"/>
      <c r="O1902" s="2"/>
      <c r="P1902"/>
      <c r="Q1902"/>
      <c r="R1902"/>
    </row>
    <row r="1903" spans="1:18" s="13" customFormat="1" x14ac:dyDescent="0.3">
      <c r="A1903" s="4"/>
      <c r="O1903" s="2"/>
      <c r="P1903"/>
      <c r="Q1903"/>
      <c r="R1903"/>
    </row>
    <row r="1904" spans="1:18" s="13" customFormat="1" x14ac:dyDescent="0.3">
      <c r="A1904" s="4"/>
      <c r="O1904" s="2"/>
      <c r="P1904"/>
      <c r="Q1904"/>
      <c r="R1904"/>
    </row>
    <row r="1905" spans="1:18" s="13" customFormat="1" x14ac:dyDescent="0.3">
      <c r="A1905" s="4"/>
      <c r="O1905" s="2"/>
      <c r="P1905"/>
      <c r="Q1905"/>
      <c r="R1905"/>
    </row>
    <row r="1906" spans="1:18" s="13" customFormat="1" x14ac:dyDescent="0.3">
      <c r="A1906" s="4"/>
      <c r="O1906" s="2"/>
      <c r="P1906"/>
      <c r="Q1906"/>
      <c r="R1906"/>
    </row>
    <row r="1907" spans="1:18" s="13" customFormat="1" x14ac:dyDescent="0.3">
      <c r="A1907" s="4"/>
      <c r="O1907" s="2"/>
      <c r="P1907"/>
      <c r="Q1907"/>
      <c r="R1907"/>
    </row>
    <row r="1908" spans="1:18" s="13" customFormat="1" x14ac:dyDescent="0.3">
      <c r="A1908" s="4"/>
      <c r="O1908" s="2"/>
      <c r="P1908"/>
      <c r="Q1908"/>
      <c r="R1908"/>
    </row>
    <row r="1909" spans="1:18" s="13" customFormat="1" x14ac:dyDescent="0.3">
      <c r="A1909" s="4"/>
      <c r="O1909" s="2"/>
      <c r="P1909"/>
      <c r="Q1909"/>
      <c r="R1909"/>
    </row>
    <row r="1910" spans="1:18" s="13" customFormat="1" x14ac:dyDescent="0.3">
      <c r="A1910" s="4"/>
      <c r="O1910" s="2"/>
      <c r="P1910"/>
      <c r="Q1910"/>
      <c r="R1910"/>
    </row>
    <row r="1911" spans="1:18" s="13" customFormat="1" x14ac:dyDescent="0.3">
      <c r="A1911" s="4"/>
      <c r="O1911" s="2"/>
      <c r="P1911"/>
      <c r="Q1911"/>
      <c r="R1911"/>
    </row>
    <row r="1912" spans="1:18" s="13" customFormat="1" x14ac:dyDescent="0.3">
      <c r="A1912" s="4"/>
      <c r="O1912" s="2"/>
      <c r="P1912"/>
      <c r="Q1912"/>
      <c r="R1912"/>
    </row>
    <row r="1913" spans="1:18" s="13" customFormat="1" x14ac:dyDescent="0.3">
      <c r="A1913" s="4"/>
      <c r="O1913" s="2"/>
      <c r="P1913"/>
      <c r="Q1913"/>
      <c r="R1913"/>
    </row>
    <row r="1914" spans="1:18" s="13" customFormat="1" x14ac:dyDescent="0.3">
      <c r="A1914" s="4"/>
      <c r="O1914" s="2"/>
      <c r="P1914"/>
      <c r="Q1914"/>
      <c r="R1914"/>
    </row>
    <row r="1915" spans="1:18" s="13" customFormat="1" x14ac:dyDescent="0.3">
      <c r="A1915" s="4"/>
      <c r="O1915" s="2"/>
      <c r="P1915"/>
      <c r="Q1915"/>
      <c r="R1915"/>
    </row>
    <row r="1916" spans="1:18" s="13" customFormat="1" x14ac:dyDescent="0.3">
      <c r="A1916" s="4"/>
      <c r="O1916" s="2"/>
      <c r="P1916"/>
      <c r="Q1916"/>
      <c r="R1916"/>
    </row>
    <row r="1917" spans="1:18" s="13" customFormat="1" x14ac:dyDescent="0.3">
      <c r="A1917" s="4"/>
      <c r="O1917" s="2"/>
      <c r="P1917"/>
      <c r="Q1917"/>
      <c r="R1917"/>
    </row>
    <row r="1918" spans="1:18" s="13" customFormat="1" x14ac:dyDescent="0.3">
      <c r="A1918" s="4"/>
      <c r="O1918" s="2"/>
      <c r="P1918"/>
      <c r="Q1918"/>
      <c r="R1918"/>
    </row>
    <row r="1919" spans="1:18" s="13" customFormat="1" x14ac:dyDescent="0.3">
      <c r="A1919" s="4"/>
      <c r="O1919" s="2"/>
      <c r="P1919"/>
      <c r="Q1919"/>
      <c r="R1919"/>
    </row>
    <row r="1920" spans="1:18" s="13" customFormat="1" x14ac:dyDescent="0.3">
      <c r="A1920" s="4"/>
      <c r="O1920" s="2"/>
      <c r="P1920"/>
      <c r="Q1920"/>
      <c r="R1920"/>
    </row>
    <row r="1921" spans="1:18" s="13" customFormat="1" x14ac:dyDescent="0.3">
      <c r="A1921" s="4"/>
      <c r="O1921" s="2"/>
      <c r="P1921"/>
      <c r="Q1921"/>
      <c r="R1921"/>
    </row>
    <row r="1922" spans="1:18" s="13" customFormat="1" x14ac:dyDescent="0.3">
      <c r="A1922" s="4"/>
      <c r="O1922" s="2"/>
      <c r="P1922"/>
      <c r="Q1922"/>
      <c r="R1922"/>
    </row>
    <row r="1923" spans="1:18" s="13" customFormat="1" x14ac:dyDescent="0.3">
      <c r="A1923" s="4"/>
      <c r="O1923" s="2"/>
      <c r="P1923"/>
      <c r="Q1923"/>
      <c r="R1923"/>
    </row>
    <row r="1924" spans="1:18" s="13" customFormat="1" x14ac:dyDescent="0.3">
      <c r="A1924" s="4"/>
      <c r="O1924" s="2"/>
      <c r="P1924"/>
      <c r="Q1924"/>
      <c r="R1924"/>
    </row>
    <row r="1925" spans="1:18" s="13" customFormat="1" x14ac:dyDescent="0.3">
      <c r="A1925" s="4"/>
      <c r="O1925" s="2"/>
      <c r="P1925"/>
      <c r="Q1925"/>
      <c r="R1925"/>
    </row>
    <row r="1926" spans="1:18" s="13" customFormat="1" x14ac:dyDescent="0.3">
      <c r="A1926" s="4"/>
      <c r="O1926" s="2"/>
      <c r="P1926"/>
      <c r="Q1926"/>
      <c r="R1926"/>
    </row>
    <row r="1927" spans="1:18" s="13" customFormat="1" x14ac:dyDescent="0.3">
      <c r="A1927" s="4"/>
      <c r="O1927" s="2"/>
      <c r="P1927"/>
      <c r="Q1927"/>
      <c r="R1927"/>
    </row>
    <row r="1928" spans="1:18" s="13" customFormat="1" x14ac:dyDescent="0.3">
      <c r="A1928" s="4"/>
      <c r="O1928" s="2"/>
      <c r="P1928"/>
      <c r="Q1928"/>
      <c r="R1928"/>
    </row>
    <row r="1929" spans="1:18" s="13" customFormat="1" x14ac:dyDescent="0.3">
      <c r="A1929" s="4"/>
      <c r="O1929" s="2"/>
      <c r="P1929"/>
      <c r="Q1929"/>
      <c r="R1929"/>
    </row>
    <row r="1930" spans="1:18" s="13" customFormat="1" x14ac:dyDescent="0.3">
      <c r="A1930" s="4"/>
      <c r="O1930" s="2"/>
      <c r="P1930"/>
      <c r="Q1930"/>
      <c r="R1930"/>
    </row>
    <row r="1931" spans="1:18" s="13" customFormat="1" x14ac:dyDescent="0.3">
      <c r="A1931" s="4"/>
      <c r="O1931" s="2"/>
      <c r="P1931"/>
      <c r="Q1931"/>
      <c r="R1931"/>
    </row>
    <row r="1932" spans="1:18" s="13" customFormat="1" x14ac:dyDescent="0.3">
      <c r="A1932" s="4"/>
      <c r="O1932" s="2"/>
      <c r="P1932"/>
      <c r="Q1932"/>
      <c r="R1932"/>
    </row>
    <row r="1933" spans="1:18" s="13" customFormat="1" x14ac:dyDescent="0.3">
      <c r="A1933" s="4"/>
      <c r="O1933" s="2"/>
      <c r="P1933"/>
      <c r="Q1933"/>
      <c r="R1933"/>
    </row>
    <row r="1934" spans="1:18" s="13" customFormat="1" x14ac:dyDescent="0.3">
      <c r="A1934" s="4"/>
      <c r="O1934" s="2"/>
      <c r="P1934"/>
      <c r="Q1934"/>
      <c r="R1934"/>
    </row>
    <row r="1935" spans="1:18" s="13" customFormat="1" x14ac:dyDescent="0.3">
      <c r="A1935" s="4"/>
      <c r="O1935" s="2"/>
      <c r="P1935"/>
      <c r="Q1935"/>
      <c r="R1935"/>
    </row>
    <row r="1936" spans="1:18" s="13" customFormat="1" x14ac:dyDescent="0.3">
      <c r="A1936" s="4"/>
      <c r="O1936" s="2"/>
      <c r="P1936"/>
      <c r="Q1936"/>
      <c r="R1936"/>
    </row>
    <row r="1937" spans="1:18" s="13" customFormat="1" x14ac:dyDescent="0.3">
      <c r="A1937" s="4"/>
      <c r="O1937" s="2"/>
      <c r="P1937"/>
      <c r="Q1937"/>
      <c r="R1937"/>
    </row>
    <row r="1938" spans="1:18" s="13" customFormat="1" x14ac:dyDescent="0.3">
      <c r="A1938" s="4"/>
      <c r="O1938" s="2"/>
      <c r="P1938"/>
      <c r="Q1938"/>
      <c r="R1938"/>
    </row>
    <row r="1939" spans="1:18" s="13" customFormat="1" x14ac:dyDescent="0.3">
      <c r="A1939" s="4"/>
      <c r="O1939" s="2"/>
      <c r="P1939"/>
      <c r="Q1939"/>
      <c r="R1939"/>
    </row>
    <row r="1940" spans="1:18" s="13" customFormat="1" x14ac:dyDescent="0.3">
      <c r="A1940" s="4"/>
      <c r="O1940" s="2"/>
      <c r="P1940"/>
      <c r="Q1940"/>
      <c r="R1940"/>
    </row>
    <row r="1941" spans="1:18" s="13" customFormat="1" x14ac:dyDescent="0.3">
      <c r="A1941" s="4"/>
      <c r="O1941" s="2"/>
      <c r="P1941"/>
      <c r="Q1941"/>
      <c r="R1941"/>
    </row>
  </sheetData>
  <pageMargins left="0.23622047244094491" right="0.23622047244094491" top="0.74803149606299213" bottom="0.74803149606299213" header="0.31496062992125984" footer="0.31496062992125984"/>
  <pageSetup paperSize="8" scale="43" fitToHeight="99" orientation="landscape" r:id="rId1"/>
  <headerFooter>
    <oddHeader>&amp;L&amp;"-,Bold"&amp;14VOCABULARY: STANDARD</oddHeader>
    <oddFooter>&amp;L&amp;F - &amp;A&amp;C&amp;P/&amp;N&amp;R&amp;D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B394D-2B5C-4DCB-9279-2E33427764C1}">
  <sheetPr>
    <tabColor rgb="FFFFC000"/>
    <pageSetUpPr fitToPage="1"/>
  </sheetPr>
  <dimension ref="A1:R1858"/>
  <sheetViews>
    <sheetView tabSelected="1" workbookViewId="0">
      <pane ySplit="1" topLeftCell="A2" activePane="bottomLeft" state="frozen"/>
      <selection activeCell="E13" sqref="E13:E14"/>
      <selection pane="bottomLeft" activeCell="M45" sqref="M45:M46"/>
    </sheetView>
  </sheetViews>
  <sheetFormatPr defaultRowHeight="14.4" x14ac:dyDescent="0.3"/>
  <cols>
    <col min="1" max="1" width="9.109375" style="4" customWidth="1"/>
    <col min="2" max="2" width="20.109375" style="13" customWidth="1"/>
    <col min="3" max="3" width="15.44140625" style="27" bestFit="1" customWidth="1"/>
    <col min="4" max="4" width="40" style="13" customWidth="1"/>
    <col min="5" max="5" width="39.109375" style="13" customWidth="1"/>
    <col min="6" max="7" width="30.33203125" style="4" customWidth="1"/>
    <col min="8" max="8" width="45.88671875" style="13" customWidth="1"/>
    <col min="9" max="10" width="57.6640625" style="27" customWidth="1"/>
    <col min="11" max="13" width="39.109375" style="13" customWidth="1"/>
    <col min="14" max="14" width="11.21875" style="13" customWidth="1"/>
    <col min="15" max="15" width="3.5546875" style="2" customWidth="1"/>
  </cols>
  <sheetData>
    <row r="1" spans="1:18" s="1" customFormat="1" x14ac:dyDescent="0.3">
      <c r="A1" s="6" t="s">
        <v>740</v>
      </c>
      <c r="B1" s="6" t="s">
        <v>9</v>
      </c>
      <c r="C1" s="26" t="s">
        <v>526</v>
      </c>
      <c r="D1" s="6" t="s">
        <v>622</v>
      </c>
      <c r="E1" s="6" t="s">
        <v>542</v>
      </c>
      <c r="F1" s="6" t="s">
        <v>742</v>
      </c>
      <c r="G1" s="6" t="s">
        <v>745</v>
      </c>
      <c r="H1" s="6" t="s">
        <v>527</v>
      </c>
      <c r="I1" s="26" t="s">
        <v>1578</v>
      </c>
      <c r="J1" s="26" t="s">
        <v>1579</v>
      </c>
      <c r="K1" s="6" t="s">
        <v>748</v>
      </c>
      <c r="L1" s="6" t="s">
        <v>2045</v>
      </c>
      <c r="M1" s="6" t="s">
        <v>2046</v>
      </c>
      <c r="N1" s="6" t="s">
        <v>2364</v>
      </c>
    </row>
    <row r="2" spans="1:18" s="2" customFormat="1" ht="57.6" x14ac:dyDescent="0.3">
      <c r="A2" s="4">
        <v>359</v>
      </c>
      <c r="B2" s="13" t="s">
        <v>32</v>
      </c>
      <c r="C2" s="13" t="s">
        <v>2</v>
      </c>
      <c r="D2" s="13" t="s">
        <v>1804</v>
      </c>
      <c r="E2" s="13" t="s">
        <v>181</v>
      </c>
      <c r="F2" s="13" t="s">
        <v>181</v>
      </c>
      <c r="G2" s="13" t="s">
        <v>181</v>
      </c>
      <c r="H2" s="13" t="s">
        <v>2134</v>
      </c>
      <c r="I2" s="13" t="s">
        <v>2135</v>
      </c>
      <c r="J2" s="13" t="s">
        <v>2136</v>
      </c>
      <c r="K2" s="13" t="s">
        <v>1844</v>
      </c>
      <c r="L2" s="13" t="s">
        <v>1844</v>
      </c>
      <c r="M2" s="13" t="s">
        <v>1844</v>
      </c>
      <c r="N2" s="57" t="s">
        <v>2448</v>
      </c>
      <c r="P2"/>
      <c r="Q2"/>
      <c r="R2"/>
    </row>
    <row r="3" spans="1:18" s="2" customFormat="1" ht="43.2" x14ac:dyDescent="0.3">
      <c r="A3" s="4">
        <v>698</v>
      </c>
      <c r="B3" s="13" t="s">
        <v>32</v>
      </c>
      <c r="C3" s="13" t="s">
        <v>6</v>
      </c>
      <c r="D3" s="57" t="s">
        <v>2443</v>
      </c>
      <c r="E3" s="13" t="s">
        <v>2365</v>
      </c>
      <c r="F3" s="57" t="s">
        <v>2370</v>
      </c>
      <c r="G3" s="57" t="s">
        <v>2373</v>
      </c>
      <c r="H3" s="13" t="s">
        <v>2369</v>
      </c>
      <c r="I3" s="57" t="s">
        <v>2371</v>
      </c>
      <c r="J3" s="57" t="s">
        <v>2372</v>
      </c>
      <c r="K3" s="13" t="s">
        <v>2367</v>
      </c>
      <c r="L3" s="57" t="s">
        <v>2375</v>
      </c>
      <c r="M3" s="57" t="s">
        <v>2374</v>
      </c>
      <c r="N3" s="57" t="s">
        <v>2448</v>
      </c>
      <c r="P3"/>
      <c r="Q3"/>
      <c r="R3"/>
    </row>
    <row r="4" spans="1:18" s="2" customFormat="1" ht="28.8" x14ac:dyDescent="0.3">
      <c r="A4" s="4">
        <v>360</v>
      </c>
      <c r="B4" s="13" t="s">
        <v>32</v>
      </c>
      <c r="C4" s="13" t="s">
        <v>8</v>
      </c>
      <c r="D4" s="13" t="s">
        <v>1805</v>
      </c>
      <c r="E4" s="13" t="s">
        <v>249</v>
      </c>
      <c r="F4" s="13" t="s">
        <v>1830</v>
      </c>
      <c r="G4" s="13" t="s">
        <v>190</v>
      </c>
      <c r="H4" s="13" t="s">
        <v>2125</v>
      </c>
      <c r="I4" s="13" t="s">
        <v>2126</v>
      </c>
      <c r="J4" s="13" t="s">
        <v>2127</v>
      </c>
      <c r="K4" s="13" t="s">
        <v>1629</v>
      </c>
      <c r="L4" s="13" t="s">
        <v>1629</v>
      </c>
      <c r="M4" s="13" t="s">
        <v>1629</v>
      </c>
      <c r="N4" s="57" t="s">
        <v>2448</v>
      </c>
      <c r="P4"/>
      <c r="Q4"/>
      <c r="R4"/>
    </row>
    <row r="5" spans="1:18" s="2" customFormat="1" ht="28.8" x14ac:dyDescent="0.3">
      <c r="A5" s="4">
        <v>701</v>
      </c>
      <c r="B5" s="13" t="s">
        <v>32</v>
      </c>
      <c r="C5" s="13" t="s">
        <v>8</v>
      </c>
      <c r="D5" s="57" t="s">
        <v>2446</v>
      </c>
      <c r="E5" s="13" t="s">
        <v>2434</v>
      </c>
      <c r="F5" s="57" t="s">
        <v>2437</v>
      </c>
      <c r="G5" s="57" t="s">
        <v>2440</v>
      </c>
      <c r="H5" s="13" t="s">
        <v>2435</v>
      </c>
      <c r="I5" s="57" t="s">
        <v>2438</v>
      </c>
      <c r="J5" s="57" t="s">
        <v>2441</v>
      </c>
      <c r="K5" s="13" t="s">
        <v>2436</v>
      </c>
      <c r="L5" s="57" t="s">
        <v>2439</v>
      </c>
      <c r="M5" s="57" t="s">
        <v>2442</v>
      </c>
      <c r="N5" s="57" t="s">
        <v>2447</v>
      </c>
      <c r="P5"/>
      <c r="Q5"/>
      <c r="R5"/>
    </row>
    <row r="6" spans="1:18" s="2" customFormat="1" ht="43.2" x14ac:dyDescent="0.3">
      <c r="A6" s="4">
        <v>699</v>
      </c>
      <c r="B6" s="13" t="s">
        <v>32</v>
      </c>
      <c r="C6" s="13" t="s">
        <v>8</v>
      </c>
      <c r="D6" s="57" t="s">
        <v>2444</v>
      </c>
      <c r="E6" s="13" t="s">
        <v>2366</v>
      </c>
      <c r="F6" s="57" t="s">
        <v>2370</v>
      </c>
      <c r="G6" s="57" t="s">
        <v>2373</v>
      </c>
      <c r="H6" s="13" t="s">
        <v>2368</v>
      </c>
      <c r="I6" s="57" t="s">
        <v>2376</v>
      </c>
      <c r="J6" s="57" t="s">
        <v>2377</v>
      </c>
      <c r="K6" s="13" t="s">
        <v>2367</v>
      </c>
      <c r="L6" s="57" t="s">
        <v>2375</v>
      </c>
      <c r="M6" s="57" t="s">
        <v>2374</v>
      </c>
      <c r="N6" s="57" t="s">
        <v>2448</v>
      </c>
      <c r="P6"/>
      <c r="Q6"/>
      <c r="R6"/>
    </row>
    <row r="7" spans="1:18" s="2" customFormat="1" ht="86.4" x14ac:dyDescent="0.3">
      <c r="A7" s="4">
        <v>369</v>
      </c>
      <c r="B7" s="13" t="s">
        <v>32</v>
      </c>
      <c r="C7" s="13" t="s">
        <v>8</v>
      </c>
      <c r="D7" s="13" t="s">
        <v>1812</v>
      </c>
      <c r="E7" s="13" t="s">
        <v>1594</v>
      </c>
      <c r="F7" s="13" t="s">
        <v>1607</v>
      </c>
      <c r="G7" s="13" t="s">
        <v>1608</v>
      </c>
      <c r="H7" s="13" t="s">
        <v>1597</v>
      </c>
      <c r="I7" s="13" t="s">
        <v>1606</v>
      </c>
      <c r="J7" s="13" t="s">
        <v>1609</v>
      </c>
      <c r="K7" s="13" t="s">
        <v>1604</v>
      </c>
      <c r="L7" s="13" t="s">
        <v>2092</v>
      </c>
      <c r="M7" s="13" t="s">
        <v>2093</v>
      </c>
      <c r="N7" s="57" t="s">
        <v>2448</v>
      </c>
      <c r="P7"/>
      <c r="Q7"/>
      <c r="R7"/>
    </row>
    <row r="8" spans="1:18" s="2" customFormat="1" ht="86.4" x14ac:dyDescent="0.3">
      <c r="A8" s="4">
        <v>365</v>
      </c>
      <c r="B8" s="13" t="s">
        <v>32</v>
      </c>
      <c r="C8" s="13" t="s">
        <v>8</v>
      </c>
      <c r="D8" s="13" t="s">
        <v>1809</v>
      </c>
      <c r="E8" s="13" t="s">
        <v>1593</v>
      </c>
      <c r="F8" s="13" t="s">
        <v>1599</v>
      </c>
      <c r="G8" s="13" t="s">
        <v>1601</v>
      </c>
      <c r="H8" s="13" t="s">
        <v>1596</v>
      </c>
      <c r="I8" s="13" t="s">
        <v>1600</v>
      </c>
      <c r="J8" s="13" t="s">
        <v>1602</v>
      </c>
      <c r="K8" s="13" t="s">
        <v>1603</v>
      </c>
      <c r="L8" s="13" t="s">
        <v>2087</v>
      </c>
      <c r="M8" s="13" t="s">
        <v>2085</v>
      </c>
      <c r="N8" s="57" t="s">
        <v>2448</v>
      </c>
      <c r="P8"/>
      <c r="Q8"/>
      <c r="R8"/>
    </row>
    <row r="9" spans="1:18" s="2" customFormat="1" ht="86.4" x14ac:dyDescent="0.3">
      <c r="A9" s="4">
        <v>370</v>
      </c>
      <c r="B9" s="13" t="s">
        <v>32</v>
      </c>
      <c r="C9" s="13" t="s">
        <v>8</v>
      </c>
      <c r="D9" s="13" t="s">
        <v>1813</v>
      </c>
      <c r="E9" s="13" t="s">
        <v>1595</v>
      </c>
      <c r="F9" s="13" t="s">
        <v>1610</v>
      </c>
      <c r="G9" s="13" t="s">
        <v>1613</v>
      </c>
      <c r="H9" s="13" t="s">
        <v>1598</v>
      </c>
      <c r="I9" s="13" t="s">
        <v>1611</v>
      </c>
      <c r="J9" s="13" t="s">
        <v>1612</v>
      </c>
      <c r="K9" s="13" t="s">
        <v>1605</v>
      </c>
      <c r="L9" s="13" t="s">
        <v>2094</v>
      </c>
      <c r="M9" s="13" t="s">
        <v>2095</v>
      </c>
      <c r="N9" s="57" t="s">
        <v>2448</v>
      </c>
      <c r="P9"/>
      <c r="Q9"/>
      <c r="R9"/>
    </row>
    <row r="10" spans="1:18" s="2" customFormat="1" ht="72" x14ac:dyDescent="0.3">
      <c r="A10" s="4">
        <v>653</v>
      </c>
      <c r="B10" s="13" t="s">
        <v>32</v>
      </c>
      <c r="C10" s="13" t="s">
        <v>3</v>
      </c>
      <c r="D10" s="13" t="s">
        <v>2122</v>
      </c>
      <c r="E10" s="13" t="s">
        <v>1690</v>
      </c>
      <c r="F10" s="13" t="s">
        <v>1693</v>
      </c>
      <c r="G10" s="13" t="s">
        <v>1695</v>
      </c>
      <c r="H10" s="13" t="s">
        <v>1691</v>
      </c>
      <c r="I10" s="13" t="s">
        <v>1692</v>
      </c>
      <c r="J10" s="13" t="s">
        <v>1694</v>
      </c>
      <c r="K10" s="13" t="s">
        <v>1629</v>
      </c>
      <c r="L10" s="13" t="s">
        <v>1629</v>
      </c>
      <c r="M10" s="13" t="s">
        <v>1629</v>
      </c>
      <c r="N10" s="57" t="s">
        <v>2448</v>
      </c>
      <c r="P10"/>
      <c r="Q10"/>
      <c r="R10"/>
    </row>
    <row r="11" spans="1:18" s="2" customFormat="1" ht="43.2" x14ac:dyDescent="0.3">
      <c r="A11" s="4">
        <v>278</v>
      </c>
      <c r="B11" s="13" t="s">
        <v>32</v>
      </c>
      <c r="C11" s="13" t="s">
        <v>3</v>
      </c>
      <c r="D11" s="13" t="s">
        <v>1789</v>
      </c>
      <c r="E11" s="13" t="s">
        <v>191</v>
      </c>
      <c r="F11" s="13" t="s">
        <v>1859</v>
      </c>
      <c r="G11" s="13" t="s">
        <v>1860</v>
      </c>
      <c r="H11" s="13" t="s">
        <v>1466</v>
      </c>
      <c r="I11" s="13" t="s">
        <v>876</v>
      </c>
      <c r="J11" s="13" t="s">
        <v>1465</v>
      </c>
      <c r="K11" s="13" t="s">
        <v>1629</v>
      </c>
      <c r="L11" s="13" t="s">
        <v>1629</v>
      </c>
      <c r="M11" s="13" t="s">
        <v>1629</v>
      </c>
      <c r="N11" s="57" t="s">
        <v>2448</v>
      </c>
      <c r="P11"/>
      <c r="Q11"/>
      <c r="R11"/>
    </row>
    <row r="12" spans="1:18" s="2" customFormat="1" ht="72" x14ac:dyDescent="0.3">
      <c r="A12" s="4">
        <v>654</v>
      </c>
      <c r="B12" s="13" t="s">
        <v>32</v>
      </c>
      <c r="C12" s="13" t="s">
        <v>3</v>
      </c>
      <c r="D12" s="13" t="s">
        <v>2123</v>
      </c>
      <c r="E12" s="13" t="s">
        <v>1703</v>
      </c>
      <c r="F12" s="13" t="s">
        <v>815</v>
      </c>
      <c r="G12" s="13" t="s">
        <v>1706</v>
      </c>
      <c r="H12" s="13" t="s">
        <v>1386</v>
      </c>
      <c r="I12" s="13" t="s">
        <v>1704</v>
      </c>
      <c r="J12" s="13" t="s">
        <v>1705</v>
      </c>
      <c r="K12" s="13" t="s">
        <v>1629</v>
      </c>
      <c r="L12" s="13" t="s">
        <v>1629</v>
      </c>
      <c r="M12" s="13" t="s">
        <v>1629</v>
      </c>
      <c r="N12" s="57" t="s">
        <v>2448</v>
      </c>
      <c r="P12"/>
      <c r="Q12"/>
      <c r="R12"/>
    </row>
    <row r="13" spans="1:18" s="2" customFormat="1" ht="28.8" x14ac:dyDescent="0.3">
      <c r="A13" s="4">
        <v>299</v>
      </c>
      <c r="B13" s="13" t="s">
        <v>32</v>
      </c>
      <c r="C13" s="13" t="s">
        <v>3</v>
      </c>
      <c r="D13" s="13" t="s">
        <v>1794</v>
      </c>
      <c r="E13" s="13" t="s">
        <v>178</v>
      </c>
      <c r="F13" s="13" t="s">
        <v>1879</v>
      </c>
      <c r="G13" s="13" t="s">
        <v>1880</v>
      </c>
      <c r="H13" s="13" t="s">
        <v>1476</v>
      </c>
      <c r="I13" s="13" t="s">
        <v>1475</v>
      </c>
      <c r="J13" s="13" t="s">
        <v>1477</v>
      </c>
      <c r="K13" s="13" t="s">
        <v>1629</v>
      </c>
      <c r="L13" s="13" t="s">
        <v>1629</v>
      </c>
      <c r="M13" s="13" t="s">
        <v>1629</v>
      </c>
      <c r="N13" s="57" t="s">
        <v>2448</v>
      </c>
      <c r="P13"/>
      <c r="Q13"/>
      <c r="R13"/>
    </row>
    <row r="14" spans="1:18" s="2" customFormat="1" ht="28.8" x14ac:dyDescent="0.3">
      <c r="A14" s="4">
        <v>310</v>
      </c>
      <c r="B14" s="13" t="s">
        <v>32</v>
      </c>
      <c r="C14" s="13" t="s">
        <v>3</v>
      </c>
      <c r="D14" s="13" t="s">
        <v>1795</v>
      </c>
      <c r="E14" s="13" t="s">
        <v>74</v>
      </c>
      <c r="F14" s="13" t="s">
        <v>66</v>
      </c>
      <c r="G14" s="13" t="s">
        <v>67</v>
      </c>
      <c r="H14" s="13" t="s">
        <v>1489</v>
      </c>
      <c r="I14" s="13" t="s">
        <v>1490</v>
      </c>
      <c r="J14" s="13" t="s">
        <v>1491</v>
      </c>
      <c r="K14" s="13" t="s">
        <v>1629</v>
      </c>
      <c r="L14" s="13" t="s">
        <v>1629</v>
      </c>
      <c r="M14" s="13" t="s">
        <v>1629</v>
      </c>
      <c r="N14" s="57" t="s">
        <v>2448</v>
      </c>
      <c r="P14"/>
      <c r="Q14"/>
      <c r="R14"/>
    </row>
    <row r="15" spans="1:18" s="2" customFormat="1" ht="57.6" x14ac:dyDescent="0.3">
      <c r="A15" s="4">
        <v>225</v>
      </c>
      <c r="B15" s="13" t="s">
        <v>75</v>
      </c>
      <c r="C15" s="13" t="s">
        <v>3</v>
      </c>
      <c r="D15" s="13" t="s">
        <v>1772</v>
      </c>
      <c r="E15" s="13" t="s">
        <v>86</v>
      </c>
      <c r="F15" s="13" t="s">
        <v>87</v>
      </c>
      <c r="G15" s="13" t="s">
        <v>88</v>
      </c>
      <c r="H15" s="13" t="s">
        <v>632</v>
      </c>
      <c r="I15" s="13" t="s">
        <v>2302</v>
      </c>
      <c r="J15" s="13" t="s">
        <v>2068</v>
      </c>
      <c r="K15" s="13" t="s">
        <v>1733</v>
      </c>
      <c r="L15" s="13" t="s">
        <v>2066</v>
      </c>
      <c r="M15" s="13" t="s">
        <v>2067</v>
      </c>
      <c r="N15" s="57" t="s">
        <v>2448</v>
      </c>
      <c r="P15"/>
      <c r="Q15"/>
      <c r="R15"/>
    </row>
    <row r="16" spans="1:18" s="2" customFormat="1" ht="72" x14ac:dyDescent="0.3">
      <c r="A16" s="4">
        <v>243</v>
      </c>
      <c r="B16" s="13" t="s">
        <v>75</v>
      </c>
      <c r="C16" s="13" t="s">
        <v>3</v>
      </c>
      <c r="D16" s="13" t="s">
        <v>2254</v>
      </c>
      <c r="E16" s="13" t="s">
        <v>2173</v>
      </c>
      <c r="F16" s="13" t="s">
        <v>100</v>
      </c>
      <c r="G16" s="13" t="s">
        <v>101</v>
      </c>
      <c r="H16" s="13" t="s">
        <v>2174</v>
      </c>
      <c r="I16" s="13" t="s">
        <v>2175</v>
      </c>
      <c r="J16" s="13" t="s">
        <v>2176</v>
      </c>
      <c r="K16" s="13" t="s">
        <v>1629</v>
      </c>
      <c r="L16" s="13" t="s">
        <v>1629</v>
      </c>
      <c r="M16" s="13" t="s">
        <v>1629</v>
      </c>
      <c r="N16" s="57" t="s">
        <v>2448</v>
      </c>
      <c r="P16"/>
      <c r="Q16"/>
      <c r="R16"/>
    </row>
    <row r="17" spans="1:18" s="2" customFormat="1" ht="28.8" x14ac:dyDescent="0.3">
      <c r="A17" s="4">
        <v>227</v>
      </c>
      <c r="B17" s="13" t="s">
        <v>75</v>
      </c>
      <c r="C17" s="13" t="s">
        <v>3</v>
      </c>
      <c r="D17" s="13" t="s">
        <v>1636</v>
      </c>
      <c r="E17" s="13" t="s">
        <v>80</v>
      </c>
      <c r="F17" s="13" t="s">
        <v>91</v>
      </c>
      <c r="G17" s="13" t="s">
        <v>92</v>
      </c>
      <c r="H17" s="13" t="s">
        <v>631</v>
      </c>
      <c r="I17" s="13" t="s">
        <v>1913</v>
      </c>
      <c r="J17" s="13" t="s">
        <v>1914</v>
      </c>
      <c r="K17" s="13" t="s">
        <v>1950</v>
      </c>
      <c r="L17" s="13" t="s">
        <v>2069</v>
      </c>
      <c r="M17" s="13" t="s">
        <v>2070</v>
      </c>
      <c r="N17" s="57" t="s">
        <v>2448</v>
      </c>
      <c r="P17"/>
      <c r="Q17"/>
      <c r="R17"/>
    </row>
    <row r="18" spans="1:18" s="2" customFormat="1" ht="72" x14ac:dyDescent="0.3">
      <c r="A18" s="4">
        <v>673</v>
      </c>
      <c r="B18" s="13" t="s">
        <v>75</v>
      </c>
      <c r="C18" s="13" t="s">
        <v>3</v>
      </c>
      <c r="D18" s="13" t="s">
        <v>2004</v>
      </c>
      <c r="E18" s="13" t="s">
        <v>1952</v>
      </c>
      <c r="F18" s="13" t="s">
        <v>91</v>
      </c>
      <c r="G18" s="13" t="s">
        <v>92</v>
      </c>
      <c r="H18" s="13" t="s">
        <v>1951</v>
      </c>
      <c r="I18" s="13" t="s">
        <v>1953</v>
      </c>
      <c r="J18" s="13" t="s">
        <v>1954</v>
      </c>
      <c r="K18" s="13" t="s">
        <v>1629</v>
      </c>
      <c r="L18" s="13" t="s">
        <v>1629</v>
      </c>
      <c r="M18" s="13" t="s">
        <v>1629</v>
      </c>
      <c r="N18" s="57" t="s">
        <v>2448</v>
      </c>
      <c r="P18"/>
      <c r="Q18"/>
      <c r="R18"/>
    </row>
    <row r="19" spans="1:18" s="2" customFormat="1" ht="86.4" x14ac:dyDescent="0.3">
      <c r="A19" s="4">
        <v>682</v>
      </c>
      <c r="B19" s="13" t="s">
        <v>75</v>
      </c>
      <c r="C19" s="13" t="s">
        <v>3</v>
      </c>
      <c r="D19" s="57" t="s">
        <v>2275</v>
      </c>
      <c r="E19" s="13" t="s">
        <v>2181</v>
      </c>
      <c r="F19" s="57" t="s">
        <v>2183</v>
      </c>
      <c r="G19" s="57" t="s">
        <v>2186</v>
      </c>
      <c r="H19" s="13" t="s">
        <v>2182</v>
      </c>
      <c r="I19" s="57" t="s">
        <v>2189</v>
      </c>
      <c r="J19" s="57" t="s">
        <v>2191</v>
      </c>
      <c r="K19" s="13" t="s">
        <v>1629</v>
      </c>
      <c r="L19" s="57" t="s">
        <v>1629</v>
      </c>
      <c r="M19" s="57" t="s">
        <v>1629</v>
      </c>
      <c r="N19" s="57" t="s">
        <v>2448</v>
      </c>
      <c r="P19"/>
      <c r="Q19"/>
      <c r="R19"/>
    </row>
    <row r="20" spans="1:18" s="2" customFormat="1" ht="57.6" x14ac:dyDescent="0.3">
      <c r="A20" s="4">
        <v>246</v>
      </c>
      <c r="B20" s="13" t="s">
        <v>75</v>
      </c>
      <c r="C20" s="13" t="s">
        <v>3</v>
      </c>
      <c r="D20" s="13" t="s">
        <v>1779</v>
      </c>
      <c r="E20" s="13" t="s">
        <v>83</v>
      </c>
      <c r="F20" s="13" t="s">
        <v>102</v>
      </c>
      <c r="G20" s="13" t="s">
        <v>103</v>
      </c>
      <c r="H20" s="13" t="s">
        <v>1629</v>
      </c>
      <c r="I20" s="13" t="s">
        <v>1629</v>
      </c>
      <c r="J20" s="13" t="s">
        <v>1629</v>
      </c>
      <c r="K20" s="13" t="s">
        <v>1898</v>
      </c>
      <c r="L20" s="13" t="s">
        <v>2071</v>
      </c>
      <c r="M20" s="13" t="s">
        <v>2072</v>
      </c>
      <c r="N20" s="57" t="s">
        <v>2448</v>
      </c>
      <c r="P20"/>
      <c r="Q20"/>
      <c r="R20"/>
    </row>
    <row r="21" spans="1:18" s="2" customFormat="1" ht="409.6" x14ac:dyDescent="0.3">
      <c r="A21" s="4">
        <v>695</v>
      </c>
      <c r="B21" s="13" t="s">
        <v>75</v>
      </c>
      <c r="C21" s="13" t="s">
        <v>3</v>
      </c>
      <c r="D21" s="57" t="s">
        <v>2038</v>
      </c>
      <c r="E21" s="13" t="s">
        <v>2334</v>
      </c>
      <c r="F21" s="57" t="s">
        <v>2337</v>
      </c>
      <c r="G21" s="57" t="s">
        <v>2338</v>
      </c>
      <c r="H21" s="13" t="s">
        <v>2020</v>
      </c>
      <c r="I21" s="57" t="s">
        <v>2029</v>
      </c>
      <c r="J21" s="57" t="s">
        <v>2030</v>
      </c>
      <c r="K21" s="13" t="s">
        <v>2336</v>
      </c>
      <c r="L21" s="57" t="s">
        <v>2340</v>
      </c>
      <c r="M21" s="57" t="s">
        <v>2341</v>
      </c>
      <c r="N21" s="57" t="s">
        <v>2448</v>
      </c>
      <c r="P21"/>
      <c r="Q21"/>
      <c r="R21"/>
    </row>
    <row r="22" spans="1:18" s="2" customFormat="1" x14ac:dyDescent="0.3">
      <c r="A22" s="4">
        <v>248</v>
      </c>
      <c r="B22" s="13" t="s">
        <v>75</v>
      </c>
      <c r="C22" s="13" t="s">
        <v>3</v>
      </c>
      <c r="D22" s="13" t="s">
        <v>1639</v>
      </c>
      <c r="E22" s="13" t="s">
        <v>84</v>
      </c>
      <c r="F22" s="13" t="s">
        <v>99</v>
      </c>
      <c r="G22" s="13" t="s">
        <v>2013</v>
      </c>
      <c r="H22" s="13" t="s">
        <v>1427</v>
      </c>
      <c r="I22" s="13" t="s">
        <v>1427</v>
      </c>
      <c r="J22" s="13" t="s">
        <v>2012</v>
      </c>
      <c r="K22" s="13" t="s">
        <v>1629</v>
      </c>
      <c r="L22" s="13" t="s">
        <v>1629</v>
      </c>
      <c r="M22" s="13" t="s">
        <v>1629</v>
      </c>
      <c r="N22" s="57" t="s">
        <v>2448</v>
      </c>
      <c r="P22"/>
      <c r="Q22"/>
      <c r="R22"/>
    </row>
    <row r="23" spans="1:18" s="2" customFormat="1" ht="72" x14ac:dyDescent="0.3">
      <c r="A23" s="4">
        <v>697</v>
      </c>
      <c r="B23" s="13" t="s">
        <v>766</v>
      </c>
      <c r="C23" s="13" t="s">
        <v>3</v>
      </c>
      <c r="D23" s="57" t="s">
        <v>2038</v>
      </c>
      <c r="E23" s="13" t="s">
        <v>2346</v>
      </c>
      <c r="F23" s="57" t="s">
        <v>2348</v>
      </c>
      <c r="G23" s="57" t="s">
        <v>2350</v>
      </c>
      <c r="H23" s="13" t="s">
        <v>2020</v>
      </c>
      <c r="I23" s="57" t="s">
        <v>2029</v>
      </c>
      <c r="J23" s="57" t="s">
        <v>2030</v>
      </c>
      <c r="K23" s="13" t="s">
        <v>2347</v>
      </c>
      <c r="L23" s="57" t="s">
        <v>2349</v>
      </c>
      <c r="M23" s="57" t="s">
        <v>2351</v>
      </c>
      <c r="N23" s="57" t="s">
        <v>2448</v>
      </c>
      <c r="P23"/>
      <c r="Q23"/>
      <c r="R23"/>
    </row>
    <row r="24" spans="1:18" s="2" customFormat="1" ht="72" x14ac:dyDescent="0.3">
      <c r="A24" s="4">
        <v>696</v>
      </c>
      <c r="B24" s="13" t="s">
        <v>766</v>
      </c>
      <c r="C24" s="13" t="s">
        <v>3</v>
      </c>
      <c r="D24" s="57" t="s">
        <v>2038</v>
      </c>
      <c r="E24" s="13" t="s">
        <v>2335</v>
      </c>
      <c r="F24" s="57" t="s">
        <v>2343</v>
      </c>
      <c r="G24" s="57" t="s">
        <v>2344</v>
      </c>
      <c r="H24" s="13" t="s">
        <v>2020</v>
      </c>
      <c r="I24" s="57" t="s">
        <v>2029</v>
      </c>
      <c r="J24" s="57" t="s">
        <v>2030</v>
      </c>
      <c r="K24" s="13" t="s">
        <v>2339</v>
      </c>
      <c r="L24" s="57" t="s">
        <v>2342</v>
      </c>
      <c r="M24" s="57" t="s">
        <v>2345</v>
      </c>
      <c r="N24" s="57" t="s">
        <v>2448</v>
      </c>
      <c r="P24"/>
      <c r="Q24"/>
      <c r="R24"/>
    </row>
    <row r="25" spans="1:18" s="2" customFormat="1" ht="129.6" x14ac:dyDescent="0.3">
      <c r="A25" s="4">
        <v>312</v>
      </c>
      <c r="B25" s="13" t="s">
        <v>4</v>
      </c>
      <c r="C25" s="13" t="s">
        <v>2</v>
      </c>
      <c r="D25" s="13" t="s">
        <v>1640</v>
      </c>
      <c r="E25" s="13" t="s">
        <v>45</v>
      </c>
      <c r="F25" s="13" t="s">
        <v>46</v>
      </c>
      <c r="G25" s="13" t="s">
        <v>47</v>
      </c>
      <c r="H25" s="13" t="s">
        <v>2193</v>
      </c>
      <c r="I25" s="13" t="s">
        <v>2192</v>
      </c>
      <c r="J25" s="13" t="s">
        <v>2194</v>
      </c>
      <c r="K25" s="13" t="s">
        <v>1629</v>
      </c>
      <c r="L25" s="13" t="s">
        <v>1629</v>
      </c>
      <c r="M25" s="13" t="s">
        <v>1629</v>
      </c>
      <c r="N25" s="57" t="s">
        <v>2448</v>
      </c>
      <c r="P25"/>
      <c r="Q25"/>
      <c r="R25"/>
    </row>
    <row r="26" spans="1:18" s="2" customFormat="1" ht="28.8" x14ac:dyDescent="0.3">
      <c r="A26" s="4">
        <v>313</v>
      </c>
      <c r="B26" s="13" t="s">
        <v>4</v>
      </c>
      <c r="C26" s="13" t="s">
        <v>2</v>
      </c>
      <c r="D26" s="13" t="s">
        <v>1641</v>
      </c>
      <c r="E26" s="13" t="s">
        <v>57</v>
      </c>
      <c r="F26" s="13" t="s">
        <v>60</v>
      </c>
      <c r="G26" s="13" t="s">
        <v>61</v>
      </c>
      <c r="H26" s="13" t="s">
        <v>1956</v>
      </c>
      <c r="I26" s="13" t="s">
        <v>1957</v>
      </c>
      <c r="J26" s="13" t="s">
        <v>1958</v>
      </c>
      <c r="K26" s="13" t="s">
        <v>1629</v>
      </c>
      <c r="L26" s="13" t="s">
        <v>1629</v>
      </c>
      <c r="M26" s="13" t="s">
        <v>1629</v>
      </c>
      <c r="N26" s="57" t="s">
        <v>2448</v>
      </c>
      <c r="P26"/>
      <c r="Q26"/>
      <c r="R26"/>
    </row>
    <row r="27" spans="1:18" s="2" customFormat="1" ht="28.8" x14ac:dyDescent="0.3">
      <c r="A27" s="4">
        <v>325</v>
      </c>
      <c r="B27" s="13" t="s">
        <v>4</v>
      </c>
      <c r="C27" s="13" t="s">
        <v>2</v>
      </c>
      <c r="D27" s="13" t="s">
        <v>1909</v>
      </c>
      <c r="E27" s="13" t="s">
        <v>1847</v>
      </c>
      <c r="F27" s="13" t="s">
        <v>1848</v>
      </c>
      <c r="G27" s="13" t="s">
        <v>1850</v>
      </c>
      <c r="H27" s="13" t="s">
        <v>2195</v>
      </c>
      <c r="I27" s="13" t="s">
        <v>1849</v>
      </c>
      <c r="J27" s="13" t="s">
        <v>1851</v>
      </c>
      <c r="K27" s="13" t="s">
        <v>1629</v>
      </c>
      <c r="L27" s="13" t="s">
        <v>1629</v>
      </c>
      <c r="M27" s="13" t="s">
        <v>1629</v>
      </c>
      <c r="N27" s="57" t="s">
        <v>2448</v>
      </c>
      <c r="P27"/>
      <c r="Q27"/>
      <c r="R27"/>
    </row>
    <row r="28" spans="1:18" s="2" customFormat="1" ht="28.8" x14ac:dyDescent="0.3">
      <c r="A28" s="4">
        <v>676</v>
      </c>
      <c r="B28" s="13" t="s">
        <v>4</v>
      </c>
      <c r="C28" s="13" t="s">
        <v>2</v>
      </c>
      <c r="D28" s="13" t="s">
        <v>2007</v>
      </c>
      <c r="E28" s="13" t="s">
        <v>407</v>
      </c>
      <c r="F28" s="13" t="s">
        <v>1139</v>
      </c>
      <c r="G28" s="13" t="s">
        <v>1974</v>
      </c>
      <c r="H28" s="13" t="s">
        <v>1971</v>
      </c>
      <c r="I28" s="13" t="s">
        <v>1972</v>
      </c>
      <c r="J28" s="13" t="s">
        <v>1973</v>
      </c>
      <c r="K28" s="13" t="s">
        <v>1629</v>
      </c>
      <c r="L28" s="13" t="s">
        <v>1629</v>
      </c>
      <c r="M28" s="13" t="s">
        <v>1629</v>
      </c>
      <c r="N28" s="57" t="s">
        <v>2448</v>
      </c>
      <c r="P28"/>
      <c r="Q28"/>
      <c r="R28"/>
    </row>
    <row r="29" spans="1:18" s="2" customFormat="1" ht="57.6" x14ac:dyDescent="0.3">
      <c r="A29" s="4">
        <v>322</v>
      </c>
      <c r="B29" s="13" t="s">
        <v>4</v>
      </c>
      <c r="C29" s="13" t="s">
        <v>2</v>
      </c>
      <c r="D29" s="13" t="s">
        <v>1650</v>
      </c>
      <c r="E29" s="13" t="s">
        <v>51</v>
      </c>
      <c r="F29" s="13" t="s">
        <v>52</v>
      </c>
      <c r="G29" s="13" t="s">
        <v>53</v>
      </c>
      <c r="H29" s="13" t="s">
        <v>1518</v>
      </c>
      <c r="I29" s="13" t="s">
        <v>1517</v>
      </c>
      <c r="J29" s="13" t="s">
        <v>1519</v>
      </c>
      <c r="K29" s="13" t="s">
        <v>1629</v>
      </c>
      <c r="L29" s="13" t="s">
        <v>1629</v>
      </c>
      <c r="M29" s="13" t="s">
        <v>1629</v>
      </c>
      <c r="N29" s="57" t="s">
        <v>2448</v>
      </c>
      <c r="P29"/>
      <c r="Q29"/>
      <c r="R29"/>
    </row>
    <row r="30" spans="1:18" s="2" customFormat="1" ht="28.8" x14ac:dyDescent="0.3">
      <c r="A30" s="4">
        <v>361</v>
      </c>
      <c r="B30" s="13" t="s">
        <v>4</v>
      </c>
      <c r="C30" s="13" t="s">
        <v>8</v>
      </c>
      <c r="D30" s="13" t="s">
        <v>1806</v>
      </c>
      <c r="E30" s="13" t="s">
        <v>250</v>
      </c>
      <c r="F30" s="13" t="s">
        <v>121</v>
      </c>
      <c r="G30" s="13" t="s">
        <v>122</v>
      </c>
      <c r="H30" s="13" t="s">
        <v>2207</v>
      </c>
      <c r="I30" s="13" t="s">
        <v>2211</v>
      </c>
      <c r="J30" s="13" t="s">
        <v>2212</v>
      </c>
      <c r="K30" s="13" t="s">
        <v>1629</v>
      </c>
      <c r="L30" s="13" t="s">
        <v>1629</v>
      </c>
      <c r="M30" s="13" t="s">
        <v>1629</v>
      </c>
      <c r="N30" s="57" t="s">
        <v>2448</v>
      </c>
      <c r="P30"/>
      <c r="Q30"/>
      <c r="R30"/>
    </row>
    <row r="31" spans="1:18" s="2" customFormat="1" ht="28.8" x14ac:dyDescent="0.3">
      <c r="A31" s="4">
        <v>362</v>
      </c>
      <c r="B31" s="13" t="s">
        <v>4</v>
      </c>
      <c r="C31" s="13" t="s">
        <v>8</v>
      </c>
      <c r="D31" s="13" t="s">
        <v>1807</v>
      </c>
      <c r="E31" s="13" t="s">
        <v>251</v>
      </c>
      <c r="F31" s="13" t="s">
        <v>18</v>
      </c>
      <c r="G31" s="13" t="s">
        <v>19</v>
      </c>
      <c r="H31" s="13" t="s">
        <v>2200</v>
      </c>
      <c r="I31" s="13" t="s">
        <v>2201</v>
      </c>
      <c r="J31" s="13" t="s">
        <v>2202</v>
      </c>
      <c r="K31" s="13" t="s">
        <v>1629</v>
      </c>
      <c r="L31" s="13" t="s">
        <v>1629</v>
      </c>
      <c r="M31" s="13" t="s">
        <v>1629</v>
      </c>
      <c r="N31" s="57" t="s">
        <v>2448</v>
      </c>
      <c r="P31"/>
      <c r="Q31"/>
      <c r="R31"/>
    </row>
    <row r="32" spans="1:18" s="2" customFormat="1" ht="115.2" x14ac:dyDescent="0.3">
      <c r="A32" s="4">
        <v>363</v>
      </c>
      <c r="B32" s="13" t="s">
        <v>4</v>
      </c>
      <c r="C32" s="13" t="s">
        <v>8</v>
      </c>
      <c r="D32" s="13" t="s">
        <v>1808</v>
      </c>
      <c r="E32" s="13" t="s">
        <v>123</v>
      </c>
      <c r="F32" s="13" t="s">
        <v>124</v>
      </c>
      <c r="G32" s="13" t="s">
        <v>262</v>
      </c>
      <c r="H32" s="13" t="s">
        <v>2204</v>
      </c>
      <c r="I32" s="13" t="s">
        <v>2203</v>
      </c>
      <c r="J32" s="13" t="s">
        <v>2205</v>
      </c>
      <c r="K32" s="13" t="s">
        <v>1565</v>
      </c>
      <c r="L32" s="13" t="s">
        <v>2082</v>
      </c>
      <c r="M32" s="13" t="s">
        <v>2082</v>
      </c>
      <c r="N32" s="57" t="s">
        <v>2448</v>
      </c>
      <c r="P32"/>
      <c r="Q32"/>
      <c r="R32"/>
    </row>
    <row r="33" spans="1:18" s="2" customFormat="1" ht="28.8" x14ac:dyDescent="0.3">
      <c r="A33" s="4">
        <v>383</v>
      </c>
      <c r="B33" s="13" t="s">
        <v>4</v>
      </c>
      <c r="C33" s="13" t="s">
        <v>8</v>
      </c>
      <c r="D33" s="13" t="s">
        <v>1815</v>
      </c>
      <c r="E33" s="13" t="s">
        <v>49</v>
      </c>
      <c r="F33" s="13" t="s">
        <v>49</v>
      </c>
      <c r="G33" s="13" t="s">
        <v>50</v>
      </c>
      <c r="H33" s="13" t="s">
        <v>2214</v>
      </c>
      <c r="I33" s="13" t="s">
        <v>2216</v>
      </c>
      <c r="J33" s="13" t="s">
        <v>2218</v>
      </c>
      <c r="K33" s="13" t="s">
        <v>1835</v>
      </c>
      <c r="L33" s="13" t="s">
        <v>2107</v>
      </c>
      <c r="M33" s="13" t="s">
        <v>2081</v>
      </c>
      <c r="N33" s="57" t="s">
        <v>2448</v>
      </c>
      <c r="P33"/>
      <c r="Q33"/>
      <c r="R33"/>
    </row>
    <row r="34" spans="1:18" s="2" customFormat="1" ht="28.8" x14ac:dyDescent="0.3">
      <c r="A34" s="4">
        <v>683</v>
      </c>
      <c r="B34" s="13" t="s">
        <v>4</v>
      </c>
      <c r="C34" s="13" t="s">
        <v>3</v>
      </c>
      <c r="D34" s="57" t="s">
        <v>2276</v>
      </c>
      <c r="E34" s="13" t="s">
        <v>2206</v>
      </c>
      <c r="F34" s="57" t="s">
        <v>2208</v>
      </c>
      <c r="G34" s="57" t="s">
        <v>2210</v>
      </c>
      <c r="H34" s="13" t="s">
        <v>2196</v>
      </c>
      <c r="I34" s="57" t="s">
        <v>2213</v>
      </c>
      <c r="J34" s="57" t="s">
        <v>2209</v>
      </c>
      <c r="K34" s="13" t="s">
        <v>1629</v>
      </c>
      <c r="L34" s="57" t="s">
        <v>1629</v>
      </c>
      <c r="M34" s="57" t="s">
        <v>1629</v>
      </c>
      <c r="N34" s="57" t="s">
        <v>2448</v>
      </c>
      <c r="P34"/>
      <c r="Q34"/>
      <c r="R34"/>
    </row>
    <row r="35" spans="1:18" s="2" customFormat="1" ht="86.4" x14ac:dyDescent="0.3">
      <c r="A35" s="4">
        <v>675</v>
      </c>
      <c r="B35" s="13" t="s">
        <v>4</v>
      </c>
      <c r="C35" s="13" t="s">
        <v>3</v>
      </c>
      <c r="D35" s="13" t="s">
        <v>2006</v>
      </c>
      <c r="E35" s="13" t="s">
        <v>1960</v>
      </c>
      <c r="F35" s="13" t="s">
        <v>1964</v>
      </c>
      <c r="G35" s="13" t="s">
        <v>1966</v>
      </c>
      <c r="H35" s="13" t="s">
        <v>1962</v>
      </c>
      <c r="I35" s="13" t="s">
        <v>1970</v>
      </c>
      <c r="J35" s="13" t="s">
        <v>1968</v>
      </c>
      <c r="K35" s="13" t="s">
        <v>1629</v>
      </c>
      <c r="L35" s="13" t="s">
        <v>1629</v>
      </c>
      <c r="M35" s="13" t="s">
        <v>1629</v>
      </c>
      <c r="N35" s="57" t="s">
        <v>2448</v>
      </c>
      <c r="P35"/>
      <c r="Q35"/>
      <c r="R35"/>
    </row>
    <row r="36" spans="1:18" s="51" customFormat="1" x14ac:dyDescent="0.3">
      <c r="A36" s="35">
        <v>337</v>
      </c>
      <c r="B36" s="38" t="s">
        <v>4</v>
      </c>
      <c r="C36" s="38" t="s">
        <v>3</v>
      </c>
      <c r="D36" s="38" t="s">
        <v>1656</v>
      </c>
      <c r="E36" s="38" t="s">
        <v>140</v>
      </c>
      <c r="F36" s="38" t="s">
        <v>141</v>
      </c>
      <c r="G36" s="38" t="s">
        <v>143</v>
      </c>
      <c r="H36" s="38" t="s">
        <v>1907</v>
      </c>
      <c r="I36" s="38" t="s">
        <v>1111</v>
      </c>
      <c r="J36" s="38" t="s">
        <v>1908</v>
      </c>
      <c r="K36" s="38" t="s">
        <v>1629</v>
      </c>
      <c r="L36" s="38" t="s">
        <v>1629</v>
      </c>
      <c r="M36" s="38" t="s">
        <v>1629</v>
      </c>
      <c r="N36" s="57" t="s">
        <v>2448</v>
      </c>
      <c r="O36" s="2"/>
    </row>
    <row r="37" spans="1:18" s="51" customFormat="1" ht="28.8" x14ac:dyDescent="0.3">
      <c r="A37" s="35">
        <v>341</v>
      </c>
      <c r="B37" s="38" t="s">
        <v>4</v>
      </c>
      <c r="C37" s="38" t="s">
        <v>3</v>
      </c>
      <c r="D37" s="38" t="s">
        <v>1658</v>
      </c>
      <c r="E37" s="38" t="s">
        <v>139</v>
      </c>
      <c r="F37" s="38" t="s">
        <v>142</v>
      </c>
      <c r="G37" s="38" t="s">
        <v>144</v>
      </c>
      <c r="H37" s="38" t="s">
        <v>1906</v>
      </c>
      <c r="I37" s="38" t="s">
        <v>1112</v>
      </c>
      <c r="J37" s="38" t="s">
        <v>1905</v>
      </c>
      <c r="K37" s="38" t="s">
        <v>1629</v>
      </c>
      <c r="L37" s="38" t="s">
        <v>1629</v>
      </c>
      <c r="M37" s="38" t="s">
        <v>1629</v>
      </c>
      <c r="N37" s="57" t="s">
        <v>2448</v>
      </c>
      <c r="O37" s="41"/>
    </row>
    <row r="38" spans="1:18" s="51" customFormat="1" ht="187.2" x14ac:dyDescent="0.3">
      <c r="A38" s="35">
        <v>343</v>
      </c>
      <c r="B38" s="38" t="s">
        <v>4</v>
      </c>
      <c r="C38" s="38" t="s">
        <v>3</v>
      </c>
      <c r="D38" s="38" t="s">
        <v>1659</v>
      </c>
      <c r="E38" s="38" t="s">
        <v>112</v>
      </c>
      <c r="F38" s="38" t="s">
        <v>64</v>
      </c>
      <c r="G38" s="38" t="s">
        <v>65</v>
      </c>
      <c r="H38" s="38" t="s">
        <v>1440</v>
      </c>
      <c r="I38" s="38" t="s">
        <v>1438</v>
      </c>
      <c r="J38" s="38" t="s">
        <v>1439</v>
      </c>
      <c r="K38" s="38" t="s">
        <v>1629</v>
      </c>
      <c r="L38" s="38" t="s">
        <v>1629</v>
      </c>
      <c r="M38" s="38" t="s">
        <v>1629</v>
      </c>
      <c r="N38" s="57" t="s">
        <v>2448</v>
      </c>
      <c r="O38" s="41"/>
    </row>
    <row r="39" spans="1:18" s="51" customFormat="1" x14ac:dyDescent="0.3">
      <c r="A39" s="35">
        <v>347</v>
      </c>
      <c r="B39" s="38" t="s">
        <v>4</v>
      </c>
      <c r="C39" s="38" t="s">
        <v>3</v>
      </c>
      <c r="D39" s="38" t="s">
        <v>1800</v>
      </c>
      <c r="E39" s="38" t="s">
        <v>48</v>
      </c>
      <c r="F39" s="38" t="s">
        <v>49</v>
      </c>
      <c r="G39" s="38" t="s">
        <v>50</v>
      </c>
      <c r="H39" s="38" t="s">
        <v>2215</v>
      </c>
      <c r="I39" s="38" t="s">
        <v>2215</v>
      </c>
      <c r="J39" s="38" t="s">
        <v>2217</v>
      </c>
      <c r="K39" s="38" t="s">
        <v>1629</v>
      </c>
      <c r="L39" s="38" t="s">
        <v>1629</v>
      </c>
      <c r="M39" s="38" t="s">
        <v>1629</v>
      </c>
      <c r="N39" s="57" t="s">
        <v>2448</v>
      </c>
      <c r="O39" s="41"/>
    </row>
    <row r="40" spans="1:18" s="51" customFormat="1" ht="28.8" x14ac:dyDescent="0.3">
      <c r="A40" s="35">
        <v>348</v>
      </c>
      <c r="B40" s="38" t="s">
        <v>4</v>
      </c>
      <c r="C40" s="38" t="s">
        <v>3</v>
      </c>
      <c r="D40" s="38" t="s">
        <v>1660</v>
      </c>
      <c r="E40" s="38" t="s">
        <v>138</v>
      </c>
      <c r="F40" s="38" t="s">
        <v>26</v>
      </c>
      <c r="G40" s="38" t="s">
        <v>137</v>
      </c>
      <c r="H40" s="38" t="s">
        <v>1535</v>
      </c>
      <c r="I40" s="38" t="s">
        <v>1899</v>
      </c>
      <c r="J40" s="38" t="s">
        <v>1536</v>
      </c>
      <c r="K40" s="38" t="s">
        <v>1629</v>
      </c>
      <c r="L40" s="38" t="s">
        <v>1629</v>
      </c>
      <c r="M40" s="38" t="s">
        <v>1629</v>
      </c>
      <c r="N40" s="57" t="s">
        <v>2448</v>
      </c>
      <c r="O40" s="41"/>
    </row>
    <row r="41" spans="1:18" s="51" customFormat="1" ht="28.8" x14ac:dyDescent="0.3">
      <c r="A41" s="35">
        <v>674</v>
      </c>
      <c r="B41" s="38" t="s">
        <v>4</v>
      </c>
      <c r="C41" s="38" t="s">
        <v>3</v>
      </c>
      <c r="D41" s="38" t="s">
        <v>2005</v>
      </c>
      <c r="E41" s="38" t="s">
        <v>1959</v>
      </c>
      <c r="F41" s="38" t="s">
        <v>1963</v>
      </c>
      <c r="G41" s="38" t="s">
        <v>1965</v>
      </c>
      <c r="H41" s="38" t="s">
        <v>1961</v>
      </c>
      <c r="I41" s="38" t="s">
        <v>1969</v>
      </c>
      <c r="J41" s="38" t="s">
        <v>1967</v>
      </c>
      <c r="K41" s="38" t="s">
        <v>1629</v>
      </c>
      <c r="L41" s="38" t="s">
        <v>1629</v>
      </c>
      <c r="M41" s="38" t="s">
        <v>1629</v>
      </c>
      <c r="N41" s="57" t="s">
        <v>2448</v>
      </c>
      <c r="O41" s="41"/>
    </row>
    <row r="42" spans="1:18" s="51" customFormat="1" ht="28.8" x14ac:dyDescent="0.3">
      <c r="A42" s="35">
        <v>350</v>
      </c>
      <c r="B42" s="13" t="s">
        <v>115</v>
      </c>
      <c r="C42" s="13" t="s">
        <v>2</v>
      </c>
      <c r="D42" s="13" t="s">
        <v>1801</v>
      </c>
      <c r="E42" s="13" t="s">
        <v>304</v>
      </c>
      <c r="F42" s="13" t="s">
        <v>305</v>
      </c>
      <c r="G42" s="13" t="s">
        <v>306</v>
      </c>
      <c r="H42" s="13" t="s">
        <v>1539</v>
      </c>
      <c r="I42" s="13" t="s">
        <v>1540</v>
      </c>
      <c r="J42" s="13" t="s">
        <v>1541</v>
      </c>
      <c r="K42" s="13" t="s">
        <v>2398</v>
      </c>
      <c r="L42" s="13" t="s">
        <v>2399</v>
      </c>
      <c r="M42" s="13" t="s">
        <v>2400</v>
      </c>
      <c r="N42" s="57" t="s">
        <v>2448</v>
      </c>
      <c r="O42" s="41"/>
    </row>
    <row r="43" spans="1:18" s="51" customFormat="1" x14ac:dyDescent="0.3">
      <c r="A43" s="56"/>
      <c r="B43" s="56"/>
      <c r="C43" s="56"/>
      <c r="D43" s="56"/>
      <c r="E43" s="56"/>
      <c r="F43" s="56"/>
      <c r="G43" s="56"/>
      <c r="H43" s="56"/>
      <c r="I43" s="56"/>
      <c r="J43" s="56"/>
      <c r="K43" s="56"/>
      <c r="L43" s="56"/>
      <c r="M43" s="56"/>
      <c r="N43" s="56"/>
    </row>
    <row r="44" spans="1:18" s="51" customFormat="1" x14ac:dyDescent="0.3">
      <c r="A44" s="56"/>
      <c r="B44" s="56"/>
      <c r="C44" s="56"/>
      <c r="D44" s="56"/>
      <c r="E44" s="56"/>
      <c r="F44" s="56"/>
      <c r="G44" s="56"/>
      <c r="H44" s="56"/>
      <c r="I44" s="56"/>
      <c r="J44" s="56"/>
      <c r="K44" s="56"/>
      <c r="L44" s="56"/>
      <c r="M44" s="56"/>
      <c r="N44" s="56"/>
    </row>
    <row r="45" spans="1:18" s="51" customFormat="1" x14ac:dyDescent="0.3">
      <c r="A45" s="56"/>
      <c r="B45" s="56"/>
      <c r="C45" s="56"/>
      <c r="D45" s="56"/>
      <c r="E45" s="56"/>
      <c r="F45" s="56"/>
      <c r="G45" s="56"/>
      <c r="H45" s="56"/>
      <c r="I45" s="56"/>
      <c r="J45" s="56"/>
      <c r="K45" s="56"/>
      <c r="L45" s="56"/>
      <c r="M45" s="56"/>
      <c r="N45" s="56"/>
    </row>
    <row r="46" spans="1:18" s="51" customFormat="1" x14ac:dyDescent="0.3">
      <c r="A46" s="56"/>
      <c r="B46" s="56"/>
      <c r="C46" s="56"/>
      <c r="D46" s="56"/>
      <c r="E46" s="56"/>
      <c r="F46" s="56"/>
      <c r="G46" s="56"/>
      <c r="H46" s="56"/>
      <c r="I46" s="56"/>
      <c r="J46" s="56"/>
      <c r="K46" s="56"/>
      <c r="L46" s="56"/>
      <c r="M46" s="56"/>
      <c r="N46" s="56"/>
    </row>
    <row r="47" spans="1:18" s="51" customFormat="1" x14ac:dyDescent="0.3">
      <c r="A47" s="56"/>
      <c r="B47" s="56"/>
      <c r="C47" s="56"/>
      <c r="D47" s="56"/>
      <c r="E47" s="56"/>
      <c r="F47" s="56"/>
      <c r="G47" s="56"/>
      <c r="H47" s="56"/>
      <c r="I47" s="56"/>
      <c r="J47" s="56"/>
      <c r="K47" s="56"/>
      <c r="L47" s="56"/>
      <c r="M47" s="56"/>
      <c r="N47" s="56"/>
    </row>
    <row r="48" spans="1:18" s="51" customFormat="1" x14ac:dyDescent="0.3">
      <c r="A48" s="56"/>
      <c r="B48" s="56"/>
      <c r="C48" s="56"/>
      <c r="D48" s="56"/>
      <c r="E48" s="56"/>
      <c r="F48" s="56"/>
      <c r="G48" s="56"/>
      <c r="H48" s="56"/>
      <c r="I48" s="56"/>
      <c r="J48" s="56"/>
      <c r="K48" s="56"/>
      <c r="L48" s="56"/>
      <c r="M48" s="56"/>
      <c r="N48" s="56"/>
    </row>
    <row r="49" spans="1:14" s="51" customFormat="1" x14ac:dyDescent="0.3">
      <c r="A49" s="56"/>
      <c r="B49" s="56"/>
      <c r="C49" s="56"/>
      <c r="D49" s="56"/>
      <c r="E49" s="56"/>
      <c r="F49" s="56"/>
      <c r="G49" s="56"/>
      <c r="H49" s="56"/>
      <c r="I49" s="56"/>
      <c r="J49" s="56"/>
      <c r="K49" s="56"/>
      <c r="L49" s="56"/>
      <c r="M49" s="56"/>
      <c r="N49" s="56"/>
    </row>
    <row r="50" spans="1:14" s="51" customFormat="1" x14ac:dyDescent="0.3">
      <c r="A50" s="56"/>
      <c r="B50" s="56"/>
      <c r="C50" s="56"/>
      <c r="D50" s="56"/>
      <c r="E50" s="56"/>
      <c r="F50" s="56"/>
      <c r="G50" s="56"/>
      <c r="H50" s="56"/>
      <c r="I50" s="56"/>
      <c r="J50" s="56"/>
      <c r="K50" s="56"/>
      <c r="L50" s="56"/>
      <c r="M50" s="56"/>
      <c r="N50" s="56"/>
    </row>
    <row r="51" spans="1:14" s="51" customFormat="1" x14ac:dyDescent="0.3">
      <c r="A51" s="56"/>
      <c r="B51" s="56"/>
      <c r="C51" s="56"/>
      <c r="D51" s="56"/>
      <c r="E51" s="56"/>
      <c r="F51" s="56"/>
      <c r="G51" s="56"/>
      <c r="H51" s="56"/>
      <c r="I51" s="56"/>
      <c r="J51" s="56"/>
      <c r="K51" s="56"/>
      <c r="L51" s="56"/>
      <c r="M51" s="56"/>
      <c r="N51" s="56"/>
    </row>
    <row r="52" spans="1:14" s="51" customFormat="1" x14ac:dyDescent="0.3">
      <c r="A52" s="56"/>
      <c r="B52" s="56"/>
      <c r="C52" s="56"/>
      <c r="D52" s="56"/>
      <c r="E52" s="56"/>
      <c r="F52" s="56"/>
      <c r="G52" s="56"/>
      <c r="H52" s="56"/>
      <c r="I52" s="56"/>
      <c r="J52" s="56"/>
      <c r="K52" s="56"/>
      <c r="L52" s="56"/>
      <c r="M52" s="56"/>
      <c r="N52" s="56"/>
    </row>
    <row r="53" spans="1:14" s="51" customFormat="1" x14ac:dyDescent="0.3">
      <c r="A53" s="56"/>
      <c r="B53" s="56"/>
      <c r="C53" s="56"/>
      <c r="D53" s="56"/>
      <c r="E53" s="56"/>
      <c r="F53" s="56"/>
      <c r="G53" s="56"/>
      <c r="H53" s="56"/>
      <c r="I53" s="56"/>
      <c r="J53" s="56"/>
      <c r="K53" s="56"/>
      <c r="L53" s="56"/>
      <c r="M53" s="56"/>
      <c r="N53" s="56"/>
    </row>
    <row r="54" spans="1:14" s="51" customFormat="1" x14ac:dyDescent="0.3">
      <c r="A54" s="56"/>
      <c r="B54" s="56"/>
      <c r="C54" s="56"/>
      <c r="D54" s="56"/>
      <c r="E54" s="56"/>
      <c r="F54" s="56"/>
      <c r="G54" s="56"/>
      <c r="H54" s="56"/>
      <c r="I54" s="56"/>
      <c r="J54" s="56"/>
      <c r="K54" s="56"/>
      <c r="L54" s="56"/>
      <c r="M54" s="56"/>
      <c r="N54" s="56"/>
    </row>
    <row r="55" spans="1:14" s="51" customFormat="1" x14ac:dyDescent="0.3">
      <c r="A55" s="56"/>
      <c r="B55" s="56"/>
      <c r="C55" s="56"/>
      <c r="D55" s="56"/>
      <c r="E55" s="56"/>
      <c r="F55" s="56"/>
      <c r="G55" s="56"/>
      <c r="H55" s="56"/>
      <c r="I55" s="56"/>
      <c r="J55" s="56"/>
      <c r="K55" s="56"/>
      <c r="L55" s="56"/>
      <c r="M55" s="56"/>
      <c r="N55" s="56"/>
    </row>
    <row r="56" spans="1:14" s="51" customFormat="1" x14ac:dyDescent="0.3">
      <c r="A56" s="56"/>
      <c r="B56" s="56"/>
      <c r="C56" s="56"/>
      <c r="D56" s="56"/>
      <c r="E56" s="56"/>
      <c r="F56" s="56"/>
      <c r="G56" s="56"/>
      <c r="H56" s="56"/>
      <c r="I56" s="56"/>
      <c r="J56" s="56"/>
      <c r="K56" s="56"/>
      <c r="L56" s="56"/>
      <c r="M56" s="56"/>
      <c r="N56" s="56"/>
    </row>
    <row r="57" spans="1:14" s="51" customFormat="1" x14ac:dyDescent="0.3">
      <c r="A57" s="56"/>
      <c r="B57" s="56"/>
      <c r="C57" s="56"/>
      <c r="D57" s="56"/>
      <c r="E57" s="56"/>
      <c r="F57" s="56"/>
      <c r="G57" s="56"/>
      <c r="H57" s="56"/>
      <c r="I57" s="56"/>
      <c r="J57" s="56"/>
      <c r="K57" s="56"/>
      <c r="L57" s="56"/>
      <c r="M57" s="56"/>
      <c r="N57" s="56"/>
    </row>
    <row r="58" spans="1:14" s="51" customFormat="1" x14ac:dyDescent="0.3">
      <c r="A58" s="56"/>
      <c r="B58" s="56"/>
      <c r="C58" s="56"/>
      <c r="D58" s="56"/>
      <c r="E58" s="56"/>
      <c r="F58" s="56"/>
      <c r="G58" s="56"/>
      <c r="H58" s="56"/>
      <c r="I58" s="56"/>
      <c r="J58" s="56"/>
      <c r="K58" s="56"/>
      <c r="L58" s="56"/>
      <c r="M58" s="56"/>
      <c r="N58" s="56"/>
    </row>
    <row r="59" spans="1:14" s="51" customFormat="1" x14ac:dyDescent="0.3">
      <c r="A59" s="56"/>
      <c r="B59" s="56"/>
      <c r="C59" s="56"/>
      <c r="D59" s="56"/>
      <c r="E59" s="56"/>
      <c r="F59" s="56"/>
      <c r="G59" s="56"/>
      <c r="H59" s="56"/>
      <c r="I59" s="56"/>
      <c r="J59" s="56"/>
      <c r="K59" s="56"/>
      <c r="L59" s="56"/>
      <c r="M59" s="56"/>
      <c r="N59" s="56"/>
    </row>
    <row r="60" spans="1:14" s="51" customFormat="1" x14ac:dyDescent="0.3">
      <c r="A60" s="56"/>
      <c r="B60" s="56"/>
      <c r="C60" s="56"/>
      <c r="D60" s="56"/>
      <c r="E60" s="56"/>
      <c r="F60" s="56"/>
      <c r="G60" s="56"/>
      <c r="H60" s="56"/>
      <c r="I60" s="56"/>
      <c r="J60" s="56"/>
      <c r="K60" s="56"/>
      <c r="L60" s="56"/>
      <c r="M60" s="56"/>
      <c r="N60" s="56"/>
    </row>
    <row r="61" spans="1:14" s="51" customFormat="1" x14ac:dyDescent="0.3">
      <c r="A61" s="56"/>
      <c r="B61" s="56"/>
      <c r="C61" s="56"/>
      <c r="D61" s="56"/>
      <c r="E61" s="56"/>
      <c r="F61" s="56"/>
      <c r="G61" s="56"/>
      <c r="H61" s="56"/>
      <c r="I61" s="56"/>
      <c r="J61" s="56"/>
      <c r="K61" s="56"/>
      <c r="L61" s="56"/>
      <c r="M61" s="56"/>
      <c r="N61" s="56"/>
    </row>
    <row r="62" spans="1:14" s="51" customFormat="1" x14ac:dyDescent="0.3">
      <c r="A62" s="56"/>
      <c r="B62" s="56"/>
      <c r="C62" s="56"/>
      <c r="D62" s="56"/>
      <c r="E62" s="56"/>
      <c r="F62" s="56"/>
      <c r="G62" s="56"/>
      <c r="H62" s="56"/>
      <c r="I62" s="56"/>
      <c r="J62" s="56"/>
      <c r="K62" s="56"/>
      <c r="L62" s="56"/>
      <c r="M62" s="56"/>
      <c r="N62" s="56"/>
    </row>
    <row r="63" spans="1:14" s="51" customFormat="1" x14ac:dyDescent="0.3">
      <c r="A63" s="56"/>
      <c r="B63" s="56"/>
      <c r="C63" s="56"/>
      <c r="D63" s="56"/>
      <c r="E63" s="56"/>
      <c r="F63" s="56"/>
      <c r="G63" s="56"/>
      <c r="H63" s="56"/>
      <c r="I63" s="56"/>
      <c r="J63" s="56"/>
      <c r="K63" s="56"/>
      <c r="L63" s="56"/>
      <c r="M63" s="56"/>
      <c r="N63" s="56"/>
    </row>
    <row r="64" spans="1:14" s="51" customFormat="1" x14ac:dyDescent="0.3">
      <c r="A64" s="56"/>
      <c r="B64" s="56"/>
      <c r="C64" s="56"/>
      <c r="D64" s="56"/>
      <c r="E64" s="56"/>
      <c r="F64" s="56"/>
      <c r="G64" s="56"/>
      <c r="H64" s="56"/>
      <c r="I64" s="56"/>
      <c r="J64" s="56"/>
      <c r="K64" s="56"/>
      <c r="L64" s="56"/>
      <c r="M64" s="56"/>
      <c r="N64" s="56"/>
    </row>
    <row r="65" spans="1:14" s="51" customFormat="1" x14ac:dyDescent="0.3">
      <c r="A65" s="56"/>
      <c r="B65" s="56"/>
      <c r="C65" s="56"/>
      <c r="D65" s="56"/>
      <c r="E65" s="56"/>
      <c r="F65" s="56"/>
      <c r="G65" s="56"/>
      <c r="H65" s="56"/>
      <c r="I65" s="56"/>
      <c r="J65" s="56"/>
      <c r="K65" s="56"/>
      <c r="L65" s="56"/>
      <c r="M65" s="56"/>
      <c r="N65" s="56"/>
    </row>
    <row r="66" spans="1:14" s="51" customFormat="1" x14ac:dyDescent="0.3">
      <c r="A66" s="56"/>
      <c r="B66" s="56"/>
      <c r="C66" s="56"/>
      <c r="D66" s="56"/>
      <c r="E66" s="56"/>
      <c r="F66" s="56"/>
      <c r="G66" s="56"/>
      <c r="H66" s="56"/>
      <c r="I66" s="56"/>
      <c r="J66" s="56"/>
      <c r="K66" s="56"/>
      <c r="L66" s="56"/>
      <c r="M66" s="56"/>
      <c r="N66" s="56"/>
    </row>
    <row r="67" spans="1:14" s="51" customFormat="1" x14ac:dyDescent="0.3">
      <c r="A67" s="56"/>
      <c r="B67" s="56"/>
      <c r="C67" s="56"/>
      <c r="D67" s="56"/>
      <c r="E67" s="56"/>
      <c r="F67" s="56"/>
      <c r="G67" s="56"/>
      <c r="H67" s="56"/>
      <c r="I67" s="56"/>
      <c r="J67" s="56"/>
      <c r="K67" s="56"/>
      <c r="L67" s="56"/>
      <c r="M67" s="56"/>
      <c r="N67" s="56"/>
    </row>
    <row r="68" spans="1:14" s="51" customFormat="1" x14ac:dyDescent="0.3">
      <c r="A68" s="56"/>
      <c r="B68" s="56"/>
      <c r="C68" s="56"/>
      <c r="D68" s="56"/>
      <c r="E68" s="56"/>
      <c r="F68" s="56"/>
      <c r="G68" s="56"/>
      <c r="H68" s="56"/>
      <c r="I68" s="56"/>
      <c r="J68" s="56"/>
      <c r="K68" s="56"/>
      <c r="L68" s="56"/>
      <c r="M68" s="56"/>
      <c r="N68" s="56"/>
    </row>
    <row r="69" spans="1:14" s="51" customFormat="1" x14ac:dyDescent="0.3">
      <c r="A69" s="56"/>
      <c r="B69" s="56"/>
      <c r="C69" s="56"/>
      <c r="D69" s="56"/>
      <c r="E69" s="56"/>
      <c r="F69" s="56"/>
      <c r="G69" s="56"/>
      <c r="H69" s="56"/>
      <c r="I69" s="56"/>
      <c r="J69" s="56"/>
      <c r="K69" s="56"/>
      <c r="L69" s="56"/>
      <c r="M69" s="56"/>
      <c r="N69" s="56"/>
    </row>
    <row r="70" spans="1:14" s="51" customFormat="1" x14ac:dyDescent="0.3">
      <c r="A70" s="56"/>
      <c r="B70" s="56"/>
      <c r="C70" s="56"/>
      <c r="D70" s="56"/>
      <c r="E70" s="56"/>
      <c r="F70" s="56"/>
      <c r="G70" s="56"/>
      <c r="H70" s="56"/>
      <c r="I70" s="56"/>
      <c r="J70" s="56"/>
      <c r="K70" s="56"/>
      <c r="L70" s="56"/>
      <c r="M70" s="56"/>
      <c r="N70" s="56"/>
    </row>
    <row r="71" spans="1:14" s="51" customFormat="1" x14ac:dyDescent="0.3">
      <c r="A71" s="56"/>
      <c r="B71" s="56"/>
      <c r="C71" s="56"/>
      <c r="D71" s="56"/>
      <c r="E71" s="56"/>
      <c r="F71" s="56"/>
      <c r="G71" s="56"/>
      <c r="H71" s="56"/>
      <c r="I71" s="56"/>
      <c r="J71" s="56"/>
      <c r="K71" s="56"/>
      <c r="L71" s="56"/>
      <c r="M71" s="56"/>
      <c r="N71" s="56"/>
    </row>
    <row r="72" spans="1:14" s="51" customFormat="1" x14ac:dyDescent="0.3">
      <c r="A72" s="56"/>
      <c r="B72" s="56"/>
      <c r="C72" s="56"/>
      <c r="D72" s="56"/>
      <c r="E72" s="56"/>
      <c r="F72" s="56"/>
      <c r="G72" s="56"/>
      <c r="H72" s="56"/>
      <c r="I72" s="56"/>
      <c r="J72" s="56"/>
      <c r="K72" s="56"/>
      <c r="L72" s="56"/>
      <c r="M72" s="56"/>
      <c r="N72" s="56"/>
    </row>
    <row r="73" spans="1:14" s="51" customFormat="1" x14ac:dyDescent="0.3">
      <c r="A73" s="56"/>
      <c r="B73" s="56"/>
      <c r="C73" s="56"/>
      <c r="D73" s="56"/>
      <c r="E73" s="56"/>
      <c r="F73" s="56"/>
      <c r="G73" s="56"/>
      <c r="H73" s="56"/>
      <c r="I73" s="56"/>
      <c r="J73" s="56"/>
      <c r="K73" s="56"/>
      <c r="L73" s="56"/>
      <c r="M73" s="56"/>
      <c r="N73" s="56"/>
    </row>
    <row r="74" spans="1:14" s="51" customFormat="1" x14ac:dyDescent="0.3">
      <c r="A74" s="56"/>
      <c r="B74" s="56"/>
      <c r="C74" s="56"/>
      <c r="D74" s="56"/>
      <c r="E74" s="56"/>
      <c r="F74" s="56"/>
      <c r="G74" s="56"/>
      <c r="H74" s="56"/>
      <c r="I74" s="56"/>
      <c r="J74" s="56"/>
      <c r="K74" s="56"/>
      <c r="L74" s="56"/>
      <c r="M74" s="56"/>
      <c r="N74" s="56"/>
    </row>
    <row r="75" spans="1:14" s="51" customFormat="1" x14ac:dyDescent="0.3">
      <c r="A75" s="56"/>
      <c r="B75" s="56"/>
      <c r="C75" s="56"/>
      <c r="D75" s="56"/>
      <c r="E75" s="56"/>
      <c r="F75" s="56"/>
      <c r="G75" s="56"/>
      <c r="H75" s="56"/>
      <c r="I75" s="56"/>
      <c r="J75" s="56"/>
      <c r="K75" s="56"/>
      <c r="L75" s="56"/>
      <c r="M75" s="56"/>
      <c r="N75" s="56"/>
    </row>
    <row r="76" spans="1:14" s="51" customFormat="1" x14ac:dyDescent="0.3">
      <c r="A76" s="56"/>
      <c r="B76" s="56"/>
      <c r="C76" s="56"/>
      <c r="D76" s="56"/>
      <c r="E76" s="56"/>
      <c r="F76" s="56"/>
      <c r="G76" s="56"/>
      <c r="H76" s="56"/>
      <c r="I76" s="56"/>
      <c r="J76" s="56"/>
      <c r="K76" s="56"/>
      <c r="L76" s="56"/>
      <c r="M76" s="56"/>
      <c r="N76" s="56"/>
    </row>
    <row r="77" spans="1:14" s="51" customFormat="1" x14ac:dyDescent="0.3">
      <c r="A77" s="56"/>
      <c r="B77" s="56"/>
      <c r="C77" s="56"/>
      <c r="D77" s="56"/>
      <c r="E77" s="56"/>
      <c r="F77" s="56"/>
      <c r="G77" s="56"/>
      <c r="H77" s="56"/>
      <c r="I77" s="56"/>
      <c r="J77" s="56"/>
      <c r="K77" s="56"/>
      <c r="L77" s="56"/>
      <c r="M77" s="56"/>
      <c r="N77" s="56"/>
    </row>
    <row r="78" spans="1:14" s="51" customFormat="1" x14ac:dyDescent="0.3">
      <c r="A78" s="56"/>
      <c r="B78" s="56"/>
      <c r="C78" s="56"/>
      <c r="D78" s="56"/>
      <c r="E78" s="56"/>
      <c r="F78" s="56"/>
      <c r="G78" s="56"/>
      <c r="H78" s="56"/>
      <c r="I78" s="56"/>
      <c r="J78" s="56"/>
      <c r="K78" s="56"/>
      <c r="L78" s="56"/>
      <c r="M78" s="56"/>
      <c r="N78" s="56"/>
    </row>
    <row r="79" spans="1:14" s="51" customFormat="1" x14ac:dyDescent="0.3">
      <c r="A79" s="56"/>
      <c r="B79" s="56"/>
      <c r="C79" s="56"/>
      <c r="D79" s="56"/>
      <c r="E79" s="56"/>
      <c r="F79" s="56"/>
      <c r="G79" s="56"/>
      <c r="H79" s="56"/>
      <c r="I79" s="56"/>
      <c r="J79" s="56"/>
      <c r="K79" s="56"/>
      <c r="L79" s="56"/>
      <c r="M79" s="56"/>
      <c r="N79" s="56"/>
    </row>
    <row r="80" spans="1:14" s="51" customFormat="1" x14ac:dyDescent="0.3">
      <c r="A80" s="56"/>
      <c r="B80" s="56"/>
      <c r="C80" s="56"/>
      <c r="D80" s="56"/>
      <c r="E80" s="56"/>
      <c r="F80" s="56"/>
      <c r="G80" s="56"/>
      <c r="H80" s="56"/>
      <c r="I80" s="56"/>
      <c r="J80" s="56"/>
      <c r="K80" s="56"/>
      <c r="L80" s="56"/>
      <c r="M80" s="56"/>
      <c r="N80" s="56"/>
    </row>
    <row r="81" spans="1:14" s="51" customFormat="1" x14ac:dyDescent="0.3">
      <c r="A81" s="56"/>
      <c r="B81" s="56"/>
      <c r="C81" s="56"/>
      <c r="D81" s="56"/>
      <c r="E81" s="56"/>
      <c r="F81" s="56"/>
      <c r="G81" s="56"/>
      <c r="H81" s="56"/>
      <c r="I81" s="56"/>
      <c r="J81" s="56"/>
      <c r="K81" s="56"/>
      <c r="L81" s="56"/>
      <c r="M81" s="56"/>
      <c r="N81" s="56"/>
    </row>
    <row r="82" spans="1:14" s="51" customFormat="1" x14ac:dyDescent="0.3">
      <c r="A82" s="56"/>
      <c r="B82" s="56"/>
      <c r="C82" s="56"/>
      <c r="D82" s="56"/>
      <c r="E82" s="56"/>
      <c r="F82" s="56"/>
      <c r="G82" s="56"/>
      <c r="H82" s="56"/>
      <c r="I82" s="56"/>
      <c r="J82" s="56"/>
      <c r="K82" s="56"/>
      <c r="L82" s="56"/>
      <c r="M82" s="56"/>
      <c r="N82" s="56"/>
    </row>
    <row r="83" spans="1:14" s="51" customFormat="1" x14ac:dyDescent="0.3">
      <c r="A83" s="56"/>
      <c r="B83" s="56"/>
      <c r="C83" s="56"/>
      <c r="D83" s="56"/>
      <c r="E83" s="56"/>
      <c r="F83" s="56"/>
      <c r="G83" s="56"/>
      <c r="H83" s="56"/>
      <c r="I83" s="56"/>
      <c r="J83" s="56"/>
      <c r="K83" s="56"/>
      <c r="L83" s="56"/>
      <c r="M83" s="56"/>
      <c r="N83" s="56"/>
    </row>
    <row r="84" spans="1:14" s="51" customFormat="1" x14ac:dyDescent="0.3">
      <c r="A84" s="56"/>
      <c r="B84" s="56"/>
      <c r="C84" s="56"/>
      <c r="D84" s="56"/>
      <c r="E84" s="56"/>
      <c r="F84" s="56"/>
      <c r="G84" s="56"/>
      <c r="H84" s="56"/>
      <c r="I84" s="56"/>
      <c r="J84" s="56"/>
      <c r="K84" s="56"/>
      <c r="L84" s="56"/>
      <c r="M84" s="56"/>
      <c r="N84" s="56"/>
    </row>
    <row r="85" spans="1:14" s="51" customFormat="1" x14ac:dyDescent="0.3">
      <c r="A85" s="56"/>
      <c r="B85" s="56"/>
      <c r="C85" s="56"/>
      <c r="D85" s="56"/>
      <c r="E85" s="56"/>
      <c r="F85" s="56"/>
      <c r="G85" s="56"/>
      <c r="H85" s="56"/>
      <c r="I85" s="56"/>
      <c r="J85" s="56"/>
      <c r="K85" s="56"/>
      <c r="L85" s="56"/>
      <c r="M85" s="56"/>
      <c r="N85" s="56"/>
    </row>
    <row r="86" spans="1:14" s="51" customFormat="1" x14ac:dyDescent="0.3">
      <c r="A86" s="56"/>
      <c r="B86" s="56"/>
      <c r="C86" s="56"/>
      <c r="D86" s="56"/>
      <c r="E86" s="56"/>
      <c r="F86" s="56"/>
      <c r="G86" s="56"/>
      <c r="H86" s="56"/>
      <c r="I86" s="56"/>
      <c r="J86" s="56"/>
      <c r="K86" s="56"/>
      <c r="L86" s="56"/>
      <c r="M86" s="56"/>
      <c r="N86" s="56"/>
    </row>
    <row r="87" spans="1:14" s="51" customFormat="1" x14ac:dyDescent="0.3">
      <c r="A87" s="56"/>
      <c r="B87" s="56"/>
      <c r="C87" s="56"/>
      <c r="D87" s="56"/>
      <c r="E87" s="56"/>
      <c r="F87" s="56"/>
      <c r="G87" s="56"/>
      <c r="H87" s="56"/>
      <c r="I87" s="56"/>
      <c r="J87" s="56"/>
      <c r="K87" s="56"/>
      <c r="L87" s="56"/>
      <c r="M87" s="56"/>
      <c r="N87" s="56"/>
    </row>
    <row r="88" spans="1:14" s="51" customFormat="1" x14ac:dyDescent="0.3">
      <c r="A88" s="56"/>
      <c r="B88" s="56"/>
      <c r="C88" s="56"/>
      <c r="D88" s="56"/>
      <c r="E88" s="56"/>
      <c r="F88" s="56"/>
      <c r="G88" s="56"/>
      <c r="H88" s="56"/>
      <c r="I88" s="56"/>
      <c r="J88" s="56"/>
      <c r="K88" s="56"/>
      <c r="L88" s="56"/>
      <c r="M88" s="56"/>
      <c r="N88" s="56"/>
    </row>
    <row r="89" spans="1:14" s="51" customFormat="1" x14ac:dyDescent="0.3">
      <c r="A89" s="56"/>
      <c r="B89" s="56"/>
      <c r="C89" s="56"/>
      <c r="D89" s="56"/>
      <c r="E89" s="56"/>
      <c r="F89" s="56"/>
      <c r="G89" s="56"/>
      <c r="H89" s="56"/>
      <c r="I89" s="56"/>
      <c r="J89" s="56"/>
      <c r="K89" s="56"/>
      <c r="L89" s="56"/>
      <c r="M89" s="56"/>
      <c r="N89" s="56"/>
    </row>
    <row r="90" spans="1:14" s="51" customFormat="1" x14ac:dyDescent="0.3">
      <c r="A90" s="56"/>
      <c r="B90" s="56"/>
      <c r="C90" s="56"/>
      <c r="D90" s="56"/>
      <c r="E90" s="56"/>
      <c r="F90" s="56"/>
      <c r="G90" s="56"/>
      <c r="H90" s="56"/>
      <c r="I90" s="56"/>
      <c r="J90" s="56"/>
      <c r="K90" s="56"/>
      <c r="L90" s="56"/>
      <c r="M90" s="56"/>
      <c r="N90" s="56"/>
    </row>
    <row r="91" spans="1:14" s="51" customFormat="1" x14ac:dyDescent="0.3">
      <c r="A91" s="56"/>
      <c r="B91" s="56"/>
      <c r="C91" s="56"/>
      <c r="D91" s="56"/>
      <c r="E91" s="56"/>
      <c r="F91" s="56"/>
      <c r="G91" s="56"/>
      <c r="H91" s="56"/>
      <c r="I91" s="56"/>
      <c r="J91" s="56"/>
      <c r="K91" s="56"/>
      <c r="L91" s="56"/>
      <c r="M91" s="56"/>
      <c r="N91" s="56"/>
    </row>
    <row r="92" spans="1:14" s="51" customFormat="1" x14ac:dyDescent="0.3">
      <c r="A92" s="56"/>
      <c r="B92" s="56"/>
      <c r="C92" s="56"/>
      <c r="D92" s="56"/>
      <c r="E92" s="56"/>
      <c r="F92" s="56"/>
      <c r="G92" s="56"/>
      <c r="H92" s="56"/>
      <c r="I92" s="56"/>
      <c r="J92" s="56"/>
      <c r="K92" s="56"/>
      <c r="L92" s="56"/>
      <c r="M92" s="56"/>
      <c r="N92" s="56"/>
    </row>
    <row r="93" spans="1:14" s="51" customFormat="1" x14ac:dyDescent="0.3">
      <c r="A93" s="56"/>
      <c r="B93" s="56"/>
      <c r="C93" s="56"/>
      <c r="D93" s="56"/>
      <c r="E93" s="56"/>
      <c r="F93" s="56"/>
      <c r="G93" s="56"/>
      <c r="H93" s="56"/>
      <c r="I93" s="56"/>
      <c r="J93" s="56"/>
      <c r="K93" s="56"/>
      <c r="L93" s="56"/>
      <c r="M93" s="56"/>
      <c r="N93" s="56"/>
    </row>
    <row r="94" spans="1:14" s="51" customFormat="1" x14ac:dyDescent="0.3">
      <c r="A94" s="56"/>
      <c r="B94" s="56"/>
      <c r="C94" s="56"/>
      <c r="D94" s="56"/>
      <c r="E94" s="56"/>
      <c r="F94" s="56"/>
      <c r="G94" s="56"/>
      <c r="H94" s="56"/>
      <c r="I94" s="56"/>
      <c r="J94" s="56"/>
      <c r="K94" s="56"/>
      <c r="L94" s="56"/>
      <c r="M94" s="56"/>
      <c r="N94" s="56"/>
    </row>
    <row r="95" spans="1:14" s="51" customFormat="1" x14ac:dyDescent="0.3">
      <c r="A95" s="56"/>
      <c r="B95" s="56"/>
      <c r="C95" s="56"/>
      <c r="D95" s="56"/>
      <c r="E95" s="56"/>
      <c r="F95" s="56"/>
      <c r="G95" s="56"/>
      <c r="H95" s="56"/>
      <c r="I95" s="56"/>
      <c r="J95" s="56"/>
      <c r="K95" s="56"/>
      <c r="L95" s="56"/>
      <c r="M95" s="56"/>
      <c r="N95" s="56"/>
    </row>
    <row r="96" spans="1:14" s="51" customFormat="1" x14ac:dyDescent="0.3">
      <c r="A96" s="56"/>
      <c r="B96" s="56"/>
      <c r="C96" s="56"/>
      <c r="D96" s="56"/>
      <c r="E96" s="56"/>
      <c r="F96" s="56"/>
      <c r="G96" s="56"/>
      <c r="H96" s="56"/>
      <c r="I96" s="56"/>
      <c r="J96" s="56"/>
      <c r="K96" s="56"/>
      <c r="L96" s="56"/>
      <c r="M96" s="56"/>
      <c r="N96" s="56"/>
    </row>
    <row r="97" spans="1:14" s="51" customFormat="1" x14ac:dyDescent="0.3">
      <c r="A97" s="56"/>
      <c r="B97" s="56"/>
      <c r="C97" s="56"/>
      <c r="D97" s="56"/>
      <c r="E97" s="56"/>
      <c r="F97" s="56"/>
      <c r="G97" s="56"/>
      <c r="H97" s="56"/>
      <c r="I97" s="56"/>
      <c r="J97" s="56"/>
      <c r="K97" s="56"/>
      <c r="L97" s="56"/>
      <c r="M97" s="56"/>
      <c r="N97" s="56"/>
    </row>
    <row r="98" spans="1:14" s="51" customFormat="1" x14ac:dyDescent="0.3">
      <c r="A98" s="56"/>
      <c r="B98" s="56"/>
      <c r="C98" s="56"/>
      <c r="D98" s="56"/>
      <c r="E98" s="56"/>
      <c r="F98" s="56"/>
      <c r="G98" s="56"/>
      <c r="H98" s="56"/>
      <c r="I98" s="56"/>
      <c r="J98" s="56"/>
      <c r="K98" s="56"/>
      <c r="L98" s="56"/>
      <c r="M98" s="56"/>
      <c r="N98" s="56"/>
    </row>
    <row r="99" spans="1:14" s="51" customFormat="1" x14ac:dyDescent="0.3">
      <c r="A99" s="56"/>
      <c r="B99" s="56"/>
      <c r="C99" s="56"/>
      <c r="D99" s="56"/>
      <c r="E99" s="56"/>
      <c r="F99" s="56"/>
      <c r="G99" s="56"/>
      <c r="H99" s="56"/>
      <c r="I99" s="56"/>
      <c r="J99" s="56"/>
      <c r="K99" s="56"/>
      <c r="L99" s="56"/>
      <c r="M99" s="56"/>
      <c r="N99" s="56"/>
    </row>
    <row r="100" spans="1:14" s="51" customFormat="1" x14ac:dyDescent="0.3">
      <c r="A100" s="56"/>
      <c r="B100" s="56"/>
      <c r="C100" s="56"/>
      <c r="D100" s="56"/>
      <c r="E100" s="56"/>
      <c r="F100" s="56"/>
      <c r="G100" s="56"/>
      <c r="H100" s="56"/>
      <c r="I100" s="56"/>
      <c r="J100" s="56"/>
      <c r="K100" s="56"/>
      <c r="L100" s="56"/>
      <c r="M100" s="56"/>
      <c r="N100" s="56"/>
    </row>
    <row r="101" spans="1:14" s="51" customFormat="1" x14ac:dyDescent="0.3">
      <c r="A101" s="56"/>
      <c r="B101" s="56"/>
      <c r="C101" s="56"/>
      <c r="D101" s="56"/>
      <c r="E101" s="56"/>
      <c r="F101" s="56"/>
      <c r="G101" s="56"/>
      <c r="H101" s="56"/>
      <c r="I101" s="56"/>
      <c r="J101" s="56"/>
      <c r="K101" s="56"/>
      <c r="L101" s="56"/>
      <c r="M101" s="56"/>
      <c r="N101" s="56"/>
    </row>
    <row r="102" spans="1:14" s="51" customFormat="1" x14ac:dyDescent="0.3">
      <c r="A102" s="56"/>
      <c r="B102" s="56"/>
      <c r="C102" s="56"/>
      <c r="D102" s="56"/>
      <c r="E102" s="56"/>
      <c r="F102" s="56"/>
      <c r="G102" s="56"/>
      <c r="H102" s="56"/>
      <c r="I102" s="56"/>
      <c r="J102" s="56"/>
      <c r="K102" s="56"/>
      <c r="L102" s="56"/>
      <c r="M102" s="56"/>
      <c r="N102" s="56"/>
    </row>
    <row r="103" spans="1:14" s="51" customFormat="1" x14ac:dyDescent="0.3">
      <c r="A103" s="56"/>
      <c r="B103" s="56"/>
      <c r="C103" s="56"/>
      <c r="D103" s="56"/>
      <c r="E103" s="56"/>
      <c r="F103" s="56"/>
      <c r="G103" s="56"/>
      <c r="H103" s="56"/>
      <c r="I103" s="56"/>
      <c r="J103" s="56"/>
      <c r="K103" s="56"/>
      <c r="L103" s="56"/>
      <c r="M103" s="56"/>
      <c r="N103" s="56"/>
    </row>
    <row r="104" spans="1:14" s="51" customFormat="1" x14ac:dyDescent="0.3">
      <c r="A104" s="56"/>
      <c r="B104" s="56"/>
      <c r="C104" s="56"/>
      <c r="D104" s="56"/>
      <c r="E104" s="56"/>
      <c r="F104" s="56"/>
      <c r="G104" s="56"/>
      <c r="H104" s="56"/>
      <c r="I104" s="56"/>
      <c r="J104" s="56"/>
      <c r="K104" s="56"/>
      <c r="L104" s="56"/>
      <c r="M104" s="56"/>
      <c r="N104" s="56"/>
    </row>
    <row r="105" spans="1:14" s="51" customFormat="1" x14ac:dyDescent="0.3">
      <c r="A105" s="56"/>
      <c r="B105" s="56"/>
      <c r="C105" s="56"/>
      <c r="D105" s="56"/>
      <c r="E105" s="56"/>
      <c r="F105" s="56"/>
      <c r="G105" s="56"/>
      <c r="H105" s="56"/>
      <c r="I105" s="56"/>
      <c r="J105" s="56"/>
      <c r="K105" s="56"/>
      <c r="L105" s="56"/>
      <c r="M105" s="56"/>
      <c r="N105" s="56"/>
    </row>
    <row r="106" spans="1:14" s="51" customFormat="1" x14ac:dyDescent="0.3">
      <c r="A106" s="56"/>
      <c r="B106" s="56"/>
      <c r="C106" s="56"/>
      <c r="D106" s="56"/>
      <c r="E106" s="56"/>
      <c r="F106" s="56"/>
      <c r="G106" s="56"/>
      <c r="H106" s="56"/>
      <c r="I106" s="56"/>
      <c r="J106" s="56"/>
      <c r="K106" s="56"/>
      <c r="L106" s="56"/>
      <c r="M106" s="56"/>
      <c r="N106" s="56"/>
    </row>
    <row r="107" spans="1:14" s="51" customFormat="1" x14ac:dyDescent="0.3">
      <c r="A107" s="56"/>
      <c r="B107" s="56"/>
      <c r="C107" s="56"/>
      <c r="D107" s="56"/>
      <c r="E107" s="56"/>
      <c r="F107" s="56"/>
      <c r="G107" s="56"/>
      <c r="H107" s="56"/>
      <c r="I107" s="56"/>
      <c r="J107" s="56"/>
      <c r="K107" s="56"/>
      <c r="L107" s="56"/>
      <c r="M107" s="56"/>
      <c r="N107" s="56"/>
    </row>
    <row r="108" spans="1:14" s="51" customFormat="1" x14ac:dyDescent="0.3">
      <c r="A108" s="56"/>
      <c r="B108" s="56"/>
      <c r="C108" s="56"/>
      <c r="D108" s="56"/>
      <c r="E108" s="56"/>
      <c r="F108" s="56"/>
      <c r="G108" s="56"/>
      <c r="H108" s="56"/>
      <c r="I108" s="56"/>
      <c r="J108" s="56"/>
      <c r="K108" s="56"/>
      <c r="L108" s="56"/>
      <c r="M108" s="56"/>
      <c r="N108" s="56"/>
    </row>
    <row r="109" spans="1:14" s="51" customFormat="1" x14ac:dyDescent="0.3">
      <c r="A109" s="56"/>
      <c r="B109" s="56"/>
      <c r="C109" s="56"/>
      <c r="D109" s="56"/>
      <c r="E109" s="56"/>
      <c r="F109" s="56"/>
      <c r="G109" s="56"/>
      <c r="H109" s="56"/>
      <c r="I109" s="56"/>
      <c r="J109" s="56"/>
      <c r="K109" s="56"/>
      <c r="L109" s="56"/>
      <c r="M109" s="56"/>
      <c r="N109" s="56"/>
    </row>
    <row r="110" spans="1:14" s="51" customFormat="1" x14ac:dyDescent="0.3">
      <c r="A110" s="56"/>
      <c r="B110" s="56"/>
      <c r="C110" s="56"/>
      <c r="D110" s="56"/>
      <c r="E110" s="56"/>
      <c r="F110" s="56"/>
      <c r="G110" s="56"/>
      <c r="H110" s="56"/>
      <c r="I110" s="56"/>
      <c r="J110" s="56"/>
      <c r="K110" s="56"/>
      <c r="L110" s="56"/>
      <c r="M110" s="56"/>
      <c r="N110" s="56"/>
    </row>
    <row r="111" spans="1:14" s="51" customFormat="1" x14ac:dyDescent="0.3">
      <c r="A111" s="56"/>
      <c r="B111" s="56"/>
      <c r="C111" s="56"/>
      <c r="D111" s="56"/>
      <c r="E111" s="56"/>
      <c r="F111" s="56"/>
      <c r="G111" s="56"/>
      <c r="H111" s="56"/>
      <c r="I111" s="56"/>
      <c r="J111" s="56"/>
      <c r="K111" s="56"/>
      <c r="L111" s="56"/>
      <c r="M111" s="56"/>
      <c r="N111" s="56"/>
    </row>
    <row r="112" spans="1:14" s="51" customFormat="1" x14ac:dyDescent="0.3">
      <c r="A112" s="56"/>
      <c r="B112" s="56"/>
      <c r="C112" s="56"/>
      <c r="D112" s="56"/>
      <c r="E112" s="56"/>
      <c r="F112" s="56"/>
      <c r="G112" s="56"/>
      <c r="H112" s="56"/>
      <c r="I112" s="56"/>
      <c r="J112" s="56"/>
      <c r="K112" s="56"/>
      <c r="L112" s="56"/>
      <c r="M112" s="56"/>
      <c r="N112" s="56"/>
    </row>
    <row r="113" spans="1:14" s="51" customFormat="1" x14ac:dyDescent="0.3">
      <c r="A113" s="56"/>
      <c r="B113" s="56"/>
      <c r="C113" s="56"/>
      <c r="D113" s="56"/>
      <c r="E113" s="56"/>
      <c r="F113" s="56"/>
      <c r="G113" s="56"/>
      <c r="H113" s="56"/>
      <c r="I113" s="56"/>
      <c r="J113" s="56"/>
      <c r="K113" s="56"/>
      <c r="L113" s="56"/>
      <c r="M113" s="56"/>
      <c r="N113" s="56"/>
    </row>
    <row r="114" spans="1:14" s="51" customFormat="1" x14ac:dyDescent="0.3">
      <c r="A114" s="56"/>
      <c r="B114" s="56"/>
      <c r="C114" s="56"/>
      <c r="D114" s="56"/>
      <c r="E114" s="56"/>
      <c r="F114" s="56"/>
      <c r="G114" s="56"/>
      <c r="H114" s="56"/>
      <c r="I114" s="56"/>
      <c r="J114" s="56"/>
      <c r="K114" s="56"/>
      <c r="L114" s="56"/>
      <c r="M114" s="56"/>
      <c r="N114" s="56"/>
    </row>
    <row r="115" spans="1:14" s="51" customFormat="1" x14ac:dyDescent="0.3">
      <c r="A115" s="56"/>
      <c r="B115" s="56"/>
      <c r="C115" s="56"/>
      <c r="D115" s="56"/>
      <c r="E115" s="56"/>
      <c r="F115" s="56"/>
      <c r="G115" s="56"/>
      <c r="H115" s="56"/>
      <c r="I115" s="56"/>
      <c r="J115" s="56"/>
      <c r="K115" s="56"/>
      <c r="L115" s="56"/>
      <c r="M115" s="56"/>
      <c r="N115" s="56"/>
    </row>
    <row r="116" spans="1:14" s="51" customFormat="1" x14ac:dyDescent="0.3">
      <c r="A116" s="56"/>
      <c r="B116" s="56"/>
      <c r="C116" s="56"/>
      <c r="D116" s="56"/>
      <c r="E116" s="56"/>
      <c r="F116" s="56"/>
      <c r="G116" s="56"/>
      <c r="H116" s="56"/>
      <c r="I116" s="56"/>
      <c r="J116" s="56"/>
      <c r="K116" s="56"/>
      <c r="L116" s="56"/>
      <c r="M116" s="56"/>
      <c r="N116" s="56"/>
    </row>
    <row r="117" spans="1:14" s="51" customFormat="1" x14ac:dyDescent="0.3">
      <c r="A117" s="56"/>
      <c r="B117" s="56"/>
      <c r="C117" s="56"/>
      <c r="D117" s="56"/>
      <c r="E117" s="56"/>
      <c r="F117" s="56"/>
      <c r="G117" s="56"/>
      <c r="H117" s="56"/>
      <c r="I117" s="56"/>
      <c r="J117" s="56"/>
      <c r="K117" s="56"/>
      <c r="L117" s="56"/>
      <c r="M117" s="56"/>
      <c r="N117" s="56"/>
    </row>
    <row r="118" spans="1:14" s="51" customFormat="1" x14ac:dyDescent="0.3">
      <c r="A118" s="56"/>
      <c r="B118" s="56"/>
      <c r="C118" s="56"/>
      <c r="D118" s="56"/>
      <c r="E118" s="56"/>
      <c r="F118" s="56"/>
      <c r="G118" s="56"/>
      <c r="H118" s="56"/>
      <c r="I118" s="56"/>
      <c r="J118" s="56"/>
      <c r="K118" s="56"/>
      <c r="L118" s="56"/>
      <c r="M118" s="56"/>
      <c r="N118" s="56"/>
    </row>
    <row r="119" spans="1:14" s="51" customFormat="1" x14ac:dyDescent="0.3">
      <c r="A119" s="56"/>
      <c r="B119" s="56"/>
      <c r="C119" s="56"/>
      <c r="D119" s="56"/>
      <c r="E119" s="56"/>
      <c r="F119" s="56"/>
      <c r="G119" s="56"/>
      <c r="H119" s="56"/>
      <c r="I119" s="56"/>
      <c r="J119" s="56"/>
      <c r="K119" s="56"/>
      <c r="L119" s="56"/>
      <c r="M119" s="56"/>
      <c r="N119" s="56"/>
    </row>
    <row r="120" spans="1:14" s="51" customFormat="1" x14ac:dyDescent="0.3">
      <c r="A120" s="56"/>
      <c r="B120" s="56"/>
      <c r="C120" s="56"/>
      <c r="D120" s="56"/>
      <c r="E120" s="56"/>
      <c r="F120" s="56"/>
      <c r="G120" s="56"/>
      <c r="H120" s="56"/>
      <c r="I120" s="56"/>
      <c r="J120" s="56"/>
      <c r="K120" s="56"/>
      <c r="L120" s="56"/>
      <c r="M120" s="56"/>
      <c r="N120" s="56"/>
    </row>
    <row r="121" spans="1:14" s="51" customFormat="1" x14ac:dyDescent="0.3">
      <c r="A121" s="56"/>
      <c r="B121" s="56"/>
      <c r="C121" s="56"/>
      <c r="D121" s="56"/>
      <c r="E121" s="56"/>
      <c r="F121" s="56"/>
      <c r="G121" s="56"/>
      <c r="H121" s="56"/>
      <c r="I121" s="56"/>
      <c r="J121" s="56"/>
      <c r="K121" s="56"/>
      <c r="L121" s="56"/>
      <c r="M121" s="56"/>
      <c r="N121" s="56"/>
    </row>
    <row r="122" spans="1:14" s="51" customFormat="1" x14ac:dyDescent="0.3">
      <c r="A122" s="56"/>
      <c r="B122" s="56"/>
      <c r="C122" s="56"/>
      <c r="D122" s="56"/>
      <c r="E122" s="56"/>
      <c r="F122" s="56"/>
      <c r="G122" s="56"/>
      <c r="H122" s="56"/>
      <c r="I122" s="56"/>
      <c r="J122" s="56"/>
      <c r="K122" s="56"/>
      <c r="L122" s="56"/>
      <c r="M122" s="56"/>
      <c r="N122" s="56"/>
    </row>
    <row r="123" spans="1:14" s="51" customFormat="1" x14ac:dyDescent="0.3">
      <c r="A123" s="56"/>
      <c r="B123" s="56"/>
      <c r="C123" s="56"/>
      <c r="D123" s="56"/>
      <c r="E123" s="56"/>
      <c r="F123" s="56"/>
      <c r="G123" s="56"/>
      <c r="H123" s="56"/>
      <c r="I123" s="56"/>
      <c r="J123" s="56"/>
      <c r="K123" s="56"/>
      <c r="L123" s="56"/>
      <c r="M123" s="56"/>
      <c r="N123" s="56"/>
    </row>
    <row r="124" spans="1:14" s="51" customFormat="1" x14ac:dyDescent="0.3">
      <c r="A124" s="56"/>
      <c r="B124" s="56"/>
      <c r="C124" s="56"/>
      <c r="D124" s="56"/>
      <c r="E124" s="56"/>
      <c r="F124" s="56"/>
      <c r="G124" s="56"/>
      <c r="H124" s="56"/>
      <c r="I124" s="56"/>
      <c r="J124" s="56"/>
      <c r="K124" s="56"/>
      <c r="L124" s="56"/>
      <c r="M124" s="56"/>
      <c r="N124" s="56"/>
    </row>
    <row r="125" spans="1:14" s="51" customFormat="1" x14ac:dyDescent="0.3">
      <c r="A125" s="56"/>
      <c r="B125" s="56"/>
      <c r="C125" s="56"/>
      <c r="D125" s="56"/>
      <c r="E125" s="56"/>
      <c r="F125" s="56"/>
      <c r="G125" s="56"/>
      <c r="H125" s="56"/>
      <c r="I125" s="56"/>
      <c r="J125" s="56"/>
      <c r="K125" s="56"/>
      <c r="L125" s="56"/>
      <c r="M125" s="56"/>
      <c r="N125" s="56"/>
    </row>
    <row r="126" spans="1:14" s="51" customFormat="1" x14ac:dyDescent="0.3">
      <c r="A126" s="56"/>
      <c r="B126" s="56"/>
      <c r="C126" s="56"/>
      <c r="D126" s="56"/>
      <c r="E126" s="56"/>
      <c r="F126" s="56"/>
      <c r="G126" s="56"/>
      <c r="H126" s="56"/>
      <c r="I126" s="56"/>
      <c r="J126" s="56"/>
      <c r="K126" s="56"/>
      <c r="L126" s="56"/>
      <c r="M126" s="56"/>
      <c r="N126" s="56"/>
    </row>
    <row r="127" spans="1:14" s="51" customFormat="1" x14ac:dyDescent="0.3">
      <c r="A127" s="56"/>
      <c r="B127" s="56"/>
      <c r="C127" s="56"/>
      <c r="D127" s="56"/>
      <c r="E127" s="56"/>
      <c r="F127" s="56"/>
      <c r="G127" s="56"/>
      <c r="H127" s="56"/>
      <c r="I127" s="56"/>
      <c r="J127" s="56"/>
      <c r="K127" s="56"/>
      <c r="L127" s="56"/>
      <c r="M127" s="56"/>
      <c r="N127" s="56"/>
    </row>
    <row r="128" spans="1:14" s="51" customFormat="1" x14ac:dyDescent="0.3">
      <c r="A128" s="56"/>
      <c r="B128" s="56"/>
      <c r="C128" s="56"/>
      <c r="D128" s="56"/>
      <c r="E128" s="56"/>
      <c r="F128" s="56"/>
      <c r="G128" s="56"/>
      <c r="H128" s="56"/>
      <c r="I128" s="56"/>
      <c r="J128" s="56"/>
      <c r="K128" s="56"/>
      <c r="L128" s="56"/>
      <c r="M128" s="56"/>
      <c r="N128" s="56"/>
    </row>
    <row r="129" spans="1:14" s="51" customFormat="1" x14ac:dyDescent="0.3">
      <c r="A129" s="56"/>
      <c r="B129" s="56"/>
      <c r="C129" s="56"/>
      <c r="D129" s="56"/>
      <c r="E129" s="56"/>
      <c r="F129" s="56"/>
      <c r="G129" s="56"/>
      <c r="H129" s="56"/>
      <c r="I129" s="56"/>
      <c r="J129" s="56"/>
      <c r="K129" s="56"/>
      <c r="L129" s="56"/>
      <c r="M129" s="56"/>
      <c r="N129" s="56"/>
    </row>
    <row r="130" spans="1:14" s="51" customFormat="1" x14ac:dyDescent="0.3">
      <c r="A130" s="56"/>
      <c r="B130" s="56"/>
      <c r="C130" s="56"/>
      <c r="D130" s="56"/>
      <c r="E130" s="56"/>
      <c r="F130" s="56"/>
      <c r="G130" s="56"/>
      <c r="H130" s="56"/>
      <c r="I130" s="56"/>
      <c r="J130" s="56"/>
      <c r="K130" s="56"/>
      <c r="L130" s="56"/>
      <c r="M130" s="56"/>
      <c r="N130" s="56"/>
    </row>
    <row r="131" spans="1:14" s="51" customFormat="1" x14ac:dyDescent="0.3">
      <c r="A131" s="56"/>
      <c r="B131" s="56"/>
      <c r="C131" s="56"/>
      <c r="D131" s="56"/>
      <c r="E131" s="56"/>
      <c r="F131" s="56"/>
      <c r="G131" s="56"/>
      <c r="H131" s="56"/>
      <c r="I131" s="56"/>
      <c r="J131" s="56"/>
      <c r="K131" s="56"/>
      <c r="L131" s="56"/>
      <c r="M131" s="56"/>
      <c r="N131" s="56"/>
    </row>
    <row r="132" spans="1:14" s="51" customFormat="1" x14ac:dyDescent="0.3">
      <c r="A132" s="56"/>
      <c r="B132" s="56"/>
      <c r="C132" s="56"/>
      <c r="D132" s="56"/>
      <c r="E132" s="56"/>
      <c r="F132" s="56"/>
      <c r="G132" s="56"/>
      <c r="H132" s="56"/>
      <c r="I132" s="56"/>
      <c r="J132" s="56"/>
      <c r="K132" s="56"/>
      <c r="L132" s="56"/>
      <c r="M132" s="56"/>
      <c r="N132" s="56"/>
    </row>
    <row r="133" spans="1:14" s="51" customFormat="1" x14ac:dyDescent="0.3">
      <c r="A133" s="56"/>
      <c r="B133" s="56"/>
      <c r="C133" s="56"/>
      <c r="D133" s="56"/>
      <c r="E133" s="56"/>
      <c r="F133" s="56"/>
      <c r="G133" s="56"/>
      <c r="H133" s="56"/>
      <c r="I133" s="56"/>
      <c r="J133" s="56"/>
      <c r="K133" s="56"/>
      <c r="L133" s="56"/>
      <c r="M133" s="56"/>
      <c r="N133" s="56"/>
    </row>
    <row r="134" spans="1:14" s="51" customFormat="1" x14ac:dyDescent="0.3">
      <c r="A134" s="56"/>
      <c r="B134" s="56"/>
      <c r="C134" s="56"/>
      <c r="D134" s="56"/>
      <c r="E134" s="56"/>
      <c r="F134" s="56"/>
      <c r="G134" s="56"/>
      <c r="H134" s="56"/>
      <c r="I134" s="56"/>
      <c r="J134" s="56"/>
      <c r="K134" s="56"/>
      <c r="L134" s="56"/>
      <c r="M134" s="56"/>
      <c r="N134" s="56"/>
    </row>
    <row r="135" spans="1:14" s="51" customFormat="1" x14ac:dyDescent="0.3">
      <c r="A135" s="56"/>
      <c r="B135" s="56"/>
      <c r="C135" s="56"/>
      <c r="D135" s="56"/>
      <c r="E135" s="56"/>
      <c r="F135" s="56"/>
      <c r="G135" s="56"/>
      <c r="H135" s="56"/>
      <c r="I135" s="56"/>
      <c r="J135" s="56"/>
      <c r="K135" s="56"/>
      <c r="L135" s="56"/>
      <c r="M135" s="56"/>
      <c r="N135" s="56"/>
    </row>
    <row r="136" spans="1:14" s="51" customFormat="1" x14ac:dyDescent="0.3">
      <c r="A136" s="56"/>
      <c r="B136" s="56"/>
      <c r="C136" s="56"/>
      <c r="D136" s="56"/>
      <c r="E136" s="56"/>
      <c r="F136" s="56"/>
      <c r="G136" s="56"/>
      <c r="H136" s="56"/>
      <c r="I136" s="56"/>
      <c r="J136" s="56"/>
      <c r="K136" s="56"/>
      <c r="L136" s="56"/>
      <c r="M136" s="56"/>
      <c r="N136" s="56"/>
    </row>
    <row r="137" spans="1:14" s="51" customFormat="1" x14ac:dyDescent="0.3">
      <c r="A137" s="56"/>
      <c r="B137" s="56"/>
      <c r="C137" s="56"/>
      <c r="D137" s="56"/>
      <c r="E137" s="56"/>
      <c r="F137" s="56"/>
      <c r="G137" s="56"/>
      <c r="H137" s="56"/>
      <c r="I137" s="56"/>
      <c r="J137" s="56"/>
      <c r="K137" s="56"/>
      <c r="L137" s="56"/>
      <c r="M137" s="56"/>
      <c r="N137" s="56"/>
    </row>
    <row r="138" spans="1:14" s="51" customFormat="1" x14ac:dyDescent="0.3">
      <c r="A138" s="56"/>
      <c r="B138" s="56"/>
      <c r="C138" s="56"/>
      <c r="D138" s="56"/>
      <c r="E138" s="56"/>
      <c r="F138" s="56"/>
      <c r="G138" s="56"/>
      <c r="H138" s="56"/>
      <c r="I138" s="56"/>
      <c r="J138" s="56"/>
      <c r="K138" s="56"/>
      <c r="L138" s="56"/>
      <c r="M138" s="56"/>
      <c r="N138" s="56"/>
    </row>
    <row r="139" spans="1:14" s="51" customFormat="1" x14ac:dyDescent="0.3">
      <c r="A139" s="56"/>
      <c r="B139" s="56"/>
      <c r="C139" s="56"/>
      <c r="D139" s="56"/>
      <c r="E139" s="56"/>
      <c r="F139" s="56"/>
      <c r="G139" s="56"/>
      <c r="H139" s="56"/>
      <c r="I139" s="56"/>
      <c r="J139" s="56"/>
      <c r="K139" s="56"/>
      <c r="L139" s="56"/>
      <c r="M139" s="56"/>
      <c r="N139" s="56"/>
    </row>
    <row r="140" spans="1:14" s="51" customFormat="1" x14ac:dyDescent="0.3">
      <c r="A140" s="56"/>
      <c r="B140" s="56"/>
      <c r="C140" s="56"/>
      <c r="D140" s="56"/>
      <c r="E140" s="56"/>
      <c r="F140" s="56"/>
      <c r="G140" s="56"/>
      <c r="H140" s="56"/>
      <c r="I140" s="56"/>
      <c r="J140" s="56"/>
      <c r="K140" s="56"/>
      <c r="L140" s="56"/>
      <c r="M140" s="56"/>
      <c r="N140" s="56"/>
    </row>
    <row r="141" spans="1:14" s="51" customFormat="1" x14ac:dyDescent="0.3">
      <c r="A141" s="56"/>
      <c r="B141" s="56"/>
      <c r="C141" s="56"/>
      <c r="D141" s="56"/>
      <c r="E141" s="56"/>
      <c r="F141" s="56"/>
      <c r="G141" s="56"/>
      <c r="H141" s="56"/>
      <c r="I141" s="56"/>
      <c r="J141" s="56"/>
      <c r="K141" s="56"/>
      <c r="L141" s="56"/>
      <c r="M141" s="56"/>
      <c r="N141" s="56"/>
    </row>
    <row r="142" spans="1:14" s="51" customFormat="1" x14ac:dyDescent="0.3">
      <c r="A142" s="56"/>
      <c r="B142" s="56"/>
      <c r="C142" s="56"/>
      <c r="D142" s="56"/>
      <c r="E142" s="56"/>
      <c r="F142" s="56"/>
      <c r="G142" s="56"/>
      <c r="H142" s="56"/>
      <c r="I142" s="56"/>
      <c r="J142" s="56"/>
      <c r="K142" s="56"/>
      <c r="L142" s="56"/>
      <c r="M142" s="56"/>
      <c r="N142" s="56"/>
    </row>
    <row r="143" spans="1:14" s="51" customFormat="1" x14ac:dyDescent="0.3">
      <c r="A143" s="56"/>
      <c r="B143" s="56"/>
      <c r="C143" s="56"/>
      <c r="D143" s="56"/>
      <c r="E143" s="56"/>
      <c r="F143" s="56"/>
      <c r="G143" s="56"/>
      <c r="H143" s="56"/>
      <c r="I143" s="56"/>
      <c r="J143" s="56"/>
      <c r="K143" s="56"/>
      <c r="L143" s="56"/>
      <c r="M143" s="56"/>
      <c r="N143" s="56"/>
    </row>
    <row r="144" spans="1:14" s="51" customFormat="1" x14ac:dyDescent="0.3">
      <c r="A144" s="56"/>
      <c r="B144" s="56"/>
      <c r="C144" s="56"/>
      <c r="D144" s="56"/>
      <c r="E144" s="56"/>
      <c r="F144" s="56"/>
      <c r="G144" s="56"/>
      <c r="H144" s="56"/>
      <c r="I144" s="56"/>
      <c r="J144" s="56"/>
      <c r="K144" s="56"/>
      <c r="L144" s="56"/>
      <c r="M144" s="56"/>
      <c r="N144" s="56"/>
    </row>
    <row r="145" spans="1:14" s="51" customFormat="1" x14ac:dyDescent="0.3">
      <c r="A145" s="56"/>
      <c r="B145" s="56"/>
      <c r="C145" s="56"/>
      <c r="D145" s="56"/>
      <c r="E145" s="56"/>
      <c r="F145" s="56"/>
      <c r="G145" s="56"/>
      <c r="H145" s="56"/>
      <c r="I145" s="56"/>
      <c r="J145" s="56"/>
      <c r="K145" s="56"/>
      <c r="L145" s="56"/>
      <c r="M145" s="56"/>
      <c r="N145" s="56"/>
    </row>
    <row r="146" spans="1:14" s="51" customFormat="1" x14ac:dyDescent="0.3">
      <c r="A146" s="56"/>
      <c r="B146" s="56"/>
      <c r="C146" s="56"/>
      <c r="D146" s="56"/>
      <c r="E146" s="56"/>
      <c r="F146" s="56"/>
      <c r="G146" s="56"/>
      <c r="H146" s="56"/>
      <c r="I146" s="56"/>
      <c r="J146" s="56"/>
      <c r="K146" s="56"/>
      <c r="L146" s="56"/>
      <c r="M146" s="56"/>
      <c r="N146" s="56"/>
    </row>
    <row r="147" spans="1:14" s="51" customFormat="1" x14ac:dyDescent="0.3">
      <c r="A147" s="56"/>
      <c r="B147" s="56"/>
      <c r="C147" s="56"/>
      <c r="D147" s="56"/>
      <c r="E147" s="56"/>
      <c r="F147" s="56"/>
      <c r="G147" s="56"/>
      <c r="H147" s="56"/>
      <c r="I147" s="56"/>
      <c r="J147" s="56"/>
      <c r="K147" s="56"/>
      <c r="L147" s="56"/>
      <c r="M147" s="56"/>
      <c r="N147" s="56"/>
    </row>
    <row r="148" spans="1:14" s="51" customFormat="1" x14ac:dyDescent="0.3">
      <c r="A148" s="56"/>
      <c r="B148" s="56"/>
      <c r="C148" s="56"/>
      <c r="D148" s="56"/>
      <c r="E148" s="56"/>
      <c r="F148" s="56"/>
      <c r="G148" s="56"/>
      <c r="H148" s="56"/>
      <c r="I148" s="56"/>
      <c r="J148" s="56"/>
      <c r="K148" s="56"/>
      <c r="L148" s="56"/>
      <c r="M148" s="56"/>
      <c r="N148" s="56"/>
    </row>
    <row r="149" spans="1:14" s="51" customFormat="1" x14ac:dyDescent="0.3">
      <c r="A149" s="56"/>
      <c r="B149" s="56"/>
      <c r="C149" s="56"/>
      <c r="D149" s="56"/>
      <c r="E149" s="56"/>
      <c r="F149" s="56"/>
      <c r="G149" s="56"/>
      <c r="H149" s="56"/>
      <c r="I149" s="56"/>
      <c r="J149" s="56"/>
      <c r="K149" s="56"/>
      <c r="L149" s="56"/>
      <c r="M149" s="56"/>
      <c r="N149" s="56"/>
    </row>
    <row r="150" spans="1:14" s="51" customFormat="1" x14ac:dyDescent="0.3">
      <c r="A150" s="56"/>
      <c r="B150" s="56"/>
      <c r="C150" s="56"/>
      <c r="D150" s="56"/>
      <c r="E150" s="56"/>
      <c r="F150" s="56"/>
      <c r="G150" s="56"/>
      <c r="H150" s="56"/>
      <c r="I150" s="56"/>
      <c r="J150" s="56"/>
      <c r="K150" s="56"/>
      <c r="L150" s="56"/>
      <c r="M150" s="56"/>
      <c r="N150" s="56"/>
    </row>
    <row r="151" spans="1:14" s="51" customFormat="1" x14ac:dyDescent="0.3">
      <c r="A151" s="56"/>
      <c r="B151" s="56"/>
      <c r="C151" s="56"/>
      <c r="D151" s="56"/>
      <c r="E151" s="56"/>
      <c r="F151" s="56"/>
      <c r="G151" s="56"/>
      <c r="H151" s="56"/>
      <c r="I151" s="56"/>
      <c r="J151" s="56"/>
      <c r="K151" s="56"/>
      <c r="L151" s="56"/>
      <c r="M151" s="56"/>
      <c r="N151" s="56"/>
    </row>
    <row r="152" spans="1:14" s="51" customFormat="1" x14ac:dyDescent="0.3">
      <c r="A152" s="56"/>
      <c r="B152" s="56"/>
      <c r="C152" s="56"/>
      <c r="D152" s="56"/>
      <c r="E152" s="56"/>
      <c r="F152" s="56"/>
      <c r="G152" s="56"/>
      <c r="H152" s="56"/>
      <c r="I152" s="56"/>
      <c r="J152" s="56"/>
      <c r="K152" s="56"/>
      <c r="L152" s="56"/>
      <c r="M152" s="56"/>
      <c r="N152" s="56"/>
    </row>
    <row r="153" spans="1:14" s="51" customFormat="1" x14ac:dyDescent="0.3">
      <c r="A153" s="56"/>
      <c r="B153" s="56"/>
      <c r="C153" s="56"/>
      <c r="D153" s="56"/>
      <c r="E153" s="56"/>
      <c r="F153" s="56"/>
      <c r="G153" s="56"/>
      <c r="H153" s="56"/>
      <c r="I153" s="56"/>
      <c r="J153" s="56"/>
      <c r="K153" s="56"/>
      <c r="L153" s="56"/>
      <c r="M153" s="56"/>
      <c r="N153" s="56"/>
    </row>
    <row r="154" spans="1:14" s="51" customFormat="1" x14ac:dyDescent="0.3">
      <c r="A154" s="56"/>
      <c r="B154" s="56"/>
      <c r="C154" s="56"/>
      <c r="D154" s="56"/>
      <c r="E154" s="56"/>
      <c r="F154" s="56"/>
      <c r="G154" s="56"/>
      <c r="H154" s="56"/>
      <c r="I154" s="56"/>
      <c r="J154" s="56"/>
      <c r="K154" s="56"/>
      <c r="L154" s="56"/>
      <c r="M154" s="56"/>
      <c r="N154" s="56"/>
    </row>
    <row r="155" spans="1:14" s="51" customFormat="1" x14ac:dyDescent="0.3">
      <c r="A155" s="56"/>
      <c r="B155" s="56"/>
      <c r="C155" s="56"/>
      <c r="D155" s="56"/>
      <c r="E155" s="56"/>
      <c r="F155" s="56"/>
      <c r="G155" s="56"/>
      <c r="H155" s="56"/>
      <c r="I155" s="56"/>
      <c r="J155" s="56"/>
      <c r="K155" s="56"/>
      <c r="L155" s="56"/>
      <c r="M155" s="56"/>
      <c r="N155" s="56"/>
    </row>
    <row r="156" spans="1:14" s="51" customFormat="1" x14ac:dyDescent="0.3">
      <c r="A156" s="56"/>
      <c r="B156" s="56"/>
      <c r="C156" s="56"/>
      <c r="D156" s="56"/>
      <c r="E156" s="56"/>
      <c r="F156" s="56"/>
      <c r="G156" s="56"/>
      <c r="H156" s="56"/>
      <c r="I156" s="56"/>
      <c r="J156" s="56"/>
      <c r="K156" s="56"/>
      <c r="L156" s="56"/>
      <c r="M156" s="56"/>
      <c r="N156" s="56"/>
    </row>
    <row r="157" spans="1:14" s="51" customFormat="1" x14ac:dyDescent="0.3">
      <c r="A157" s="56"/>
      <c r="B157" s="56"/>
      <c r="C157" s="56"/>
      <c r="D157" s="56"/>
      <c r="E157" s="56"/>
      <c r="F157" s="56"/>
      <c r="G157" s="56"/>
      <c r="H157" s="56"/>
      <c r="I157" s="56"/>
      <c r="J157" s="56"/>
      <c r="K157" s="56"/>
      <c r="L157" s="56"/>
      <c r="M157" s="56"/>
      <c r="N157" s="56"/>
    </row>
    <row r="158" spans="1:14" s="51" customFormat="1" x14ac:dyDescent="0.3">
      <c r="A158" s="56"/>
      <c r="B158" s="56"/>
      <c r="C158" s="56"/>
      <c r="D158" s="56"/>
      <c r="E158" s="56"/>
      <c r="F158" s="56"/>
      <c r="G158" s="56"/>
      <c r="H158" s="56"/>
      <c r="I158" s="56"/>
      <c r="J158" s="56"/>
      <c r="K158" s="56"/>
      <c r="L158" s="56"/>
      <c r="M158" s="56"/>
      <c r="N158" s="56"/>
    </row>
    <row r="159" spans="1:14" s="51" customFormat="1" x14ac:dyDescent="0.3">
      <c r="A159" s="56"/>
      <c r="B159" s="56"/>
      <c r="C159" s="56"/>
      <c r="D159" s="56"/>
      <c r="E159" s="56"/>
      <c r="F159" s="56"/>
      <c r="G159" s="56"/>
      <c r="H159" s="56"/>
      <c r="I159" s="56"/>
      <c r="J159" s="56"/>
      <c r="K159" s="56"/>
      <c r="L159" s="56"/>
      <c r="M159" s="56"/>
      <c r="N159" s="56"/>
    </row>
    <row r="160" spans="1:14" s="51" customFormat="1" x14ac:dyDescent="0.3">
      <c r="A160" s="56"/>
      <c r="B160" s="56"/>
      <c r="C160" s="56"/>
      <c r="D160" s="56"/>
      <c r="E160" s="56"/>
      <c r="F160" s="56"/>
      <c r="G160" s="56"/>
      <c r="H160" s="56"/>
      <c r="I160" s="56"/>
      <c r="J160" s="56"/>
      <c r="K160" s="56"/>
      <c r="L160" s="56"/>
      <c r="M160" s="56"/>
      <c r="N160" s="56"/>
    </row>
    <row r="161" spans="1:14" s="51" customFormat="1" x14ac:dyDescent="0.3">
      <c r="A161" s="56"/>
      <c r="B161" s="56"/>
      <c r="C161" s="56"/>
      <c r="D161" s="56"/>
      <c r="E161" s="56"/>
      <c r="F161" s="56"/>
      <c r="G161" s="56"/>
      <c r="H161" s="56"/>
      <c r="I161" s="56"/>
      <c r="J161" s="56"/>
      <c r="K161" s="56"/>
      <c r="L161" s="56"/>
      <c r="M161" s="56"/>
      <c r="N161" s="56"/>
    </row>
    <row r="162" spans="1:14" s="51" customFormat="1" x14ac:dyDescent="0.3">
      <c r="A162" s="56"/>
      <c r="B162" s="56"/>
      <c r="C162" s="56"/>
      <c r="D162" s="56"/>
      <c r="E162" s="56"/>
      <c r="F162" s="56"/>
      <c r="G162" s="56"/>
      <c r="H162" s="56"/>
      <c r="I162" s="56"/>
      <c r="J162" s="56"/>
      <c r="K162" s="56"/>
      <c r="L162" s="56"/>
      <c r="M162" s="56"/>
      <c r="N162" s="56"/>
    </row>
    <row r="163" spans="1:14" s="51" customFormat="1" x14ac:dyDescent="0.3">
      <c r="A163" s="56"/>
      <c r="B163" s="56"/>
      <c r="C163" s="56"/>
      <c r="D163" s="56"/>
      <c r="E163" s="56"/>
      <c r="F163" s="56"/>
      <c r="G163" s="56"/>
      <c r="H163" s="56"/>
      <c r="I163" s="56"/>
      <c r="J163" s="56"/>
      <c r="K163" s="56"/>
      <c r="L163" s="56"/>
      <c r="M163" s="56"/>
      <c r="N163" s="56"/>
    </row>
    <row r="164" spans="1:14" s="51" customFormat="1" x14ac:dyDescent="0.3">
      <c r="A164" s="56"/>
      <c r="B164" s="56"/>
      <c r="C164" s="56"/>
      <c r="D164" s="56"/>
      <c r="E164" s="56"/>
      <c r="F164" s="56"/>
      <c r="G164" s="56"/>
      <c r="H164" s="56"/>
      <c r="I164" s="56"/>
      <c r="J164" s="56"/>
      <c r="K164" s="56"/>
      <c r="L164" s="56"/>
      <c r="M164" s="56"/>
      <c r="N164" s="56"/>
    </row>
    <row r="165" spans="1:14" s="51" customFormat="1" x14ac:dyDescent="0.3">
      <c r="A165" s="56"/>
      <c r="B165" s="56"/>
      <c r="C165" s="56"/>
      <c r="D165" s="56"/>
      <c r="E165" s="56"/>
      <c r="F165" s="56"/>
      <c r="G165" s="56"/>
      <c r="H165" s="56"/>
      <c r="I165" s="56"/>
      <c r="J165" s="56"/>
      <c r="K165" s="56"/>
      <c r="L165" s="56"/>
      <c r="M165" s="56"/>
      <c r="N165" s="56"/>
    </row>
    <row r="166" spans="1:14" s="51" customFormat="1" x14ac:dyDescent="0.3">
      <c r="A166" s="56"/>
      <c r="B166" s="56"/>
      <c r="C166" s="56"/>
      <c r="D166" s="56"/>
      <c r="E166" s="56"/>
      <c r="F166" s="56"/>
      <c r="G166" s="56"/>
      <c r="H166" s="56"/>
      <c r="I166" s="56"/>
      <c r="J166" s="56"/>
      <c r="K166" s="56"/>
      <c r="L166" s="56"/>
      <c r="M166" s="56"/>
      <c r="N166" s="56"/>
    </row>
    <row r="167" spans="1:14" s="51" customFormat="1" x14ac:dyDescent="0.3">
      <c r="A167" s="56"/>
      <c r="B167" s="56"/>
      <c r="C167" s="56"/>
      <c r="D167" s="56"/>
      <c r="E167" s="56"/>
      <c r="F167" s="56"/>
      <c r="G167" s="56"/>
      <c r="H167" s="56"/>
      <c r="I167" s="56"/>
      <c r="J167" s="56"/>
      <c r="K167" s="56"/>
      <c r="L167" s="56"/>
      <c r="M167" s="56"/>
      <c r="N167" s="56"/>
    </row>
    <row r="168" spans="1:14" s="51" customFormat="1" x14ac:dyDescent="0.3">
      <c r="A168" s="56"/>
      <c r="B168" s="56"/>
      <c r="C168" s="56"/>
      <c r="D168" s="56"/>
      <c r="E168" s="56"/>
      <c r="F168" s="56"/>
      <c r="G168" s="56"/>
      <c r="H168" s="56"/>
      <c r="I168" s="56"/>
      <c r="J168" s="56"/>
      <c r="K168" s="56"/>
      <c r="L168" s="56"/>
      <c r="M168" s="56"/>
      <c r="N168" s="56"/>
    </row>
    <row r="169" spans="1:14" s="51" customFormat="1" x14ac:dyDescent="0.3">
      <c r="A169" s="56"/>
      <c r="B169" s="56"/>
      <c r="C169" s="56"/>
      <c r="D169" s="56"/>
      <c r="E169" s="56"/>
      <c r="F169" s="56"/>
      <c r="G169" s="56"/>
      <c r="H169" s="56"/>
      <c r="I169" s="56"/>
      <c r="J169" s="56"/>
      <c r="K169" s="56"/>
      <c r="L169" s="56"/>
      <c r="M169" s="56"/>
      <c r="N169" s="56"/>
    </row>
    <row r="170" spans="1:14" s="51" customFormat="1" x14ac:dyDescent="0.3">
      <c r="A170" s="56"/>
      <c r="B170" s="56"/>
      <c r="C170" s="56"/>
      <c r="D170" s="56"/>
      <c r="E170" s="56"/>
      <c r="F170" s="56"/>
      <c r="G170" s="56"/>
      <c r="H170" s="56"/>
      <c r="I170" s="56"/>
      <c r="J170" s="56"/>
      <c r="K170" s="56"/>
      <c r="L170" s="56"/>
      <c r="M170" s="56"/>
      <c r="N170" s="56"/>
    </row>
    <row r="171" spans="1:14" s="51" customFormat="1" x14ac:dyDescent="0.3">
      <c r="A171" s="56"/>
      <c r="B171" s="56"/>
      <c r="C171" s="56"/>
      <c r="D171" s="56"/>
      <c r="E171" s="56"/>
      <c r="F171" s="56"/>
      <c r="G171" s="56"/>
      <c r="H171" s="56"/>
      <c r="I171" s="56"/>
      <c r="J171" s="56"/>
      <c r="K171" s="56"/>
      <c r="L171" s="56"/>
      <c r="M171" s="56"/>
      <c r="N171" s="56"/>
    </row>
    <row r="172" spans="1:14" s="51" customFormat="1" x14ac:dyDescent="0.3">
      <c r="A172" s="56"/>
      <c r="B172" s="56"/>
      <c r="C172" s="56"/>
      <c r="D172" s="56"/>
      <c r="E172" s="56"/>
      <c r="F172" s="56"/>
      <c r="G172" s="56"/>
      <c r="H172" s="56"/>
      <c r="I172" s="56"/>
      <c r="J172" s="56"/>
      <c r="K172" s="56"/>
      <c r="L172" s="56"/>
      <c r="M172" s="56"/>
      <c r="N172" s="56"/>
    </row>
    <row r="173" spans="1:14" s="51" customFormat="1" x14ac:dyDescent="0.3">
      <c r="A173" s="56"/>
      <c r="B173" s="56"/>
      <c r="C173" s="56"/>
      <c r="D173" s="56"/>
      <c r="E173" s="56"/>
      <c r="F173" s="56"/>
      <c r="G173" s="56"/>
      <c r="H173" s="56"/>
      <c r="I173" s="56"/>
      <c r="J173" s="56"/>
      <c r="K173" s="56"/>
      <c r="L173" s="56"/>
      <c r="M173" s="56"/>
      <c r="N173" s="56"/>
    </row>
    <row r="174" spans="1:14" s="51" customFormat="1" x14ac:dyDescent="0.3">
      <c r="A174" s="56"/>
      <c r="B174" s="56"/>
      <c r="C174" s="56"/>
      <c r="D174" s="56"/>
      <c r="E174" s="56"/>
      <c r="F174" s="56"/>
      <c r="G174" s="56"/>
      <c r="H174" s="56"/>
      <c r="I174" s="56"/>
      <c r="J174" s="56"/>
      <c r="K174" s="56"/>
      <c r="L174" s="56"/>
      <c r="M174" s="56"/>
      <c r="N174" s="56"/>
    </row>
    <row r="175" spans="1:14" s="51" customFormat="1" x14ac:dyDescent="0.3">
      <c r="A175" s="56"/>
      <c r="B175" s="56"/>
      <c r="C175" s="56"/>
      <c r="D175" s="56"/>
      <c r="E175" s="56"/>
      <c r="F175" s="56"/>
      <c r="G175" s="56"/>
      <c r="H175" s="56"/>
      <c r="I175" s="56"/>
      <c r="J175" s="56"/>
      <c r="K175" s="56"/>
      <c r="L175" s="56"/>
      <c r="M175" s="56"/>
      <c r="N175" s="56"/>
    </row>
    <row r="176" spans="1:14" s="51" customFormat="1" x14ac:dyDescent="0.3">
      <c r="A176" s="56"/>
      <c r="B176" s="56"/>
      <c r="C176" s="56"/>
      <c r="D176" s="56"/>
      <c r="E176" s="56"/>
      <c r="F176" s="56"/>
      <c r="G176" s="56"/>
      <c r="H176" s="56"/>
      <c r="I176" s="56"/>
      <c r="J176" s="56"/>
      <c r="K176" s="56"/>
      <c r="L176" s="56"/>
      <c r="M176" s="56"/>
      <c r="N176" s="56"/>
    </row>
    <row r="177" spans="1:14" s="51" customFormat="1" x14ac:dyDescent="0.3">
      <c r="A177" s="56"/>
      <c r="B177" s="56"/>
      <c r="C177" s="56"/>
      <c r="D177" s="56"/>
      <c r="E177" s="56"/>
      <c r="F177" s="56"/>
      <c r="G177" s="56"/>
      <c r="H177" s="56"/>
      <c r="I177" s="56"/>
      <c r="J177" s="56"/>
      <c r="K177" s="56"/>
      <c r="L177" s="56"/>
      <c r="M177" s="56"/>
      <c r="N177" s="56"/>
    </row>
    <row r="178" spans="1:14" s="51" customFormat="1" x14ac:dyDescent="0.3">
      <c r="A178" s="56"/>
      <c r="B178" s="56"/>
      <c r="C178" s="56"/>
      <c r="D178" s="56"/>
      <c r="E178" s="56"/>
      <c r="F178" s="56"/>
      <c r="G178" s="56"/>
      <c r="H178" s="56"/>
      <c r="I178" s="56"/>
      <c r="J178" s="56"/>
      <c r="K178" s="56"/>
      <c r="L178" s="56"/>
      <c r="M178" s="56"/>
      <c r="N178" s="56"/>
    </row>
    <row r="179" spans="1:14" s="51" customFormat="1" x14ac:dyDescent="0.3">
      <c r="A179" s="56"/>
      <c r="B179" s="56"/>
      <c r="C179" s="56"/>
      <c r="D179" s="56"/>
      <c r="E179" s="56"/>
      <c r="F179" s="56"/>
      <c r="G179" s="56"/>
      <c r="H179" s="56"/>
      <c r="I179" s="56"/>
      <c r="J179" s="56"/>
      <c r="K179" s="56"/>
      <c r="L179" s="56"/>
      <c r="M179" s="56"/>
      <c r="N179" s="56"/>
    </row>
    <row r="180" spans="1:14" s="51" customFormat="1" x14ac:dyDescent="0.3">
      <c r="A180" s="56"/>
      <c r="B180" s="56"/>
      <c r="C180" s="56"/>
      <c r="D180" s="56"/>
      <c r="E180" s="56"/>
      <c r="F180" s="56"/>
      <c r="G180" s="56"/>
      <c r="H180" s="56"/>
      <c r="I180" s="56"/>
      <c r="J180" s="56"/>
      <c r="K180" s="56"/>
      <c r="L180" s="56"/>
      <c r="M180" s="56"/>
      <c r="N180" s="56"/>
    </row>
    <row r="181" spans="1:14" s="51" customFormat="1" x14ac:dyDescent="0.3">
      <c r="A181" s="56"/>
      <c r="B181" s="56"/>
      <c r="C181" s="56"/>
      <c r="D181" s="56"/>
      <c r="E181" s="56"/>
      <c r="F181" s="56"/>
      <c r="G181" s="56"/>
      <c r="H181" s="56"/>
      <c r="I181" s="56"/>
      <c r="J181" s="56"/>
      <c r="K181" s="56"/>
      <c r="L181" s="56"/>
      <c r="M181" s="56"/>
      <c r="N181" s="56"/>
    </row>
    <row r="182" spans="1:14" s="51" customFormat="1" x14ac:dyDescent="0.3">
      <c r="A182" s="56"/>
      <c r="B182" s="56"/>
      <c r="C182" s="56"/>
      <c r="D182" s="56"/>
      <c r="E182" s="56"/>
      <c r="F182" s="56"/>
      <c r="G182" s="56"/>
      <c r="H182" s="56"/>
      <c r="I182" s="56"/>
      <c r="J182" s="56"/>
      <c r="K182" s="56"/>
      <c r="L182" s="56"/>
      <c r="M182" s="56"/>
      <c r="N182" s="56"/>
    </row>
    <row r="183" spans="1:14" s="51" customFormat="1" x14ac:dyDescent="0.3">
      <c r="A183" s="56"/>
      <c r="B183" s="56"/>
      <c r="C183" s="56"/>
      <c r="D183" s="56"/>
      <c r="E183" s="56"/>
      <c r="F183" s="56"/>
      <c r="G183" s="56"/>
      <c r="H183" s="56"/>
      <c r="I183" s="56"/>
      <c r="J183" s="56"/>
      <c r="K183" s="56"/>
      <c r="L183" s="56"/>
      <c r="M183" s="56"/>
      <c r="N183" s="56"/>
    </row>
    <row r="184" spans="1:14" s="51" customFormat="1" x14ac:dyDescent="0.3">
      <c r="A184" s="56"/>
      <c r="B184" s="56"/>
      <c r="C184" s="56"/>
      <c r="D184" s="56"/>
      <c r="E184" s="56"/>
      <c r="F184" s="56"/>
      <c r="G184" s="56"/>
      <c r="H184" s="56"/>
      <c r="I184" s="56"/>
      <c r="J184" s="56"/>
      <c r="K184" s="56"/>
      <c r="L184" s="56"/>
      <c r="M184" s="56"/>
      <c r="N184" s="56"/>
    </row>
    <row r="185" spans="1:14" s="51" customFormat="1" x14ac:dyDescent="0.3">
      <c r="A185" s="56"/>
      <c r="B185" s="56"/>
      <c r="C185" s="56"/>
      <c r="D185" s="56"/>
      <c r="E185" s="56"/>
      <c r="F185" s="56"/>
      <c r="G185" s="56"/>
      <c r="H185" s="56"/>
      <c r="I185" s="56"/>
      <c r="J185" s="56"/>
      <c r="K185" s="56"/>
      <c r="L185" s="56"/>
      <c r="M185" s="56"/>
      <c r="N185" s="56"/>
    </row>
    <row r="186" spans="1:14" s="51" customFormat="1" x14ac:dyDescent="0.3">
      <c r="A186" s="56"/>
      <c r="B186" s="56"/>
      <c r="C186" s="56"/>
      <c r="D186" s="56"/>
      <c r="E186" s="56"/>
      <c r="F186" s="56"/>
      <c r="G186" s="56"/>
      <c r="H186" s="56"/>
      <c r="I186" s="56"/>
      <c r="J186" s="56"/>
      <c r="K186" s="56"/>
      <c r="L186" s="56"/>
      <c r="M186" s="56"/>
      <c r="N186" s="56"/>
    </row>
    <row r="187" spans="1:14" s="51" customFormat="1" x14ac:dyDescent="0.3">
      <c r="A187" s="56"/>
      <c r="B187" s="56"/>
      <c r="C187" s="56"/>
      <c r="D187" s="56"/>
      <c r="E187" s="56"/>
      <c r="F187" s="56"/>
      <c r="G187" s="56"/>
      <c r="H187" s="56"/>
      <c r="I187" s="56"/>
      <c r="J187" s="56"/>
      <c r="K187" s="56"/>
      <c r="L187" s="56"/>
      <c r="M187" s="56"/>
      <c r="N187" s="56"/>
    </row>
    <row r="188" spans="1:14" s="51" customFormat="1" x14ac:dyDescent="0.3">
      <c r="A188" s="56"/>
      <c r="B188" s="56"/>
      <c r="C188" s="56"/>
      <c r="D188" s="56"/>
      <c r="E188" s="56"/>
      <c r="F188" s="56"/>
      <c r="G188" s="56"/>
      <c r="H188" s="56"/>
      <c r="I188" s="56"/>
      <c r="J188" s="56"/>
      <c r="K188" s="56"/>
      <c r="L188" s="56"/>
      <c r="M188" s="56"/>
      <c r="N188" s="56"/>
    </row>
    <row r="189" spans="1:14" s="51" customFormat="1" x14ac:dyDescent="0.3">
      <c r="A189" s="56"/>
      <c r="B189" s="56"/>
      <c r="C189" s="56"/>
      <c r="D189" s="56"/>
      <c r="E189" s="56"/>
      <c r="F189" s="56"/>
      <c r="G189" s="56"/>
      <c r="H189" s="56"/>
      <c r="I189" s="56"/>
      <c r="J189" s="56"/>
      <c r="K189" s="56"/>
      <c r="L189" s="56"/>
      <c r="M189" s="56"/>
      <c r="N189" s="56"/>
    </row>
    <row r="190" spans="1:14" s="51" customFormat="1" x14ac:dyDescent="0.3">
      <c r="A190" s="56"/>
      <c r="B190" s="56"/>
      <c r="C190" s="56"/>
      <c r="D190" s="56"/>
      <c r="E190" s="56"/>
      <c r="F190" s="56"/>
      <c r="G190" s="56"/>
      <c r="H190" s="56"/>
      <c r="I190" s="56"/>
      <c r="J190" s="56"/>
      <c r="K190" s="56"/>
      <c r="L190" s="56"/>
      <c r="M190" s="56"/>
      <c r="N190" s="56"/>
    </row>
    <row r="191" spans="1:14" s="51" customFormat="1" x14ac:dyDescent="0.3">
      <c r="A191" s="56"/>
      <c r="B191" s="56"/>
      <c r="C191" s="56"/>
      <c r="D191" s="56"/>
      <c r="E191" s="56"/>
      <c r="F191" s="56"/>
      <c r="G191" s="56"/>
      <c r="H191" s="56"/>
      <c r="I191" s="56"/>
      <c r="J191" s="56"/>
      <c r="K191" s="56"/>
      <c r="L191" s="56"/>
      <c r="M191" s="56"/>
      <c r="N191" s="56"/>
    </row>
    <row r="192" spans="1:14" s="51" customFormat="1" x14ac:dyDescent="0.3">
      <c r="A192" s="56"/>
      <c r="B192" s="56"/>
      <c r="C192" s="56"/>
      <c r="D192" s="56"/>
      <c r="E192" s="56"/>
      <c r="F192" s="56"/>
      <c r="G192" s="56"/>
      <c r="H192" s="56"/>
      <c r="I192" s="56"/>
      <c r="J192" s="56"/>
      <c r="K192" s="56"/>
      <c r="L192" s="56"/>
      <c r="M192" s="56"/>
      <c r="N192" s="56"/>
    </row>
    <row r="193" spans="1:14" s="51" customFormat="1" x14ac:dyDescent="0.3">
      <c r="A193" s="56"/>
      <c r="B193" s="56"/>
      <c r="C193" s="56"/>
      <c r="D193" s="56"/>
      <c r="E193" s="56"/>
      <c r="F193" s="56"/>
      <c r="G193" s="56"/>
      <c r="H193" s="56"/>
      <c r="I193" s="56"/>
      <c r="J193" s="56"/>
      <c r="K193" s="56"/>
      <c r="L193" s="56"/>
      <c r="M193" s="56"/>
      <c r="N193" s="56"/>
    </row>
    <row r="194" spans="1:14" s="51" customFormat="1" x14ac:dyDescent="0.3">
      <c r="A194" s="56"/>
      <c r="B194" s="56"/>
      <c r="C194" s="56"/>
      <c r="D194" s="56"/>
      <c r="E194" s="56"/>
      <c r="F194" s="56"/>
      <c r="G194" s="56"/>
      <c r="H194" s="56"/>
      <c r="I194" s="56"/>
      <c r="J194" s="56"/>
      <c r="K194" s="56"/>
      <c r="L194" s="56"/>
      <c r="M194" s="56"/>
      <c r="N194" s="56"/>
    </row>
    <row r="195" spans="1:14" s="51" customFormat="1" x14ac:dyDescent="0.3">
      <c r="A195" s="56"/>
      <c r="B195" s="56"/>
      <c r="C195" s="56"/>
      <c r="D195" s="56"/>
      <c r="E195" s="56"/>
      <c r="F195" s="56"/>
      <c r="G195" s="56"/>
      <c r="H195" s="56"/>
      <c r="I195" s="56"/>
      <c r="J195" s="56"/>
      <c r="K195" s="56"/>
      <c r="L195" s="56"/>
      <c r="M195" s="56"/>
      <c r="N195" s="56"/>
    </row>
    <row r="196" spans="1:14" s="51" customFormat="1" x14ac:dyDescent="0.3">
      <c r="A196" s="56"/>
      <c r="B196" s="56"/>
      <c r="C196" s="56"/>
      <c r="D196" s="56"/>
      <c r="E196" s="56"/>
      <c r="F196" s="56"/>
      <c r="G196" s="56"/>
      <c r="H196" s="56"/>
      <c r="I196" s="56"/>
      <c r="J196" s="56"/>
      <c r="K196" s="56"/>
      <c r="L196" s="56"/>
      <c r="M196" s="56"/>
      <c r="N196" s="56"/>
    </row>
    <row r="197" spans="1:14" s="51" customFormat="1" x14ac:dyDescent="0.3">
      <c r="A197" s="56"/>
      <c r="B197" s="56"/>
      <c r="C197" s="56"/>
      <c r="D197" s="56"/>
      <c r="E197" s="56"/>
      <c r="F197" s="56"/>
      <c r="G197" s="56"/>
      <c r="H197" s="56"/>
      <c r="I197" s="56"/>
      <c r="J197" s="56"/>
      <c r="K197" s="56"/>
      <c r="L197" s="56"/>
      <c r="M197" s="56"/>
      <c r="N197" s="56"/>
    </row>
    <row r="198" spans="1:14" s="51" customFormat="1" x14ac:dyDescent="0.3">
      <c r="A198" s="56"/>
      <c r="B198" s="56"/>
      <c r="C198" s="56"/>
      <c r="D198" s="56"/>
      <c r="E198" s="56"/>
      <c r="F198" s="56"/>
      <c r="G198" s="56"/>
      <c r="H198" s="56"/>
      <c r="I198" s="56"/>
      <c r="J198" s="56"/>
      <c r="K198" s="56"/>
      <c r="L198" s="56"/>
      <c r="M198" s="56"/>
      <c r="N198" s="56"/>
    </row>
    <row r="199" spans="1:14" s="51" customFormat="1" x14ac:dyDescent="0.3">
      <c r="A199" s="56"/>
      <c r="B199" s="56"/>
      <c r="C199" s="56"/>
      <c r="D199" s="56"/>
      <c r="E199" s="56"/>
      <c r="F199" s="56"/>
      <c r="G199" s="56"/>
      <c r="H199" s="56"/>
      <c r="I199" s="56"/>
      <c r="J199" s="56"/>
      <c r="K199" s="56"/>
      <c r="L199" s="56"/>
      <c r="M199" s="56"/>
      <c r="N199" s="56"/>
    </row>
    <row r="200" spans="1:14" s="51" customFormat="1" x14ac:dyDescent="0.3">
      <c r="A200" s="56"/>
      <c r="B200" s="56"/>
      <c r="C200" s="56"/>
      <c r="D200" s="56"/>
      <c r="E200" s="56"/>
      <c r="F200" s="56"/>
      <c r="G200" s="56"/>
      <c r="H200" s="56"/>
      <c r="I200" s="56"/>
      <c r="J200" s="56"/>
      <c r="K200" s="56"/>
      <c r="L200" s="56"/>
      <c r="M200" s="56"/>
      <c r="N200" s="56"/>
    </row>
    <row r="201" spans="1:14" s="51" customFormat="1" x14ac:dyDescent="0.3">
      <c r="A201" s="56"/>
      <c r="B201" s="56"/>
      <c r="C201" s="56"/>
      <c r="D201" s="56"/>
      <c r="E201" s="56"/>
      <c r="F201" s="56"/>
      <c r="G201" s="56"/>
      <c r="H201" s="56"/>
      <c r="I201" s="56"/>
      <c r="J201" s="56"/>
      <c r="K201" s="56"/>
      <c r="L201" s="56"/>
      <c r="M201" s="56"/>
      <c r="N201" s="56"/>
    </row>
    <row r="202" spans="1:14" s="51" customFormat="1" x14ac:dyDescent="0.3">
      <c r="A202" s="56"/>
      <c r="B202" s="56"/>
      <c r="C202" s="56"/>
      <c r="D202" s="56"/>
      <c r="E202" s="56"/>
      <c r="F202" s="56"/>
      <c r="G202" s="56"/>
      <c r="H202" s="56"/>
      <c r="I202" s="56"/>
      <c r="J202" s="56"/>
      <c r="K202" s="56"/>
      <c r="L202" s="56"/>
      <c r="M202" s="56"/>
      <c r="N202" s="56"/>
    </row>
    <row r="203" spans="1:14" s="51" customFormat="1" x14ac:dyDescent="0.3">
      <c r="A203" s="56"/>
      <c r="B203" s="56"/>
      <c r="C203" s="56"/>
      <c r="D203" s="56"/>
      <c r="E203" s="56"/>
      <c r="F203" s="56"/>
      <c r="G203" s="56"/>
      <c r="H203" s="56"/>
      <c r="I203" s="56"/>
      <c r="J203" s="56"/>
      <c r="K203" s="56"/>
      <c r="L203" s="56"/>
      <c r="M203" s="56"/>
      <c r="N203" s="56"/>
    </row>
    <row r="204" spans="1:14" s="51" customFormat="1" x14ac:dyDescent="0.3">
      <c r="A204" s="56"/>
      <c r="B204" s="56"/>
      <c r="C204" s="56"/>
      <c r="D204" s="56"/>
      <c r="E204" s="56"/>
      <c r="F204" s="56"/>
      <c r="G204" s="56"/>
      <c r="H204" s="56"/>
      <c r="I204" s="56"/>
      <c r="J204" s="56"/>
      <c r="K204" s="56"/>
      <c r="L204" s="56"/>
      <c r="M204" s="56"/>
      <c r="N204" s="56"/>
    </row>
    <row r="205" spans="1:14" s="51" customFormat="1" x14ac:dyDescent="0.3">
      <c r="A205" s="56"/>
      <c r="B205" s="56"/>
      <c r="C205" s="56"/>
      <c r="D205" s="56"/>
      <c r="E205" s="56"/>
      <c r="F205" s="56"/>
      <c r="G205" s="56"/>
      <c r="H205" s="56"/>
      <c r="I205" s="56"/>
      <c r="J205" s="56"/>
      <c r="K205" s="56"/>
      <c r="L205" s="56"/>
      <c r="M205" s="56"/>
      <c r="N205" s="56"/>
    </row>
    <row r="206" spans="1:14" s="51" customFormat="1" x14ac:dyDescent="0.3">
      <c r="A206" s="56"/>
      <c r="B206" s="56"/>
      <c r="C206" s="56"/>
      <c r="D206" s="56"/>
      <c r="E206" s="56"/>
      <c r="F206" s="56"/>
      <c r="G206" s="56"/>
      <c r="H206" s="56"/>
      <c r="I206" s="56"/>
      <c r="J206" s="56"/>
      <c r="K206" s="56"/>
      <c r="L206" s="56"/>
      <c r="M206" s="56"/>
      <c r="N206" s="56"/>
    </row>
    <row r="207" spans="1:14" s="51" customFormat="1" x14ac:dyDescent="0.3">
      <c r="A207" s="56"/>
      <c r="B207" s="56"/>
      <c r="C207" s="56"/>
      <c r="D207" s="56"/>
      <c r="E207" s="56"/>
      <c r="F207" s="56"/>
      <c r="G207" s="56"/>
      <c r="H207" s="56"/>
      <c r="I207" s="56"/>
      <c r="J207" s="56"/>
      <c r="K207" s="56"/>
      <c r="L207" s="56"/>
      <c r="M207" s="56"/>
      <c r="N207" s="56"/>
    </row>
    <row r="208" spans="1:14" s="51" customFormat="1" x14ac:dyDescent="0.3">
      <c r="A208" s="56"/>
      <c r="B208" s="56"/>
      <c r="C208" s="56"/>
      <c r="D208" s="56"/>
      <c r="E208" s="56"/>
      <c r="F208" s="56"/>
      <c r="G208" s="56"/>
      <c r="H208" s="56"/>
      <c r="I208" s="56"/>
      <c r="J208" s="56"/>
      <c r="K208" s="56"/>
      <c r="L208" s="56"/>
      <c r="M208" s="56"/>
      <c r="N208" s="56"/>
    </row>
    <row r="209" spans="1:14" s="51" customFormat="1" x14ac:dyDescent="0.3">
      <c r="A209" s="56"/>
      <c r="B209" s="56"/>
      <c r="C209" s="56"/>
      <c r="D209" s="56"/>
      <c r="E209" s="56"/>
      <c r="F209" s="56"/>
      <c r="G209" s="56"/>
      <c r="H209" s="56"/>
      <c r="I209" s="56"/>
      <c r="J209" s="56"/>
      <c r="K209" s="56"/>
      <c r="L209" s="56"/>
      <c r="M209" s="56"/>
      <c r="N209" s="56"/>
    </row>
    <row r="210" spans="1:14" s="51" customFormat="1" x14ac:dyDescent="0.3">
      <c r="A210" s="56"/>
      <c r="B210" s="56"/>
      <c r="C210" s="56"/>
      <c r="D210" s="56"/>
      <c r="E210" s="56"/>
      <c r="F210" s="56"/>
      <c r="G210" s="56"/>
      <c r="H210" s="56"/>
      <c r="I210" s="56"/>
      <c r="J210" s="56"/>
      <c r="K210" s="56"/>
      <c r="L210" s="56"/>
      <c r="M210" s="56"/>
      <c r="N210" s="56"/>
    </row>
    <row r="211" spans="1:14" s="51" customFormat="1" x14ac:dyDescent="0.3">
      <c r="A211" s="56"/>
      <c r="B211" s="56"/>
      <c r="C211" s="56"/>
      <c r="D211" s="56"/>
      <c r="E211" s="56"/>
      <c r="F211" s="56"/>
      <c r="G211" s="56"/>
      <c r="H211" s="56"/>
      <c r="I211" s="56"/>
      <c r="J211" s="56"/>
      <c r="K211" s="56"/>
      <c r="L211" s="56"/>
      <c r="M211" s="56"/>
      <c r="N211" s="56"/>
    </row>
    <row r="212" spans="1:14" s="51" customFormat="1" x14ac:dyDescent="0.3">
      <c r="A212" s="56"/>
      <c r="B212" s="56"/>
      <c r="C212" s="56"/>
      <c r="D212" s="56"/>
      <c r="E212" s="56"/>
      <c r="F212" s="56"/>
      <c r="G212" s="56"/>
      <c r="H212" s="56"/>
      <c r="I212" s="56"/>
      <c r="J212" s="56"/>
      <c r="K212" s="56"/>
      <c r="L212" s="56"/>
      <c r="M212" s="56"/>
      <c r="N212" s="56"/>
    </row>
    <row r="213" spans="1:14" s="51" customFormat="1" x14ac:dyDescent="0.3">
      <c r="A213" s="56"/>
      <c r="B213" s="56"/>
      <c r="C213" s="56"/>
      <c r="D213" s="56"/>
      <c r="E213" s="56"/>
      <c r="F213" s="56"/>
      <c r="G213" s="56"/>
      <c r="H213" s="56"/>
      <c r="I213" s="56"/>
      <c r="J213" s="56"/>
      <c r="K213" s="56"/>
      <c r="L213" s="56"/>
      <c r="M213" s="56"/>
      <c r="N213" s="56"/>
    </row>
    <row r="214" spans="1:14" s="51" customFormat="1" x14ac:dyDescent="0.3">
      <c r="A214" s="56"/>
      <c r="B214" s="56"/>
      <c r="C214" s="56"/>
      <c r="D214" s="56"/>
      <c r="E214" s="56"/>
      <c r="F214" s="56"/>
      <c r="G214" s="56"/>
      <c r="H214" s="56"/>
      <c r="I214" s="56"/>
      <c r="J214" s="56"/>
      <c r="K214" s="56"/>
      <c r="L214" s="56"/>
      <c r="M214" s="56"/>
      <c r="N214" s="56"/>
    </row>
    <row r="215" spans="1:14" s="51" customFormat="1" x14ac:dyDescent="0.3">
      <c r="A215" s="56"/>
      <c r="B215" s="56"/>
      <c r="C215" s="56"/>
      <c r="D215" s="56"/>
      <c r="E215" s="56"/>
      <c r="F215" s="56"/>
      <c r="G215" s="56"/>
      <c r="H215" s="56"/>
      <c r="I215" s="56"/>
      <c r="J215" s="56"/>
      <c r="K215" s="56"/>
      <c r="L215" s="56"/>
      <c r="M215" s="56"/>
      <c r="N215" s="56"/>
    </row>
    <row r="216" spans="1:14" s="51" customFormat="1" x14ac:dyDescent="0.3">
      <c r="A216" s="56"/>
      <c r="B216" s="56"/>
      <c r="C216" s="56"/>
      <c r="D216" s="56"/>
      <c r="E216" s="56"/>
      <c r="F216" s="56"/>
      <c r="G216" s="56"/>
      <c r="H216" s="56"/>
      <c r="I216" s="56"/>
      <c r="J216" s="56"/>
      <c r="K216" s="56"/>
      <c r="L216" s="56"/>
      <c r="M216" s="56"/>
      <c r="N216" s="56"/>
    </row>
    <row r="217" spans="1:14" s="51" customFormat="1" x14ac:dyDescent="0.3">
      <c r="A217" s="56"/>
      <c r="B217" s="56"/>
      <c r="C217" s="56"/>
      <c r="D217" s="56"/>
      <c r="E217" s="56"/>
      <c r="F217" s="56"/>
      <c r="G217" s="56"/>
      <c r="H217" s="56"/>
      <c r="I217" s="56"/>
      <c r="J217" s="56"/>
      <c r="K217" s="56"/>
      <c r="L217" s="56"/>
      <c r="M217" s="56"/>
      <c r="N217" s="56"/>
    </row>
    <row r="218" spans="1:14" s="51" customFormat="1" x14ac:dyDescent="0.3">
      <c r="A218" s="56"/>
      <c r="B218" s="56"/>
      <c r="C218" s="56"/>
      <c r="D218" s="56"/>
      <c r="E218" s="56"/>
      <c r="F218" s="56"/>
      <c r="G218" s="56"/>
      <c r="H218" s="56"/>
      <c r="I218" s="56"/>
      <c r="J218" s="56"/>
      <c r="K218" s="56"/>
      <c r="L218" s="56"/>
      <c r="M218" s="56"/>
      <c r="N218" s="56"/>
    </row>
    <row r="219" spans="1:14" s="51" customFormat="1" x14ac:dyDescent="0.3">
      <c r="A219" s="56"/>
      <c r="B219" s="56"/>
      <c r="C219" s="56"/>
      <c r="D219" s="56"/>
      <c r="E219" s="56"/>
      <c r="F219" s="56"/>
      <c r="G219" s="56"/>
      <c r="H219" s="56"/>
      <c r="I219" s="56"/>
      <c r="J219" s="56"/>
      <c r="K219" s="56"/>
      <c r="L219" s="56"/>
      <c r="M219" s="56"/>
      <c r="N219" s="56"/>
    </row>
    <row r="220" spans="1:14" s="51" customFormat="1" x14ac:dyDescent="0.3">
      <c r="A220" s="56"/>
      <c r="B220" s="56"/>
      <c r="C220" s="56"/>
      <c r="D220" s="56"/>
      <c r="E220" s="56"/>
      <c r="F220" s="56"/>
      <c r="G220" s="56"/>
      <c r="H220" s="56"/>
      <c r="I220" s="56"/>
      <c r="J220" s="56"/>
      <c r="K220" s="56"/>
      <c r="L220" s="56"/>
      <c r="M220" s="56"/>
      <c r="N220" s="56"/>
    </row>
    <row r="221" spans="1:14" s="51" customFormat="1" x14ac:dyDescent="0.3">
      <c r="A221" s="56"/>
      <c r="B221" s="56"/>
      <c r="C221" s="56"/>
      <c r="D221" s="56"/>
      <c r="E221" s="56"/>
      <c r="F221" s="56"/>
      <c r="G221" s="56"/>
      <c r="H221" s="56"/>
      <c r="I221" s="56"/>
      <c r="J221" s="56"/>
      <c r="K221" s="56"/>
      <c r="L221" s="56"/>
      <c r="M221" s="56"/>
      <c r="N221" s="56"/>
    </row>
    <row r="222" spans="1:14" s="51" customFormat="1" x14ac:dyDescent="0.3">
      <c r="A222" s="56"/>
      <c r="B222" s="56"/>
      <c r="C222" s="56"/>
      <c r="D222" s="56"/>
      <c r="E222" s="56"/>
      <c r="F222" s="56"/>
      <c r="G222" s="56"/>
      <c r="H222" s="56"/>
      <c r="I222" s="56"/>
      <c r="J222" s="56"/>
      <c r="K222" s="56"/>
      <c r="L222" s="56"/>
      <c r="M222" s="56"/>
      <c r="N222" s="56"/>
    </row>
    <row r="223" spans="1:14" s="51" customFormat="1" x14ac:dyDescent="0.3">
      <c r="A223" s="56"/>
      <c r="B223" s="56"/>
      <c r="C223" s="56"/>
      <c r="D223" s="56"/>
      <c r="E223" s="56"/>
      <c r="F223" s="56"/>
      <c r="G223" s="56"/>
      <c r="H223" s="56"/>
      <c r="I223" s="56"/>
      <c r="J223" s="56"/>
      <c r="K223" s="56"/>
      <c r="L223" s="56"/>
      <c r="M223" s="56"/>
      <c r="N223" s="56"/>
    </row>
    <row r="224" spans="1:14" s="51" customFormat="1" x14ac:dyDescent="0.3">
      <c r="A224" s="56"/>
      <c r="B224" s="56"/>
      <c r="C224" s="56"/>
      <c r="D224" s="56"/>
      <c r="E224" s="56"/>
      <c r="F224" s="56"/>
      <c r="G224" s="56"/>
      <c r="H224" s="56"/>
      <c r="I224" s="56"/>
      <c r="J224" s="56"/>
      <c r="K224" s="56"/>
      <c r="L224" s="56"/>
      <c r="M224" s="56"/>
      <c r="N224" s="56"/>
    </row>
    <row r="225" spans="1:14" s="51" customFormat="1" x14ac:dyDescent="0.3">
      <c r="A225" s="56"/>
      <c r="B225" s="56"/>
      <c r="C225" s="56"/>
      <c r="D225" s="56"/>
      <c r="E225" s="56"/>
      <c r="F225" s="56"/>
      <c r="G225" s="56"/>
      <c r="H225" s="56"/>
      <c r="I225" s="56"/>
      <c r="J225" s="56"/>
      <c r="K225" s="56"/>
      <c r="L225" s="56"/>
      <c r="M225" s="56"/>
      <c r="N225" s="56"/>
    </row>
    <row r="226" spans="1:14" s="51" customFormat="1" x14ac:dyDescent="0.3">
      <c r="A226" s="56"/>
      <c r="B226" s="56"/>
      <c r="C226" s="56"/>
      <c r="D226" s="56"/>
      <c r="E226" s="56"/>
      <c r="F226" s="56"/>
      <c r="G226" s="56"/>
      <c r="H226" s="56"/>
      <c r="I226" s="56"/>
      <c r="J226" s="56"/>
      <c r="K226" s="56"/>
      <c r="L226" s="56"/>
      <c r="M226" s="56"/>
      <c r="N226" s="56"/>
    </row>
    <row r="227" spans="1:14" s="51" customFormat="1" x14ac:dyDescent="0.3">
      <c r="A227" s="56"/>
      <c r="B227" s="56"/>
      <c r="C227" s="56"/>
      <c r="D227" s="56"/>
      <c r="E227" s="56"/>
      <c r="F227" s="56"/>
      <c r="G227" s="56"/>
      <c r="H227" s="56"/>
      <c r="I227" s="56"/>
      <c r="J227" s="56"/>
      <c r="K227" s="56"/>
      <c r="L227" s="56"/>
      <c r="M227" s="56"/>
      <c r="N227" s="56"/>
    </row>
    <row r="228" spans="1:14" s="51" customFormat="1" x14ac:dyDescent="0.3">
      <c r="A228" s="56"/>
      <c r="B228" s="56"/>
      <c r="C228" s="56"/>
      <c r="D228" s="56"/>
      <c r="E228" s="56"/>
      <c r="F228" s="56"/>
      <c r="G228" s="56"/>
      <c r="H228" s="56"/>
      <c r="I228" s="56"/>
      <c r="J228" s="56"/>
      <c r="K228" s="56"/>
      <c r="L228" s="56"/>
      <c r="M228" s="56"/>
      <c r="N228" s="56"/>
    </row>
    <row r="229" spans="1:14" s="51" customFormat="1" x14ac:dyDescent="0.3">
      <c r="A229" s="56"/>
      <c r="B229" s="56"/>
      <c r="C229" s="56"/>
      <c r="D229" s="56"/>
      <c r="E229" s="56"/>
      <c r="F229" s="56"/>
      <c r="G229" s="56"/>
      <c r="H229" s="56"/>
      <c r="I229" s="56"/>
      <c r="J229" s="56"/>
      <c r="K229" s="56"/>
      <c r="L229" s="56"/>
      <c r="M229" s="56"/>
      <c r="N229" s="56"/>
    </row>
    <row r="230" spans="1:14" s="51" customFormat="1" x14ac:dyDescent="0.3">
      <c r="A230" s="56"/>
      <c r="B230" s="56"/>
      <c r="C230" s="56"/>
      <c r="D230" s="56"/>
      <c r="E230" s="56"/>
      <c r="F230" s="56"/>
      <c r="G230" s="56"/>
      <c r="H230" s="56"/>
      <c r="I230" s="56"/>
      <c r="J230" s="56"/>
      <c r="K230" s="56"/>
      <c r="L230" s="56"/>
      <c r="M230" s="56"/>
      <c r="N230" s="56"/>
    </row>
    <row r="231" spans="1:14" s="51" customFormat="1" x14ac:dyDescent="0.3">
      <c r="A231" s="56"/>
      <c r="B231" s="56"/>
      <c r="C231" s="56"/>
      <c r="D231" s="56"/>
      <c r="E231" s="56"/>
      <c r="F231" s="56"/>
      <c r="G231" s="56"/>
      <c r="H231" s="56"/>
      <c r="I231" s="56"/>
      <c r="J231" s="56"/>
      <c r="K231" s="56"/>
      <c r="L231" s="56"/>
      <c r="M231" s="56"/>
      <c r="N231" s="56"/>
    </row>
    <row r="232" spans="1:14" s="51" customFormat="1" x14ac:dyDescent="0.3">
      <c r="A232" s="56"/>
      <c r="B232" s="56"/>
      <c r="C232" s="56"/>
      <c r="D232" s="56"/>
      <c r="E232" s="56"/>
      <c r="F232" s="56"/>
      <c r="G232" s="56"/>
      <c r="H232" s="56"/>
      <c r="I232" s="56"/>
      <c r="J232" s="56"/>
      <c r="K232" s="56"/>
      <c r="L232" s="56"/>
      <c r="M232" s="56"/>
      <c r="N232" s="56"/>
    </row>
    <row r="233" spans="1:14" s="51" customFormat="1" x14ac:dyDescent="0.3">
      <c r="A233" s="56"/>
      <c r="B233" s="56"/>
      <c r="C233" s="56"/>
      <c r="D233" s="56"/>
      <c r="E233" s="56"/>
      <c r="F233" s="56"/>
      <c r="G233" s="56"/>
      <c r="H233" s="56"/>
      <c r="I233" s="56"/>
      <c r="J233" s="56"/>
      <c r="K233" s="56"/>
      <c r="L233" s="56"/>
      <c r="M233" s="56"/>
      <c r="N233" s="56"/>
    </row>
    <row r="234" spans="1:14" s="51" customFormat="1" x14ac:dyDescent="0.3">
      <c r="A234" s="56"/>
      <c r="B234" s="56"/>
      <c r="C234" s="56"/>
      <c r="D234" s="56"/>
      <c r="E234" s="56"/>
      <c r="F234" s="56"/>
      <c r="G234" s="56"/>
      <c r="H234" s="56"/>
      <c r="I234" s="56"/>
      <c r="J234" s="56"/>
      <c r="K234" s="56"/>
      <c r="L234" s="56"/>
      <c r="M234" s="56"/>
      <c r="N234" s="56"/>
    </row>
    <row r="235" spans="1:14" s="51" customFormat="1" x14ac:dyDescent="0.3">
      <c r="A235" s="56"/>
      <c r="B235" s="56"/>
      <c r="C235" s="56"/>
      <c r="D235" s="56"/>
      <c r="E235" s="56"/>
      <c r="F235" s="56"/>
      <c r="G235" s="56"/>
      <c r="H235" s="56"/>
      <c r="I235" s="56"/>
      <c r="J235" s="56"/>
      <c r="K235" s="56"/>
      <c r="L235" s="56"/>
      <c r="M235" s="56"/>
      <c r="N235" s="56"/>
    </row>
    <row r="236" spans="1:14" s="51" customFormat="1" x14ac:dyDescent="0.3">
      <c r="A236" s="56"/>
      <c r="B236" s="56"/>
      <c r="C236" s="56"/>
      <c r="D236" s="56"/>
      <c r="E236" s="56"/>
      <c r="F236" s="56"/>
      <c r="G236" s="56"/>
      <c r="H236" s="56"/>
      <c r="I236" s="56"/>
      <c r="J236" s="56"/>
      <c r="K236" s="56"/>
      <c r="L236" s="56"/>
      <c r="M236" s="56"/>
      <c r="N236" s="56"/>
    </row>
    <row r="237" spans="1:14" s="51" customFormat="1" x14ac:dyDescent="0.3">
      <c r="A237" s="56"/>
      <c r="B237" s="56"/>
      <c r="C237" s="56"/>
      <c r="D237" s="56"/>
      <c r="E237" s="56"/>
      <c r="F237" s="56"/>
      <c r="G237" s="56"/>
      <c r="H237" s="56"/>
      <c r="I237" s="56"/>
      <c r="J237" s="56"/>
      <c r="K237" s="56"/>
      <c r="L237" s="56"/>
      <c r="M237" s="56"/>
      <c r="N237" s="56"/>
    </row>
    <row r="238" spans="1:14" s="51" customFormat="1" x14ac:dyDescent="0.3">
      <c r="A238" s="56"/>
      <c r="B238" s="56"/>
      <c r="C238" s="56"/>
      <c r="D238" s="56"/>
      <c r="E238" s="56"/>
      <c r="F238" s="56"/>
      <c r="G238" s="56"/>
      <c r="H238" s="56"/>
      <c r="I238" s="56"/>
      <c r="J238" s="56"/>
      <c r="K238" s="56"/>
      <c r="L238" s="56"/>
      <c r="M238" s="56"/>
      <c r="N238" s="56"/>
    </row>
    <row r="239" spans="1:14" s="51" customFormat="1" x14ac:dyDescent="0.3">
      <c r="A239" s="56"/>
      <c r="B239" s="56"/>
      <c r="C239" s="56"/>
      <c r="D239" s="56"/>
      <c r="E239" s="56"/>
      <c r="F239" s="56"/>
      <c r="G239" s="56"/>
      <c r="H239" s="56"/>
      <c r="I239" s="56"/>
      <c r="J239" s="56"/>
      <c r="K239" s="56"/>
      <c r="L239" s="56"/>
      <c r="M239" s="56"/>
      <c r="N239" s="56"/>
    </row>
    <row r="240" spans="1:14" s="51" customFormat="1" x14ac:dyDescent="0.3">
      <c r="A240" s="56"/>
      <c r="B240" s="56"/>
      <c r="C240" s="56"/>
      <c r="D240" s="56"/>
      <c r="E240" s="56"/>
      <c r="F240" s="56"/>
      <c r="G240" s="56"/>
      <c r="H240" s="56"/>
      <c r="I240" s="56"/>
      <c r="J240" s="56"/>
      <c r="K240" s="56"/>
      <c r="L240" s="56"/>
      <c r="M240" s="56"/>
      <c r="N240" s="56"/>
    </row>
    <row r="241" spans="1:14" s="51" customFormat="1" x14ac:dyDescent="0.3">
      <c r="A241" s="56"/>
      <c r="B241" s="56"/>
      <c r="C241" s="56"/>
      <c r="D241" s="56"/>
      <c r="E241" s="56"/>
      <c r="F241" s="56"/>
      <c r="G241" s="56"/>
      <c r="H241" s="56"/>
      <c r="I241" s="56"/>
      <c r="J241" s="56"/>
      <c r="K241" s="56"/>
      <c r="L241" s="56"/>
      <c r="M241" s="56"/>
      <c r="N241" s="56"/>
    </row>
    <row r="242" spans="1:14" s="51" customFormat="1" x14ac:dyDescent="0.3">
      <c r="A242" s="56"/>
      <c r="B242" s="56"/>
      <c r="C242" s="56"/>
      <c r="D242" s="56"/>
      <c r="E242" s="56"/>
      <c r="F242" s="56"/>
      <c r="G242" s="56"/>
      <c r="H242" s="56"/>
      <c r="I242" s="56"/>
      <c r="J242" s="56"/>
      <c r="K242" s="56"/>
      <c r="L242" s="56"/>
      <c r="M242" s="56"/>
      <c r="N242" s="56"/>
    </row>
    <row r="243" spans="1:14" s="51" customFormat="1" x14ac:dyDescent="0.3">
      <c r="A243" s="56"/>
      <c r="B243" s="56"/>
      <c r="C243" s="56"/>
      <c r="D243" s="56"/>
      <c r="E243" s="56"/>
      <c r="F243" s="56"/>
      <c r="G243" s="56"/>
      <c r="H243" s="56"/>
      <c r="I243" s="56"/>
      <c r="J243" s="56"/>
      <c r="K243" s="56"/>
      <c r="L243" s="56"/>
      <c r="M243" s="56"/>
      <c r="N243" s="56"/>
    </row>
    <row r="244" spans="1:14" s="51" customFormat="1" x14ac:dyDescent="0.3">
      <c r="A244" s="56"/>
      <c r="B244" s="56"/>
      <c r="C244" s="56"/>
      <c r="D244" s="56"/>
      <c r="E244" s="56"/>
      <c r="F244" s="56"/>
      <c r="G244" s="56"/>
      <c r="H244" s="56"/>
      <c r="I244" s="56"/>
      <c r="J244" s="56"/>
      <c r="K244" s="56"/>
      <c r="L244" s="56"/>
      <c r="M244" s="56"/>
      <c r="N244" s="56"/>
    </row>
    <row r="245" spans="1:14" s="51" customFormat="1" x14ac:dyDescent="0.3">
      <c r="A245" s="56"/>
      <c r="B245" s="56"/>
      <c r="C245" s="56"/>
      <c r="D245" s="56"/>
      <c r="E245" s="56"/>
      <c r="F245" s="56"/>
      <c r="G245" s="56"/>
      <c r="H245" s="56"/>
      <c r="I245" s="56"/>
      <c r="J245" s="56"/>
      <c r="K245" s="56"/>
      <c r="L245" s="56"/>
      <c r="M245" s="56"/>
      <c r="N245" s="56"/>
    </row>
    <row r="246" spans="1:14" s="51" customFormat="1" x14ac:dyDescent="0.3">
      <c r="A246" s="56"/>
      <c r="B246" s="56"/>
      <c r="C246" s="56"/>
      <c r="D246" s="56"/>
      <c r="E246" s="56"/>
      <c r="F246" s="56"/>
      <c r="G246" s="56"/>
      <c r="H246" s="56"/>
      <c r="I246" s="56"/>
      <c r="J246" s="56"/>
      <c r="K246" s="56"/>
      <c r="L246" s="56"/>
      <c r="M246" s="56"/>
      <c r="N246" s="56"/>
    </row>
    <row r="247" spans="1:14" s="51" customFormat="1" x14ac:dyDescent="0.3">
      <c r="A247" s="56"/>
      <c r="B247" s="56"/>
      <c r="C247" s="56"/>
      <c r="D247" s="56"/>
      <c r="E247" s="56"/>
      <c r="F247" s="56"/>
      <c r="G247" s="56"/>
      <c r="H247" s="56"/>
      <c r="I247" s="56"/>
      <c r="J247" s="56"/>
      <c r="K247" s="56"/>
      <c r="L247" s="56"/>
      <c r="M247" s="56"/>
      <c r="N247" s="56"/>
    </row>
    <row r="248" spans="1:14" s="51" customFormat="1" x14ac:dyDescent="0.3">
      <c r="A248" s="56"/>
      <c r="B248" s="56"/>
      <c r="C248" s="56"/>
      <c r="D248" s="56"/>
      <c r="E248" s="56"/>
      <c r="F248" s="56"/>
      <c r="G248" s="56"/>
      <c r="H248" s="56"/>
      <c r="I248" s="56"/>
      <c r="J248" s="56"/>
      <c r="K248" s="56"/>
      <c r="L248" s="56"/>
      <c r="M248" s="56"/>
      <c r="N248" s="56"/>
    </row>
    <row r="249" spans="1:14" s="51" customFormat="1" x14ac:dyDescent="0.3">
      <c r="A249" s="56"/>
      <c r="B249" s="56"/>
      <c r="C249" s="56"/>
      <c r="D249" s="56"/>
      <c r="E249" s="56"/>
      <c r="F249" s="56"/>
      <c r="G249" s="56"/>
      <c r="H249" s="56"/>
      <c r="I249" s="56"/>
      <c r="J249" s="56"/>
      <c r="K249" s="56"/>
      <c r="L249" s="56"/>
      <c r="M249" s="56"/>
      <c r="N249" s="56"/>
    </row>
    <row r="250" spans="1:14" s="51" customFormat="1" x14ac:dyDescent="0.3">
      <c r="A250" s="56"/>
      <c r="B250" s="56"/>
      <c r="C250" s="56"/>
      <c r="D250" s="56"/>
      <c r="E250" s="56"/>
      <c r="F250" s="56"/>
      <c r="G250" s="56"/>
      <c r="H250" s="56"/>
      <c r="I250" s="56"/>
      <c r="J250" s="56"/>
      <c r="K250" s="56"/>
      <c r="L250" s="56"/>
      <c r="M250" s="56"/>
      <c r="N250" s="56"/>
    </row>
    <row r="251" spans="1:14" s="51" customFormat="1" x14ac:dyDescent="0.3">
      <c r="A251" s="56"/>
      <c r="B251" s="56"/>
      <c r="C251" s="56"/>
      <c r="D251" s="56"/>
      <c r="E251" s="56"/>
      <c r="F251" s="56"/>
      <c r="G251" s="56"/>
      <c r="H251" s="56"/>
      <c r="I251" s="56"/>
      <c r="J251" s="56"/>
      <c r="K251" s="56"/>
      <c r="L251" s="56"/>
      <c r="M251" s="56"/>
      <c r="N251" s="56"/>
    </row>
    <row r="252" spans="1:14" s="51" customFormat="1" x14ac:dyDescent="0.3">
      <c r="A252" s="56"/>
      <c r="B252" s="56"/>
      <c r="C252" s="56"/>
      <c r="D252" s="56"/>
      <c r="E252" s="56"/>
      <c r="F252" s="56"/>
      <c r="G252" s="56"/>
      <c r="H252" s="56"/>
      <c r="I252" s="56"/>
      <c r="J252" s="56"/>
      <c r="K252" s="56"/>
      <c r="L252" s="56"/>
      <c r="M252" s="56"/>
      <c r="N252" s="56"/>
    </row>
    <row r="253" spans="1:14" s="51" customFormat="1" x14ac:dyDescent="0.3">
      <c r="A253" s="56"/>
      <c r="B253" s="56"/>
      <c r="C253" s="56"/>
      <c r="D253" s="56"/>
      <c r="E253" s="56"/>
      <c r="F253" s="56"/>
      <c r="G253" s="56"/>
      <c r="H253" s="56"/>
      <c r="I253" s="56"/>
      <c r="J253" s="56"/>
      <c r="K253" s="56"/>
      <c r="L253" s="56"/>
      <c r="M253" s="56"/>
      <c r="N253" s="56"/>
    </row>
    <row r="254" spans="1:14" s="51" customFormat="1" x14ac:dyDescent="0.3">
      <c r="A254" s="56"/>
      <c r="B254" s="56"/>
      <c r="C254" s="56"/>
      <c r="D254" s="56"/>
      <c r="E254" s="56"/>
      <c r="F254" s="56"/>
      <c r="G254" s="56"/>
      <c r="H254" s="56"/>
      <c r="I254" s="56"/>
      <c r="J254" s="56"/>
      <c r="K254" s="56"/>
      <c r="L254" s="56"/>
      <c r="M254" s="56"/>
      <c r="N254" s="56"/>
    </row>
    <row r="255" spans="1:14" s="51" customFormat="1" x14ac:dyDescent="0.3">
      <c r="A255" s="56"/>
      <c r="B255" s="56"/>
      <c r="C255" s="56"/>
      <c r="D255" s="56"/>
      <c r="E255" s="56"/>
      <c r="F255" s="56"/>
      <c r="G255" s="56"/>
      <c r="H255" s="56"/>
      <c r="I255" s="56"/>
      <c r="J255" s="56"/>
      <c r="K255" s="56"/>
      <c r="L255" s="56"/>
      <c r="M255" s="56"/>
      <c r="N255" s="56"/>
    </row>
    <row r="256" spans="1:14" s="51" customFormat="1" x14ac:dyDescent="0.3">
      <c r="A256" s="56"/>
      <c r="B256" s="56"/>
      <c r="C256" s="56"/>
      <c r="D256" s="56"/>
      <c r="E256" s="56"/>
      <c r="F256" s="56"/>
      <c r="G256" s="56"/>
      <c r="H256" s="56"/>
      <c r="I256" s="56"/>
      <c r="J256" s="56"/>
      <c r="K256" s="56"/>
      <c r="L256" s="56"/>
      <c r="M256" s="56"/>
      <c r="N256" s="56"/>
    </row>
    <row r="257" spans="1:14" s="51" customFormat="1" x14ac:dyDescent="0.3">
      <c r="A257" s="56"/>
      <c r="B257" s="56"/>
      <c r="C257" s="56"/>
      <c r="D257" s="56"/>
      <c r="E257" s="56"/>
      <c r="F257" s="56"/>
      <c r="G257" s="56"/>
      <c r="H257" s="56"/>
      <c r="I257" s="56"/>
      <c r="J257" s="56"/>
      <c r="K257" s="56"/>
      <c r="L257" s="56"/>
      <c r="M257" s="56"/>
      <c r="N257" s="56"/>
    </row>
    <row r="258" spans="1:14" s="51" customFormat="1" x14ac:dyDescent="0.3">
      <c r="A258" s="56"/>
      <c r="B258" s="56"/>
      <c r="C258" s="56"/>
      <c r="D258" s="56"/>
      <c r="E258" s="56"/>
      <c r="F258" s="56"/>
      <c r="G258" s="56"/>
      <c r="H258" s="56"/>
      <c r="I258" s="56"/>
      <c r="J258" s="56"/>
      <c r="K258" s="56"/>
      <c r="L258" s="56"/>
      <c r="M258" s="56"/>
      <c r="N258" s="56"/>
    </row>
    <row r="259" spans="1:14" s="51" customFormat="1" x14ac:dyDescent="0.3">
      <c r="A259" s="56"/>
      <c r="B259" s="56"/>
      <c r="C259" s="56"/>
      <c r="D259" s="56"/>
      <c r="E259" s="56"/>
      <c r="F259" s="56"/>
      <c r="G259" s="56"/>
      <c r="H259" s="56"/>
      <c r="I259" s="56"/>
      <c r="J259" s="56"/>
      <c r="K259" s="56"/>
      <c r="L259" s="56"/>
      <c r="M259" s="56"/>
      <c r="N259" s="56"/>
    </row>
    <row r="260" spans="1:14" s="51" customFormat="1" x14ac:dyDescent="0.3">
      <c r="A260" s="56"/>
      <c r="B260" s="56"/>
      <c r="C260" s="56"/>
      <c r="D260" s="56"/>
      <c r="E260" s="56"/>
      <c r="F260" s="56"/>
      <c r="G260" s="56"/>
      <c r="H260" s="56"/>
      <c r="I260" s="56"/>
      <c r="J260" s="56"/>
      <c r="K260" s="56"/>
      <c r="L260" s="56"/>
      <c r="M260" s="56"/>
      <c r="N260" s="56"/>
    </row>
    <row r="261" spans="1:14" s="51" customFormat="1" x14ac:dyDescent="0.3">
      <c r="A261" s="56"/>
      <c r="B261" s="56"/>
      <c r="C261" s="56"/>
      <c r="D261" s="56"/>
      <c r="E261" s="56"/>
      <c r="F261" s="56"/>
      <c r="G261" s="56"/>
      <c r="H261" s="56"/>
      <c r="I261" s="56"/>
      <c r="J261" s="56"/>
      <c r="K261" s="56"/>
      <c r="L261" s="56"/>
      <c r="M261" s="56"/>
      <c r="N261" s="56"/>
    </row>
    <row r="262" spans="1:14" s="51" customFormat="1" x14ac:dyDescent="0.3">
      <c r="A262" s="56"/>
      <c r="B262" s="56"/>
      <c r="C262" s="56"/>
      <c r="D262" s="56"/>
      <c r="E262" s="56"/>
      <c r="F262" s="56"/>
      <c r="G262" s="56"/>
      <c r="H262" s="56"/>
      <c r="I262" s="56"/>
      <c r="J262" s="56"/>
      <c r="K262" s="56"/>
      <c r="L262" s="56"/>
      <c r="M262" s="56"/>
      <c r="N262" s="56"/>
    </row>
    <row r="263" spans="1:14" s="51" customFormat="1" x14ac:dyDescent="0.3">
      <c r="A263" s="56"/>
      <c r="B263" s="56"/>
      <c r="C263" s="56"/>
      <c r="D263" s="56"/>
      <c r="E263" s="56"/>
      <c r="F263" s="56"/>
      <c r="G263" s="56"/>
      <c r="H263" s="56"/>
      <c r="I263" s="56"/>
      <c r="J263" s="56"/>
      <c r="K263" s="56"/>
      <c r="L263" s="56"/>
      <c r="M263" s="56"/>
      <c r="N263" s="56"/>
    </row>
    <row r="264" spans="1:14" s="51" customFormat="1" x14ac:dyDescent="0.3">
      <c r="A264" s="56"/>
      <c r="B264" s="56"/>
      <c r="C264" s="56"/>
      <c r="D264" s="56"/>
      <c r="E264" s="56"/>
      <c r="F264" s="56"/>
      <c r="G264" s="56"/>
      <c r="H264" s="56"/>
      <c r="I264" s="56"/>
      <c r="J264" s="56"/>
      <c r="K264" s="56"/>
      <c r="L264" s="56"/>
      <c r="M264" s="56"/>
      <c r="N264" s="56"/>
    </row>
    <row r="265" spans="1:14" s="51" customFormat="1" x14ac:dyDescent="0.3">
      <c r="A265" s="56"/>
      <c r="B265" s="56"/>
      <c r="C265" s="56"/>
      <c r="D265" s="56"/>
      <c r="E265" s="56"/>
      <c r="F265" s="56"/>
      <c r="G265" s="56"/>
      <c r="H265" s="56"/>
      <c r="I265" s="56"/>
      <c r="J265" s="56"/>
      <c r="K265" s="56"/>
      <c r="L265" s="56"/>
      <c r="M265" s="56"/>
      <c r="N265" s="56"/>
    </row>
    <row r="266" spans="1:14" s="51" customFormat="1" x14ac:dyDescent="0.3">
      <c r="A266" s="56"/>
      <c r="B266" s="56"/>
      <c r="C266" s="56"/>
      <c r="D266" s="56"/>
      <c r="E266" s="56"/>
      <c r="F266" s="56"/>
      <c r="G266" s="56"/>
      <c r="H266" s="56"/>
      <c r="I266" s="56"/>
      <c r="J266" s="56"/>
      <c r="K266" s="56"/>
      <c r="L266" s="56"/>
      <c r="M266" s="56"/>
      <c r="N266" s="56"/>
    </row>
    <row r="267" spans="1:14" s="51" customFormat="1" x14ac:dyDescent="0.3">
      <c r="A267" s="56"/>
      <c r="B267" s="56"/>
      <c r="C267" s="56"/>
      <c r="D267" s="56"/>
      <c r="E267" s="56"/>
      <c r="F267" s="56"/>
      <c r="G267" s="56"/>
      <c r="H267" s="56"/>
      <c r="I267" s="56"/>
      <c r="J267" s="56"/>
      <c r="K267" s="56"/>
      <c r="L267" s="56"/>
      <c r="M267" s="56"/>
      <c r="N267" s="56"/>
    </row>
    <row r="268" spans="1:14" s="51" customFormat="1" x14ac:dyDescent="0.3">
      <c r="A268" s="56"/>
      <c r="B268" s="56"/>
      <c r="C268" s="56"/>
      <c r="D268" s="56"/>
      <c r="E268" s="56"/>
      <c r="F268" s="56"/>
      <c r="G268" s="56"/>
      <c r="H268" s="56"/>
      <c r="I268" s="56"/>
      <c r="J268" s="56"/>
      <c r="K268" s="56"/>
      <c r="L268" s="56"/>
      <c r="M268" s="56"/>
      <c r="N268" s="56"/>
    </row>
    <row r="269" spans="1:14" s="51" customFormat="1" x14ac:dyDescent="0.3">
      <c r="A269" s="56"/>
      <c r="B269" s="56"/>
      <c r="C269" s="56"/>
      <c r="D269" s="56"/>
      <c r="E269" s="56"/>
      <c r="F269" s="56"/>
      <c r="G269" s="56"/>
      <c r="H269" s="56"/>
      <c r="I269" s="56"/>
      <c r="J269" s="56"/>
      <c r="K269" s="56"/>
      <c r="L269" s="56"/>
      <c r="M269" s="56"/>
      <c r="N269" s="56"/>
    </row>
    <row r="270" spans="1:14" s="51" customFormat="1" x14ac:dyDescent="0.3">
      <c r="A270" s="56"/>
      <c r="B270" s="56"/>
      <c r="C270" s="56"/>
      <c r="D270" s="56"/>
      <c r="E270" s="56"/>
      <c r="F270" s="56"/>
      <c r="G270" s="56"/>
      <c r="H270" s="56"/>
      <c r="I270" s="56"/>
      <c r="J270" s="56"/>
      <c r="K270" s="56"/>
      <c r="L270" s="56"/>
      <c r="M270" s="56"/>
      <c r="N270" s="56"/>
    </row>
    <row r="271" spans="1:14" s="51" customFormat="1" x14ac:dyDescent="0.3">
      <c r="A271" s="56"/>
      <c r="B271" s="56"/>
      <c r="C271" s="56"/>
      <c r="D271" s="56"/>
      <c r="E271" s="56"/>
      <c r="F271" s="56"/>
      <c r="G271" s="56"/>
      <c r="H271" s="56"/>
      <c r="I271" s="56"/>
      <c r="J271" s="56"/>
      <c r="K271" s="56"/>
      <c r="L271" s="56"/>
      <c r="M271" s="56"/>
      <c r="N271" s="56"/>
    </row>
    <row r="272" spans="1:14" s="51" customFormat="1" x14ac:dyDescent="0.3">
      <c r="A272" s="56"/>
      <c r="B272" s="56"/>
      <c r="C272" s="56"/>
      <c r="D272" s="56"/>
      <c r="E272" s="56"/>
      <c r="F272" s="56"/>
      <c r="G272" s="56"/>
      <c r="H272" s="56"/>
      <c r="I272" s="56"/>
      <c r="J272" s="56"/>
      <c r="K272" s="56"/>
      <c r="L272" s="56"/>
      <c r="M272" s="56"/>
      <c r="N272" s="56"/>
    </row>
    <row r="273" spans="1:14" s="51" customFormat="1" x14ac:dyDescent="0.3">
      <c r="A273" s="56"/>
      <c r="B273" s="56"/>
      <c r="C273" s="56"/>
      <c r="D273" s="56"/>
      <c r="E273" s="56"/>
      <c r="F273" s="56"/>
      <c r="G273" s="56"/>
      <c r="H273" s="56"/>
      <c r="I273" s="56"/>
      <c r="J273" s="56"/>
      <c r="K273" s="56"/>
      <c r="L273" s="56"/>
      <c r="M273" s="56"/>
      <c r="N273" s="56"/>
    </row>
    <row r="274" spans="1:14" s="51" customFormat="1" x14ac:dyDescent="0.3">
      <c r="A274" s="56"/>
      <c r="B274" s="56"/>
      <c r="C274" s="56"/>
      <c r="D274" s="56"/>
      <c r="E274" s="56"/>
      <c r="F274" s="56"/>
      <c r="G274" s="56"/>
      <c r="H274" s="56"/>
      <c r="I274" s="56"/>
      <c r="J274" s="56"/>
      <c r="K274" s="56"/>
      <c r="L274" s="56"/>
      <c r="M274" s="56"/>
      <c r="N274" s="56"/>
    </row>
    <row r="275" spans="1:14" s="51" customFormat="1" x14ac:dyDescent="0.3">
      <c r="A275" s="56"/>
      <c r="B275" s="56"/>
      <c r="C275" s="56"/>
      <c r="D275" s="56"/>
      <c r="E275" s="56"/>
      <c r="F275" s="56"/>
      <c r="G275" s="56"/>
      <c r="H275" s="56"/>
      <c r="I275" s="56"/>
      <c r="J275" s="56"/>
      <c r="K275" s="56"/>
      <c r="L275" s="56"/>
      <c r="M275" s="56"/>
      <c r="N275" s="56"/>
    </row>
    <row r="276" spans="1:14" s="51" customFormat="1" x14ac:dyDescent="0.3">
      <c r="A276" s="56"/>
      <c r="B276" s="56"/>
      <c r="C276" s="56"/>
      <c r="D276" s="56"/>
      <c r="E276" s="56"/>
      <c r="F276" s="56"/>
      <c r="G276" s="56"/>
      <c r="H276" s="56"/>
      <c r="I276" s="56"/>
      <c r="J276" s="56"/>
      <c r="K276" s="56"/>
      <c r="L276" s="56"/>
      <c r="M276" s="56"/>
      <c r="N276" s="56"/>
    </row>
    <row r="277" spans="1:14" s="51" customFormat="1" x14ac:dyDescent="0.3">
      <c r="A277" s="56"/>
      <c r="B277" s="56"/>
      <c r="C277" s="56"/>
      <c r="D277" s="56"/>
      <c r="E277" s="56"/>
      <c r="F277" s="56"/>
      <c r="G277" s="56"/>
      <c r="H277" s="56"/>
      <c r="I277" s="56"/>
      <c r="J277" s="56"/>
      <c r="K277" s="56"/>
      <c r="L277" s="56"/>
      <c r="M277" s="56"/>
      <c r="N277" s="56"/>
    </row>
    <row r="278" spans="1:14" s="51" customFormat="1" x14ac:dyDescent="0.3">
      <c r="A278" s="56"/>
      <c r="B278" s="56"/>
      <c r="C278" s="56"/>
      <c r="D278" s="56"/>
      <c r="E278" s="56"/>
      <c r="F278" s="56"/>
      <c r="G278" s="56"/>
      <c r="H278" s="56"/>
      <c r="I278" s="56"/>
      <c r="J278" s="56"/>
      <c r="K278" s="56"/>
      <c r="L278" s="56"/>
      <c r="M278" s="56"/>
      <c r="N278" s="56"/>
    </row>
    <row r="279" spans="1:14" s="51" customFormat="1" x14ac:dyDescent="0.3">
      <c r="A279" s="56"/>
      <c r="B279" s="56"/>
      <c r="C279" s="56"/>
      <c r="D279" s="56"/>
      <c r="E279" s="56"/>
      <c r="F279" s="56"/>
      <c r="G279" s="56"/>
      <c r="H279" s="56"/>
      <c r="I279" s="56"/>
      <c r="J279" s="56"/>
      <c r="K279" s="56"/>
      <c r="L279" s="56"/>
      <c r="M279" s="56"/>
      <c r="N279" s="56"/>
    </row>
    <row r="280" spans="1:14" s="51" customFormat="1" x14ac:dyDescent="0.3">
      <c r="A280" s="56"/>
      <c r="B280" s="56"/>
      <c r="C280" s="56"/>
      <c r="D280" s="56"/>
      <c r="E280" s="56"/>
      <c r="F280" s="56"/>
      <c r="G280" s="56"/>
      <c r="H280" s="56"/>
      <c r="I280" s="56"/>
      <c r="J280" s="56"/>
      <c r="K280" s="56"/>
      <c r="L280" s="56"/>
      <c r="M280" s="56"/>
      <c r="N280" s="56"/>
    </row>
    <row r="281" spans="1:14" s="51" customFormat="1" x14ac:dyDescent="0.3">
      <c r="A281" s="56"/>
      <c r="B281" s="56"/>
      <c r="C281" s="56"/>
      <c r="D281" s="56"/>
      <c r="E281" s="56"/>
      <c r="F281" s="56"/>
      <c r="G281" s="56"/>
      <c r="H281" s="56"/>
      <c r="I281" s="56"/>
      <c r="J281" s="56"/>
      <c r="K281" s="56"/>
      <c r="L281" s="56"/>
      <c r="M281" s="56"/>
      <c r="N281" s="56"/>
    </row>
    <row r="282" spans="1:14" s="51" customFormat="1" x14ac:dyDescent="0.3">
      <c r="A282" s="56"/>
      <c r="B282" s="56"/>
      <c r="C282" s="56"/>
      <c r="D282" s="56"/>
      <c r="E282" s="56"/>
      <c r="F282" s="56"/>
      <c r="G282" s="56"/>
      <c r="H282" s="56"/>
      <c r="I282" s="56"/>
      <c r="J282" s="56"/>
      <c r="K282" s="56"/>
      <c r="L282" s="56"/>
      <c r="M282" s="56"/>
      <c r="N282" s="56"/>
    </row>
    <row r="283" spans="1:14" s="51" customFormat="1" x14ac:dyDescent="0.3">
      <c r="A283" s="56"/>
      <c r="B283" s="56"/>
      <c r="C283" s="56"/>
      <c r="D283" s="56"/>
      <c r="E283" s="56"/>
      <c r="F283" s="56"/>
      <c r="G283" s="56"/>
      <c r="H283" s="56"/>
      <c r="I283" s="56"/>
      <c r="J283" s="56"/>
      <c r="K283" s="56"/>
      <c r="L283" s="56"/>
      <c r="M283" s="56"/>
      <c r="N283" s="56"/>
    </row>
    <row r="284" spans="1:14" s="51" customFormat="1" x14ac:dyDescent="0.3">
      <c r="A284" s="56"/>
      <c r="B284" s="56"/>
      <c r="C284" s="56"/>
      <c r="D284" s="56"/>
      <c r="E284" s="56"/>
      <c r="F284" s="56"/>
      <c r="G284" s="56"/>
      <c r="H284" s="56"/>
      <c r="I284" s="56"/>
      <c r="J284" s="56"/>
      <c r="K284" s="56"/>
      <c r="L284" s="56"/>
      <c r="M284" s="56"/>
      <c r="N284" s="56"/>
    </row>
    <row r="285" spans="1:14" s="51" customFormat="1" x14ac:dyDescent="0.3">
      <c r="A285" s="56"/>
      <c r="B285" s="56"/>
      <c r="C285" s="56"/>
      <c r="D285" s="56"/>
      <c r="E285" s="56"/>
      <c r="F285" s="56"/>
      <c r="G285" s="56"/>
      <c r="H285" s="56"/>
      <c r="I285" s="56"/>
      <c r="J285" s="56"/>
      <c r="K285" s="56"/>
      <c r="L285" s="56"/>
      <c r="M285" s="56"/>
      <c r="N285" s="56"/>
    </row>
    <row r="286" spans="1:14" s="51" customFormat="1" x14ac:dyDescent="0.3">
      <c r="A286" s="56"/>
      <c r="B286" s="56"/>
      <c r="C286" s="56"/>
      <c r="D286" s="56"/>
      <c r="E286" s="56"/>
      <c r="F286" s="56"/>
      <c r="G286" s="56"/>
      <c r="H286" s="56"/>
      <c r="I286" s="56"/>
      <c r="J286" s="56"/>
      <c r="K286" s="56"/>
      <c r="L286" s="56"/>
      <c r="M286" s="56"/>
      <c r="N286" s="56"/>
    </row>
    <row r="287" spans="1:14" s="51" customFormat="1" x14ac:dyDescent="0.3">
      <c r="A287" s="56"/>
      <c r="B287" s="56"/>
      <c r="C287" s="56"/>
      <c r="D287" s="56"/>
      <c r="E287" s="56"/>
      <c r="F287" s="56"/>
      <c r="G287" s="56"/>
      <c r="H287" s="56"/>
      <c r="I287" s="56"/>
      <c r="J287" s="56"/>
      <c r="K287" s="56"/>
      <c r="L287" s="56"/>
      <c r="M287" s="56"/>
      <c r="N287" s="56"/>
    </row>
    <row r="288" spans="1:14" s="51" customFormat="1" x14ac:dyDescent="0.3">
      <c r="A288" s="56"/>
      <c r="B288" s="56"/>
      <c r="C288" s="56"/>
      <c r="D288" s="56"/>
      <c r="E288" s="56"/>
      <c r="F288" s="56"/>
      <c r="G288" s="56"/>
      <c r="H288" s="56"/>
      <c r="I288" s="56"/>
      <c r="J288" s="56"/>
      <c r="K288" s="56"/>
      <c r="L288" s="56"/>
      <c r="M288" s="56"/>
      <c r="N288" s="56"/>
    </row>
    <row r="289" spans="1:14" s="51" customFormat="1" x14ac:dyDescent="0.3">
      <c r="A289" s="56"/>
      <c r="B289" s="56"/>
      <c r="C289" s="56"/>
      <c r="D289" s="56"/>
      <c r="E289" s="56"/>
      <c r="F289" s="56"/>
      <c r="G289" s="56"/>
      <c r="H289" s="56"/>
      <c r="I289" s="56"/>
      <c r="J289" s="56"/>
      <c r="K289" s="56"/>
      <c r="L289" s="56"/>
      <c r="M289" s="56"/>
      <c r="N289" s="56"/>
    </row>
    <row r="290" spans="1:14" s="51" customFormat="1" x14ac:dyDescent="0.3">
      <c r="A290" s="56"/>
      <c r="B290" s="56"/>
      <c r="C290" s="56"/>
      <c r="D290" s="56"/>
      <c r="E290" s="56"/>
      <c r="F290" s="56"/>
      <c r="G290" s="56"/>
      <c r="H290" s="56"/>
      <c r="I290" s="56"/>
      <c r="J290" s="56"/>
      <c r="K290" s="56"/>
      <c r="L290" s="56"/>
      <c r="M290" s="56"/>
      <c r="N290" s="56"/>
    </row>
    <row r="291" spans="1:14" s="51" customFormat="1" x14ac:dyDescent="0.3">
      <c r="A291" s="56"/>
      <c r="B291" s="56"/>
      <c r="C291" s="56"/>
      <c r="D291" s="56"/>
      <c r="E291" s="56"/>
      <c r="F291" s="56"/>
      <c r="G291" s="56"/>
      <c r="H291" s="56"/>
      <c r="I291" s="56"/>
      <c r="J291" s="56"/>
      <c r="K291" s="56"/>
      <c r="L291" s="56"/>
      <c r="M291" s="56"/>
      <c r="N291" s="56"/>
    </row>
    <row r="292" spans="1:14" s="51" customFormat="1" x14ac:dyDescent="0.3">
      <c r="A292" s="56"/>
      <c r="B292" s="56"/>
      <c r="C292" s="56"/>
      <c r="D292" s="56"/>
      <c r="E292" s="56"/>
      <c r="F292" s="56"/>
      <c r="G292" s="56"/>
      <c r="H292" s="56"/>
      <c r="I292" s="56"/>
      <c r="J292" s="56"/>
      <c r="K292" s="56"/>
      <c r="L292" s="56"/>
      <c r="M292" s="56"/>
      <c r="N292" s="56"/>
    </row>
    <row r="293" spans="1:14" s="51" customFormat="1" x14ac:dyDescent="0.3">
      <c r="A293" s="56"/>
      <c r="B293" s="56"/>
      <c r="C293" s="56"/>
      <c r="D293" s="56"/>
      <c r="E293" s="56"/>
      <c r="F293" s="56"/>
      <c r="G293" s="56"/>
      <c r="H293" s="56"/>
      <c r="I293" s="56"/>
      <c r="J293" s="56"/>
      <c r="K293" s="56"/>
      <c r="L293" s="56"/>
      <c r="M293" s="56"/>
      <c r="N293" s="56"/>
    </row>
    <row r="294" spans="1:14" s="51" customFormat="1" x14ac:dyDescent="0.3">
      <c r="A294" s="56"/>
      <c r="B294" s="56"/>
      <c r="C294" s="56"/>
      <c r="D294" s="56"/>
      <c r="E294" s="56"/>
      <c r="F294" s="56"/>
      <c r="G294" s="56"/>
      <c r="H294" s="56"/>
      <c r="I294" s="56"/>
      <c r="J294" s="56"/>
      <c r="K294" s="56"/>
      <c r="L294" s="56"/>
      <c r="M294" s="56"/>
      <c r="N294" s="56"/>
    </row>
    <row r="295" spans="1:14" s="51" customFormat="1" x14ac:dyDescent="0.3">
      <c r="A295" s="56"/>
      <c r="B295" s="56"/>
      <c r="C295" s="56"/>
      <c r="D295" s="56"/>
      <c r="E295" s="56"/>
      <c r="F295" s="56"/>
      <c r="G295" s="56"/>
      <c r="H295" s="56"/>
      <c r="I295" s="56"/>
      <c r="J295" s="56"/>
      <c r="K295" s="56"/>
      <c r="L295" s="56"/>
      <c r="M295" s="56"/>
      <c r="N295" s="56"/>
    </row>
    <row r="296" spans="1:14" s="51" customFormat="1" x14ac:dyDescent="0.3">
      <c r="A296" s="56"/>
      <c r="B296" s="56"/>
      <c r="C296" s="56"/>
      <c r="D296" s="56"/>
      <c r="E296" s="56"/>
      <c r="F296" s="56"/>
      <c r="G296" s="56"/>
      <c r="H296" s="56"/>
      <c r="I296" s="56"/>
      <c r="J296" s="56"/>
      <c r="K296" s="56"/>
      <c r="L296" s="56"/>
      <c r="M296" s="56"/>
      <c r="N296" s="56"/>
    </row>
    <row r="297" spans="1:14" s="51" customFormat="1" x14ac:dyDescent="0.3">
      <c r="A297" s="56"/>
      <c r="B297" s="56"/>
      <c r="C297" s="56"/>
      <c r="D297" s="56"/>
      <c r="E297" s="56"/>
      <c r="F297" s="56"/>
      <c r="G297" s="56"/>
      <c r="H297" s="56"/>
      <c r="I297" s="56"/>
      <c r="J297" s="56"/>
      <c r="K297" s="56"/>
      <c r="L297" s="56"/>
      <c r="M297" s="56"/>
      <c r="N297" s="56"/>
    </row>
    <row r="298" spans="1:14" s="51" customFormat="1" x14ac:dyDescent="0.3">
      <c r="A298" s="56"/>
      <c r="B298" s="56"/>
      <c r="C298" s="56"/>
      <c r="D298" s="56"/>
      <c r="E298" s="56"/>
      <c r="F298" s="56"/>
      <c r="G298" s="56"/>
      <c r="H298" s="56"/>
      <c r="I298" s="56"/>
      <c r="J298" s="56"/>
      <c r="K298" s="56"/>
      <c r="L298" s="56"/>
      <c r="M298" s="56"/>
      <c r="N298" s="56"/>
    </row>
    <row r="299" spans="1:14" s="51" customFormat="1" x14ac:dyDescent="0.3">
      <c r="A299" s="56"/>
      <c r="B299" s="56"/>
      <c r="C299" s="56"/>
      <c r="D299" s="56"/>
      <c r="E299" s="56"/>
      <c r="F299" s="56"/>
      <c r="G299" s="56"/>
      <c r="H299" s="56"/>
      <c r="I299" s="56"/>
      <c r="J299" s="56"/>
      <c r="K299" s="56"/>
      <c r="L299" s="56"/>
      <c r="M299" s="56"/>
      <c r="N299" s="56"/>
    </row>
    <row r="300" spans="1:14" s="51" customFormat="1" x14ac:dyDescent="0.3">
      <c r="A300" s="56"/>
      <c r="B300" s="56"/>
      <c r="C300" s="56"/>
      <c r="D300" s="56"/>
      <c r="E300" s="56"/>
      <c r="F300" s="56"/>
      <c r="G300" s="56"/>
      <c r="H300" s="56"/>
      <c r="I300" s="56"/>
      <c r="J300" s="56"/>
      <c r="K300" s="56"/>
      <c r="L300" s="56"/>
      <c r="M300" s="56"/>
      <c r="N300" s="56"/>
    </row>
    <row r="301" spans="1:14" s="51" customFormat="1" x14ac:dyDescent="0.3">
      <c r="A301" s="56"/>
      <c r="B301" s="56"/>
      <c r="C301" s="56"/>
      <c r="D301" s="56"/>
      <c r="E301" s="56"/>
      <c r="F301" s="56"/>
      <c r="G301" s="56"/>
      <c r="H301" s="56"/>
      <c r="I301" s="56"/>
      <c r="J301" s="56"/>
      <c r="K301" s="56"/>
      <c r="L301" s="56"/>
      <c r="M301" s="56"/>
      <c r="N301" s="56"/>
    </row>
    <row r="302" spans="1:14" s="51" customFormat="1" x14ac:dyDescent="0.3">
      <c r="A302" s="56"/>
      <c r="B302" s="56"/>
      <c r="C302" s="56"/>
      <c r="D302" s="56"/>
      <c r="E302" s="56"/>
      <c r="F302" s="56"/>
      <c r="G302" s="56"/>
      <c r="H302" s="56"/>
      <c r="I302" s="56"/>
      <c r="J302" s="56"/>
      <c r="K302" s="56"/>
      <c r="L302" s="56"/>
      <c r="M302" s="56"/>
      <c r="N302" s="56"/>
    </row>
    <row r="303" spans="1:14" s="51" customFormat="1" x14ac:dyDescent="0.3">
      <c r="A303" s="56"/>
      <c r="B303" s="56"/>
      <c r="C303" s="56"/>
      <c r="D303" s="56"/>
      <c r="E303" s="56"/>
      <c r="F303" s="56"/>
      <c r="G303" s="56"/>
      <c r="H303" s="56"/>
      <c r="I303" s="56"/>
      <c r="J303" s="56"/>
      <c r="K303" s="56"/>
      <c r="L303" s="56"/>
      <c r="M303" s="56"/>
      <c r="N303" s="56"/>
    </row>
    <row r="304" spans="1:14" s="51" customFormat="1" x14ac:dyDescent="0.3">
      <c r="A304" s="56"/>
      <c r="B304" s="56"/>
      <c r="C304" s="56"/>
      <c r="D304" s="56"/>
      <c r="E304" s="56"/>
      <c r="F304" s="56"/>
      <c r="G304" s="56"/>
      <c r="H304" s="56"/>
      <c r="I304" s="56"/>
      <c r="J304" s="56"/>
      <c r="K304" s="56"/>
      <c r="L304" s="56"/>
      <c r="M304" s="56"/>
      <c r="N304" s="56"/>
    </row>
    <row r="305" spans="1:14" s="51" customFormat="1" x14ac:dyDescent="0.3">
      <c r="A305" s="56"/>
      <c r="B305" s="56"/>
      <c r="C305" s="56"/>
      <c r="D305" s="56"/>
      <c r="E305" s="56"/>
      <c r="F305" s="56"/>
      <c r="G305" s="56"/>
      <c r="H305" s="56"/>
      <c r="I305" s="56"/>
      <c r="J305" s="56"/>
      <c r="K305" s="56"/>
      <c r="L305" s="56"/>
      <c r="M305" s="56"/>
      <c r="N305" s="56"/>
    </row>
    <row r="306" spans="1:14" s="51" customFormat="1" x14ac:dyDescent="0.3">
      <c r="A306" s="56"/>
      <c r="B306" s="56"/>
      <c r="C306" s="56"/>
      <c r="D306" s="56"/>
      <c r="E306" s="56"/>
      <c r="F306" s="56"/>
      <c r="G306" s="56"/>
      <c r="H306" s="56"/>
      <c r="I306" s="56"/>
      <c r="J306" s="56"/>
      <c r="K306" s="56"/>
      <c r="L306" s="56"/>
      <c r="M306" s="56"/>
      <c r="N306" s="56"/>
    </row>
    <row r="307" spans="1:14" s="51" customFormat="1" x14ac:dyDescent="0.3">
      <c r="A307" s="56"/>
      <c r="B307" s="56"/>
      <c r="C307" s="56"/>
      <c r="D307" s="56"/>
      <c r="E307" s="56"/>
      <c r="F307" s="56"/>
      <c r="G307" s="56"/>
      <c r="H307" s="56"/>
      <c r="I307" s="56"/>
      <c r="J307" s="56"/>
      <c r="K307" s="56"/>
      <c r="L307" s="56"/>
      <c r="M307" s="56"/>
      <c r="N307" s="56"/>
    </row>
    <row r="308" spans="1:14" s="51" customFormat="1" x14ac:dyDescent="0.3">
      <c r="A308" s="56"/>
      <c r="B308" s="56"/>
      <c r="C308" s="56"/>
      <c r="D308" s="56"/>
      <c r="E308" s="56"/>
      <c r="F308" s="56"/>
      <c r="G308" s="56"/>
      <c r="H308" s="56"/>
      <c r="I308" s="56"/>
      <c r="J308" s="56"/>
      <c r="K308" s="56"/>
      <c r="L308" s="56"/>
      <c r="M308" s="56"/>
      <c r="N308" s="56"/>
    </row>
    <row r="309" spans="1:14" s="51" customFormat="1" x14ac:dyDescent="0.3">
      <c r="A309" s="56"/>
      <c r="B309" s="56"/>
      <c r="C309" s="56"/>
      <c r="D309" s="56"/>
      <c r="E309" s="56"/>
      <c r="F309" s="56"/>
      <c r="G309" s="56"/>
      <c r="H309" s="56"/>
      <c r="I309" s="56"/>
      <c r="J309" s="56"/>
      <c r="K309" s="56"/>
      <c r="L309" s="56"/>
      <c r="M309" s="56"/>
      <c r="N309" s="56"/>
    </row>
    <row r="310" spans="1:14" s="51" customFormat="1" x14ac:dyDescent="0.3">
      <c r="A310" s="56"/>
      <c r="B310" s="56"/>
      <c r="C310" s="56"/>
      <c r="D310" s="56"/>
      <c r="E310" s="56"/>
      <c r="F310" s="56"/>
      <c r="G310" s="56"/>
      <c r="H310" s="56"/>
      <c r="I310" s="56"/>
      <c r="J310" s="56"/>
      <c r="K310" s="56"/>
      <c r="L310" s="56"/>
      <c r="M310" s="56"/>
      <c r="N310" s="56"/>
    </row>
    <row r="311" spans="1:14" s="51" customFormat="1" x14ac:dyDescent="0.3">
      <c r="A311" s="56"/>
      <c r="B311" s="56"/>
      <c r="C311" s="56"/>
      <c r="D311" s="56"/>
      <c r="E311" s="56"/>
      <c r="F311" s="56"/>
      <c r="G311" s="56"/>
      <c r="H311" s="56"/>
      <c r="I311" s="56"/>
      <c r="J311" s="56"/>
      <c r="K311" s="56"/>
      <c r="L311" s="56"/>
      <c r="M311" s="56"/>
      <c r="N311" s="56"/>
    </row>
    <row r="312" spans="1:14" s="51" customFormat="1" x14ac:dyDescent="0.3">
      <c r="A312" s="56"/>
      <c r="B312" s="56"/>
      <c r="C312" s="56"/>
      <c r="D312" s="56"/>
      <c r="E312" s="56"/>
      <c r="F312" s="56"/>
      <c r="G312" s="56"/>
      <c r="H312" s="56"/>
      <c r="I312" s="56"/>
      <c r="J312" s="56"/>
      <c r="K312" s="56"/>
      <c r="L312" s="56"/>
      <c r="M312" s="56"/>
      <c r="N312" s="56"/>
    </row>
    <row r="313" spans="1:14" s="51" customFormat="1" x14ac:dyDescent="0.3">
      <c r="A313" s="56"/>
      <c r="B313" s="56"/>
      <c r="C313" s="56"/>
      <c r="D313" s="56"/>
      <c r="E313" s="56"/>
      <c r="F313" s="56"/>
      <c r="G313" s="56"/>
      <c r="H313" s="56"/>
      <c r="I313" s="56"/>
      <c r="J313" s="56"/>
      <c r="K313" s="56"/>
      <c r="L313" s="56"/>
      <c r="M313" s="56"/>
      <c r="N313" s="56"/>
    </row>
    <row r="314" spans="1:14" s="51" customFormat="1" x14ac:dyDescent="0.3">
      <c r="A314" s="56"/>
      <c r="B314" s="56"/>
      <c r="C314" s="56"/>
      <c r="D314" s="56"/>
      <c r="E314" s="56"/>
      <c r="F314" s="56"/>
      <c r="G314" s="56"/>
      <c r="H314" s="56"/>
      <c r="I314" s="56"/>
      <c r="J314" s="56"/>
      <c r="K314" s="56"/>
      <c r="L314" s="56"/>
      <c r="M314" s="56"/>
      <c r="N314" s="56"/>
    </row>
    <row r="315" spans="1:14" s="51" customFormat="1" x14ac:dyDescent="0.3">
      <c r="A315" s="56"/>
      <c r="B315" s="56"/>
      <c r="C315" s="56"/>
      <c r="D315" s="56"/>
      <c r="E315" s="56"/>
      <c r="F315" s="56"/>
      <c r="G315" s="56"/>
      <c r="H315" s="56"/>
      <c r="I315" s="56"/>
      <c r="J315" s="56"/>
      <c r="K315" s="56"/>
      <c r="L315" s="56"/>
      <c r="M315" s="56"/>
      <c r="N315" s="56"/>
    </row>
    <row r="316" spans="1:14" s="51" customFormat="1" x14ac:dyDescent="0.3">
      <c r="A316" s="56"/>
      <c r="B316" s="56"/>
      <c r="C316" s="56"/>
      <c r="D316" s="56"/>
      <c r="E316" s="56"/>
      <c r="F316" s="56"/>
      <c r="G316" s="56"/>
      <c r="H316" s="56"/>
      <c r="I316" s="56"/>
      <c r="J316" s="56"/>
      <c r="K316" s="56"/>
      <c r="L316" s="56"/>
      <c r="M316" s="56"/>
      <c r="N316" s="56"/>
    </row>
    <row r="317" spans="1:14" s="51" customFormat="1" x14ac:dyDescent="0.3">
      <c r="A317" s="56"/>
      <c r="B317" s="56"/>
      <c r="C317" s="56"/>
      <c r="D317" s="56"/>
      <c r="E317" s="56"/>
      <c r="F317" s="56"/>
      <c r="G317" s="56"/>
      <c r="H317" s="56"/>
      <c r="I317" s="56"/>
      <c r="J317" s="56"/>
      <c r="K317" s="56"/>
      <c r="L317" s="56"/>
      <c r="M317" s="56"/>
      <c r="N317" s="56"/>
    </row>
    <row r="318" spans="1:14" s="51" customFormat="1" x14ac:dyDescent="0.3">
      <c r="A318" s="56"/>
      <c r="B318" s="56"/>
      <c r="C318" s="56"/>
      <c r="D318" s="56"/>
      <c r="E318" s="56"/>
      <c r="F318" s="56"/>
      <c r="G318" s="56"/>
      <c r="H318" s="56"/>
      <c r="I318" s="56"/>
      <c r="J318" s="56"/>
      <c r="K318" s="56"/>
      <c r="L318" s="56"/>
      <c r="M318" s="56"/>
      <c r="N318" s="56"/>
    </row>
    <row r="319" spans="1:14" s="51" customFormat="1" x14ac:dyDescent="0.3">
      <c r="A319" s="56"/>
      <c r="B319" s="56"/>
      <c r="C319" s="56"/>
      <c r="D319" s="56"/>
      <c r="E319" s="56"/>
      <c r="F319" s="56"/>
      <c r="G319" s="56"/>
      <c r="H319" s="56"/>
      <c r="I319" s="56"/>
      <c r="J319" s="56"/>
      <c r="K319" s="56"/>
      <c r="L319" s="56"/>
      <c r="M319" s="56"/>
      <c r="N319" s="56"/>
    </row>
    <row r="320" spans="1:14" s="51" customFormat="1" x14ac:dyDescent="0.3">
      <c r="A320" s="56"/>
      <c r="B320" s="56"/>
      <c r="C320" s="56"/>
      <c r="D320" s="56"/>
      <c r="E320" s="56"/>
      <c r="F320" s="56"/>
      <c r="G320" s="56"/>
      <c r="H320" s="56"/>
      <c r="I320" s="56"/>
      <c r="J320" s="56"/>
      <c r="K320" s="56"/>
      <c r="L320" s="56"/>
      <c r="M320" s="56"/>
      <c r="N320" s="56"/>
    </row>
    <row r="321" spans="1:14" s="51" customFormat="1" x14ac:dyDescent="0.3">
      <c r="A321" s="56"/>
      <c r="B321" s="56"/>
      <c r="C321" s="56"/>
      <c r="D321" s="56"/>
      <c r="E321" s="56"/>
      <c r="F321" s="56"/>
      <c r="G321" s="56"/>
      <c r="H321" s="56"/>
      <c r="I321" s="56"/>
      <c r="J321" s="56"/>
      <c r="K321" s="56"/>
      <c r="L321" s="56"/>
      <c r="M321" s="56"/>
      <c r="N321" s="56"/>
    </row>
    <row r="322" spans="1:14" s="51" customFormat="1" x14ac:dyDescent="0.3">
      <c r="A322" s="56"/>
      <c r="B322" s="56"/>
      <c r="C322" s="56"/>
      <c r="D322" s="56"/>
      <c r="E322" s="56"/>
      <c r="F322" s="56"/>
      <c r="G322" s="56"/>
      <c r="H322" s="56"/>
      <c r="I322" s="56"/>
      <c r="J322" s="56"/>
      <c r="K322" s="56"/>
      <c r="L322" s="56"/>
      <c r="M322" s="56"/>
      <c r="N322" s="56"/>
    </row>
    <row r="323" spans="1:14" s="51" customFormat="1" x14ac:dyDescent="0.3">
      <c r="A323" s="56"/>
      <c r="B323" s="56"/>
      <c r="C323" s="56"/>
      <c r="D323" s="56"/>
      <c r="E323" s="56"/>
      <c r="F323" s="56"/>
      <c r="G323" s="56"/>
      <c r="H323" s="56"/>
      <c r="I323" s="56"/>
      <c r="J323" s="56"/>
      <c r="K323" s="56"/>
      <c r="L323" s="56"/>
      <c r="M323" s="56"/>
      <c r="N323" s="56"/>
    </row>
    <row r="324" spans="1:14" s="51" customFormat="1" x14ac:dyDescent="0.3">
      <c r="A324" s="56"/>
      <c r="B324" s="56"/>
      <c r="C324" s="56"/>
      <c r="D324" s="56"/>
      <c r="E324" s="56"/>
      <c r="F324" s="56"/>
      <c r="G324" s="56"/>
      <c r="H324" s="56"/>
      <c r="I324" s="56"/>
      <c r="J324" s="56"/>
      <c r="K324" s="56"/>
      <c r="L324" s="56"/>
      <c r="M324" s="56"/>
      <c r="N324" s="56"/>
    </row>
    <row r="325" spans="1:14" s="51" customFormat="1" x14ac:dyDescent="0.3">
      <c r="A325" s="56"/>
      <c r="B325" s="56"/>
      <c r="C325" s="56"/>
      <c r="D325" s="56"/>
      <c r="E325" s="56"/>
      <c r="F325" s="56"/>
      <c r="G325" s="56"/>
      <c r="H325" s="56"/>
      <c r="I325" s="56"/>
      <c r="J325" s="56"/>
      <c r="K325" s="56"/>
      <c r="L325" s="56"/>
      <c r="M325" s="56"/>
      <c r="N325" s="56"/>
    </row>
    <row r="326" spans="1:14" s="51" customFormat="1" x14ac:dyDescent="0.3">
      <c r="A326" s="56"/>
      <c r="B326" s="56"/>
      <c r="C326" s="56"/>
      <c r="D326" s="56"/>
      <c r="E326" s="56"/>
      <c r="F326" s="56"/>
      <c r="G326" s="56"/>
      <c r="H326" s="56"/>
      <c r="I326" s="56"/>
      <c r="J326" s="56"/>
      <c r="K326" s="56"/>
      <c r="L326" s="56"/>
      <c r="M326" s="56"/>
      <c r="N326" s="56"/>
    </row>
    <row r="327" spans="1:14" s="51" customFormat="1" x14ac:dyDescent="0.3">
      <c r="A327" s="56"/>
      <c r="B327" s="56"/>
      <c r="C327" s="56"/>
      <c r="D327" s="56"/>
      <c r="E327" s="56"/>
      <c r="F327" s="56"/>
      <c r="G327" s="56"/>
      <c r="H327" s="56"/>
      <c r="I327" s="56"/>
      <c r="J327" s="56"/>
      <c r="K327" s="56"/>
      <c r="L327" s="56"/>
      <c r="M327" s="56"/>
      <c r="N327" s="56"/>
    </row>
    <row r="328" spans="1:14" s="51" customFormat="1" x14ac:dyDescent="0.3">
      <c r="A328" s="56"/>
      <c r="B328" s="56"/>
      <c r="C328" s="56"/>
      <c r="D328" s="56"/>
      <c r="E328" s="56"/>
      <c r="F328" s="56"/>
      <c r="G328" s="56"/>
      <c r="H328" s="56"/>
      <c r="I328" s="56"/>
      <c r="J328" s="56"/>
      <c r="K328" s="56"/>
      <c r="L328" s="56"/>
      <c r="M328" s="56"/>
      <c r="N328" s="56"/>
    </row>
    <row r="329" spans="1:14" s="51" customFormat="1" x14ac:dyDescent="0.3">
      <c r="A329" s="56"/>
      <c r="B329" s="56"/>
      <c r="C329" s="56"/>
      <c r="D329" s="56"/>
      <c r="E329" s="56"/>
      <c r="F329" s="56"/>
      <c r="G329" s="56"/>
      <c r="H329" s="56"/>
      <c r="I329" s="56"/>
      <c r="J329" s="56"/>
      <c r="K329" s="56"/>
      <c r="L329" s="56"/>
      <c r="M329" s="56"/>
      <c r="N329" s="56"/>
    </row>
    <row r="330" spans="1:14" s="51" customFormat="1" x14ac:dyDescent="0.3">
      <c r="A330" s="56"/>
      <c r="B330" s="56"/>
      <c r="C330" s="56"/>
      <c r="D330" s="56"/>
      <c r="E330" s="56"/>
      <c r="F330" s="56"/>
      <c r="G330" s="56"/>
      <c r="H330" s="56"/>
      <c r="I330" s="56"/>
      <c r="J330" s="56"/>
      <c r="K330" s="56"/>
      <c r="L330" s="56"/>
      <c r="M330" s="56"/>
      <c r="N330" s="56"/>
    </row>
    <row r="331" spans="1:14" s="51" customFormat="1" x14ac:dyDescent="0.3">
      <c r="A331" s="56"/>
      <c r="B331" s="56"/>
      <c r="C331" s="56"/>
      <c r="D331" s="56"/>
      <c r="E331" s="56"/>
      <c r="F331" s="56"/>
      <c r="G331" s="56"/>
      <c r="H331" s="56"/>
      <c r="I331" s="56"/>
      <c r="J331" s="56"/>
      <c r="K331" s="56"/>
      <c r="L331" s="56"/>
      <c r="M331" s="56"/>
      <c r="N331" s="56"/>
    </row>
    <row r="332" spans="1:14" s="51" customFormat="1" x14ac:dyDescent="0.3">
      <c r="A332" s="56"/>
      <c r="B332" s="56"/>
      <c r="C332" s="56"/>
      <c r="D332" s="56"/>
      <c r="E332" s="56"/>
      <c r="F332" s="56"/>
      <c r="G332" s="56"/>
      <c r="H332" s="56"/>
      <c r="I332" s="56"/>
      <c r="J332" s="56"/>
      <c r="K332" s="56"/>
      <c r="L332" s="56"/>
      <c r="M332" s="56"/>
      <c r="N332" s="56"/>
    </row>
    <row r="333" spans="1:14" s="51" customFormat="1" x14ac:dyDescent="0.3">
      <c r="A333" s="56"/>
      <c r="B333" s="56"/>
      <c r="C333" s="56"/>
      <c r="D333" s="56"/>
      <c r="E333" s="56"/>
      <c r="F333" s="56"/>
      <c r="G333" s="56"/>
      <c r="H333" s="56"/>
      <c r="I333" s="56"/>
      <c r="J333" s="56"/>
      <c r="K333" s="56"/>
      <c r="L333" s="56"/>
      <c r="M333" s="56"/>
      <c r="N333" s="56"/>
    </row>
    <row r="334" spans="1:14" s="51" customFormat="1" x14ac:dyDescent="0.3">
      <c r="A334" s="56"/>
      <c r="B334" s="56"/>
      <c r="C334" s="56"/>
      <c r="D334" s="56"/>
      <c r="E334" s="56"/>
      <c r="F334" s="56"/>
      <c r="G334" s="56"/>
      <c r="H334" s="56"/>
      <c r="I334" s="56"/>
      <c r="J334" s="56"/>
      <c r="K334" s="56"/>
      <c r="L334" s="56"/>
      <c r="M334" s="56"/>
      <c r="N334" s="56"/>
    </row>
    <row r="335" spans="1:14" s="51" customFormat="1" x14ac:dyDescent="0.3">
      <c r="A335" s="56"/>
      <c r="B335" s="56"/>
      <c r="C335" s="56"/>
      <c r="D335" s="56"/>
      <c r="E335" s="56"/>
      <c r="F335" s="56"/>
      <c r="G335" s="56"/>
      <c r="H335" s="56"/>
      <c r="I335" s="56"/>
      <c r="J335" s="56"/>
      <c r="K335" s="56"/>
      <c r="L335" s="56"/>
      <c r="M335" s="56"/>
      <c r="N335" s="56"/>
    </row>
    <row r="336" spans="1:14" s="51" customFormat="1" x14ac:dyDescent="0.3">
      <c r="A336" s="56"/>
      <c r="B336" s="56"/>
      <c r="C336" s="56"/>
      <c r="D336" s="56"/>
      <c r="E336" s="56"/>
      <c r="F336" s="56"/>
      <c r="G336" s="56"/>
      <c r="H336" s="56"/>
      <c r="I336" s="56"/>
      <c r="J336" s="56"/>
      <c r="K336" s="56"/>
      <c r="L336" s="56"/>
      <c r="M336" s="56"/>
      <c r="N336" s="56"/>
    </row>
    <row r="337" spans="1:14" s="51" customFormat="1" x14ac:dyDescent="0.3">
      <c r="A337" s="56"/>
      <c r="B337" s="56"/>
      <c r="C337" s="56"/>
      <c r="D337" s="56"/>
      <c r="E337" s="56"/>
      <c r="F337" s="56"/>
      <c r="G337" s="56"/>
      <c r="H337" s="56"/>
      <c r="I337" s="56"/>
      <c r="J337" s="56"/>
      <c r="K337" s="56"/>
      <c r="L337" s="56"/>
      <c r="M337" s="56"/>
      <c r="N337" s="56"/>
    </row>
    <row r="338" spans="1:14" s="51" customFormat="1" x14ac:dyDescent="0.3">
      <c r="A338" s="56"/>
      <c r="B338" s="56"/>
      <c r="C338" s="56"/>
      <c r="D338" s="56"/>
      <c r="E338" s="56"/>
      <c r="F338" s="56"/>
      <c r="G338" s="56"/>
      <c r="H338" s="56"/>
      <c r="I338" s="56"/>
      <c r="J338" s="56"/>
      <c r="K338" s="56"/>
      <c r="L338" s="56"/>
      <c r="M338" s="56"/>
      <c r="N338" s="56"/>
    </row>
    <row r="339" spans="1:14" s="51" customFormat="1" x14ac:dyDescent="0.3">
      <c r="A339" s="56"/>
      <c r="B339" s="56"/>
      <c r="C339" s="56"/>
      <c r="D339" s="56"/>
      <c r="E339" s="56"/>
      <c r="F339" s="56"/>
      <c r="G339" s="56"/>
      <c r="H339" s="56"/>
      <c r="I339" s="56"/>
      <c r="J339" s="56"/>
      <c r="K339" s="56"/>
      <c r="L339" s="56"/>
      <c r="M339" s="56"/>
      <c r="N339" s="56"/>
    </row>
    <row r="340" spans="1:14" s="51" customFormat="1" x14ac:dyDescent="0.3">
      <c r="A340" s="56"/>
      <c r="B340" s="56"/>
      <c r="C340" s="56"/>
      <c r="D340" s="56"/>
      <c r="E340" s="56"/>
      <c r="F340" s="56"/>
      <c r="G340" s="56"/>
      <c r="H340" s="56"/>
      <c r="I340" s="56"/>
      <c r="J340" s="56"/>
      <c r="K340" s="56"/>
      <c r="L340" s="56"/>
      <c r="M340" s="56"/>
      <c r="N340" s="56"/>
    </row>
    <row r="341" spans="1:14" s="51" customFormat="1" x14ac:dyDescent="0.3">
      <c r="A341" s="56"/>
      <c r="B341" s="56"/>
      <c r="C341" s="56"/>
      <c r="D341" s="56"/>
      <c r="E341" s="56"/>
      <c r="F341" s="56"/>
      <c r="G341" s="56"/>
      <c r="H341" s="56"/>
      <c r="I341" s="56"/>
      <c r="J341" s="56"/>
      <c r="K341" s="56"/>
      <c r="L341" s="56"/>
      <c r="M341" s="56"/>
      <c r="N341" s="56"/>
    </row>
    <row r="342" spans="1:14" s="51" customFormat="1" x14ac:dyDescent="0.3">
      <c r="A342" s="56"/>
      <c r="B342" s="56"/>
      <c r="C342" s="56"/>
      <c r="D342" s="56"/>
      <c r="E342" s="56"/>
      <c r="F342" s="56"/>
      <c r="G342" s="56"/>
      <c r="H342" s="56"/>
      <c r="I342" s="56"/>
      <c r="J342" s="56"/>
      <c r="K342" s="56"/>
      <c r="L342" s="56"/>
      <c r="M342" s="56"/>
      <c r="N342" s="56"/>
    </row>
    <row r="343" spans="1:14" s="51" customFormat="1" x14ac:dyDescent="0.3">
      <c r="A343" s="56"/>
      <c r="B343" s="56"/>
      <c r="C343" s="56"/>
      <c r="D343" s="56"/>
      <c r="E343" s="56"/>
      <c r="F343" s="56"/>
      <c r="G343" s="56"/>
      <c r="H343" s="56"/>
      <c r="I343" s="56"/>
      <c r="J343" s="56"/>
      <c r="K343" s="56"/>
      <c r="L343" s="56"/>
      <c r="M343" s="56"/>
      <c r="N343" s="56"/>
    </row>
    <row r="344" spans="1:14" s="51" customFormat="1" x14ac:dyDescent="0.3">
      <c r="A344" s="56"/>
      <c r="B344" s="56"/>
      <c r="C344" s="56"/>
      <c r="D344" s="56"/>
      <c r="E344" s="56"/>
      <c r="F344" s="56"/>
      <c r="G344" s="56"/>
      <c r="H344" s="56"/>
      <c r="I344" s="56"/>
      <c r="J344" s="56"/>
      <c r="K344" s="56"/>
      <c r="L344" s="56"/>
      <c r="M344" s="56"/>
      <c r="N344" s="56"/>
    </row>
    <row r="345" spans="1:14" s="51" customFormat="1" x14ac:dyDescent="0.3">
      <c r="A345" s="56"/>
      <c r="B345" s="56"/>
      <c r="C345" s="56"/>
      <c r="D345" s="56"/>
      <c r="E345" s="56"/>
      <c r="F345" s="56"/>
      <c r="G345" s="56"/>
      <c r="H345" s="56"/>
      <c r="I345" s="56"/>
      <c r="J345" s="56"/>
      <c r="K345" s="56"/>
      <c r="L345" s="56"/>
      <c r="M345" s="56"/>
      <c r="N345" s="56"/>
    </row>
    <row r="346" spans="1:14" s="51" customFormat="1" x14ac:dyDescent="0.3">
      <c r="A346" s="56"/>
      <c r="B346" s="56"/>
      <c r="C346" s="56"/>
      <c r="D346" s="56"/>
      <c r="E346" s="56"/>
      <c r="F346" s="56"/>
      <c r="G346" s="56"/>
      <c r="H346" s="56"/>
      <c r="I346" s="56"/>
      <c r="J346" s="56"/>
      <c r="K346" s="56"/>
      <c r="L346" s="56"/>
      <c r="M346" s="56"/>
      <c r="N346" s="56"/>
    </row>
    <row r="347" spans="1:14" s="51" customFormat="1" x14ac:dyDescent="0.3">
      <c r="A347" s="56"/>
      <c r="B347" s="56"/>
      <c r="C347" s="56"/>
      <c r="D347" s="56"/>
      <c r="E347" s="56"/>
      <c r="F347" s="56"/>
      <c r="G347" s="56"/>
      <c r="H347" s="56"/>
      <c r="I347" s="56"/>
      <c r="J347" s="56"/>
      <c r="K347" s="56"/>
      <c r="L347" s="56"/>
      <c r="M347" s="56"/>
      <c r="N347" s="56"/>
    </row>
    <row r="348" spans="1:14" s="51" customFormat="1" x14ac:dyDescent="0.3">
      <c r="A348" s="56"/>
      <c r="B348" s="56"/>
      <c r="C348" s="56"/>
      <c r="D348" s="56"/>
      <c r="E348" s="56"/>
      <c r="F348" s="56"/>
      <c r="G348" s="56"/>
      <c r="H348" s="56"/>
      <c r="I348" s="56"/>
      <c r="J348" s="56"/>
      <c r="K348" s="56"/>
      <c r="L348" s="56"/>
      <c r="M348" s="56"/>
      <c r="N348" s="56"/>
    </row>
    <row r="349" spans="1:14" s="51" customFormat="1" x14ac:dyDescent="0.3">
      <c r="A349" s="56"/>
      <c r="B349" s="56"/>
      <c r="C349" s="56"/>
      <c r="D349" s="56"/>
      <c r="E349" s="56"/>
      <c r="F349" s="56"/>
      <c r="G349" s="56"/>
      <c r="H349" s="56"/>
      <c r="I349" s="56"/>
      <c r="J349" s="56"/>
      <c r="K349" s="56"/>
      <c r="L349" s="56"/>
      <c r="M349" s="56"/>
      <c r="N349" s="56"/>
    </row>
    <row r="350" spans="1:14" s="51" customFormat="1" x14ac:dyDescent="0.3">
      <c r="A350" s="56"/>
      <c r="B350" s="56"/>
      <c r="C350" s="56"/>
      <c r="D350" s="56"/>
      <c r="E350" s="56"/>
      <c r="F350" s="56"/>
      <c r="G350" s="56"/>
      <c r="H350" s="56"/>
      <c r="I350" s="56"/>
      <c r="J350" s="56"/>
      <c r="K350" s="56"/>
      <c r="L350" s="56"/>
      <c r="M350" s="56"/>
      <c r="N350" s="56"/>
    </row>
    <row r="351" spans="1:14" s="51" customFormat="1" x14ac:dyDescent="0.3">
      <c r="A351" s="56"/>
      <c r="B351" s="56"/>
      <c r="C351" s="56"/>
      <c r="D351" s="56"/>
      <c r="E351" s="56"/>
      <c r="F351" s="56"/>
      <c r="G351" s="56"/>
      <c r="H351" s="56"/>
      <c r="I351" s="56"/>
      <c r="J351" s="56"/>
      <c r="K351" s="56"/>
      <c r="L351" s="56"/>
      <c r="M351" s="56"/>
      <c r="N351" s="56"/>
    </row>
    <row r="352" spans="1:14" s="51" customFormat="1" x14ac:dyDescent="0.3">
      <c r="A352" s="56"/>
      <c r="B352" s="56"/>
      <c r="C352" s="56"/>
      <c r="D352" s="56"/>
      <c r="E352" s="56"/>
      <c r="F352" s="56"/>
      <c r="G352" s="56"/>
      <c r="H352" s="56"/>
      <c r="I352" s="56"/>
      <c r="J352" s="56"/>
      <c r="K352" s="56"/>
      <c r="L352" s="56"/>
      <c r="M352" s="56"/>
      <c r="N352" s="56"/>
    </row>
    <row r="353" spans="1:14" s="51" customFormat="1" x14ac:dyDescent="0.3">
      <c r="A353" s="56"/>
      <c r="B353" s="56"/>
      <c r="C353" s="56"/>
      <c r="D353" s="56"/>
      <c r="E353" s="56"/>
      <c r="F353" s="56"/>
      <c r="G353" s="56"/>
      <c r="H353" s="56"/>
      <c r="I353" s="56"/>
      <c r="J353" s="56"/>
      <c r="K353" s="56"/>
      <c r="L353" s="56"/>
      <c r="M353" s="56"/>
      <c r="N353" s="56"/>
    </row>
    <row r="354" spans="1:14" s="51" customFormat="1" x14ac:dyDescent="0.3">
      <c r="A354" s="56"/>
      <c r="B354" s="56"/>
      <c r="C354" s="56"/>
      <c r="D354" s="56"/>
      <c r="E354" s="56"/>
      <c r="F354" s="56"/>
      <c r="G354" s="56"/>
      <c r="H354" s="56"/>
      <c r="I354" s="56"/>
      <c r="J354" s="56"/>
      <c r="K354" s="56"/>
      <c r="L354" s="56"/>
      <c r="M354" s="56"/>
      <c r="N354" s="56"/>
    </row>
    <row r="355" spans="1:14" s="51" customFormat="1" x14ac:dyDescent="0.3">
      <c r="A355" s="56"/>
      <c r="B355" s="56"/>
      <c r="C355" s="56"/>
      <c r="D355" s="56"/>
      <c r="E355" s="56"/>
      <c r="F355" s="56"/>
      <c r="G355" s="56"/>
      <c r="H355" s="56"/>
      <c r="I355" s="56"/>
      <c r="J355" s="56"/>
      <c r="K355" s="56"/>
      <c r="L355" s="56"/>
      <c r="M355" s="56"/>
      <c r="N355" s="56"/>
    </row>
    <row r="356" spans="1:14" s="51" customFormat="1" x14ac:dyDescent="0.3">
      <c r="A356" s="56"/>
      <c r="B356" s="56"/>
      <c r="C356" s="56"/>
      <c r="D356" s="56"/>
      <c r="E356" s="56"/>
      <c r="F356" s="56"/>
      <c r="G356" s="56"/>
      <c r="H356" s="56"/>
      <c r="I356" s="56"/>
      <c r="J356" s="56"/>
      <c r="K356" s="56"/>
      <c r="L356" s="56"/>
      <c r="M356" s="56"/>
      <c r="N356" s="56"/>
    </row>
    <row r="357" spans="1:14" s="51" customFormat="1" x14ac:dyDescent="0.3">
      <c r="A357" s="56"/>
      <c r="B357" s="56"/>
      <c r="C357" s="56"/>
      <c r="D357" s="56"/>
      <c r="E357" s="56"/>
      <c r="F357" s="56"/>
      <c r="G357" s="56"/>
      <c r="H357" s="56"/>
      <c r="I357" s="56"/>
      <c r="J357" s="56"/>
      <c r="K357" s="56"/>
      <c r="L357" s="56"/>
      <c r="M357" s="56"/>
      <c r="N357" s="56"/>
    </row>
    <row r="358" spans="1:14" s="51" customFormat="1" x14ac:dyDescent="0.3">
      <c r="A358" s="56"/>
      <c r="B358" s="56"/>
      <c r="C358" s="56"/>
      <c r="D358" s="56"/>
      <c r="E358" s="56"/>
      <c r="F358" s="56"/>
      <c r="G358" s="56"/>
      <c r="H358" s="56"/>
      <c r="I358" s="56"/>
      <c r="J358" s="56"/>
      <c r="K358" s="56"/>
      <c r="L358" s="56"/>
      <c r="M358" s="56"/>
      <c r="N358" s="56"/>
    </row>
    <row r="359" spans="1:14" s="51" customFormat="1" x14ac:dyDescent="0.3">
      <c r="A359" s="56"/>
      <c r="B359" s="56"/>
      <c r="C359" s="56"/>
      <c r="D359" s="56"/>
      <c r="E359" s="56"/>
      <c r="F359" s="56"/>
      <c r="G359" s="56"/>
      <c r="H359" s="56"/>
      <c r="I359" s="56"/>
      <c r="J359" s="56"/>
      <c r="K359" s="56"/>
      <c r="L359" s="56"/>
      <c r="M359" s="56"/>
      <c r="N359" s="56"/>
    </row>
    <row r="360" spans="1:14" s="51" customFormat="1" x14ac:dyDescent="0.3">
      <c r="A360" s="56"/>
      <c r="B360" s="56"/>
      <c r="C360" s="56"/>
      <c r="D360" s="56"/>
      <c r="E360" s="56"/>
      <c r="F360" s="56"/>
      <c r="G360" s="56"/>
      <c r="H360" s="56"/>
      <c r="I360" s="56"/>
      <c r="J360" s="56"/>
      <c r="K360" s="56"/>
      <c r="L360" s="56"/>
      <c r="M360" s="56"/>
      <c r="N360" s="56"/>
    </row>
    <row r="361" spans="1:14" s="51" customFormat="1" x14ac:dyDescent="0.3">
      <c r="A361" s="56"/>
      <c r="B361" s="56"/>
      <c r="C361" s="56"/>
      <c r="D361" s="56"/>
      <c r="E361" s="56"/>
      <c r="F361" s="56"/>
      <c r="G361" s="56"/>
      <c r="H361" s="56"/>
      <c r="I361" s="56"/>
      <c r="J361" s="56"/>
      <c r="K361" s="56"/>
      <c r="L361" s="56"/>
      <c r="M361" s="56"/>
      <c r="N361" s="56"/>
    </row>
    <row r="362" spans="1:14" s="51" customFormat="1" x14ac:dyDescent="0.3">
      <c r="A362" s="56"/>
      <c r="B362" s="56"/>
      <c r="C362" s="56"/>
      <c r="D362" s="56"/>
      <c r="E362" s="56"/>
      <c r="F362" s="56"/>
      <c r="G362" s="56"/>
      <c r="H362" s="56"/>
      <c r="I362" s="56"/>
      <c r="J362" s="56"/>
      <c r="K362" s="56"/>
      <c r="L362" s="56"/>
      <c r="M362" s="56"/>
      <c r="N362" s="56"/>
    </row>
    <row r="363" spans="1:14" s="51" customFormat="1" x14ac:dyDescent="0.3">
      <c r="A363" s="56"/>
      <c r="B363" s="56"/>
      <c r="C363" s="56"/>
      <c r="D363" s="56"/>
      <c r="E363" s="56"/>
      <c r="F363" s="56"/>
      <c r="G363" s="56"/>
      <c r="H363" s="56"/>
      <c r="I363" s="56"/>
      <c r="J363" s="56"/>
      <c r="K363" s="56"/>
      <c r="L363" s="56"/>
      <c r="M363" s="56"/>
      <c r="N363" s="56"/>
    </row>
    <row r="364" spans="1:14" s="51" customFormat="1" x14ac:dyDescent="0.3">
      <c r="A364" s="56"/>
      <c r="B364" s="56"/>
      <c r="C364" s="56"/>
      <c r="D364" s="56"/>
      <c r="E364" s="56"/>
      <c r="F364" s="56"/>
      <c r="G364" s="56"/>
      <c r="H364" s="56"/>
      <c r="I364" s="56"/>
      <c r="J364" s="56"/>
      <c r="K364" s="56"/>
      <c r="L364" s="56"/>
      <c r="M364" s="56"/>
      <c r="N364" s="56"/>
    </row>
    <row r="365" spans="1:14" s="51" customFormat="1" x14ac:dyDescent="0.3">
      <c r="A365" s="56"/>
      <c r="B365" s="56"/>
      <c r="C365" s="56"/>
      <c r="D365" s="56"/>
      <c r="E365" s="56"/>
      <c r="F365" s="56"/>
      <c r="G365" s="56"/>
      <c r="H365" s="56"/>
      <c r="I365" s="56"/>
      <c r="J365" s="56"/>
      <c r="K365" s="56"/>
      <c r="L365" s="56"/>
      <c r="M365" s="56"/>
      <c r="N365" s="56"/>
    </row>
    <row r="366" spans="1:14" s="51" customFormat="1" x14ac:dyDescent="0.3">
      <c r="A366" s="56"/>
      <c r="B366" s="56"/>
      <c r="C366" s="56"/>
      <c r="D366" s="56"/>
      <c r="E366" s="56"/>
      <c r="F366" s="56"/>
      <c r="G366" s="56"/>
      <c r="H366" s="56"/>
      <c r="I366" s="56"/>
      <c r="J366" s="56"/>
      <c r="K366" s="56"/>
      <c r="L366" s="56"/>
      <c r="M366" s="56"/>
      <c r="N366" s="56"/>
    </row>
    <row r="367" spans="1:14" s="51" customFormat="1" x14ac:dyDescent="0.3">
      <c r="A367" s="56"/>
      <c r="B367" s="56"/>
      <c r="C367" s="56"/>
      <c r="D367" s="56"/>
      <c r="E367" s="56"/>
      <c r="F367" s="56"/>
      <c r="G367" s="56"/>
      <c r="H367" s="56"/>
      <c r="I367" s="56"/>
      <c r="J367" s="56"/>
      <c r="K367" s="56"/>
      <c r="L367" s="56"/>
      <c r="M367" s="56"/>
      <c r="N367" s="56"/>
    </row>
    <row r="368" spans="1:14" s="51" customFormat="1" x14ac:dyDescent="0.3">
      <c r="A368" s="56"/>
      <c r="B368" s="56"/>
      <c r="C368" s="56"/>
      <c r="D368" s="56"/>
      <c r="E368" s="56"/>
      <c r="F368" s="56"/>
      <c r="G368" s="56"/>
      <c r="H368" s="56"/>
      <c r="I368" s="56"/>
      <c r="J368" s="56"/>
      <c r="K368" s="56"/>
      <c r="L368" s="56"/>
      <c r="M368" s="56"/>
      <c r="N368" s="56"/>
    </row>
    <row r="369" spans="1:18" s="51" customFormat="1" x14ac:dyDescent="0.3">
      <c r="A369" s="56"/>
      <c r="B369" s="56"/>
      <c r="C369" s="56"/>
      <c r="D369" s="56"/>
      <c r="E369" s="56"/>
      <c r="F369" s="56"/>
      <c r="G369" s="56"/>
      <c r="H369" s="56"/>
      <c r="I369" s="56"/>
      <c r="J369" s="56"/>
      <c r="K369" s="56"/>
      <c r="L369" s="56"/>
      <c r="M369" s="56"/>
      <c r="N369" s="56"/>
    </row>
    <row r="370" spans="1:18" s="51" customFormat="1" x14ac:dyDescent="0.3">
      <c r="A370" s="56"/>
      <c r="B370" s="56"/>
      <c r="C370" s="56"/>
      <c r="D370" s="56"/>
      <c r="E370" s="56"/>
      <c r="F370" s="56"/>
      <c r="G370" s="56"/>
      <c r="H370" s="56"/>
      <c r="I370" s="56"/>
      <c r="J370" s="56"/>
      <c r="K370" s="56"/>
      <c r="L370" s="56"/>
      <c r="M370" s="56"/>
      <c r="N370" s="56"/>
    </row>
    <row r="371" spans="1:18" s="51" customFormat="1" x14ac:dyDescent="0.3">
      <c r="A371" s="56"/>
      <c r="B371" s="56"/>
      <c r="C371" s="56"/>
      <c r="D371" s="56"/>
      <c r="E371" s="56"/>
      <c r="F371" s="56"/>
      <c r="G371" s="56"/>
      <c r="H371" s="56"/>
      <c r="I371" s="56"/>
      <c r="J371" s="56"/>
      <c r="K371" s="56"/>
      <c r="L371" s="56"/>
      <c r="M371" s="56"/>
      <c r="N371" s="56"/>
    </row>
    <row r="372" spans="1:18" s="51" customFormat="1" x14ac:dyDescent="0.3">
      <c r="A372" s="56"/>
      <c r="B372" s="56"/>
      <c r="C372" s="56"/>
      <c r="D372" s="56"/>
      <c r="E372" s="56"/>
      <c r="F372" s="56"/>
      <c r="G372" s="56"/>
      <c r="H372" s="56"/>
      <c r="I372" s="56"/>
      <c r="J372" s="56"/>
      <c r="K372" s="56"/>
      <c r="L372" s="56"/>
      <c r="M372" s="56"/>
      <c r="N372" s="56"/>
    </row>
    <row r="373" spans="1:18" s="51" customFormat="1" x14ac:dyDescent="0.3">
      <c r="A373" s="56"/>
      <c r="B373" s="56"/>
      <c r="C373" s="56"/>
      <c r="D373" s="56"/>
      <c r="E373" s="56"/>
      <c r="F373" s="56"/>
      <c r="G373" s="56"/>
      <c r="H373" s="56"/>
      <c r="I373" s="56"/>
      <c r="J373" s="56"/>
      <c r="K373" s="56"/>
      <c r="L373" s="56"/>
      <c r="M373" s="56"/>
      <c r="N373" s="56"/>
    </row>
    <row r="374" spans="1:18" s="51" customFormat="1" x14ac:dyDescent="0.3">
      <c r="A374" s="56"/>
      <c r="B374" s="56"/>
      <c r="C374" s="56"/>
      <c r="D374" s="56"/>
      <c r="E374" s="56"/>
      <c r="F374" s="56"/>
      <c r="G374" s="56"/>
      <c r="H374" s="56"/>
      <c r="I374" s="56"/>
      <c r="J374" s="56"/>
      <c r="K374" s="56"/>
      <c r="L374" s="56"/>
      <c r="M374" s="56"/>
      <c r="N374" s="56"/>
    </row>
    <row r="375" spans="1:18" s="51" customFormat="1" x14ac:dyDescent="0.3">
      <c r="A375" s="56"/>
      <c r="B375" s="56"/>
      <c r="C375" s="56"/>
      <c r="D375" s="56"/>
      <c r="E375" s="56"/>
      <c r="F375" s="56"/>
      <c r="G375" s="56"/>
      <c r="H375" s="56"/>
      <c r="I375" s="56"/>
      <c r="J375" s="56"/>
      <c r="K375" s="56"/>
      <c r="L375" s="56"/>
      <c r="M375" s="56"/>
      <c r="N375" s="56"/>
    </row>
    <row r="376" spans="1:18" s="51" customFormat="1" x14ac:dyDescent="0.3">
      <c r="A376" s="56"/>
      <c r="B376" s="56"/>
      <c r="C376" s="56"/>
      <c r="D376" s="56"/>
      <c r="E376" s="56"/>
      <c r="F376" s="56"/>
      <c r="G376" s="56"/>
      <c r="H376" s="56"/>
      <c r="I376" s="56"/>
      <c r="J376" s="56"/>
      <c r="K376" s="56"/>
      <c r="L376" s="56"/>
      <c r="M376" s="56"/>
      <c r="N376" s="56"/>
    </row>
    <row r="377" spans="1:18" s="51" customFormat="1" x14ac:dyDescent="0.3">
      <c r="A377" s="56"/>
      <c r="B377" s="56"/>
      <c r="C377" s="56"/>
      <c r="D377" s="56"/>
      <c r="E377" s="56"/>
      <c r="F377" s="56"/>
      <c r="G377" s="56"/>
      <c r="H377" s="56"/>
      <c r="I377" s="56"/>
      <c r="J377" s="56"/>
      <c r="K377" s="56"/>
      <c r="L377" s="56"/>
      <c r="M377" s="56"/>
      <c r="N377" s="56"/>
    </row>
    <row r="378" spans="1:18" s="51" customFormat="1" x14ac:dyDescent="0.3">
      <c r="A378" s="56"/>
      <c r="B378" s="56"/>
      <c r="C378" s="56"/>
      <c r="D378" s="56"/>
      <c r="E378" s="56"/>
      <c r="F378" s="56"/>
      <c r="G378" s="56"/>
      <c r="H378" s="56"/>
      <c r="I378" s="56"/>
      <c r="J378" s="56"/>
      <c r="K378" s="56"/>
      <c r="L378" s="56"/>
      <c r="M378" s="56"/>
      <c r="N378" s="56"/>
    </row>
    <row r="379" spans="1:18" s="2" customFormat="1" x14ac:dyDescent="0.3">
      <c r="A379" s="56"/>
      <c r="B379" s="56"/>
      <c r="C379" s="56"/>
      <c r="D379" s="56"/>
      <c r="E379" s="56"/>
      <c r="F379" s="56"/>
      <c r="G379" s="56"/>
      <c r="H379" s="56"/>
      <c r="I379" s="56"/>
      <c r="J379" s="56"/>
      <c r="K379" s="56"/>
      <c r="L379" s="56"/>
      <c r="M379" s="56"/>
      <c r="N379" s="56"/>
      <c r="P379"/>
      <c r="Q379"/>
      <c r="R379"/>
    </row>
    <row r="380" spans="1:18" s="2" customFormat="1" x14ac:dyDescent="0.3">
      <c r="A380" s="56"/>
      <c r="B380" s="56"/>
      <c r="C380" s="56"/>
      <c r="D380" s="56"/>
      <c r="E380" s="56"/>
      <c r="F380" s="56"/>
      <c r="G380" s="56"/>
      <c r="H380" s="56"/>
      <c r="I380" s="56"/>
      <c r="J380" s="56"/>
      <c r="K380" s="56"/>
      <c r="L380" s="56"/>
      <c r="M380" s="56"/>
      <c r="N380" s="56"/>
      <c r="P380"/>
      <c r="Q380"/>
      <c r="R380"/>
    </row>
    <row r="381" spans="1:18" s="2" customFormat="1" x14ac:dyDescent="0.3">
      <c r="A381" s="56"/>
      <c r="B381" s="56"/>
      <c r="C381" s="56"/>
      <c r="D381" s="56"/>
      <c r="E381" s="56"/>
      <c r="F381" s="56"/>
      <c r="G381" s="56"/>
      <c r="H381" s="56"/>
      <c r="I381" s="56"/>
      <c r="J381" s="56"/>
      <c r="K381" s="56"/>
      <c r="L381" s="56"/>
      <c r="M381" s="56"/>
      <c r="N381" s="56"/>
      <c r="P381"/>
      <c r="Q381"/>
      <c r="R381"/>
    </row>
    <row r="382" spans="1:18" s="2" customFormat="1" x14ac:dyDescent="0.3">
      <c r="A382" s="56"/>
      <c r="B382" s="56"/>
      <c r="C382" s="56"/>
      <c r="D382" s="56"/>
      <c r="E382" s="56"/>
      <c r="F382" s="56"/>
      <c r="G382" s="56"/>
      <c r="H382" s="56"/>
      <c r="I382" s="56"/>
      <c r="J382" s="56"/>
      <c r="K382" s="56"/>
      <c r="L382" s="56"/>
      <c r="M382" s="56"/>
      <c r="N382" s="56"/>
      <c r="P382"/>
      <c r="Q382"/>
      <c r="R382"/>
    </row>
    <row r="383" spans="1:18" s="2" customFormat="1" x14ac:dyDescent="0.3">
      <c r="A383" s="56"/>
      <c r="B383" s="56"/>
      <c r="C383" s="56"/>
      <c r="D383" s="56"/>
      <c r="E383" s="56"/>
      <c r="F383" s="56"/>
      <c r="G383" s="56"/>
      <c r="H383" s="56"/>
      <c r="I383" s="56"/>
      <c r="J383" s="56"/>
      <c r="K383" s="56"/>
      <c r="L383" s="56"/>
      <c r="M383" s="56"/>
      <c r="N383" s="56"/>
      <c r="P383"/>
      <c r="Q383"/>
      <c r="R383"/>
    </row>
    <row r="384" spans="1:18" s="2" customFormat="1" x14ac:dyDescent="0.3">
      <c r="A384" s="56"/>
      <c r="B384" s="56"/>
      <c r="C384" s="56"/>
      <c r="D384" s="56"/>
      <c r="E384" s="56"/>
      <c r="F384" s="56"/>
      <c r="G384" s="56"/>
      <c r="H384" s="56"/>
      <c r="I384" s="56"/>
      <c r="J384" s="56"/>
      <c r="K384" s="56"/>
      <c r="L384" s="56"/>
      <c r="M384" s="56"/>
      <c r="N384" s="56"/>
      <c r="P384"/>
      <c r="Q384"/>
      <c r="R384"/>
    </row>
    <row r="385" spans="1:18" s="2" customFormat="1" x14ac:dyDescent="0.3">
      <c r="A385" s="56"/>
      <c r="B385" s="56"/>
      <c r="C385" s="56"/>
      <c r="D385" s="56"/>
      <c r="E385" s="56"/>
      <c r="F385" s="56"/>
      <c r="G385" s="56"/>
      <c r="H385" s="56"/>
      <c r="I385" s="56"/>
      <c r="J385" s="56"/>
      <c r="K385" s="56"/>
      <c r="L385" s="56"/>
      <c r="M385" s="56"/>
      <c r="N385" s="56"/>
      <c r="P385"/>
      <c r="Q385"/>
      <c r="R385"/>
    </row>
    <row r="386" spans="1:18" s="2" customFormat="1" x14ac:dyDescent="0.3">
      <c r="A386" s="56"/>
      <c r="B386" s="56"/>
      <c r="C386" s="56"/>
      <c r="D386" s="56"/>
      <c r="E386" s="56"/>
      <c r="F386" s="56"/>
      <c r="G386" s="56"/>
      <c r="H386" s="56"/>
      <c r="I386" s="56"/>
      <c r="J386" s="56"/>
      <c r="K386" s="56"/>
      <c r="L386" s="56"/>
      <c r="M386" s="56"/>
      <c r="N386" s="56"/>
      <c r="P386"/>
      <c r="Q386"/>
      <c r="R386"/>
    </row>
    <row r="387" spans="1:18" s="2" customFormat="1" x14ac:dyDescent="0.3">
      <c r="A387" s="56"/>
      <c r="B387" s="56"/>
      <c r="C387" s="56"/>
      <c r="D387" s="56"/>
      <c r="E387" s="56"/>
      <c r="F387" s="56"/>
      <c r="G387" s="56"/>
      <c r="H387" s="56"/>
      <c r="I387" s="56"/>
      <c r="J387" s="56"/>
      <c r="K387" s="56"/>
      <c r="L387" s="56"/>
      <c r="M387" s="56"/>
      <c r="N387" s="56"/>
      <c r="P387"/>
      <c r="Q387"/>
      <c r="R387"/>
    </row>
    <row r="388" spans="1:18" s="2" customFormat="1" x14ac:dyDescent="0.3">
      <c r="A388" s="56"/>
      <c r="B388" s="56"/>
      <c r="C388" s="56"/>
      <c r="D388" s="56"/>
      <c r="E388" s="56"/>
      <c r="F388" s="56"/>
      <c r="G388" s="56"/>
      <c r="H388" s="56"/>
      <c r="I388" s="56"/>
      <c r="J388" s="56"/>
      <c r="K388" s="56"/>
      <c r="L388" s="56"/>
      <c r="M388" s="56"/>
      <c r="N388" s="56"/>
      <c r="P388"/>
      <c r="Q388"/>
      <c r="R388"/>
    </row>
    <row r="389" spans="1:18" s="2" customFormat="1" x14ac:dyDescent="0.3">
      <c r="A389" s="56"/>
      <c r="B389" s="56"/>
      <c r="C389" s="56"/>
      <c r="D389" s="56"/>
      <c r="E389" s="56"/>
      <c r="F389" s="56"/>
      <c r="G389" s="56"/>
      <c r="H389" s="56"/>
      <c r="I389" s="56"/>
      <c r="J389" s="56"/>
      <c r="K389" s="56"/>
      <c r="L389" s="56"/>
      <c r="M389" s="56"/>
      <c r="N389" s="56"/>
      <c r="P389"/>
      <c r="Q389"/>
      <c r="R389"/>
    </row>
    <row r="390" spans="1:18" s="2" customFormat="1" x14ac:dyDescent="0.3">
      <c r="A390" s="56"/>
      <c r="B390" s="56"/>
      <c r="C390" s="56"/>
      <c r="D390" s="56"/>
      <c r="E390" s="56"/>
      <c r="F390" s="56"/>
      <c r="G390" s="56"/>
      <c r="H390" s="56"/>
      <c r="I390" s="56"/>
      <c r="J390" s="56"/>
      <c r="K390" s="56"/>
      <c r="L390" s="56"/>
      <c r="M390" s="56"/>
      <c r="N390" s="56"/>
      <c r="P390"/>
      <c r="Q390"/>
      <c r="R390"/>
    </row>
    <row r="391" spans="1:18" s="2" customFormat="1" x14ac:dyDescent="0.3">
      <c r="A391" s="56"/>
      <c r="B391" s="56"/>
      <c r="C391" s="56"/>
      <c r="D391" s="56"/>
      <c r="E391" s="56"/>
      <c r="F391" s="56"/>
      <c r="G391" s="56"/>
      <c r="H391" s="56"/>
      <c r="I391" s="56"/>
      <c r="J391" s="56"/>
      <c r="K391" s="56"/>
      <c r="L391" s="56"/>
      <c r="M391" s="56"/>
      <c r="N391" s="56"/>
      <c r="P391"/>
      <c r="Q391"/>
      <c r="R391"/>
    </row>
    <row r="392" spans="1:18" s="2" customFormat="1" x14ac:dyDescent="0.3">
      <c r="A392" s="56"/>
      <c r="B392" s="56"/>
      <c r="C392" s="56"/>
      <c r="D392" s="56"/>
      <c r="E392" s="56"/>
      <c r="F392" s="56"/>
      <c r="G392" s="56"/>
      <c r="H392" s="56"/>
      <c r="I392" s="56"/>
      <c r="J392" s="56"/>
      <c r="K392" s="56"/>
      <c r="L392" s="56"/>
      <c r="M392" s="56"/>
      <c r="N392" s="56"/>
      <c r="P392"/>
      <c r="Q392"/>
      <c r="R392"/>
    </row>
    <row r="393" spans="1:18" s="2" customFormat="1" x14ac:dyDescent="0.3">
      <c r="A393" s="55"/>
      <c r="B393" s="54"/>
      <c r="C393" s="54"/>
      <c r="D393" s="54"/>
      <c r="E393" s="54"/>
      <c r="F393" s="54"/>
      <c r="G393" s="54"/>
      <c r="H393" s="54"/>
      <c r="I393" s="54"/>
      <c r="J393" s="54"/>
      <c r="K393" s="54"/>
      <c r="L393" s="54"/>
      <c r="M393" s="54"/>
      <c r="N393" s="54"/>
      <c r="P393"/>
      <c r="Q393"/>
      <c r="R393"/>
    </row>
    <row r="394" spans="1:18" s="2" customFormat="1" x14ac:dyDescent="0.3">
      <c r="A394" s="4"/>
      <c r="B394" s="13"/>
      <c r="C394" s="13"/>
      <c r="D394" s="13"/>
      <c r="E394" s="13"/>
      <c r="F394" s="13"/>
      <c r="G394" s="13"/>
      <c r="H394" s="13"/>
      <c r="I394" s="13"/>
      <c r="J394" s="13"/>
      <c r="K394" s="13"/>
      <c r="L394" s="13"/>
      <c r="M394" s="13"/>
      <c r="N394" s="13"/>
      <c r="P394"/>
      <c r="Q394"/>
      <c r="R394"/>
    </row>
    <row r="395" spans="1:18" s="2" customFormat="1" x14ac:dyDescent="0.3">
      <c r="A395" s="4"/>
      <c r="B395" s="13"/>
      <c r="C395" s="13"/>
      <c r="D395" s="13"/>
      <c r="E395" s="13"/>
      <c r="F395" s="13"/>
      <c r="G395" s="13"/>
      <c r="H395" s="13"/>
      <c r="I395" s="13"/>
      <c r="J395" s="13"/>
      <c r="K395" s="13"/>
      <c r="L395" s="13"/>
      <c r="M395" s="13"/>
      <c r="N395" s="13"/>
      <c r="P395"/>
      <c r="Q395"/>
      <c r="R395"/>
    </row>
    <row r="396" spans="1:18" s="2" customFormat="1" x14ac:dyDescent="0.3">
      <c r="A396" s="4"/>
      <c r="B396" s="13"/>
      <c r="C396" s="13"/>
      <c r="D396" s="13"/>
      <c r="E396" s="13"/>
      <c r="F396" s="13"/>
      <c r="G396" s="13"/>
      <c r="H396" s="13"/>
      <c r="I396" s="13"/>
      <c r="J396" s="13"/>
      <c r="K396" s="13"/>
      <c r="L396" s="13"/>
      <c r="M396" s="13"/>
      <c r="N396" s="13"/>
      <c r="P396"/>
      <c r="Q396"/>
      <c r="R396"/>
    </row>
    <row r="397" spans="1:18" s="2" customFormat="1" x14ac:dyDescent="0.3">
      <c r="A397" s="4"/>
      <c r="B397" s="13"/>
      <c r="C397" s="13"/>
      <c r="D397" s="13"/>
      <c r="E397" s="13"/>
      <c r="F397" s="13"/>
      <c r="G397" s="13"/>
      <c r="H397" s="13"/>
      <c r="I397" s="13"/>
      <c r="J397" s="13"/>
      <c r="K397" s="13"/>
      <c r="L397" s="13"/>
      <c r="M397" s="13"/>
      <c r="N397" s="13"/>
      <c r="P397"/>
      <c r="Q397"/>
      <c r="R397"/>
    </row>
    <row r="398" spans="1:18" s="2" customFormat="1" x14ac:dyDescent="0.3">
      <c r="A398" s="4"/>
      <c r="B398" s="13"/>
      <c r="C398" s="13"/>
      <c r="D398" s="13"/>
      <c r="E398" s="13"/>
      <c r="F398" s="13"/>
      <c r="G398" s="13"/>
      <c r="H398" s="13"/>
      <c r="I398" s="13"/>
      <c r="J398" s="13"/>
      <c r="K398" s="13"/>
      <c r="L398" s="13"/>
      <c r="M398" s="13"/>
      <c r="N398" s="13"/>
      <c r="P398"/>
      <c r="Q398"/>
      <c r="R398"/>
    </row>
    <row r="399" spans="1:18" s="2" customFormat="1" x14ac:dyDescent="0.3">
      <c r="A399" s="4"/>
      <c r="B399" s="13"/>
      <c r="C399" s="13"/>
      <c r="D399" s="13"/>
      <c r="E399" s="13"/>
      <c r="F399" s="13"/>
      <c r="G399" s="13"/>
      <c r="H399" s="13"/>
      <c r="I399" s="13"/>
      <c r="J399" s="13"/>
      <c r="K399" s="13"/>
      <c r="L399" s="13"/>
      <c r="M399" s="13"/>
      <c r="N399" s="13"/>
      <c r="P399"/>
      <c r="Q399"/>
      <c r="R399"/>
    </row>
    <row r="400" spans="1:18" s="2" customFormat="1" x14ac:dyDescent="0.3">
      <c r="A400" s="4"/>
      <c r="B400" s="13"/>
      <c r="C400" s="13"/>
      <c r="D400" s="13"/>
      <c r="E400" s="13"/>
      <c r="F400" s="13"/>
      <c r="G400" s="13"/>
      <c r="H400" s="13"/>
      <c r="I400" s="13"/>
      <c r="J400" s="13"/>
      <c r="K400" s="13"/>
      <c r="L400" s="13"/>
      <c r="M400" s="13"/>
      <c r="N400" s="13"/>
      <c r="P400"/>
      <c r="Q400"/>
      <c r="R400"/>
    </row>
    <row r="401" spans="1:18" s="2" customFormat="1" x14ac:dyDescent="0.3">
      <c r="A401" s="4"/>
      <c r="B401" s="13"/>
      <c r="C401" s="13"/>
      <c r="D401" s="13"/>
      <c r="E401" s="13"/>
      <c r="F401" s="13"/>
      <c r="G401" s="13"/>
      <c r="H401" s="13"/>
      <c r="I401" s="13"/>
      <c r="J401" s="13"/>
      <c r="K401" s="13"/>
      <c r="L401" s="13"/>
      <c r="M401" s="13"/>
      <c r="N401" s="13"/>
      <c r="P401"/>
      <c r="Q401"/>
      <c r="R401"/>
    </row>
    <row r="402" spans="1:18" s="2" customFormat="1" x14ac:dyDescent="0.3">
      <c r="A402" s="4"/>
      <c r="B402" s="13"/>
      <c r="C402" s="13"/>
      <c r="D402" s="13"/>
      <c r="E402" s="13"/>
      <c r="F402" s="13"/>
      <c r="G402" s="13"/>
      <c r="H402" s="13"/>
      <c r="I402" s="13"/>
      <c r="J402" s="13"/>
      <c r="K402" s="13"/>
      <c r="L402" s="13"/>
      <c r="M402" s="13"/>
      <c r="N402" s="13"/>
      <c r="P402"/>
      <c r="Q402"/>
      <c r="R402"/>
    </row>
    <row r="403" spans="1:18" s="2" customFormat="1" x14ac:dyDescent="0.3">
      <c r="A403" s="4"/>
      <c r="B403" s="13"/>
      <c r="C403" s="13"/>
      <c r="D403" s="13"/>
      <c r="E403" s="13"/>
      <c r="F403" s="13"/>
      <c r="G403" s="13"/>
      <c r="H403" s="13"/>
      <c r="I403" s="13"/>
      <c r="J403" s="13"/>
      <c r="K403" s="13"/>
      <c r="L403" s="13"/>
      <c r="M403" s="13"/>
      <c r="N403" s="13"/>
      <c r="P403"/>
      <c r="Q403"/>
      <c r="R403"/>
    </row>
    <row r="404" spans="1:18" s="2" customFormat="1" x14ac:dyDescent="0.3">
      <c r="A404" s="4"/>
      <c r="B404" s="13"/>
      <c r="C404" s="13"/>
      <c r="D404" s="13"/>
      <c r="E404" s="13"/>
      <c r="F404" s="13"/>
      <c r="G404" s="13"/>
      <c r="H404" s="13"/>
      <c r="I404" s="13"/>
      <c r="J404" s="13"/>
      <c r="K404" s="13"/>
      <c r="L404" s="13"/>
      <c r="M404" s="13"/>
      <c r="N404" s="13"/>
      <c r="P404"/>
      <c r="Q404"/>
      <c r="R404"/>
    </row>
    <row r="405" spans="1:18" s="2" customFormat="1" x14ac:dyDescent="0.3">
      <c r="A405" s="4"/>
      <c r="B405" s="13"/>
      <c r="C405" s="13"/>
      <c r="D405" s="13"/>
      <c r="E405" s="13"/>
      <c r="F405" s="13"/>
      <c r="G405" s="13"/>
      <c r="H405" s="13"/>
      <c r="I405" s="13"/>
      <c r="J405" s="13"/>
      <c r="K405" s="13"/>
      <c r="L405" s="13"/>
      <c r="M405" s="13"/>
      <c r="N405" s="13"/>
      <c r="P405"/>
      <c r="Q405"/>
      <c r="R405"/>
    </row>
    <row r="406" spans="1:18" s="2" customFormat="1" x14ac:dyDescent="0.3">
      <c r="A406" s="4"/>
      <c r="B406" s="13"/>
      <c r="C406" s="13"/>
      <c r="D406" s="13"/>
      <c r="E406" s="13"/>
      <c r="F406" s="13"/>
      <c r="G406" s="13"/>
      <c r="H406" s="13"/>
      <c r="I406" s="13"/>
      <c r="J406" s="13"/>
      <c r="K406" s="13"/>
      <c r="L406" s="13"/>
      <c r="M406" s="13"/>
      <c r="N406" s="13"/>
      <c r="P406"/>
      <c r="Q406"/>
      <c r="R406"/>
    </row>
    <row r="407" spans="1:18" s="2" customFormat="1" x14ac:dyDescent="0.3">
      <c r="A407" s="4"/>
      <c r="B407" s="13"/>
      <c r="C407" s="13"/>
      <c r="D407" s="13"/>
      <c r="E407" s="13"/>
      <c r="F407" s="13"/>
      <c r="G407" s="13"/>
      <c r="H407" s="13"/>
      <c r="I407" s="13"/>
      <c r="J407" s="13"/>
      <c r="K407" s="13"/>
      <c r="L407" s="13"/>
      <c r="M407" s="13"/>
      <c r="N407" s="13"/>
      <c r="P407"/>
      <c r="Q407"/>
      <c r="R407"/>
    </row>
    <row r="408" spans="1:18" s="2" customFormat="1" x14ac:dyDescent="0.3">
      <c r="A408" s="4"/>
      <c r="B408" s="13"/>
      <c r="C408" s="13"/>
      <c r="D408" s="13"/>
      <c r="E408" s="13"/>
      <c r="F408" s="13"/>
      <c r="G408" s="13"/>
      <c r="H408" s="13"/>
      <c r="I408" s="13"/>
      <c r="J408" s="13"/>
      <c r="K408" s="13"/>
      <c r="L408" s="13"/>
      <c r="M408" s="13"/>
      <c r="N408" s="13"/>
      <c r="P408"/>
      <c r="Q408"/>
      <c r="R408"/>
    </row>
    <row r="409" spans="1:18" s="13" customFormat="1" x14ac:dyDescent="0.3">
      <c r="A409" s="4"/>
      <c r="O409" s="2"/>
      <c r="P409"/>
      <c r="Q409"/>
      <c r="R409"/>
    </row>
    <row r="410" spans="1:18" s="13" customFormat="1" x14ac:dyDescent="0.3">
      <c r="A410" s="4"/>
      <c r="O410" s="2"/>
      <c r="P410"/>
      <c r="Q410"/>
      <c r="R410"/>
    </row>
    <row r="411" spans="1:18" s="13" customFormat="1" x14ac:dyDescent="0.3">
      <c r="A411" s="4"/>
      <c r="O411" s="2"/>
      <c r="P411"/>
      <c r="Q411"/>
      <c r="R411"/>
    </row>
    <row r="412" spans="1:18" s="13" customFormat="1" x14ac:dyDescent="0.3">
      <c r="A412" s="4"/>
      <c r="O412" s="2"/>
      <c r="P412"/>
      <c r="Q412"/>
      <c r="R412"/>
    </row>
    <row r="413" spans="1:18" s="13" customFormat="1" x14ac:dyDescent="0.3">
      <c r="A413" s="4"/>
      <c r="O413" s="2"/>
      <c r="P413"/>
      <c r="Q413"/>
      <c r="R413"/>
    </row>
    <row r="414" spans="1:18" s="13" customFormat="1" x14ac:dyDescent="0.3">
      <c r="A414" s="4"/>
      <c r="O414" s="2"/>
      <c r="P414"/>
      <c r="Q414"/>
      <c r="R414"/>
    </row>
    <row r="415" spans="1:18" s="13" customFormat="1" x14ac:dyDescent="0.3">
      <c r="A415" s="4"/>
      <c r="O415" s="2"/>
      <c r="P415"/>
      <c r="Q415"/>
      <c r="R415"/>
    </row>
    <row r="416" spans="1:18" s="13" customFormat="1" x14ac:dyDescent="0.3">
      <c r="A416" s="4"/>
      <c r="O416" s="2"/>
      <c r="P416"/>
      <c r="Q416"/>
      <c r="R416"/>
    </row>
    <row r="417" spans="1:18" s="13" customFormat="1" x14ac:dyDescent="0.3">
      <c r="A417" s="4"/>
      <c r="O417" s="2"/>
      <c r="P417"/>
      <c r="Q417"/>
      <c r="R417"/>
    </row>
    <row r="418" spans="1:18" s="13" customFormat="1" x14ac:dyDescent="0.3">
      <c r="A418" s="4"/>
      <c r="O418" s="2"/>
      <c r="P418"/>
      <c r="Q418"/>
      <c r="R418"/>
    </row>
    <row r="419" spans="1:18" s="13" customFormat="1" x14ac:dyDescent="0.3">
      <c r="A419" s="4"/>
      <c r="O419" s="2"/>
      <c r="P419"/>
      <c r="Q419"/>
      <c r="R419"/>
    </row>
    <row r="420" spans="1:18" s="13" customFormat="1" x14ac:dyDescent="0.3">
      <c r="A420" s="4"/>
      <c r="O420" s="2"/>
      <c r="P420"/>
      <c r="Q420"/>
      <c r="R420"/>
    </row>
    <row r="421" spans="1:18" s="13" customFormat="1" x14ac:dyDescent="0.3">
      <c r="A421" s="4"/>
      <c r="O421" s="2"/>
      <c r="P421"/>
      <c r="Q421"/>
      <c r="R421"/>
    </row>
    <row r="422" spans="1:18" s="13" customFormat="1" x14ac:dyDescent="0.3">
      <c r="A422" s="4"/>
      <c r="O422" s="2"/>
      <c r="P422"/>
      <c r="Q422"/>
      <c r="R422"/>
    </row>
    <row r="423" spans="1:18" s="13" customFormat="1" x14ac:dyDescent="0.3">
      <c r="A423" s="4"/>
      <c r="O423" s="2"/>
      <c r="P423"/>
      <c r="Q423"/>
      <c r="R423"/>
    </row>
    <row r="424" spans="1:18" s="13" customFormat="1" x14ac:dyDescent="0.3">
      <c r="A424" s="4"/>
      <c r="O424" s="2"/>
      <c r="P424"/>
      <c r="Q424"/>
      <c r="R424"/>
    </row>
    <row r="425" spans="1:18" s="13" customFormat="1" x14ac:dyDescent="0.3">
      <c r="A425" s="4"/>
      <c r="O425" s="2"/>
      <c r="P425"/>
      <c r="Q425"/>
      <c r="R425"/>
    </row>
    <row r="426" spans="1:18" s="13" customFormat="1" x14ac:dyDescent="0.3">
      <c r="A426" s="4"/>
      <c r="O426" s="2"/>
      <c r="P426"/>
      <c r="Q426"/>
      <c r="R426"/>
    </row>
    <row r="427" spans="1:18" s="13" customFormat="1" x14ac:dyDescent="0.3">
      <c r="A427" s="4"/>
      <c r="O427" s="2"/>
      <c r="P427"/>
      <c r="Q427"/>
      <c r="R427"/>
    </row>
    <row r="428" spans="1:18" s="13" customFormat="1" x14ac:dyDescent="0.3">
      <c r="A428" s="4"/>
      <c r="O428" s="2"/>
      <c r="P428"/>
      <c r="Q428"/>
      <c r="R428"/>
    </row>
    <row r="429" spans="1:18" s="13" customFormat="1" x14ac:dyDescent="0.3">
      <c r="A429" s="4"/>
      <c r="O429" s="2"/>
      <c r="P429"/>
      <c r="Q429"/>
      <c r="R429"/>
    </row>
    <row r="430" spans="1:18" s="13" customFormat="1" x14ac:dyDescent="0.3">
      <c r="A430" s="4"/>
      <c r="O430" s="2"/>
      <c r="P430"/>
      <c r="Q430"/>
      <c r="R430"/>
    </row>
    <row r="431" spans="1:18" s="13" customFormat="1" x14ac:dyDescent="0.3">
      <c r="A431" s="4"/>
      <c r="O431" s="2"/>
      <c r="P431"/>
      <c r="Q431"/>
      <c r="R431"/>
    </row>
    <row r="432" spans="1:18" s="13" customFormat="1" x14ac:dyDescent="0.3">
      <c r="A432" s="4"/>
      <c r="O432" s="2"/>
      <c r="P432"/>
      <c r="Q432"/>
      <c r="R432"/>
    </row>
    <row r="433" spans="1:18" s="13" customFormat="1" x14ac:dyDescent="0.3">
      <c r="A433" s="4"/>
      <c r="O433" s="2"/>
      <c r="P433"/>
      <c r="Q433"/>
      <c r="R433"/>
    </row>
    <row r="434" spans="1:18" s="13" customFormat="1" x14ac:dyDescent="0.3">
      <c r="A434" s="4"/>
      <c r="O434" s="2"/>
      <c r="P434"/>
      <c r="Q434"/>
      <c r="R434"/>
    </row>
    <row r="435" spans="1:18" s="13" customFormat="1" x14ac:dyDescent="0.3">
      <c r="A435" s="4"/>
      <c r="O435" s="2"/>
      <c r="P435"/>
      <c r="Q435"/>
      <c r="R435"/>
    </row>
    <row r="436" spans="1:18" s="13" customFormat="1" x14ac:dyDescent="0.3">
      <c r="A436" s="4"/>
      <c r="O436" s="2"/>
      <c r="P436"/>
      <c r="Q436"/>
      <c r="R436"/>
    </row>
    <row r="437" spans="1:18" s="13" customFormat="1" x14ac:dyDescent="0.3">
      <c r="A437" s="4"/>
      <c r="O437" s="2"/>
      <c r="P437"/>
      <c r="Q437"/>
      <c r="R437"/>
    </row>
    <row r="438" spans="1:18" s="13" customFormat="1" x14ac:dyDescent="0.3">
      <c r="A438" s="4"/>
      <c r="O438" s="2"/>
      <c r="P438"/>
      <c r="Q438"/>
      <c r="R438"/>
    </row>
    <row r="439" spans="1:18" s="13" customFormat="1" x14ac:dyDescent="0.3">
      <c r="A439" s="4"/>
      <c r="O439" s="2"/>
      <c r="P439"/>
      <c r="Q439"/>
      <c r="R439"/>
    </row>
    <row r="440" spans="1:18" s="13" customFormat="1" x14ac:dyDescent="0.3">
      <c r="A440" s="4"/>
      <c r="O440" s="2"/>
      <c r="P440"/>
      <c r="Q440"/>
      <c r="R440"/>
    </row>
    <row r="441" spans="1:18" s="13" customFormat="1" x14ac:dyDescent="0.3">
      <c r="A441" s="4"/>
      <c r="O441" s="2"/>
      <c r="P441"/>
      <c r="Q441"/>
      <c r="R441"/>
    </row>
    <row r="442" spans="1:18" s="13" customFormat="1" x14ac:dyDescent="0.3">
      <c r="A442" s="4"/>
      <c r="O442" s="2"/>
      <c r="P442"/>
      <c r="Q442"/>
      <c r="R442"/>
    </row>
    <row r="443" spans="1:18" s="13" customFormat="1" x14ac:dyDescent="0.3">
      <c r="A443" s="4"/>
      <c r="O443" s="2"/>
      <c r="P443"/>
      <c r="Q443"/>
      <c r="R443"/>
    </row>
    <row r="444" spans="1:18" s="13" customFormat="1" x14ac:dyDescent="0.3">
      <c r="A444" s="4"/>
      <c r="O444" s="2"/>
      <c r="P444"/>
      <c r="Q444"/>
      <c r="R444"/>
    </row>
    <row r="445" spans="1:18" s="13" customFormat="1" x14ac:dyDescent="0.3">
      <c r="A445" s="4"/>
      <c r="O445" s="2"/>
      <c r="P445"/>
      <c r="Q445"/>
      <c r="R445"/>
    </row>
    <row r="446" spans="1:18" s="13" customFormat="1" x14ac:dyDescent="0.3">
      <c r="A446" s="4"/>
      <c r="O446" s="2"/>
      <c r="P446"/>
      <c r="Q446"/>
      <c r="R446"/>
    </row>
    <row r="447" spans="1:18" s="13" customFormat="1" x14ac:dyDescent="0.3">
      <c r="A447" s="4"/>
      <c r="O447" s="2"/>
      <c r="P447"/>
      <c r="Q447"/>
      <c r="R447"/>
    </row>
    <row r="448" spans="1:18" s="13" customFormat="1" x14ac:dyDescent="0.3">
      <c r="A448" s="4"/>
      <c r="O448" s="2"/>
      <c r="P448"/>
      <c r="Q448"/>
      <c r="R448"/>
    </row>
    <row r="449" spans="1:18" s="13" customFormat="1" x14ac:dyDescent="0.3">
      <c r="A449" s="4"/>
      <c r="O449" s="2"/>
      <c r="P449"/>
      <c r="Q449"/>
      <c r="R449"/>
    </row>
    <row r="450" spans="1:18" s="13" customFormat="1" x14ac:dyDescent="0.3">
      <c r="A450" s="4"/>
      <c r="O450" s="2"/>
      <c r="P450"/>
      <c r="Q450"/>
      <c r="R450"/>
    </row>
    <row r="451" spans="1:18" s="13" customFormat="1" x14ac:dyDescent="0.3">
      <c r="A451" s="4"/>
      <c r="O451" s="2"/>
      <c r="P451"/>
      <c r="Q451"/>
      <c r="R451"/>
    </row>
    <row r="452" spans="1:18" s="13" customFormat="1" x14ac:dyDescent="0.3">
      <c r="A452" s="4"/>
      <c r="O452" s="2"/>
      <c r="P452"/>
      <c r="Q452"/>
      <c r="R452"/>
    </row>
    <row r="453" spans="1:18" s="13" customFormat="1" x14ac:dyDescent="0.3">
      <c r="A453" s="4"/>
      <c r="O453" s="2"/>
      <c r="P453"/>
      <c r="Q453"/>
      <c r="R453"/>
    </row>
    <row r="454" spans="1:18" s="13" customFormat="1" x14ac:dyDescent="0.3">
      <c r="A454" s="4"/>
      <c r="O454" s="2"/>
      <c r="P454"/>
      <c r="Q454"/>
      <c r="R454"/>
    </row>
    <row r="455" spans="1:18" s="13" customFormat="1" x14ac:dyDescent="0.3">
      <c r="A455" s="4"/>
      <c r="O455" s="2"/>
      <c r="P455"/>
      <c r="Q455"/>
      <c r="R455"/>
    </row>
    <row r="456" spans="1:18" s="13" customFormat="1" x14ac:dyDescent="0.3">
      <c r="A456" s="4"/>
      <c r="O456" s="2"/>
      <c r="P456"/>
      <c r="Q456"/>
      <c r="R456"/>
    </row>
    <row r="457" spans="1:18" s="13" customFormat="1" x14ac:dyDescent="0.3">
      <c r="A457" s="4"/>
      <c r="O457" s="2"/>
      <c r="P457"/>
      <c r="Q457"/>
      <c r="R457"/>
    </row>
    <row r="458" spans="1:18" s="13" customFormat="1" x14ac:dyDescent="0.3">
      <c r="A458" s="4"/>
      <c r="O458" s="2"/>
      <c r="P458"/>
      <c r="Q458"/>
      <c r="R458"/>
    </row>
    <row r="459" spans="1:18" s="13" customFormat="1" x14ac:dyDescent="0.3">
      <c r="A459" s="4"/>
      <c r="O459" s="2"/>
      <c r="P459"/>
      <c r="Q459"/>
      <c r="R459"/>
    </row>
    <row r="460" spans="1:18" s="13" customFormat="1" x14ac:dyDescent="0.3">
      <c r="A460" s="4"/>
      <c r="O460" s="2"/>
      <c r="P460"/>
      <c r="Q460"/>
      <c r="R460"/>
    </row>
    <row r="461" spans="1:18" s="13" customFormat="1" x14ac:dyDescent="0.3">
      <c r="A461" s="4"/>
      <c r="O461" s="2"/>
      <c r="P461"/>
      <c r="Q461"/>
      <c r="R461"/>
    </row>
    <row r="462" spans="1:18" s="13" customFormat="1" x14ac:dyDescent="0.3">
      <c r="A462" s="4"/>
      <c r="O462" s="2"/>
      <c r="P462"/>
      <c r="Q462"/>
      <c r="R462"/>
    </row>
    <row r="463" spans="1:18" s="13" customFormat="1" x14ac:dyDescent="0.3">
      <c r="A463" s="4"/>
      <c r="O463" s="2"/>
      <c r="P463"/>
      <c r="Q463"/>
      <c r="R463"/>
    </row>
    <row r="464" spans="1:18" s="13" customFormat="1" x14ac:dyDescent="0.3">
      <c r="A464" s="4"/>
      <c r="O464" s="2"/>
      <c r="P464"/>
      <c r="Q464"/>
      <c r="R464"/>
    </row>
    <row r="465" spans="1:18" s="13" customFormat="1" x14ac:dyDescent="0.3">
      <c r="A465" s="4"/>
      <c r="O465" s="2"/>
      <c r="P465"/>
      <c r="Q465"/>
      <c r="R465"/>
    </row>
    <row r="466" spans="1:18" s="13" customFormat="1" x14ac:dyDescent="0.3">
      <c r="A466" s="4"/>
      <c r="O466" s="2"/>
      <c r="P466"/>
      <c r="Q466"/>
      <c r="R466"/>
    </row>
    <row r="467" spans="1:18" s="13" customFormat="1" x14ac:dyDescent="0.3">
      <c r="A467" s="4"/>
      <c r="O467" s="2"/>
      <c r="P467"/>
      <c r="Q467"/>
      <c r="R467"/>
    </row>
    <row r="468" spans="1:18" s="13" customFormat="1" x14ac:dyDescent="0.3">
      <c r="A468" s="4"/>
      <c r="O468" s="2"/>
      <c r="P468"/>
      <c r="Q468"/>
      <c r="R468"/>
    </row>
    <row r="469" spans="1:18" s="13" customFormat="1" x14ac:dyDescent="0.3">
      <c r="A469" s="4"/>
      <c r="O469" s="2"/>
      <c r="P469"/>
      <c r="Q469"/>
      <c r="R469"/>
    </row>
    <row r="470" spans="1:18" s="13" customFormat="1" x14ac:dyDescent="0.3">
      <c r="A470" s="4"/>
      <c r="O470" s="2"/>
      <c r="P470"/>
      <c r="Q470"/>
      <c r="R470"/>
    </row>
    <row r="471" spans="1:18" s="13" customFormat="1" x14ac:dyDescent="0.3">
      <c r="A471" s="4"/>
      <c r="O471" s="2"/>
      <c r="P471"/>
      <c r="Q471"/>
      <c r="R471"/>
    </row>
    <row r="472" spans="1:18" s="13" customFormat="1" x14ac:dyDescent="0.3">
      <c r="A472" s="4"/>
      <c r="O472" s="2"/>
      <c r="P472"/>
      <c r="Q472"/>
      <c r="R472"/>
    </row>
    <row r="473" spans="1:18" s="13" customFormat="1" x14ac:dyDescent="0.3">
      <c r="A473" s="4"/>
      <c r="O473" s="2"/>
      <c r="P473"/>
      <c r="Q473"/>
      <c r="R473"/>
    </row>
    <row r="474" spans="1:18" s="13" customFormat="1" x14ac:dyDescent="0.3">
      <c r="A474" s="4"/>
      <c r="O474" s="2"/>
      <c r="P474"/>
      <c r="Q474"/>
      <c r="R474"/>
    </row>
    <row r="475" spans="1:18" s="13" customFormat="1" x14ac:dyDescent="0.3">
      <c r="A475" s="4"/>
      <c r="O475" s="2"/>
      <c r="P475"/>
      <c r="Q475"/>
      <c r="R475"/>
    </row>
    <row r="476" spans="1:18" s="13" customFormat="1" x14ac:dyDescent="0.3">
      <c r="A476" s="4"/>
      <c r="O476" s="2"/>
      <c r="P476"/>
      <c r="Q476"/>
      <c r="R476"/>
    </row>
    <row r="477" spans="1:18" s="13" customFormat="1" x14ac:dyDescent="0.3">
      <c r="A477" s="4"/>
      <c r="O477" s="2"/>
      <c r="P477"/>
      <c r="Q477"/>
      <c r="R477"/>
    </row>
    <row r="478" spans="1:18" s="13" customFormat="1" x14ac:dyDescent="0.3">
      <c r="A478" s="4"/>
      <c r="O478" s="2"/>
      <c r="P478"/>
      <c r="Q478"/>
      <c r="R478"/>
    </row>
    <row r="479" spans="1:18" s="13" customFormat="1" x14ac:dyDescent="0.3">
      <c r="A479" s="4"/>
      <c r="O479" s="2"/>
      <c r="P479"/>
      <c r="Q479"/>
      <c r="R479"/>
    </row>
    <row r="480" spans="1:18" s="13" customFormat="1" x14ac:dyDescent="0.3">
      <c r="A480" s="4"/>
      <c r="O480" s="2"/>
      <c r="P480"/>
      <c r="Q480"/>
      <c r="R480"/>
    </row>
    <row r="481" spans="1:18" s="13" customFormat="1" x14ac:dyDescent="0.3">
      <c r="A481" s="4"/>
      <c r="O481" s="2"/>
      <c r="P481"/>
      <c r="Q481"/>
      <c r="R481"/>
    </row>
    <row r="482" spans="1:18" s="13" customFormat="1" x14ac:dyDescent="0.3">
      <c r="A482" s="4"/>
      <c r="O482" s="2"/>
      <c r="P482"/>
      <c r="Q482"/>
      <c r="R482"/>
    </row>
    <row r="483" spans="1:18" s="13" customFormat="1" x14ac:dyDescent="0.3">
      <c r="A483" s="4"/>
      <c r="O483" s="2"/>
      <c r="P483"/>
      <c r="Q483"/>
      <c r="R483"/>
    </row>
    <row r="484" spans="1:18" s="13" customFormat="1" x14ac:dyDescent="0.3">
      <c r="A484" s="4"/>
      <c r="O484" s="2"/>
      <c r="P484"/>
      <c r="Q484"/>
      <c r="R484"/>
    </row>
    <row r="485" spans="1:18" s="13" customFormat="1" x14ac:dyDescent="0.3">
      <c r="A485" s="4"/>
      <c r="O485" s="2"/>
      <c r="P485"/>
      <c r="Q485"/>
      <c r="R485"/>
    </row>
    <row r="486" spans="1:18" s="13" customFormat="1" x14ac:dyDescent="0.3">
      <c r="A486" s="4"/>
      <c r="O486" s="2"/>
      <c r="P486"/>
      <c r="Q486"/>
      <c r="R486"/>
    </row>
    <row r="487" spans="1:18" s="13" customFormat="1" x14ac:dyDescent="0.3">
      <c r="A487" s="4"/>
      <c r="O487" s="2"/>
      <c r="P487"/>
      <c r="Q487"/>
      <c r="R487"/>
    </row>
    <row r="488" spans="1:18" s="13" customFormat="1" x14ac:dyDescent="0.3">
      <c r="A488" s="4"/>
      <c r="O488" s="2"/>
      <c r="P488"/>
      <c r="Q488"/>
      <c r="R488"/>
    </row>
    <row r="489" spans="1:18" s="13" customFormat="1" x14ac:dyDescent="0.3">
      <c r="A489" s="4"/>
      <c r="O489" s="2"/>
      <c r="P489"/>
      <c r="Q489"/>
      <c r="R489"/>
    </row>
    <row r="490" spans="1:18" s="13" customFormat="1" x14ac:dyDescent="0.3">
      <c r="A490" s="4"/>
      <c r="O490" s="2"/>
      <c r="P490"/>
      <c r="Q490"/>
      <c r="R490"/>
    </row>
    <row r="491" spans="1:18" s="13" customFormat="1" x14ac:dyDescent="0.3">
      <c r="A491" s="4"/>
      <c r="O491" s="2"/>
      <c r="P491"/>
      <c r="Q491"/>
      <c r="R491"/>
    </row>
    <row r="492" spans="1:18" s="13" customFormat="1" x14ac:dyDescent="0.3">
      <c r="A492" s="4"/>
      <c r="O492" s="2"/>
      <c r="P492"/>
      <c r="Q492"/>
      <c r="R492"/>
    </row>
    <row r="493" spans="1:18" s="13" customFormat="1" x14ac:dyDescent="0.3">
      <c r="A493" s="4"/>
      <c r="O493" s="2"/>
      <c r="P493"/>
      <c r="Q493"/>
      <c r="R493"/>
    </row>
    <row r="494" spans="1:18" s="13" customFormat="1" x14ac:dyDescent="0.3">
      <c r="A494" s="4"/>
      <c r="O494" s="2"/>
      <c r="P494"/>
      <c r="Q494"/>
      <c r="R494"/>
    </row>
    <row r="495" spans="1:18" s="13" customFormat="1" x14ac:dyDescent="0.3">
      <c r="A495" s="4"/>
      <c r="O495" s="2"/>
      <c r="P495"/>
      <c r="Q495"/>
      <c r="R495"/>
    </row>
    <row r="496" spans="1:18" s="13" customFormat="1" x14ac:dyDescent="0.3">
      <c r="A496" s="4"/>
      <c r="O496" s="2"/>
      <c r="P496"/>
      <c r="Q496"/>
      <c r="R496"/>
    </row>
    <row r="497" spans="1:18" s="13" customFormat="1" x14ac:dyDescent="0.3">
      <c r="A497" s="4"/>
      <c r="O497" s="2"/>
      <c r="P497"/>
      <c r="Q497"/>
      <c r="R497"/>
    </row>
    <row r="498" spans="1:18" s="13" customFormat="1" x14ac:dyDescent="0.3">
      <c r="A498" s="4"/>
      <c r="O498" s="2"/>
      <c r="P498"/>
      <c r="Q498"/>
      <c r="R498"/>
    </row>
    <row r="499" spans="1:18" s="13" customFormat="1" x14ac:dyDescent="0.3">
      <c r="A499" s="4"/>
      <c r="O499" s="2"/>
      <c r="P499"/>
      <c r="Q499"/>
      <c r="R499"/>
    </row>
    <row r="500" spans="1:18" s="13" customFormat="1" x14ac:dyDescent="0.3">
      <c r="A500" s="4"/>
      <c r="O500" s="2"/>
      <c r="P500"/>
      <c r="Q500"/>
      <c r="R500"/>
    </row>
    <row r="501" spans="1:18" s="13" customFormat="1" x14ac:dyDescent="0.3">
      <c r="A501" s="4"/>
      <c r="O501" s="2"/>
      <c r="P501"/>
      <c r="Q501"/>
      <c r="R501"/>
    </row>
    <row r="502" spans="1:18" s="13" customFormat="1" x14ac:dyDescent="0.3">
      <c r="A502" s="4"/>
      <c r="O502" s="2"/>
      <c r="P502"/>
      <c r="Q502"/>
      <c r="R502"/>
    </row>
    <row r="503" spans="1:18" s="13" customFormat="1" x14ac:dyDescent="0.3">
      <c r="A503" s="4"/>
      <c r="O503" s="2"/>
      <c r="P503"/>
      <c r="Q503"/>
      <c r="R503"/>
    </row>
    <row r="504" spans="1:18" s="13" customFormat="1" x14ac:dyDescent="0.3">
      <c r="A504" s="4"/>
      <c r="O504" s="2"/>
      <c r="P504"/>
      <c r="Q504"/>
      <c r="R504"/>
    </row>
    <row r="505" spans="1:18" s="13" customFormat="1" x14ac:dyDescent="0.3">
      <c r="A505" s="4"/>
      <c r="O505" s="2"/>
      <c r="P505"/>
      <c r="Q505"/>
      <c r="R505"/>
    </row>
    <row r="506" spans="1:18" s="13" customFormat="1" x14ac:dyDescent="0.3">
      <c r="A506" s="4"/>
      <c r="O506" s="2"/>
      <c r="P506"/>
      <c r="Q506"/>
      <c r="R506"/>
    </row>
    <row r="507" spans="1:18" s="13" customFormat="1" x14ac:dyDescent="0.3">
      <c r="A507" s="4"/>
      <c r="O507" s="2"/>
      <c r="P507"/>
      <c r="Q507"/>
      <c r="R507"/>
    </row>
    <row r="508" spans="1:18" s="13" customFormat="1" x14ac:dyDescent="0.3">
      <c r="A508" s="4"/>
      <c r="O508" s="2"/>
      <c r="P508"/>
      <c r="Q508"/>
      <c r="R508"/>
    </row>
    <row r="509" spans="1:18" s="13" customFormat="1" x14ac:dyDescent="0.3">
      <c r="A509" s="4"/>
      <c r="O509" s="2"/>
      <c r="P509"/>
      <c r="Q509"/>
      <c r="R509"/>
    </row>
    <row r="510" spans="1:18" s="13" customFormat="1" x14ac:dyDescent="0.3">
      <c r="A510" s="4"/>
      <c r="O510" s="2"/>
      <c r="P510"/>
      <c r="Q510"/>
      <c r="R510"/>
    </row>
    <row r="511" spans="1:18" s="13" customFormat="1" x14ac:dyDescent="0.3">
      <c r="A511" s="4"/>
      <c r="O511" s="2"/>
      <c r="P511"/>
      <c r="Q511"/>
      <c r="R511"/>
    </row>
    <row r="512" spans="1:18" s="13" customFormat="1" x14ac:dyDescent="0.3">
      <c r="A512" s="4"/>
      <c r="O512" s="2"/>
      <c r="P512"/>
      <c r="Q512"/>
      <c r="R512"/>
    </row>
    <row r="513" spans="1:18" s="13" customFormat="1" x14ac:dyDescent="0.3">
      <c r="A513" s="4"/>
      <c r="O513" s="2"/>
      <c r="P513"/>
      <c r="Q513"/>
      <c r="R513"/>
    </row>
    <row r="514" spans="1:18" s="13" customFormat="1" x14ac:dyDescent="0.3">
      <c r="A514" s="4"/>
      <c r="O514" s="2"/>
      <c r="P514"/>
      <c r="Q514"/>
      <c r="R514"/>
    </row>
    <row r="515" spans="1:18" s="13" customFormat="1" x14ac:dyDescent="0.3">
      <c r="A515" s="4"/>
      <c r="O515" s="2"/>
      <c r="P515"/>
      <c r="Q515"/>
      <c r="R515"/>
    </row>
    <row r="516" spans="1:18" s="13" customFormat="1" x14ac:dyDescent="0.3">
      <c r="A516" s="4"/>
      <c r="O516" s="2"/>
      <c r="P516"/>
      <c r="Q516"/>
      <c r="R516"/>
    </row>
    <row r="517" spans="1:18" s="13" customFormat="1" x14ac:dyDescent="0.3">
      <c r="A517" s="4"/>
      <c r="O517" s="2"/>
      <c r="P517"/>
      <c r="Q517"/>
      <c r="R517"/>
    </row>
    <row r="518" spans="1:18" s="13" customFormat="1" x14ac:dyDescent="0.3">
      <c r="A518" s="4"/>
      <c r="O518" s="2"/>
      <c r="P518"/>
      <c r="Q518"/>
      <c r="R518"/>
    </row>
    <row r="519" spans="1:18" s="13" customFormat="1" x14ac:dyDescent="0.3">
      <c r="A519" s="4"/>
      <c r="O519" s="2"/>
      <c r="P519"/>
      <c r="Q519"/>
      <c r="R519"/>
    </row>
    <row r="520" spans="1:18" s="13" customFormat="1" x14ac:dyDescent="0.3">
      <c r="A520" s="4"/>
      <c r="O520" s="2"/>
      <c r="P520"/>
      <c r="Q520"/>
      <c r="R520"/>
    </row>
    <row r="521" spans="1:18" s="13" customFormat="1" x14ac:dyDescent="0.3">
      <c r="A521" s="4"/>
      <c r="O521" s="2"/>
      <c r="P521"/>
      <c r="Q521"/>
      <c r="R521"/>
    </row>
    <row r="522" spans="1:18" s="13" customFormat="1" x14ac:dyDescent="0.3">
      <c r="A522" s="4"/>
      <c r="O522" s="2"/>
      <c r="P522"/>
      <c r="Q522"/>
      <c r="R522"/>
    </row>
    <row r="523" spans="1:18" s="13" customFormat="1" x14ac:dyDescent="0.3">
      <c r="A523" s="4"/>
      <c r="O523" s="2"/>
      <c r="P523"/>
      <c r="Q523"/>
      <c r="R523"/>
    </row>
    <row r="524" spans="1:18" s="13" customFormat="1" x14ac:dyDescent="0.3">
      <c r="A524" s="4"/>
      <c r="O524" s="2"/>
      <c r="P524"/>
      <c r="Q524"/>
      <c r="R524"/>
    </row>
    <row r="525" spans="1:18" s="13" customFormat="1" x14ac:dyDescent="0.3">
      <c r="A525" s="4"/>
      <c r="O525" s="2"/>
      <c r="P525"/>
      <c r="Q525"/>
      <c r="R525"/>
    </row>
    <row r="526" spans="1:18" s="13" customFormat="1" x14ac:dyDescent="0.3">
      <c r="A526" s="4"/>
      <c r="O526" s="2"/>
      <c r="P526"/>
      <c r="Q526"/>
      <c r="R526"/>
    </row>
    <row r="527" spans="1:18" s="13" customFormat="1" x14ac:dyDescent="0.3">
      <c r="A527" s="4"/>
      <c r="O527" s="2"/>
      <c r="P527"/>
      <c r="Q527"/>
      <c r="R527"/>
    </row>
    <row r="528" spans="1:18" s="13" customFormat="1" x14ac:dyDescent="0.3">
      <c r="A528" s="4"/>
      <c r="O528" s="2"/>
      <c r="P528"/>
      <c r="Q528"/>
      <c r="R528"/>
    </row>
    <row r="529" spans="1:18" s="13" customFormat="1" x14ac:dyDescent="0.3">
      <c r="A529" s="4"/>
      <c r="O529" s="2"/>
      <c r="P529"/>
      <c r="Q529"/>
      <c r="R529"/>
    </row>
    <row r="530" spans="1:18" s="13" customFormat="1" x14ac:dyDescent="0.3">
      <c r="A530" s="4"/>
      <c r="O530" s="2"/>
      <c r="P530"/>
      <c r="Q530"/>
      <c r="R530"/>
    </row>
    <row r="531" spans="1:18" s="13" customFormat="1" x14ac:dyDescent="0.3">
      <c r="A531" s="4"/>
      <c r="O531" s="2"/>
      <c r="P531"/>
      <c r="Q531"/>
      <c r="R531"/>
    </row>
    <row r="532" spans="1:18" s="13" customFormat="1" x14ac:dyDescent="0.3">
      <c r="A532" s="4"/>
      <c r="O532" s="2"/>
      <c r="P532"/>
      <c r="Q532"/>
      <c r="R532"/>
    </row>
    <row r="533" spans="1:18" s="13" customFormat="1" x14ac:dyDescent="0.3">
      <c r="A533" s="4"/>
      <c r="O533" s="2"/>
      <c r="P533"/>
      <c r="Q533"/>
      <c r="R533"/>
    </row>
    <row r="534" spans="1:18" s="13" customFormat="1" x14ac:dyDescent="0.3">
      <c r="A534" s="4"/>
      <c r="O534" s="2"/>
      <c r="P534"/>
      <c r="Q534"/>
      <c r="R534"/>
    </row>
    <row r="535" spans="1:18" s="13" customFormat="1" x14ac:dyDescent="0.3">
      <c r="A535" s="4"/>
      <c r="O535" s="2"/>
      <c r="P535"/>
      <c r="Q535"/>
      <c r="R535"/>
    </row>
    <row r="536" spans="1:18" s="13" customFormat="1" x14ac:dyDescent="0.3">
      <c r="A536" s="4"/>
      <c r="O536" s="2"/>
      <c r="P536"/>
      <c r="Q536"/>
      <c r="R536"/>
    </row>
    <row r="537" spans="1:18" s="13" customFormat="1" x14ac:dyDescent="0.3">
      <c r="A537" s="4"/>
      <c r="O537" s="2"/>
      <c r="P537"/>
      <c r="Q537"/>
      <c r="R537"/>
    </row>
    <row r="538" spans="1:18" s="13" customFormat="1" x14ac:dyDescent="0.3">
      <c r="A538" s="4"/>
      <c r="O538" s="2"/>
      <c r="P538"/>
      <c r="Q538"/>
      <c r="R538"/>
    </row>
    <row r="539" spans="1:18" s="13" customFormat="1" x14ac:dyDescent="0.3">
      <c r="A539" s="4"/>
      <c r="O539" s="2"/>
      <c r="P539"/>
      <c r="Q539"/>
      <c r="R539"/>
    </row>
    <row r="540" spans="1:18" s="13" customFormat="1" x14ac:dyDescent="0.3">
      <c r="A540" s="4"/>
      <c r="O540" s="2"/>
      <c r="P540"/>
      <c r="Q540"/>
      <c r="R540"/>
    </row>
    <row r="541" spans="1:18" s="13" customFormat="1" x14ac:dyDescent="0.3">
      <c r="A541" s="4"/>
      <c r="O541" s="2"/>
      <c r="P541"/>
      <c r="Q541"/>
      <c r="R541"/>
    </row>
    <row r="542" spans="1:18" s="13" customFormat="1" x14ac:dyDescent="0.3">
      <c r="A542" s="4"/>
      <c r="O542" s="2"/>
      <c r="P542"/>
      <c r="Q542"/>
      <c r="R542"/>
    </row>
    <row r="543" spans="1:18" s="13" customFormat="1" x14ac:dyDescent="0.3">
      <c r="A543" s="4"/>
      <c r="O543" s="2"/>
      <c r="P543"/>
      <c r="Q543"/>
      <c r="R543"/>
    </row>
    <row r="544" spans="1:18" s="13" customFormat="1" x14ac:dyDescent="0.3">
      <c r="A544" s="4"/>
      <c r="O544" s="2"/>
      <c r="P544"/>
      <c r="Q544"/>
      <c r="R544"/>
    </row>
    <row r="545" spans="1:18" s="13" customFormat="1" x14ac:dyDescent="0.3">
      <c r="A545" s="4"/>
      <c r="O545" s="2"/>
      <c r="P545"/>
      <c r="Q545"/>
      <c r="R545"/>
    </row>
    <row r="546" spans="1:18" s="13" customFormat="1" x14ac:dyDescent="0.3">
      <c r="A546" s="4"/>
      <c r="O546" s="2"/>
      <c r="P546"/>
      <c r="Q546"/>
      <c r="R546"/>
    </row>
    <row r="547" spans="1:18" s="13" customFormat="1" x14ac:dyDescent="0.3">
      <c r="A547" s="4"/>
      <c r="O547" s="2"/>
      <c r="P547"/>
      <c r="Q547"/>
      <c r="R547"/>
    </row>
    <row r="548" spans="1:18" s="13" customFormat="1" x14ac:dyDescent="0.3">
      <c r="A548" s="4"/>
      <c r="O548" s="2"/>
      <c r="P548"/>
      <c r="Q548"/>
      <c r="R548"/>
    </row>
    <row r="549" spans="1:18" s="13" customFormat="1" x14ac:dyDescent="0.3">
      <c r="A549" s="4"/>
      <c r="O549" s="2"/>
      <c r="P549"/>
      <c r="Q549"/>
      <c r="R549"/>
    </row>
    <row r="550" spans="1:18" s="13" customFormat="1" x14ac:dyDescent="0.3">
      <c r="A550" s="4"/>
      <c r="O550" s="2"/>
      <c r="P550"/>
      <c r="Q550"/>
      <c r="R550"/>
    </row>
    <row r="551" spans="1:18" s="13" customFormat="1" x14ac:dyDescent="0.3">
      <c r="A551" s="4"/>
      <c r="O551" s="2"/>
      <c r="P551"/>
      <c r="Q551"/>
      <c r="R551"/>
    </row>
    <row r="552" spans="1:18" s="13" customFormat="1" x14ac:dyDescent="0.3">
      <c r="A552" s="4"/>
      <c r="O552" s="2"/>
      <c r="P552"/>
      <c r="Q552"/>
      <c r="R552"/>
    </row>
    <row r="553" spans="1:18" s="13" customFormat="1" x14ac:dyDescent="0.3">
      <c r="A553" s="4"/>
      <c r="O553" s="2"/>
      <c r="P553"/>
      <c r="Q553"/>
      <c r="R553"/>
    </row>
    <row r="554" spans="1:18" s="13" customFormat="1" x14ac:dyDescent="0.3">
      <c r="A554" s="4"/>
      <c r="O554" s="2"/>
      <c r="P554"/>
      <c r="Q554"/>
      <c r="R554"/>
    </row>
    <row r="555" spans="1:18" s="13" customFormat="1" x14ac:dyDescent="0.3">
      <c r="A555" s="4"/>
      <c r="O555" s="2"/>
      <c r="P555"/>
      <c r="Q555"/>
      <c r="R555"/>
    </row>
    <row r="556" spans="1:18" s="13" customFormat="1" x14ac:dyDescent="0.3">
      <c r="A556" s="4"/>
      <c r="O556" s="2"/>
      <c r="P556"/>
      <c r="Q556"/>
      <c r="R556"/>
    </row>
    <row r="557" spans="1:18" s="13" customFormat="1" x14ac:dyDescent="0.3">
      <c r="A557" s="4"/>
      <c r="O557" s="2"/>
      <c r="P557"/>
      <c r="Q557"/>
      <c r="R557"/>
    </row>
    <row r="558" spans="1:18" s="13" customFormat="1" x14ac:dyDescent="0.3">
      <c r="A558" s="4"/>
      <c r="O558" s="2"/>
      <c r="P558"/>
      <c r="Q558"/>
      <c r="R558"/>
    </row>
    <row r="559" spans="1:18" s="13" customFormat="1" x14ac:dyDescent="0.3">
      <c r="A559" s="4"/>
      <c r="O559" s="2"/>
      <c r="P559"/>
      <c r="Q559"/>
      <c r="R559"/>
    </row>
    <row r="560" spans="1:18" s="13" customFormat="1" x14ac:dyDescent="0.3">
      <c r="A560" s="4"/>
      <c r="O560" s="2"/>
      <c r="P560"/>
      <c r="Q560"/>
      <c r="R560"/>
    </row>
    <row r="561" spans="1:18" s="13" customFormat="1" x14ac:dyDescent="0.3">
      <c r="A561" s="4"/>
      <c r="O561" s="2"/>
      <c r="P561"/>
      <c r="Q561"/>
      <c r="R561"/>
    </row>
    <row r="562" spans="1:18" s="13" customFormat="1" x14ac:dyDescent="0.3">
      <c r="A562" s="4"/>
      <c r="O562" s="2"/>
      <c r="P562"/>
      <c r="Q562"/>
      <c r="R562"/>
    </row>
    <row r="563" spans="1:18" s="13" customFormat="1" x14ac:dyDescent="0.3">
      <c r="A563" s="4"/>
      <c r="O563" s="2"/>
      <c r="P563"/>
      <c r="Q563"/>
      <c r="R563"/>
    </row>
    <row r="564" spans="1:18" s="13" customFormat="1" x14ac:dyDescent="0.3">
      <c r="A564" s="4"/>
      <c r="O564" s="2"/>
      <c r="P564"/>
      <c r="Q564"/>
      <c r="R564"/>
    </row>
    <row r="565" spans="1:18" s="13" customFormat="1" x14ac:dyDescent="0.3">
      <c r="A565" s="4"/>
      <c r="O565" s="2"/>
      <c r="P565"/>
      <c r="Q565"/>
      <c r="R565"/>
    </row>
    <row r="566" spans="1:18" s="13" customFormat="1" x14ac:dyDescent="0.3">
      <c r="A566" s="4"/>
      <c r="O566" s="2"/>
      <c r="P566"/>
      <c r="Q566"/>
      <c r="R566"/>
    </row>
    <row r="567" spans="1:18" s="13" customFormat="1" x14ac:dyDescent="0.3">
      <c r="A567" s="4"/>
      <c r="O567" s="2"/>
      <c r="P567"/>
      <c r="Q567"/>
      <c r="R567"/>
    </row>
    <row r="568" spans="1:18" s="13" customFormat="1" x14ac:dyDescent="0.3">
      <c r="A568" s="4"/>
      <c r="O568" s="2"/>
      <c r="P568"/>
      <c r="Q568"/>
      <c r="R568"/>
    </row>
    <row r="569" spans="1:18" s="13" customFormat="1" x14ac:dyDescent="0.3">
      <c r="A569" s="4"/>
      <c r="O569" s="2"/>
      <c r="P569"/>
      <c r="Q569"/>
      <c r="R569"/>
    </row>
    <row r="570" spans="1:18" s="13" customFormat="1" x14ac:dyDescent="0.3">
      <c r="A570" s="4"/>
      <c r="O570" s="2"/>
      <c r="P570"/>
      <c r="Q570"/>
      <c r="R570"/>
    </row>
    <row r="571" spans="1:18" s="13" customFormat="1" x14ac:dyDescent="0.3">
      <c r="A571" s="4"/>
      <c r="O571" s="2"/>
      <c r="P571"/>
      <c r="Q571"/>
      <c r="R571"/>
    </row>
    <row r="572" spans="1:18" s="13" customFormat="1" x14ac:dyDescent="0.3">
      <c r="A572" s="4"/>
      <c r="O572" s="2"/>
      <c r="P572"/>
      <c r="Q572"/>
      <c r="R572"/>
    </row>
    <row r="573" spans="1:18" s="13" customFormat="1" x14ac:dyDescent="0.3">
      <c r="A573" s="4"/>
      <c r="O573" s="2"/>
      <c r="P573"/>
      <c r="Q573"/>
      <c r="R573"/>
    </row>
    <row r="574" spans="1:18" s="13" customFormat="1" x14ac:dyDescent="0.3">
      <c r="A574" s="4"/>
      <c r="O574" s="2"/>
      <c r="P574"/>
      <c r="Q574"/>
      <c r="R574"/>
    </row>
    <row r="575" spans="1:18" s="13" customFormat="1" x14ac:dyDescent="0.3">
      <c r="A575" s="4"/>
      <c r="O575" s="2"/>
      <c r="P575"/>
      <c r="Q575"/>
      <c r="R575"/>
    </row>
    <row r="576" spans="1:18" s="13" customFormat="1" x14ac:dyDescent="0.3">
      <c r="A576" s="4"/>
      <c r="O576" s="2"/>
      <c r="P576"/>
      <c r="Q576"/>
      <c r="R576"/>
    </row>
    <row r="577" spans="1:18" s="13" customFormat="1" x14ac:dyDescent="0.3">
      <c r="A577" s="4"/>
      <c r="O577" s="2"/>
      <c r="P577"/>
      <c r="Q577"/>
      <c r="R577"/>
    </row>
    <row r="578" spans="1:18" s="13" customFormat="1" x14ac:dyDescent="0.3">
      <c r="A578" s="4"/>
      <c r="O578" s="2"/>
      <c r="P578"/>
      <c r="Q578"/>
      <c r="R578"/>
    </row>
    <row r="579" spans="1:18" s="13" customFormat="1" x14ac:dyDescent="0.3">
      <c r="A579" s="4"/>
      <c r="O579" s="2"/>
      <c r="P579"/>
      <c r="Q579"/>
      <c r="R579"/>
    </row>
    <row r="580" spans="1:18" s="13" customFormat="1" x14ac:dyDescent="0.3">
      <c r="A580" s="4"/>
      <c r="O580" s="2"/>
      <c r="P580"/>
      <c r="Q580"/>
      <c r="R580"/>
    </row>
    <row r="581" spans="1:18" s="13" customFormat="1" x14ac:dyDescent="0.3">
      <c r="A581" s="4"/>
      <c r="O581" s="2"/>
      <c r="P581"/>
      <c r="Q581"/>
      <c r="R581"/>
    </row>
    <row r="582" spans="1:18" s="13" customFormat="1" x14ac:dyDescent="0.3">
      <c r="A582" s="4"/>
      <c r="O582" s="2"/>
      <c r="P582"/>
      <c r="Q582"/>
      <c r="R582"/>
    </row>
    <row r="583" spans="1:18" s="13" customFormat="1" x14ac:dyDescent="0.3">
      <c r="A583" s="4"/>
      <c r="O583" s="2"/>
      <c r="P583"/>
      <c r="Q583"/>
      <c r="R583"/>
    </row>
    <row r="584" spans="1:18" s="13" customFormat="1" x14ac:dyDescent="0.3">
      <c r="A584" s="4"/>
      <c r="O584" s="2"/>
      <c r="P584"/>
      <c r="Q584"/>
      <c r="R584"/>
    </row>
    <row r="585" spans="1:18" s="13" customFormat="1" x14ac:dyDescent="0.3">
      <c r="A585" s="4"/>
      <c r="O585" s="2"/>
      <c r="P585"/>
      <c r="Q585"/>
      <c r="R585"/>
    </row>
    <row r="586" spans="1:18" s="13" customFormat="1" x14ac:dyDescent="0.3">
      <c r="A586" s="4"/>
      <c r="O586" s="2"/>
      <c r="P586"/>
      <c r="Q586"/>
      <c r="R586"/>
    </row>
    <row r="587" spans="1:18" s="13" customFormat="1" x14ac:dyDescent="0.3">
      <c r="A587" s="4"/>
      <c r="O587" s="2"/>
      <c r="P587"/>
      <c r="Q587"/>
      <c r="R587"/>
    </row>
    <row r="588" spans="1:18" s="13" customFormat="1" x14ac:dyDescent="0.3">
      <c r="A588" s="4"/>
      <c r="O588" s="2"/>
      <c r="P588"/>
      <c r="Q588"/>
      <c r="R588"/>
    </row>
    <row r="589" spans="1:18" s="13" customFormat="1" x14ac:dyDescent="0.3">
      <c r="A589" s="4"/>
      <c r="O589" s="2"/>
      <c r="P589"/>
      <c r="Q589"/>
      <c r="R589"/>
    </row>
    <row r="590" spans="1:18" s="13" customFormat="1" x14ac:dyDescent="0.3">
      <c r="A590" s="4"/>
      <c r="O590" s="2"/>
      <c r="P590"/>
      <c r="Q590"/>
      <c r="R590"/>
    </row>
    <row r="591" spans="1:18" s="13" customFormat="1" x14ac:dyDescent="0.3">
      <c r="A591" s="4"/>
      <c r="O591" s="2"/>
      <c r="P591"/>
      <c r="Q591"/>
      <c r="R591"/>
    </row>
    <row r="592" spans="1:18" s="13" customFormat="1" x14ac:dyDescent="0.3">
      <c r="A592" s="4"/>
      <c r="O592" s="2"/>
      <c r="P592"/>
      <c r="Q592"/>
      <c r="R592"/>
    </row>
    <row r="593" spans="1:18" s="13" customFormat="1" x14ac:dyDescent="0.3">
      <c r="A593" s="4"/>
      <c r="O593" s="2"/>
      <c r="P593"/>
      <c r="Q593"/>
      <c r="R593"/>
    </row>
    <row r="594" spans="1:18" s="13" customFormat="1" x14ac:dyDescent="0.3">
      <c r="A594" s="4"/>
      <c r="O594" s="2"/>
      <c r="P594"/>
      <c r="Q594"/>
      <c r="R594"/>
    </row>
    <row r="595" spans="1:18" s="13" customFormat="1" x14ac:dyDescent="0.3">
      <c r="A595" s="4"/>
      <c r="O595" s="2"/>
      <c r="P595"/>
      <c r="Q595"/>
      <c r="R595"/>
    </row>
    <row r="596" spans="1:18" s="13" customFormat="1" x14ac:dyDescent="0.3">
      <c r="A596" s="4"/>
      <c r="O596" s="2"/>
      <c r="P596"/>
      <c r="Q596"/>
      <c r="R596"/>
    </row>
    <row r="597" spans="1:18" s="13" customFormat="1" x14ac:dyDescent="0.3">
      <c r="A597" s="4"/>
      <c r="O597" s="2"/>
      <c r="P597"/>
      <c r="Q597"/>
      <c r="R597"/>
    </row>
    <row r="598" spans="1:18" s="13" customFormat="1" x14ac:dyDescent="0.3">
      <c r="A598" s="4"/>
      <c r="O598" s="2"/>
      <c r="P598"/>
      <c r="Q598"/>
      <c r="R598"/>
    </row>
    <row r="599" spans="1:18" s="13" customFormat="1" x14ac:dyDescent="0.3">
      <c r="A599" s="4"/>
      <c r="O599" s="2"/>
      <c r="P599"/>
      <c r="Q599"/>
      <c r="R599"/>
    </row>
    <row r="600" spans="1:18" s="13" customFormat="1" x14ac:dyDescent="0.3">
      <c r="A600" s="4"/>
      <c r="O600" s="2"/>
      <c r="P600"/>
      <c r="Q600"/>
      <c r="R600"/>
    </row>
    <row r="601" spans="1:18" s="13" customFormat="1" x14ac:dyDescent="0.3">
      <c r="A601" s="4"/>
      <c r="O601" s="2"/>
      <c r="P601"/>
      <c r="Q601"/>
      <c r="R601"/>
    </row>
    <row r="602" spans="1:18" s="13" customFormat="1" x14ac:dyDescent="0.3">
      <c r="A602" s="4"/>
      <c r="O602" s="2"/>
      <c r="P602"/>
      <c r="Q602"/>
      <c r="R602"/>
    </row>
    <row r="603" spans="1:18" s="13" customFormat="1" x14ac:dyDescent="0.3">
      <c r="A603" s="4"/>
      <c r="O603" s="2"/>
      <c r="P603"/>
      <c r="Q603"/>
      <c r="R603"/>
    </row>
    <row r="604" spans="1:18" s="13" customFormat="1" x14ac:dyDescent="0.3">
      <c r="A604" s="4"/>
      <c r="O604" s="2"/>
      <c r="P604"/>
      <c r="Q604"/>
      <c r="R604"/>
    </row>
    <row r="605" spans="1:18" s="13" customFormat="1" x14ac:dyDescent="0.3">
      <c r="A605" s="4"/>
      <c r="O605" s="2"/>
      <c r="P605"/>
      <c r="Q605"/>
      <c r="R605"/>
    </row>
    <row r="606" spans="1:18" s="13" customFormat="1" x14ac:dyDescent="0.3">
      <c r="A606" s="4"/>
      <c r="O606" s="2"/>
      <c r="P606"/>
      <c r="Q606"/>
      <c r="R606"/>
    </row>
    <row r="607" spans="1:18" s="13" customFormat="1" x14ac:dyDescent="0.3">
      <c r="A607" s="4"/>
      <c r="O607" s="2"/>
      <c r="P607"/>
      <c r="Q607"/>
      <c r="R607"/>
    </row>
    <row r="608" spans="1:18" s="13" customFormat="1" x14ac:dyDescent="0.3">
      <c r="A608" s="4"/>
      <c r="O608" s="2"/>
      <c r="P608"/>
      <c r="Q608"/>
      <c r="R608"/>
    </row>
    <row r="609" spans="1:18" s="13" customFormat="1" x14ac:dyDescent="0.3">
      <c r="A609" s="4"/>
      <c r="O609" s="2"/>
      <c r="P609"/>
      <c r="Q609"/>
      <c r="R609"/>
    </row>
    <row r="610" spans="1:18" s="13" customFormat="1" x14ac:dyDescent="0.3">
      <c r="A610" s="4"/>
      <c r="O610" s="2"/>
      <c r="P610"/>
      <c r="Q610"/>
      <c r="R610"/>
    </row>
    <row r="611" spans="1:18" s="13" customFormat="1" x14ac:dyDescent="0.3">
      <c r="A611" s="4"/>
      <c r="O611" s="2"/>
      <c r="P611"/>
      <c r="Q611"/>
      <c r="R611"/>
    </row>
    <row r="612" spans="1:18" s="13" customFormat="1" x14ac:dyDescent="0.3">
      <c r="A612" s="4"/>
      <c r="O612" s="2"/>
      <c r="P612"/>
      <c r="Q612"/>
      <c r="R612"/>
    </row>
    <row r="613" spans="1:18" s="13" customFormat="1" x14ac:dyDescent="0.3">
      <c r="A613" s="4"/>
      <c r="O613" s="2"/>
      <c r="P613"/>
      <c r="Q613"/>
      <c r="R613"/>
    </row>
    <row r="614" spans="1:18" s="13" customFormat="1" x14ac:dyDescent="0.3">
      <c r="A614" s="4"/>
      <c r="O614" s="2"/>
      <c r="P614"/>
      <c r="Q614"/>
      <c r="R614"/>
    </row>
    <row r="615" spans="1:18" s="13" customFormat="1" x14ac:dyDescent="0.3">
      <c r="A615" s="4"/>
      <c r="O615" s="2"/>
      <c r="P615"/>
      <c r="Q615"/>
      <c r="R615"/>
    </row>
    <row r="616" spans="1:18" s="13" customFormat="1" x14ac:dyDescent="0.3">
      <c r="A616" s="4"/>
      <c r="O616" s="2"/>
      <c r="P616"/>
      <c r="Q616"/>
      <c r="R616"/>
    </row>
    <row r="617" spans="1:18" s="13" customFormat="1" x14ac:dyDescent="0.3">
      <c r="A617" s="4"/>
      <c r="O617" s="2"/>
      <c r="P617"/>
      <c r="Q617"/>
      <c r="R617"/>
    </row>
    <row r="618" spans="1:18" s="13" customFormat="1" x14ac:dyDescent="0.3">
      <c r="A618" s="4"/>
      <c r="O618" s="2"/>
      <c r="P618"/>
      <c r="Q618"/>
      <c r="R618"/>
    </row>
    <row r="619" spans="1:18" s="13" customFormat="1" x14ac:dyDescent="0.3">
      <c r="A619" s="4"/>
      <c r="O619" s="2"/>
      <c r="P619"/>
      <c r="Q619"/>
      <c r="R619"/>
    </row>
    <row r="620" spans="1:18" s="13" customFormat="1" x14ac:dyDescent="0.3">
      <c r="A620" s="4"/>
      <c r="O620" s="2"/>
      <c r="P620"/>
      <c r="Q620"/>
      <c r="R620"/>
    </row>
    <row r="621" spans="1:18" s="13" customFormat="1" x14ac:dyDescent="0.3">
      <c r="A621" s="4"/>
      <c r="O621" s="2"/>
      <c r="P621"/>
      <c r="Q621"/>
      <c r="R621"/>
    </row>
    <row r="622" spans="1:18" s="13" customFormat="1" x14ac:dyDescent="0.3">
      <c r="A622" s="4"/>
      <c r="O622" s="2"/>
      <c r="P622"/>
      <c r="Q622"/>
      <c r="R622"/>
    </row>
    <row r="623" spans="1:18" s="13" customFormat="1" x14ac:dyDescent="0.3">
      <c r="A623" s="4"/>
      <c r="O623" s="2"/>
      <c r="P623"/>
      <c r="Q623"/>
      <c r="R623"/>
    </row>
    <row r="624" spans="1:18" s="13" customFormat="1" x14ac:dyDescent="0.3">
      <c r="A624" s="4"/>
      <c r="O624" s="2"/>
      <c r="P624"/>
      <c r="Q624"/>
      <c r="R624"/>
    </row>
    <row r="625" spans="1:18" s="13" customFormat="1" x14ac:dyDescent="0.3">
      <c r="A625" s="4"/>
      <c r="O625" s="2"/>
      <c r="P625"/>
      <c r="Q625"/>
      <c r="R625"/>
    </row>
    <row r="626" spans="1:18" s="13" customFormat="1" x14ac:dyDescent="0.3">
      <c r="A626" s="4"/>
      <c r="O626" s="2"/>
      <c r="P626"/>
      <c r="Q626"/>
      <c r="R626"/>
    </row>
    <row r="627" spans="1:18" s="13" customFormat="1" x14ac:dyDescent="0.3">
      <c r="A627" s="4"/>
      <c r="O627" s="2"/>
      <c r="P627"/>
      <c r="Q627"/>
      <c r="R627"/>
    </row>
    <row r="628" spans="1:18" s="13" customFormat="1" x14ac:dyDescent="0.3">
      <c r="A628" s="4"/>
      <c r="O628" s="2"/>
      <c r="P628"/>
      <c r="Q628"/>
      <c r="R628"/>
    </row>
    <row r="629" spans="1:18" s="13" customFormat="1" x14ac:dyDescent="0.3">
      <c r="A629" s="4"/>
      <c r="O629" s="2"/>
      <c r="P629"/>
      <c r="Q629"/>
      <c r="R629"/>
    </row>
    <row r="630" spans="1:18" s="13" customFormat="1" x14ac:dyDescent="0.3">
      <c r="A630" s="4"/>
      <c r="O630" s="2"/>
      <c r="P630"/>
      <c r="Q630"/>
      <c r="R630"/>
    </row>
    <row r="631" spans="1:18" s="13" customFormat="1" x14ac:dyDescent="0.3">
      <c r="A631" s="4"/>
      <c r="O631" s="2"/>
      <c r="P631"/>
      <c r="Q631"/>
      <c r="R631"/>
    </row>
    <row r="632" spans="1:18" s="13" customFormat="1" x14ac:dyDescent="0.3">
      <c r="A632" s="4"/>
      <c r="O632" s="2"/>
      <c r="P632"/>
      <c r="Q632"/>
      <c r="R632"/>
    </row>
    <row r="633" spans="1:18" s="13" customFormat="1" x14ac:dyDescent="0.3">
      <c r="A633" s="4"/>
      <c r="O633" s="2"/>
      <c r="P633"/>
      <c r="Q633"/>
      <c r="R633"/>
    </row>
    <row r="634" spans="1:18" s="13" customFormat="1" x14ac:dyDescent="0.3">
      <c r="A634" s="4"/>
      <c r="O634" s="2"/>
      <c r="P634"/>
      <c r="Q634"/>
      <c r="R634"/>
    </row>
    <row r="635" spans="1:18" s="13" customFormat="1" x14ac:dyDescent="0.3">
      <c r="A635" s="4"/>
      <c r="O635" s="2"/>
      <c r="P635"/>
      <c r="Q635"/>
      <c r="R635"/>
    </row>
    <row r="636" spans="1:18" s="13" customFormat="1" x14ac:dyDescent="0.3">
      <c r="A636" s="4"/>
      <c r="O636" s="2"/>
      <c r="P636"/>
      <c r="Q636"/>
      <c r="R636"/>
    </row>
    <row r="637" spans="1:18" s="13" customFormat="1" x14ac:dyDescent="0.3">
      <c r="A637" s="4"/>
      <c r="O637" s="2"/>
      <c r="P637"/>
      <c r="Q637"/>
      <c r="R637"/>
    </row>
    <row r="638" spans="1:18" s="13" customFormat="1" x14ac:dyDescent="0.3">
      <c r="A638" s="4"/>
      <c r="O638" s="2"/>
      <c r="P638"/>
      <c r="Q638"/>
      <c r="R638"/>
    </row>
    <row r="639" spans="1:18" s="13" customFormat="1" x14ac:dyDescent="0.3">
      <c r="A639" s="4"/>
      <c r="O639" s="2"/>
      <c r="P639"/>
      <c r="Q639"/>
      <c r="R639"/>
    </row>
    <row r="640" spans="1:18" s="13" customFormat="1" x14ac:dyDescent="0.3">
      <c r="A640" s="4"/>
      <c r="O640" s="2"/>
      <c r="P640"/>
      <c r="Q640"/>
      <c r="R640"/>
    </row>
    <row r="641" spans="1:18" s="13" customFormat="1" x14ac:dyDescent="0.3">
      <c r="A641" s="4"/>
      <c r="O641" s="2"/>
      <c r="P641"/>
      <c r="Q641"/>
      <c r="R641"/>
    </row>
    <row r="642" spans="1:18" s="13" customFormat="1" x14ac:dyDescent="0.3">
      <c r="A642" s="4"/>
      <c r="O642" s="2"/>
      <c r="P642"/>
      <c r="Q642"/>
      <c r="R642"/>
    </row>
    <row r="643" spans="1:18" s="13" customFormat="1" x14ac:dyDescent="0.3">
      <c r="A643" s="4"/>
      <c r="O643" s="2"/>
      <c r="P643"/>
      <c r="Q643"/>
      <c r="R643"/>
    </row>
    <row r="644" spans="1:18" s="13" customFormat="1" x14ac:dyDescent="0.3">
      <c r="A644" s="4"/>
      <c r="O644" s="2"/>
      <c r="P644"/>
      <c r="Q644"/>
      <c r="R644"/>
    </row>
    <row r="645" spans="1:18" s="13" customFormat="1" x14ac:dyDescent="0.3">
      <c r="A645" s="4"/>
      <c r="O645" s="2"/>
      <c r="P645"/>
      <c r="Q645"/>
      <c r="R645"/>
    </row>
    <row r="646" spans="1:18" s="13" customFormat="1" x14ac:dyDescent="0.3">
      <c r="A646" s="4"/>
      <c r="O646" s="2"/>
      <c r="P646"/>
      <c r="Q646"/>
      <c r="R646"/>
    </row>
    <row r="647" spans="1:18" s="13" customFormat="1" x14ac:dyDescent="0.3">
      <c r="A647" s="4"/>
      <c r="O647" s="2"/>
      <c r="P647"/>
      <c r="Q647"/>
      <c r="R647"/>
    </row>
    <row r="648" spans="1:18" s="13" customFormat="1" x14ac:dyDescent="0.3">
      <c r="A648" s="4"/>
      <c r="O648" s="2"/>
      <c r="P648"/>
      <c r="Q648"/>
      <c r="R648"/>
    </row>
    <row r="649" spans="1:18" s="13" customFormat="1" x14ac:dyDescent="0.3">
      <c r="A649" s="4"/>
      <c r="O649" s="2"/>
      <c r="P649"/>
      <c r="Q649"/>
      <c r="R649"/>
    </row>
    <row r="650" spans="1:18" s="13" customFormat="1" x14ac:dyDescent="0.3">
      <c r="A650" s="4"/>
      <c r="O650" s="2"/>
      <c r="P650"/>
      <c r="Q650"/>
      <c r="R650"/>
    </row>
    <row r="651" spans="1:18" s="13" customFormat="1" x14ac:dyDescent="0.3">
      <c r="A651" s="4"/>
      <c r="O651" s="2"/>
      <c r="P651"/>
      <c r="Q651"/>
      <c r="R651"/>
    </row>
    <row r="652" spans="1:18" s="13" customFormat="1" x14ac:dyDescent="0.3">
      <c r="A652" s="4"/>
      <c r="O652" s="2"/>
      <c r="P652"/>
      <c r="Q652"/>
      <c r="R652"/>
    </row>
    <row r="653" spans="1:18" s="13" customFormat="1" x14ac:dyDescent="0.3">
      <c r="A653" s="4"/>
      <c r="O653" s="2"/>
      <c r="P653"/>
      <c r="Q653"/>
      <c r="R653"/>
    </row>
    <row r="654" spans="1:18" s="13" customFormat="1" x14ac:dyDescent="0.3">
      <c r="A654" s="4"/>
      <c r="O654" s="2"/>
      <c r="P654"/>
      <c r="Q654"/>
      <c r="R654"/>
    </row>
    <row r="655" spans="1:18" s="13" customFormat="1" x14ac:dyDescent="0.3">
      <c r="A655" s="4"/>
      <c r="O655" s="2"/>
      <c r="P655"/>
      <c r="Q655"/>
      <c r="R655"/>
    </row>
    <row r="656" spans="1:18" s="13" customFormat="1" x14ac:dyDescent="0.3">
      <c r="A656" s="4"/>
      <c r="O656" s="2"/>
      <c r="P656"/>
      <c r="Q656"/>
      <c r="R656"/>
    </row>
    <row r="657" spans="1:18" s="13" customFormat="1" x14ac:dyDescent="0.3">
      <c r="A657" s="4"/>
      <c r="O657" s="2"/>
      <c r="P657"/>
      <c r="Q657"/>
      <c r="R657"/>
    </row>
    <row r="658" spans="1:18" s="13" customFormat="1" x14ac:dyDescent="0.3">
      <c r="A658" s="4"/>
      <c r="O658" s="2"/>
      <c r="P658"/>
      <c r="Q658"/>
      <c r="R658"/>
    </row>
    <row r="659" spans="1:18" s="13" customFormat="1" x14ac:dyDescent="0.3">
      <c r="A659" s="4"/>
      <c r="O659" s="2"/>
      <c r="P659"/>
      <c r="Q659"/>
      <c r="R659"/>
    </row>
    <row r="660" spans="1:18" s="13" customFormat="1" x14ac:dyDescent="0.3">
      <c r="A660" s="4"/>
      <c r="O660" s="2"/>
      <c r="P660"/>
      <c r="Q660"/>
      <c r="R660"/>
    </row>
    <row r="661" spans="1:18" s="13" customFormat="1" x14ac:dyDescent="0.3">
      <c r="A661" s="4"/>
      <c r="O661" s="2"/>
      <c r="P661"/>
      <c r="Q661"/>
      <c r="R661"/>
    </row>
    <row r="662" spans="1:18" s="13" customFormat="1" x14ac:dyDescent="0.3">
      <c r="A662" s="4"/>
      <c r="O662" s="2"/>
      <c r="P662"/>
      <c r="Q662"/>
      <c r="R662"/>
    </row>
    <row r="663" spans="1:18" s="13" customFormat="1" x14ac:dyDescent="0.3">
      <c r="A663" s="4"/>
      <c r="O663" s="2"/>
      <c r="P663"/>
      <c r="Q663"/>
      <c r="R663"/>
    </row>
    <row r="664" spans="1:18" s="13" customFormat="1" x14ac:dyDescent="0.3">
      <c r="A664" s="4"/>
      <c r="O664" s="2"/>
      <c r="P664"/>
      <c r="Q664"/>
      <c r="R664"/>
    </row>
    <row r="665" spans="1:18" s="13" customFormat="1" x14ac:dyDescent="0.3">
      <c r="A665" s="4"/>
      <c r="O665" s="2"/>
      <c r="P665"/>
      <c r="Q665"/>
      <c r="R665"/>
    </row>
    <row r="666" spans="1:18" s="13" customFormat="1" x14ac:dyDescent="0.3">
      <c r="A666" s="4"/>
      <c r="O666" s="2"/>
      <c r="P666"/>
      <c r="Q666"/>
      <c r="R666"/>
    </row>
    <row r="667" spans="1:18" s="13" customFormat="1" x14ac:dyDescent="0.3">
      <c r="A667" s="4"/>
      <c r="O667" s="2"/>
      <c r="P667"/>
      <c r="Q667"/>
      <c r="R667"/>
    </row>
    <row r="668" spans="1:18" s="13" customFormat="1" x14ac:dyDescent="0.3">
      <c r="A668" s="4"/>
      <c r="O668" s="2"/>
      <c r="P668"/>
      <c r="Q668"/>
      <c r="R668"/>
    </row>
    <row r="669" spans="1:18" s="13" customFormat="1" x14ac:dyDescent="0.3">
      <c r="A669" s="4"/>
      <c r="O669" s="2"/>
      <c r="P669"/>
      <c r="Q669"/>
      <c r="R669"/>
    </row>
    <row r="670" spans="1:18" s="13" customFormat="1" x14ac:dyDescent="0.3">
      <c r="A670" s="4"/>
      <c r="O670" s="2"/>
      <c r="P670"/>
      <c r="Q670"/>
      <c r="R670"/>
    </row>
    <row r="671" spans="1:18" s="13" customFormat="1" x14ac:dyDescent="0.3">
      <c r="A671" s="4"/>
      <c r="O671" s="2"/>
      <c r="P671"/>
      <c r="Q671"/>
      <c r="R671"/>
    </row>
    <row r="672" spans="1:18" s="13" customFormat="1" x14ac:dyDescent="0.3">
      <c r="A672" s="4"/>
      <c r="O672" s="2"/>
      <c r="P672"/>
      <c r="Q672"/>
      <c r="R672"/>
    </row>
    <row r="673" spans="1:18" s="13" customFormat="1" x14ac:dyDescent="0.3">
      <c r="A673" s="4"/>
      <c r="O673" s="2"/>
      <c r="P673"/>
      <c r="Q673"/>
      <c r="R673"/>
    </row>
    <row r="674" spans="1:18" s="13" customFormat="1" x14ac:dyDescent="0.3">
      <c r="A674" s="4"/>
      <c r="O674" s="2"/>
      <c r="P674"/>
      <c r="Q674"/>
      <c r="R674"/>
    </row>
    <row r="675" spans="1:18" s="13" customFormat="1" x14ac:dyDescent="0.3">
      <c r="A675" s="4"/>
      <c r="O675" s="2"/>
      <c r="P675"/>
      <c r="Q675"/>
      <c r="R675"/>
    </row>
    <row r="676" spans="1:18" s="13" customFormat="1" x14ac:dyDescent="0.3">
      <c r="A676" s="4"/>
      <c r="O676" s="2"/>
      <c r="P676"/>
      <c r="Q676"/>
      <c r="R676"/>
    </row>
    <row r="677" spans="1:18" s="13" customFormat="1" x14ac:dyDescent="0.3">
      <c r="A677" s="4"/>
      <c r="O677" s="2"/>
      <c r="P677"/>
      <c r="Q677"/>
      <c r="R677"/>
    </row>
    <row r="678" spans="1:18" s="13" customFormat="1" x14ac:dyDescent="0.3">
      <c r="A678" s="4"/>
      <c r="O678" s="2"/>
      <c r="P678"/>
      <c r="Q678"/>
      <c r="R678"/>
    </row>
    <row r="679" spans="1:18" s="13" customFormat="1" x14ac:dyDescent="0.3">
      <c r="A679" s="4"/>
      <c r="O679" s="2"/>
      <c r="P679"/>
      <c r="Q679"/>
      <c r="R679"/>
    </row>
    <row r="680" spans="1:18" s="13" customFormat="1" x14ac:dyDescent="0.3">
      <c r="A680" s="4"/>
      <c r="O680" s="2"/>
      <c r="P680"/>
      <c r="Q680"/>
      <c r="R680"/>
    </row>
    <row r="681" spans="1:18" s="13" customFormat="1" x14ac:dyDescent="0.3">
      <c r="A681" s="4"/>
      <c r="O681" s="2"/>
      <c r="P681"/>
      <c r="Q681"/>
      <c r="R681"/>
    </row>
    <row r="682" spans="1:18" s="13" customFormat="1" x14ac:dyDescent="0.3">
      <c r="A682" s="4"/>
      <c r="O682" s="2"/>
      <c r="P682"/>
      <c r="Q682"/>
      <c r="R682"/>
    </row>
    <row r="683" spans="1:18" s="13" customFormat="1" x14ac:dyDescent="0.3">
      <c r="A683" s="4"/>
      <c r="O683" s="2"/>
      <c r="P683"/>
      <c r="Q683"/>
      <c r="R683"/>
    </row>
    <row r="684" spans="1:18" s="13" customFormat="1" x14ac:dyDescent="0.3">
      <c r="A684" s="4"/>
      <c r="O684" s="2"/>
      <c r="P684"/>
      <c r="Q684"/>
      <c r="R684"/>
    </row>
    <row r="685" spans="1:18" s="13" customFormat="1" x14ac:dyDescent="0.3">
      <c r="A685" s="4"/>
      <c r="O685" s="2"/>
      <c r="P685"/>
      <c r="Q685"/>
      <c r="R685"/>
    </row>
    <row r="686" spans="1:18" s="13" customFormat="1" x14ac:dyDescent="0.3">
      <c r="A686" s="4"/>
      <c r="O686" s="2"/>
      <c r="P686"/>
      <c r="Q686"/>
      <c r="R686"/>
    </row>
    <row r="687" spans="1:18" s="13" customFormat="1" x14ac:dyDescent="0.3">
      <c r="A687" s="4"/>
      <c r="O687" s="2"/>
      <c r="P687"/>
      <c r="Q687"/>
      <c r="R687"/>
    </row>
    <row r="688" spans="1:18" s="13" customFormat="1" x14ac:dyDescent="0.3">
      <c r="A688" s="4"/>
      <c r="O688" s="2"/>
      <c r="P688"/>
      <c r="Q688"/>
      <c r="R688"/>
    </row>
    <row r="689" spans="1:18" s="13" customFormat="1" x14ac:dyDescent="0.3">
      <c r="A689" s="4"/>
      <c r="O689" s="2"/>
      <c r="P689"/>
      <c r="Q689"/>
      <c r="R689"/>
    </row>
    <row r="690" spans="1:18" s="13" customFormat="1" x14ac:dyDescent="0.3">
      <c r="A690" s="4"/>
      <c r="O690" s="2"/>
      <c r="P690"/>
      <c r="Q690"/>
      <c r="R690"/>
    </row>
    <row r="691" spans="1:18" s="13" customFormat="1" x14ac:dyDescent="0.3">
      <c r="A691" s="4"/>
      <c r="O691" s="2"/>
      <c r="P691"/>
      <c r="Q691"/>
      <c r="R691"/>
    </row>
    <row r="692" spans="1:18" s="13" customFormat="1" x14ac:dyDescent="0.3">
      <c r="A692" s="4"/>
      <c r="O692" s="2"/>
      <c r="P692"/>
      <c r="Q692"/>
      <c r="R692"/>
    </row>
    <row r="693" spans="1:18" s="13" customFormat="1" x14ac:dyDescent="0.3">
      <c r="A693" s="4"/>
      <c r="O693" s="2"/>
      <c r="P693"/>
      <c r="Q693"/>
      <c r="R693"/>
    </row>
    <row r="694" spans="1:18" s="13" customFormat="1" x14ac:dyDescent="0.3">
      <c r="A694" s="4"/>
      <c r="O694" s="2"/>
      <c r="P694"/>
      <c r="Q694"/>
      <c r="R694"/>
    </row>
    <row r="695" spans="1:18" s="13" customFormat="1" x14ac:dyDescent="0.3">
      <c r="A695" s="4"/>
      <c r="O695" s="2"/>
      <c r="P695"/>
      <c r="Q695"/>
      <c r="R695"/>
    </row>
    <row r="696" spans="1:18" s="13" customFormat="1" x14ac:dyDescent="0.3">
      <c r="A696" s="4"/>
      <c r="O696" s="2"/>
      <c r="P696"/>
      <c r="Q696"/>
      <c r="R696"/>
    </row>
    <row r="697" spans="1:18" s="13" customFormat="1" x14ac:dyDescent="0.3">
      <c r="A697" s="4"/>
      <c r="O697" s="2"/>
      <c r="P697"/>
      <c r="Q697"/>
      <c r="R697"/>
    </row>
    <row r="698" spans="1:18" s="13" customFormat="1" x14ac:dyDescent="0.3">
      <c r="A698" s="4"/>
      <c r="O698" s="2"/>
      <c r="P698"/>
      <c r="Q698"/>
      <c r="R698"/>
    </row>
    <row r="699" spans="1:18" s="13" customFormat="1" x14ac:dyDescent="0.3">
      <c r="A699" s="4"/>
      <c r="O699" s="2"/>
      <c r="P699"/>
      <c r="Q699"/>
      <c r="R699"/>
    </row>
    <row r="700" spans="1:18" s="13" customFormat="1" x14ac:dyDescent="0.3">
      <c r="A700" s="4"/>
      <c r="O700" s="2"/>
      <c r="P700"/>
      <c r="Q700"/>
      <c r="R700"/>
    </row>
    <row r="701" spans="1:18" s="13" customFormat="1" x14ac:dyDescent="0.3">
      <c r="A701" s="4"/>
      <c r="O701" s="2"/>
      <c r="P701"/>
      <c r="Q701"/>
      <c r="R701"/>
    </row>
    <row r="702" spans="1:18" s="13" customFormat="1" x14ac:dyDescent="0.3">
      <c r="A702" s="4"/>
      <c r="O702" s="2"/>
      <c r="P702"/>
      <c r="Q702"/>
      <c r="R702"/>
    </row>
    <row r="703" spans="1:18" s="13" customFormat="1" x14ac:dyDescent="0.3">
      <c r="A703" s="4"/>
      <c r="O703" s="2"/>
      <c r="P703"/>
      <c r="Q703"/>
      <c r="R703"/>
    </row>
    <row r="704" spans="1:18" s="13" customFormat="1" x14ac:dyDescent="0.3">
      <c r="A704" s="4"/>
      <c r="O704" s="2"/>
      <c r="P704"/>
      <c r="Q704"/>
      <c r="R704"/>
    </row>
    <row r="705" spans="1:18" s="13" customFormat="1" x14ac:dyDescent="0.3">
      <c r="A705" s="4"/>
      <c r="O705" s="2"/>
      <c r="P705"/>
      <c r="Q705"/>
      <c r="R705"/>
    </row>
    <row r="706" spans="1:18" s="13" customFormat="1" x14ac:dyDescent="0.3">
      <c r="A706" s="4"/>
      <c r="O706" s="2"/>
      <c r="P706"/>
      <c r="Q706"/>
      <c r="R706"/>
    </row>
    <row r="707" spans="1:18" s="13" customFormat="1" x14ac:dyDescent="0.3">
      <c r="A707" s="4"/>
      <c r="O707" s="2"/>
      <c r="P707"/>
      <c r="Q707"/>
      <c r="R707"/>
    </row>
    <row r="708" spans="1:18" s="13" customFormat="1" x14ac:dyDescent="0.3">
      <c r="A708" s="4"/>
      <c r="O708" s="2"/>
      <c r="P708"/>
      <c r="Q708"/>
      <c r="R708"/>
    </row>
    <row r="709" spans="1:18" s="13" customFormat="1" x14ac:dyDescent="0.3">
      <c r="A709" s="4"/>
      <c r="O709" s="2"/>
      <c r="P709"/>
      <c r="Q709"/>
      <c r="R709"/>
    </row>
    <row r="710" spans="1:18" s="13" customFormat="1" x14ac:dyDescent="0.3">
      <c r="A710" s="4"/>
      <c r="O710" s="2"/>
      <c r="P710"/>
      <c r="Q710"/>
      <c r="R710"/>
    </row>
    <row r="711" spans="1:18" s="13" customFormat="1" x14ac:dyDescent="0.3">
      <c r="A711" s="4"/>
      <c r="O711" s="2"/>
      <c r="P711"/>
      <c r="Q711"/>
      <c r="R711"/>
    </row>
    <row r="712" spans="1:18" s="13" customFormat="1" x14ac:dyDescent="0.3">
      <c r="A712" s="4"/>
      <c r="O712" s="2"/>
      <c r="P712"/>
      <c r="Q712"/>
      <c r="R712"/>
    </row>
    <row r="713" spans="1:18" s="13" customFormat="1" x14ac:dyDescent="0.3">
      <c r="A713" s="4"/>
      <c r="O713" s="2"/>
      <c r="P713"/>
      <c r="Q713"/>
      <c r="R713"/>
    </row>
    <row r="714" spans="1:18" s="13" customFormat="1" x14ac:dyDescent="0.3">
      <c r="A714" s="4"/>
      <c r="O714" s="2"/>
      <c r="P714"/>
      <c r="Q714"/>
      <c r="R714"/>
    </row>
    <row r="715" spans="1:18" s="13" customFormat="1" x14ac:dyDescent="0.3">
      <c r="A715" s="4"/>
      <c r="O715" s="2"/>
      <c r="P715"/>
      <c r="Q715"/>
      <c r="R715"/>
    </row>
    <row r="716" spans="1:18" s="13" customFormat="1" x14ac:dyDescent="0.3">
      <c r="A716" s="4"/>
      <c r="O716" s="2"/>
      <c r="P716"/>
      <c r="Q716"/>
      <c r="R716"/>
    </row>
    <row r="717" spans="1:18" s="13" customFormat="1" x14ac:dyDescent="0.3">
      <c r="A717" s="4"/>
      <c r="O717" s="2"/>
      <c r="P717"/>
      <c r="Q717"/>
      <c r="R717"/>
    </row>
    <row r="718" spans="1:18" s="13" customFormat="1" x14ac:dyDescent="0.3">
      <c r="A718" s="4"/>
      <c r="O718" s="2"/>
      <c r="P718"/>
      <c r="Q718"/>
      <c r="R718"/>
    </row>
    <row r="719" spans="1:18" s="13" customFormat="1" x14ac:dyDescent="0.3">
      <c r="A719" s="4"/>
      <c r="O719" s="2"/>
      <c r="P719"/>
      <c r="Q719"/>
      <c r="R719"/>
    </row>
    <row r="720" spans="1:18" s="13" customFormat="1" x14ac:dyDescent="0.3">
      <c r="A720" s="4"/>
      <c r="O720" s="2"/>
      <c r="P720"/>
      <c r="Q720"/>
      <c r="R720"/>
    </row>
    <row r="721" spans="1:18" s="13" customFormat="1" x14ac:dyDescent="0.3">
      <c r="A721" s="4"/>
      <c r="O721" s="2"/>
      <c r="P721"/>
      <c r="Q721"/>
      <c r="R721"/>
    </row>
    <row r="722" spans="1:18" s="13" customFormat="1" x14ac:dyDescent="0.3">
      <c r="A722" s="4"/>
      <c r="O722" s="2"/>
      <c r="P722"/>
      <c r="Q722"/>
      <c r="R722"/>
    </row>
    <row r="723" spans="1:18" s="13" customFormat="1" x14ac:dyDescent="0.3">
      <c r="A723" s="4"/>
      <c r="O723" s="2"/>
      <c r="P723"/>
      <c r="Q723"/>
      <c r="R723"/>
    </row>
    <row r="724" spans="1:18" s="13" customFormat="1" x14ac:dyDescent="0.3">
      <c r="A724" s="4"/>
      <c r="O724" s="2"/>
      <c r="P724"/>
      <c r="Q724"/>
      <c r="R724"/>
    </row>
    <row r="725" spans="1:18" s="13" customFormat="1" x14ac:dyDescent="0.3">
      <c r="A725" s="4"/>
      <c r="O725" s="2"/>
      <c r="P725"/>
      <c r="Q725"/>
      <c r="R725"/>
    </row>
    <row r="726" spans="1:18" s="13" customFormat="1" x14ac:dyDescent="0.3">
      <c r="A726" s="4"/>
      <c r="O726" s="2"/>
      <c r="P726"/>
      <c r="Q726"/>
      <c r="R726"/>
    </row>
    <row r="727" spans="1:18" s="13" customFormat="1" x14ac:dyDescent="0.3">
      <c r="A727" s="4"/>
      <c r="O727" s="2"/>
      <c r="P727"/>
      <c r="Q727"/>
      <c r="R727"/>
    </row>
    <row r="728" spans="1:18" s="13" customFormat="1" x14ac:dyDescent="0.3">
      <c r="A728" s="4"/>
      <c r="O728" s="2"/>
      <c r="P728"/>
      <c r="Q728"/>
      <c r="R728"/>
    </row>
    <row r="729" spans="1:18" s="13" customFormat="1" x14ac:dyDescent="0.3">
      <c r="A729" s="4"/>
      <c r="O729" s="2"/>
      <c r="P729"/>
      <c r="Q729"/>
      <c r="R729"/>
    </row>
    <row r="730" spans="1:18" s="13" customFormat="1" x14ac:dyDescent="0.3">
      <c r="A730" s="4"/>
      <c r="O730" s="2"/>
      <c r="P730"/>
      <c r="Q730"/>
      <c r="R730"/>
    </row>
    <row r="731" spans="1:18" s="13" customFormat="1" x14ac:dyDescent="0.3">
      <c r="A731" s="4"/>
      <c r="O731" s="2"/>
      <c r="P731"/>
      <c r="Q731"/>
      <c r="R731"/>
    </row>
    <row r="732" spans="1:18" s="13" customFormat="1" x14ac:dyDescent="0.3">
      <c r="A732" s="4"/>
      <c r="O732" s="2"/>
      <c r="P732"/>
      <c r="Q732"/>
      <c r="R732"/>
    </row>
    <row r="733" spans="1:18" s="13" customFormat="1" x14ac:dyDescent="0.3">
      <c r="A733" s="4"/>
      <c r="O733" s="2"/>
      <c r="P733"/>
      <c r="Q733"/>
      <c r="R733"/>
    </row>
    <row r="734" spans="1:18" s="13" customFormat="1" x14ac:dyDescent="0.3">
      <c r="A734" s="4"/>
      <c r="O734" s="2"/>
      <c r="P734"/>
      <c r="Q734"/>
      <c r="R734"/>
    </row>
    <row r="735" spans="1:18" s="13" customFormat="1" x14ac:dyDescent="0.3">
      <c r="A735" s="4"/>
      <c r="O735" s="2"/>
      <c r="P735"/>
      <c r="Q735"/>
      <c r="R735"/>
    </row>
    <row r="736" spans="1:18" s="13" customFormat="1" x14ac:dyDescent="0.3">
      <c r="A736" s="4"/>
      <c r="O736" s="2"/>
      <c r="P736"/>
      <c r="Q736"/>
      <c r="R736"/>
    </row>
    <row r="737" spans="1:18" s="13" customFormat="1" x14ac:dyDescent="0.3">
      <c r="A737" s="4"/>
      <c r="O737" s="2"/>
      <c r="P737"/>
      <c r="Q737"/>
      <c r="R737"/>
    </row>
    <row r="738" spans="1:18" s="13" customFormat="1" x14ac:dyDescent="0.3">
      <c r="A738" s="4"/>
      <c r="O738" s="2"/>
      <c r="P738"/>
      <c r="Q738"/>
      <c r="R738"/>
    </row>
    <row r="739" spans="1:18" s="13" customFormat="1" x14ac:dyDescent="0.3">
      <c r="A739" s="4"/>
      <c r="O739" s="2"/>
      <c r="P739"/>
      <c r="Q739"/>
      <c r="R739"/>
    </row>
    <row r="740" spans="1:18" s="13" customFormat="1" x14ac:dyDescent="0.3">
      <c r="A740" s="4"/>
      <c r="O740" s="2"/>
      <c r="P740"/>
      <c r="Q740"/>
      <c r="R740"/>
    </row>
    <row r="741" spans="1:18" s="13" customFormat="1" x14ac:dyDescent="0.3">
      <c r="A741" s="4"/>
      <c r="O741" s="2"/>
      <c r="P741"/>
      <c r="Q741"/>
      <c r="R741"/>
    </row>
    <row r="742" spans="1:18" s="13" customFormat="1" x14ac:dyDescent="0.3">
      <c r="A742" s="4"/>
      <c r="O742" s="2"/>
      <c r="P742"/>
      <c r="Q742"/>
      <c r="R742"/>
    </row>
    <row r="743" spans="1:18" s="13" customFormat="1" x14ac:dyDescent="0.3">
      <c r="A743" s="4"/>
      <c r="O743" s="2"/>
      <c r="P743"/>
      <c r="Q743"/>
      <c r="R743"/>
    </row>
    <row r="744" spans="1:18" s="13" customFormat="1" x14ac:dyDescent="0.3">
      <c r="A744" s="4"/>
      <c r="O744" s="2"/>
      <c r="P744"/>
      <c r="Q744"/>
      <c r="R744"/>
    </row>
    <row r="745" spans="1:18" s="13" customFormat="1" x14ac:dyDescent="0.3">
      <c r="A745" s="4"/>
      <c r="O745" s="2"/>
      <c r="P745"/>
      <c r="Q745"/>
      <c r="R745"/>
    </row>
    <row r="746" spans="1:18" s="13" customFormat="1" x14ac:dyDescent="0.3">
      <c r="A746" s="4"/>
      <c r="O746" s="2"/>
      <c r="P746"/>
      <c r="Q746"/>
      <c r="R746"/>
    </row>
    <row r="747" spans="1:18" s="13" customFormat="1" x14ac:dyDescent="0.3">
      <c r="A747" s="4"/>
      <c r="O747" s="2"/>
      <c r="P747"/>
      <c r="Q747"/>
      <c r="R747"/>
    </row>
    <row r="748" spans="1:18" s="13" customFormat="1" x14ac:dyDescent="0.3">
      <c r="A748" s="4"/>
      <c r="O748" s="2"/>
      <c r="P748"/>
      <c r="Q748"/>
      <c r="R748"/>
    </row>
    <row r="749" spans="1:18" s="13" customFormat="1" x14ac:dyDescent="0.3">
      <c r="A749" s="4"/>
      <c r="O749" s="2"/>
      <c r="P749"/>
      <c r="Q749"/>
      <c r="R749"/>
    </row>
    <row r="750" spans="1:18" s="13" customFormat="1" x14ac:dyDescent="0.3">
      <c r="A750" s="4"/>
      <c r="O750" s="2"/>
      <c r="P750"/>
      <c r="Q750"/>
      <c r="R750"/>
    </row>
    <row r="751" spans="1:18" s="13" customFormat="1" x14ac:dyDescent="0.3">
      <c r="A751" s="4"/>
      <c r="O751" s="2"/>
      <c r="P751"/>
      <c r="Q751"/>
      <c r="R751"/>
    </row>
    <row r="752" spans="1:18" s="13" customFormat="1" x14ac:dyDescent="0.3">
      <c r="A752" s="4"/>
      <c r="O752" s="2"/>
      <c r="P752"/>
      <c r="Q752"/>
      <c r="R752"/>
    </row>
    <row r="753" spans="1:18" s="13" customFormat="1" x14ac:dyDescent="0.3">
      <c r="A753" s="4"/>
      <c r="O753" s="2"/>
      <c r="P753"/>
      <c r="Q753"/>
      <c r="R753"/>
    </row>
    <row r="754" spans="1:18" s="13" customFormat="1" x14ac:dyDescent="0.3">
      <c r="A754" s="4"/>
      <c r="O754" s="2"/>
      <c r="P754"/>
      <c r="Q754"/>
      <c r="R754"/>
    </row>
    <row r="755" spans="1:18" s="13" customFormat="1" x14ac:dyDescent="0.3">
      <c r="A755" s="4"/>
      <c r="O755" s="2"/>
      <c r="P755"/>
      <c r="Q755"/>
      <c r="R755"/>
    </row>
    <row r="756" spans="1:18" s="13" customFormat="1" x14ac:dyDescent="0.3">
      <c r="A756" s="4"/>
      <c r="O756" s="2"/>
      <c r="P756"/>
      <c r="Q756"/>
      <c r="R756"/>
    </row>
    <row r="757" spans="1:18" s="13" customFormat="1" x14ac:dyDescent="0.3">
      <c r="A757" s="4"/>
      <c r="O757" s="2"/>
      <c r="P757"/>
      <c r="Q757"/>
      <c r="R757"/>
    </row>
    <row r="758" spans="1:18" s="13" customFormat="1" x14ac:dyDescent="0.3">
      <c r="A758" s="4"/>
      <c r="O758" s="2"/>
      <c r="P758"/>
      <c r="Q758"/>
      <c r="R758"/>
    </row>
    <row r="759" spans="1:18" s="13" customFormat="1" x14ac:dyDescent="0.3">
      <c r="A759" s="4"/>
      <c r="O759" s="2"/>
      <c r="P759"/>
      <c r="Q759"/>
      <c r="R759"/>
    </row>
    <row r="760" spans="1:18" s="13" customFormat="1" x14ac:dyDescent="0.3">
      <c r="A760" s="4"/>
      <c r="O760" s="2"/>
      <c r="P760"/>
      <c r="Q760"/>
      <c r="R760"/>
    </row>
    <row r="761" spans="1:18" s="13" customFormat="1" x14ac:dyDescent="0.3">
      <c r="A761" s="4"/>
      <c r="O761" s="2"/>
      <c r="P761"/>
      <c r="Q761"/>
      <c r="R761"/>
    </row>
    <row r="762" spans="1:18" s="13" customFormat="1" x14ac:dyDescent="0.3">
      <c r="A762" s="4"/>
      <c r="O762" s="2"/>
      <c r="P762"/>
      <c r="Q762"/>
      <c r="R762"/>
    </row>
    <row r="763" spans="1:18" s="13" customFormat="1" x14ac:dyDescent="0.3">
      <c r="A763" s="4"/>
      <c r="O763" s="2"/>
      <c r="P763"/>
      <c r="Q763"/>
      <c r="R763"/>
    </row>
    <row r="764" spans="1:18" s="13" customFormat="1" x14ac:dyDescent="0.3">
      <c r="A764" s="4"/>
      <c r="O764" s="2"/>
      <c r="P764"/>
      <c r="Q764"/>
      <c r="R764"/>
    </row>
    <row r="765" spans="1:18" s="13" customFormat="1" x14ac:dyDescent="0.3">
      <c r="A765" s="4"/>
      <c r="O765" s="2"/>
      <c r="P765"/>
      <c r="Q765"/>
      <c r="R765"/>
    </row>
    <row r="766" spans="1:18" s="13" customFormat="1" x14ac:dyDescent="0.3">
      <c r="A766" s="4"/>
      <c r="O766" s="2"/>
      <c r="P766"/>
      <c r="Q766"/>
      <c r="R766"/>
    </row>
    <row r="767" spans="1:18" s="13" customFormat="1" x14ac:dyDescent="0.3">
      <c r="A767" s="4"/>
      <c r="O767" s="2"/>
      <c r="P767"/>
      <c r="Q767"/>
      <c r="R767"/>
    </row>
    <row r="768" spans="1:18" s="13" customFormat="1" x14ac:dyDescent="0.3">
      <c r="A768" s="4"/>
      <c r="O768" s="2"/>
      <c r="P768"/>
      <c r="Q768"/>
      <c r="R768"/>
    </row>
    <row r="769" spans="1:18" s="13" customFormat="1" x14ac:dyDescent="0.3">
      <c r="A769" s="4"/>
      <c r="O769" s="2"/>
      <c r="P769"/>
      <c r="Q769"/>
      <c r="R769"/>
    </row>
    <row r="770" spans="1:18" s="13" customFormat="1" x14ac:dyDescent="0.3">
      <c r="A770" s="4"/>
      <c r="O770" s="2"/>
      <c r="P770"/>
      <c r="Q770"/>
      <c r="R770"/>
    </row>
    <row r="771" spans="1:18" s="13" customFormat="1" x14ac:dyDescent="0.3">
      <c r="A771" s="4"/>
      <c r="O771" s="2"/>
      <c r="P771"/>
      <c r="Q771"/>
      <c r="R771"/>
    </row>
    <row r="772" spans="1:18" s="13" customFormat="1" x14ac:dyDescent="0.3">
      <c r="A772" s="4"/>
      <c r="O772" s="2"/>
      <c r="P772"/>
      <c r="Q772"/>
      <c r="R772"/>
    </row>
    <row r="773" spans="1:18" s="13" customFormat="1" x14ac:dyDescent="0.3">
      <c r="A773" s="4"/>
      <c r="O773" s="2"/>
      <c r="P773"/>
      <c r="Q773"/>
      <c r="R773"/>
    </row>
    <row r="774" spans="1:18" s="13" customFormat="1" x14ac:dyDescent="0.3">
      <c r="A774" s="4"/>
      <c r="O774" s="2"/>
      <c r="P774"/>
      <c r="Q774"/>
      <c r="R774"/>
    </row>
    <row r="775" spans="1:18" s="13" customFormat="1" x14ac:dyDescent="0.3">
      <c r="A775" s="4"/>
      <c r="O775" s="2"/>
      <c r="P775"/>
      <c r="Q775"/>
      <c r="R775"/>
    </row>
    <row r="776" spans="1:18" s="13" customFormat="1" x14ac:dyDescent="0.3">
      <c r="A776" s="4"/>
      <c r="O776" s="2"/>
      <c r="P776"/>
      <c r="Q776"/>
      <c r="R776"/>
    </row>
    <row r="777" spans="1:18" s="13" customFormat="1" x14ac:dyDescent="0.3">
      <c r="A777" s="4"/>
      <c r="O777" s="2"/>
      <c r="P777"/>
      <c r="Q777"/>
      <c r="R777"/>
    </row>
    <row r="778" spans="1:18" s="13" customFormat="1" x14ac:dyDescent="0.3">
      <c r="A778" s="4"/>
      <c r="O778" s="2"/>
      <c r="P778"/>
      <c r="Q778"/>
      <c r="R778"/>
    </row>
    <row r="779" spans="1:18" s="13" customFormat="1" x14ac:dyDescent="0.3">
      <c r="A779" s="4"/>
      <c r="O779" s="2"/>
      <c r="P779"/>
      <c r="Q779"/>
      <c r="R779"/>
    </row>
    <row r="780" spans="1:18" s="13" customFormat="1" x14ac:dyDescent="0.3">
      <c r="A780" s="4"/>
      <c r="O780" s="2"/>
      <c r="P780"/>
      <c r="Q780"/>
      <c r="R780"/>
    </row>
    <row r="781" spans="1:18" s="13" customFormat="1" x14ac:dyDescent="0.3">
      <c r="A781" s="4"/>
      <c r="O781" s="2"/>
      <c r="P781"/>
      <c r="Q781"/>
      <c r="R781"/>
    </row>
    <row r="782" spans="1:18" s="13" customFormat="1" x14ac:dyDescent="0.3">
      <c r="A782" s="4"/>
      <c r="O782" s="2"/>
      <c r="P782"/>
      <c r="Q782"/>
      <c r="R782"/>
    </row>
    <row r="783" spans="1:18" s="13" customFormat="1" x14ac:dyDescent="0.3">
      <c r="A783" s="4"/>
      <c r="O783" s="2"/>
      <c r="P783"/>
      <c r="Q783"/>
      <c r="R783"/>
    </row>
    <row r="784" spans="1:18" s="13" customFormat="1" x14ac:dyDescent="0.3">
      <c r="A784" s="4"/>
      <c r="O784" s="2"/>
      <c r="P784"/>
      <c r="Q784"/>
      <c r="R784"/>
    </row>
    <row r="785" spans="1:18" s="13" customFormat="1" x14ac:dyDescent="0.3">
      <c r="A785" s="4"/>
      <c r="O785" s="2"/>
      <c r="P785"/>
      <c r="Q785"/>
      <c r="R785"/>
    </row>
    <row r="786" spans="1:18" s="13" customFormat="1" x14ac:dyDescent="0.3">
      <c r="A786" s="4"/>
      <c r="O786" s="2"/>
      <c r="P786"/>
      <c r="Q786"/>
      <c r="R786"/>
    </row>
    <row r="787" spans="1:18" s="13" customFormat="1" x14ac:dyDescent="0.3">
      <c r="A787" s="4"/>
      <c r="O787" s="2"/>
      <c r="P787"/>
      <c r="Q787"/>
      <c r="R787"/>
    </row>
    <row r="788" spans="1:18" s="13" customFormat="1" x14ac:dyDescent="0.3">
      <c r="A788" s="4"/>
      <c r="O788" s="2"/>
      <c r="P788"/>
      <c r="Q788"/>
      <c r="R788"/>
    </row>
    <row r="789" spans="1:18" s="13" customFormat="1" x14ac:dyDescent="0.3">
      <c r="A789" s="4"/>
      <c r="O789" s="2"/>
      <c r="P789"/>
      <c r="Q789"/>
      <c r="R789"/>
    </row>
    <row r="790" spans="1:18" s="13" customFormat="1" x14ac:dyDescent="0.3">
      <c r="A790" s="4"/>
      <c r="O790" s="2"/>
      <c r="P790"/>
      <c r="Q790"/>
      <c r="R790"/>
    </row>
    <row r="791" spans="1:18" s="13" customFormat="1" x14ac:dyDescent="0.3">
      <c r="A791" s="4"/>
      <c r="O791" s="2"/>
      <c r="P791"/>
      <c r="Q791"/>
      <c r="R791"/>
    </row>
    <row r="792" spans="1:18" s="13" customFormat="1" x14ac:dyDescent="0.3">
      <c r="A792" s="4"/>
      <c r="O792" s="2"/>
      <c r="P792"/>
      <c r="Q792"/>
      <c r="R792"/>
    </row>
    <row r="793" spans="1:18" s="13" customFormat="1" x14ac:dyDescent="0.3">
      <c r="A793" s="4"/>
      <c r="O793" s="2"/>
      <c r="P793"/>
      <c r="Q793"/>
      <c r="R793"/>
    </row>
    <row r="794" spans="1:18" s="13" customFormat="1" x14ac:dyDescent="0.3">
      <c r="A794" s="4"/>
      <c r="O794" s="2"/>
      <c r="P794"/>
      <c r="Q794"/>
      <c r="R794"/>
    </row>
    <row r="795" spans="1:18" s="13" customFormat="1" x14ac:dyDescent="0.3">
      <c r="A795" s="4"/>
      <c r="O795" s="2"/>
      <c r="P795"/>
      <c r="Q795"/>
      <c r="R795"/>
    </row>
    <row r="796" spans="1:18" s="13" customFormat="1" x14ac:dyDescent="0.3">
      <c r="A796" s="4"/>
      <c r="O796" s="2"/>
      <c r="P796"/>
      <c r="Q796"/>
      <c r="R796"/>
    </row>
    <row r="797" spans="1:18" s="13" customFormat="1" x14ac:dyDescent="0.3">
      <c r="A797" s="4"/>
      <c r="O797" s="2"/>
      <c r="P797"/>
      <c r="Q797"/>
      <c r="R797"/>
    </row>
    <row r="798" spans="1:18" s="13" customFormat="1" x14ac:dyDescent="0.3">
      <c r="A798" s="4"/>
      <c r="O798" s="2"/>
      <c r="P798"/>
      <c r="Q798"/>
      <c r="R798"/>
    </row>
    <row r="799" spans="1:18" s="13" customFormat="1" x14ac:dyDescent="0.3">
      <c r="A799" s="4"/>
      <c r="O799" s="2"/>
      <c r="P799"/>
      <c r="Q799"/>
      <c r="R799"/>
    </row>
    <row r="800" spans="1:18" s="13" customFormat="1" x14ac:dyDescent="0.3">
      <c r="A800" s="4"/>
      <c r="O800" s="2"/>
      <c r="P800"/>
      <c r="Q800"/>
      <c r="R800"/>
    </row>
    <row r="801" spans="1:18" s="13" customFormat="1" x14ac:dyDescent="0.3">
      <c r="A801" s="4"/>
      <c r="O801" s="2"/>
      <c r="P801"/>
      <c r="Q801"/>
      <c r="R801"/>
    </row>
    <row r="802" spans="1:18" s="13" customFormat="1" x14ac:dyDescent="0.3">
      <c r="A802" s="4"/>
      <c r="O802" s="2"/>
      <c r="P802"/>
      <c r="Q802"/>
      <c r="R802"/>
    </row>
    <row r="803" spans="1:18" s="13" customFormat="1" x14ac:dyDescent="0.3">
      <c r="A803" s="4"/>
      <c r="O803" s="2"/>
      <c r="P803"/>
      <c r="Q803"/>
      <c r="R803"/>
    </row>
    <row r="804" spans="1:18" s="13" customFormat="1" x14ac:dyDescent="0.3">
      <c r="A804" s="4"/>
      <c r="O804" s="2"/>
      <c r="P804"/>
      <c r="Q804"/>
      <c r="R804"/>
    </row>
    <row r="805" spans="1:18" s="13" customFormat="1" x14ac:dyDescent="0.3">
      <c r="A805" s="4"/>
      <c r="O805" s="2"/>
      <c r="P805"/>
      <c r="Q805"/>
      <c r="R805"/>
    </row>
    <row r="806" spans="1:18" s="13" customFormat="1" x14ac:dyDescent="0.3">
      <c r="A806" s="4"/>
      <c r="O806" s="2"/>
      <c r="P806"/>
      <c r="Q806"/>
      <c r="R806"/>
    </row>
    <row r="807" spans="1:18" s="13" customFormat="1" x14ac:dyDescent="0.3">
      <c r="A807" s="4"/>
      <c r="O807" s="2"/>
      <c r="P807"/>
      <c r="Q807"/>
      <c r="R807"/>
    </row>
    <row r="808" spans="1:18" s="13" customFormat="1" x14ac:dyDescent="0.3">
      <c r="A808" s="4"/>
      <c r="O808" s="2"/>
      <c r="P808"/>
      <c r="Q808"/>
      <c r="R808"/>
    </row>
    <row r="809" spans="1:18" s="13" customFormat="1" x14ac:dyDescent="0.3">
      <c r="A809" s="4"/>
      <c r="O809" s="2"/>
      <c r="P809"/>
      <c r="Q809"/>
      <c r="R809"/>
    </row>
    <row r="810" spans="1:18" s="13" customFormat="1" x14ac:dyDescent="0.3">
      <c r="A810" s="4"/>
      <c r="O810" s="2"/>
      <c r="P810"/>
      <c r="Q810"/>
      <c r="R810"/>
    </row>
    <row r="811" spans="1:18" s="13" customFormat="1" x14ac:dyDescent="0.3">
      <c r="A811" s="4"/>
      <c r="O811" s="2"/>
      <c r="P811"/>
      <c r="Q811"/>
      <c r="R811"/>
    </row>
    <row r="812" spans="1:18" s="13" customFormat="1" x14ac:dyDescent="0.3">
      <c r="A812" s="4"/>
      <c r="O812" s="2"/>
      <c r="P812"/>
      <c r="Q812"/>
      <c r="R812"/>
    </row>
    <row r="813" spans="1:18" s="13" customFormat="1" x14ac:dyDescent="0.3">
      <c r="A813" s="4"/>
      <c r="O813" s="2"/>
      <c r="P813"/>
      <c r="Q813"/>
      <c r="R813"/>
    </row>
    <row r="814" spans="1:18" s="13" customFormat="1" x14ac:dyDescent="0.3">
      <c r="A814" s="4"/>
      <c r="O814" s="2"/>
      <c r="P814"/>
      <c r="Q814"/>
      <c r="R814"/>
    </row>
    <row r="815" spans="1:18" s="13" customFormat="1" x14ac:dyDescent="0.3">
      <c r="A815" s="4"/>
      <c r="O815" s="2"/>
      <c r="P815"/>
      <c r="Q815"/>
      <c r="R815"/>
    </row>
    <row r="816" spans="1:18" s="13" customFormat="1" x14ac:dyDescent="0.3">
      <c r="A816" s="4"/>
      <c r="O816" s="2"/>
      <c r="P816"/>
      <c r="Q816"/>
      <c r="R816"/>
    </row>
    <row r="817" spans="1:18" s="13" customFormat="1" x14ac:dyDescent="0.3">
      <c r="A817" s="4"/>
      <c r="O817" s="2"/>
      <c r="P817"/>
      <c r="Q817"/>
      <c r="R817"/>
    </row>
    <row r="818" spans="1:18" s="13" customFormat="1" x14ac:dyDescent="0.3">
      <c r="A818" s="4"/>
      <c r="O818" s="2"/>
      <c r="P818"/>
      <c r="Q818"/>
      <c r="R818"/>
    </row>
    <row r="819" spans="1:18" s="13" customFormat="1" x14ac:dyDescent="0.3">
      <c r="A819" s="4"/>
      <c r="O819" s="2"/>
      <c r="P819"/>
      <c r="Q819"/>
      <c r="R819"/>
    </row>
    <row r="820" spans="1:18" s="13" customFormat="1" x14ac:dyDescent="0.3">
      <c r="A820" s="4"/>
      <c r="O820" s="2"/>
      <c r="P820"/>
      <c r="Q820"/>
      <c r="R820"/>
    </row>
    <row r="821" spans="1:18" s="13" customFormat="1" x14ac:dyDescent="0.3">
      <c r="A821" s="4"/>
      <c r="O821" s="2"/>
      <c r="P821"/>
      <c r="Q821"/>
      <c r="R821"/>
    </row>
    <row r="822" spans="1:18" s="13" customFormat="1" x14ac:dyDescent="0.3">
      <c r="A822" s="4"/>
      <c r="O822" s="2"/>
      <c r="P822"/>
      <c r="Q822"/>
      <c r="R822"/>
    </row>
    <row r="823" spans="1:18" s="13" customFormat="1" x14ac:dyDescent="0.3">
      <c r="A823" s="4"/>
      <c r="O823" s="2"/>
      <c r="P823"/>
      <c r="Q823"/>
      <c r="R823"/>
    </row>
    <row r="824" spans="1:18" s="13" customFormat="1" x14ac:dyDescent="0.3">
      <c r="A824" s="4"/>
      <c r="O824" s="2"/>
      <c r="P824"/>
      <c r="Q824"/>
      <c r="R824"/>
    </row>
    <row r="825" spans="1:18" s="13" customFormat="1" x14ac:dyDescent="0.3">
      <c r="A825" s="4"/>
      <c r="O825" s="2"/>
      <c r="P825"/>
      <c r="Q825"/>
      <c r="R825"/>
    </row>
    <row r="826" spans="1:18" s="13" customFormat="1" x14ac:dyDescent="0.3">
      <c r="A826" s="4"/>
      <c r="O826" s="2"/>
      <c r="P826"/>
      <c r="Q826"/>
      <c r="R826"/>
    </row>
    <row r="827" spans="1:18" s="13" customFormat="1" x14ac:dyDescent="0.3">
      <c r="A827" s="4"/>
      <c r="O827" s="2"/>
      <c r="P827"/>
      <c r="Q827"/>
      <c r="R827"/>
    </row>
    <row r="828" spans="1:18" s="13" customFormat="1" x14ac:dyDescent="0.3">
      <c r="A828" s="4"/>
      <c r="O828" s="2"/>
      <c r="P828"/>
      <c r="Q828"/>
      <c r="R828"/>
    </row>
    <row r="829" spans="1:18" s="13" customFormat="1" x14ac:dyDescent="0.3">
      <c r="A829" s="4"/>
      <c r="O829" s="2"/>
      <c r="P829"/>
      <c r="Q829"/>
      <c r="R829"/>
    </row>
    <row r="830" spans="1:18" s="13" customFormat="1" x14ac:dyDescent="0.3">
      <c r="A830" s="4"/>
      <c r="O830" s="2"/>
      <c r="P830"/>
      <c r="Q830"/>
      <c r="R830"/>
    </row>
    <row r="831" spans="1:18" s="13" customFormat="1" x14ac:dyDescent="0.3">
      <c r="A831" s="4"/>
      <c r="O831" s="2"/>
      <c r="P831"/>
      <c r="Q831"/>
      <c r="R831"/>
    </row>
    <row r="832" spans="1:18" s="13" customFormat="1" x14ac:dyDescent="0.3">
      <c r="A832" s="4"/>
      <c r="O832" s="2"/>
      <c r="P832"/>
      <c r="Q832"/>
      <c r="R832"/>
    </row>
    <row r="833" spans="1:18" s="13" customFormat="1" x14ac:dyDescent="0.3">
      <c r="A833" s="4"/>
      <c r="O833" s="2"/>
      <c r="P833"/>
      <c r="Q833"/>
      <c r="R833"/>
    </row>
    <row r="834" spans="1:18" s="13" customFormat="1" x14ac:dyDescent="0.3">
      <c r="A834" s="4"/>
      <c r="O834" s="2"/>
      <c r="P834"/>
      <c r="Q834"/>
      <c r="R834"/>
    </row>
    <row r="835" spans="1:18" s="13" customFormat="1" x14ac:dyDescent="0.3">
      <c r="A835" s="4"/>
      <c r="O835" s="2"/>
      <c r="P835"/>
      <c r="Q835"/>
      <c r="R835"/>
    </row>
    <row r="836" spans="1:18" s="13" customFormat="1" x14ac:dyDescent="0.3">
      <c r="A836" s="4"/>
      <c r="O836" s="2"/>
      <c r="P836"/>
      <c r="Q836"/>
      <c r="R836"/>
    </row>
    <row r="837" spans="1:18" s="13" customFormat="1" x14ac:dyDescent="0.3">
      <c r="A837" s="4"/>
      <c r="O837" s="2"/>
      <c r="P837"/>
      <c r="Q837"/>
      <c r="R837"/>
    </row>
    <row r="838" spans="1:18" s="13" customFormat="1" x14ac:dyDescent="0.3">
      <c r="A838" s="4"/>
      <c r="O838" s="2"/>
      <c r="P838"/>
      <c r="Q838"/>
      <c r="R838"/>
    </row>
    <row r="839" spans="1:18" s="13" customFormat="1" x14ac:dyDescent="0.3">
      <c r="A839" s="4"/>
      <c r="O839" s="2"/>
      <c r="P839"/>
      <c r="Q839"/>
      <c r="R839"/>
    </row>
    <row r="840" spans="1:18" s="13" customFormat="1" x14ac:dyDescent="0.3">
      <c r="A840" s="4"/>
      <c r="O840" s="2"/>
      <c r="P840"/>
      <c r="Q840"/>
      <c r="R840"/>
    </row>
    <row r="841" spans="1:18" s="13" customFormat="1" x14ac:dyDescent="0.3">
      <c r="A841" s="4"/>
      <c r="O841" s="2"/>
      <c r="P841"/>
      <c r="Q841"/>
      <c r="R841"/>
    </row>
    <row r="842" spans="1:18" s="13" customFormat="1" x14ac:dyDescent="0.3">
      <c r="A842" s="4"/>
      <c r="O842" s="2"/>
      <c r="P842"/>
      <c r="Q842"/>
      <c r="R842"/>
    </row>
    <row r="843" spans="1:18" s="13" customFormat="1" x14ac:dyDescent="0.3">
      <c r="A843" s="4"/>
      <c r="O843" s="2"/>
      <c r="P843"/>
      <c r="Q843"/>
      <c r="R843"/>
    </row>
    <row r="844" spans="1:18" s="13" customFormat="1" x14ac:dyDescent="0.3">
      <c r="A844" s="4"/>
      <c r="O844" s="2"/>
      <c r="P844"/>
      <c r="Q844"/>
      <c r="R844"/>
    </row>
    <row r="845" spans="1:18" s="13" customFormat="1" x14ac:dyDescent="0.3">
      <c r="A845" s="4"/>
      <c r="O845" s="2"/>
      <c r="P845"/>
      <c r="Q845"/>
      <c r="R845"/>
    </row>
    <row r="846" spans="1:18" s="13" customFormat="1" x14ac:dyDescent="0.3">
      <c r="A846" s="4"/>
      <c r="O846" s="2"/>
      <c r="P846"/>
      <c r="Q846"/>
      <c r="R846"/>
    </row>
    <row r="847" spans="1:18" s="13" customFormat="1" x14ac:dyDescent="0.3">
      <c r="A847" s="4"/>
      <c r="O847" s="2"/>
      <c r="P847"/>
      <c r="Q847"/>
      <c r="R847"/>
    </row>
    <row r="848" spans="1:18" s="13" customFormat="1" x14ac:dyDescent="0.3">
      <c r="A848" s="4"/>
      <c r="O848" s="2"/>
      <c r="P848"/>
      <c r="Q848"/>
      <c r="R848"/>
    </row>
    <row r="849" spans="1:18" s="13" customFormat="1" x14ac:dyDescent="0.3">
      <c r="A849" s="4"/>
      <c r="O849" s="2"/>
      <c r="P849"/>
      <c r="Q849"/>
      <c r="R849"/>
    </row>
    <row r="850" spans="1:18" s="13" customFormat="1" x14ac:dyDescent="0.3">
      <c r="A850" s="4"/>
      <c r="O850" s="2"/>
      <c r="P850"/>
      <c r="Q850"/>
      <c r="R850"/>
    </row>
    <row r="851" spans="1:18" s="13" customFormat="1" x14ac:dyDescent="0.3">
      <c r="A851" s="4"/>
      <c r="O851" s="2"/>
      <c r="P851"/>
      <c r="Q851"/>
      <c r="R851"/>
    </row>
    <row r="852" spans="1:18" s="13" customFormat="1" x14ac:dyDescent="0.3">
      <c r="A852" s="4"/>
      <c r="O852" s="2"/>
      <c r="P852"/>
      <c r="Q852"/>
      <c r="R852"/>
    </row>
    <row r="853" spans="1:18" s="13" customFormat="1" x14ac:dyDescent="0.3">
      <c r="A853" s="4"/>
      <c r="O853" s="2"/>
      <c r="P853"/>
      <c r="Q853"/>
      <c r="R853"/>
    </row>
    <row r="854" spans="1:18" s="13" customFormat="1" x14ac:dyDescent="0.3">
      <c r="A854" s="4"/>
      <c r="O854" s="2"/>
      <c r="P854"/>
      <c r="Q854"/>
      <c r="R854"/>
    </row>
    <row r="855" spans="1:18" s="13" customFormat="1" x14ac:dyDescent="0.3">
      <c r="A855" s="4"/>
      <c r="O855" s="2"/>
      <c r="P855"/>
      <c r="Q855"/>
      <c r="R855"/>
    </row>
    <row r="856" spans="1:18" s="13" customFormat="1" x14ac:dyDescent="0.3">
      <c r="A856" s="4"/>
      <c r="O856" s="2"/>
      <c r="P856"/>
      <c r="Q856"/>
      <c r="R856"/>
    </row>
    <row r="857" spans="1:18" s="13" customFormat="1" x14ac:dyDescent="0.3">
      <c r="A857" s="4"/>
      <c r="O857" s="2"/>
      <c r="P857"/>
      <c r="Q857"/>
      <c r="R857"/>
    </row>
    <row r="858" spans="1:18" s="13" customFormat="1" x14ac:dyDescent="0.3">
      <c r="A858" s="4"/>
      <c r="O858" s="2"/>
      <c r="P858"/>
      <c r="Q858"/>
      <c r="R858"/>
    </row>
    <row r="859" spans="1:18" s="13" customFormat="1" x14ac:dyDescent="0.3">
      <c r="A859" s="4"/>
      <c r="O859" s="2"/>
      <c r="P859"/>
      <c r="Q859"/>
      <c r="R859"/>
    </row>
    <row r="860" spans="1:18" s="13" customFormat="1" x14ac:dyDescent="0.3">
      <c r="A860" s="4"/>
      <c r="O860" s="2"/>
      <c r="P860"/>
      <c r="Q860"/>
      <c r="R860"/>
    </row>
    <row r="861" spans="1:18" s="13" customFormat="1" x14ac:dyDescent="0.3">
      <c r="A861" s="4"/>
      <c r="O861" s="2"/>
      <c r="P861"/>
      <c r="Q861"/>
      <c r="R861"/>
    </row>
    <row r="862" spans="1:18" s="13" customFormat="1" x14ac:dyDescent="0.3">
      <c r="A862" s="4"/>
      <c r="O862" s="2"/>
      <c r="P862"/>
      <c r="Q862"/>
      <c r="R862"/>
    </row>
    <row r="863" spans="1:18" s="13" customFormat="1" x14ac:dyDescent="0.3">
      <c r="A863" s="4"/>
      <c r="O863" s="2"/>
      <c r="P863"/>
      <c r="Q863"/>
      <c r="R863"/>
    </row>
    <row r="864" spans="1:18" s="13" customFormat="1" x14ac:dyDescent="0.3">
      <c r="A864" s="4"/>
      <c r="O864" s="2"/>
      <c r="P864"/>
      <c r="Q864"/>
      <c r="R864"/>
    </row>
    <row r="865" spans="1:18" s="13" customFormat="1" x14ac:dyDescent="0.3">
      <c r="A865" s="4"/>
      <c r="O865" s="2"/>
      <c r="P865"/>
      <c r="Q865"/>
      <c r="R865"/>
    </row>
    <row r="866" spans="1:18" s="13" customFormat="1" x14ac:dyDescent="0.3">
      <c r="A866" s="4"/>
      <c r="O866" s="2"/>
      <c r="P866"/>
      <c r="Q866"/>
      <c r="R866"/>
    </row>
    <row r="867" spans="1:18" s="13" customFormat="1" x14ac:dyDescent="0.3">
      <c r="A867" s="4"/>
      <c r="O867" s="2"/>
      <c r="P867"/>
      <c r="Q867"/>
      <c r="R867"/>
    </row>
    <row r="868" spans="1:18" s="13" customFormat="1" x14ac:dyDescent="0.3">
      <c r="A868" s="4"/>
      <c r="O868" s="2"/>
      <c r="P868"/>
      <c r="Q868"/>
      <c r="R868"/>
    </row>
    <row r="869" spans="1:18" s="13" customFormat="1" x14ac:dyDescent="0.3">
      <c r="A869" s="4"/>
      <c r="O869" s="2"/>
      <c r="P869"/>
      <c r="Q869"/>
      <c r="R869"/>
    </row>
    <row r="870" spans="1:18" s="13" customFormat="1" x14ac:dyDescent="0.3">
      <c r="A870" s="4"/>
      <c r="O870" s="2"/>
      <c r="P870"/>
      <c r="Q870"/>
      <c r="R870"/>
    </row>
    <row r="871" spans="1:18" s="13" customFormat="1" x14ac:dyDescent="0.3">
      <c r="A871" s="4"/>
      <c r="O871" s="2"/>
      <c r="P871"/>
      <c r="Q871"/>
      <c r="R871"/>
    </row>
    <row r="872" spans="1:18" s="13" customFormat="1" x14ac:dyDescent="0.3">
      <c r="A872" s="4"/>
      <c r="O872" s="2"/>
      <c r="P872"/>
      <c r="Q872"/>
      <c r="R872"/>
    </row>
    <row r="873" spans="1:18" s="13" customFormat="1" x14ac:dyDescent="0.3">
      <c r="A873" s="4"/>
      <c r="O873" s="2"/>
      <c r="P873"/>
      <c r="Q873"/>
      <c r="R873"/>
    </row>
    <row r="874" spans="1:18" s="13" customFormat="1" x14ac:dyDescent="0.3">
      <c r="A874" s="4"/>
      <c r="O874" s="2"/>
      <c r="P874"/>
      <c r="Q874"/>
      <c r="R874"/>
    </row>
    <row r="875" spans="1:18" s="13" customFormat="1" x14ac:dyDescent="0.3">
      <c r="A875" s="4"/>
      <c r="O875" s="2"/>
      <c r="P875"/>
      <c r="Q875"/>
      <c r="R875"/>
    </row>
    <row r="876" spans="1:18" s="13" customFormat="1" x14ac:dyDescent="0.3">
      <c r="A876" s="4"/>
      <c r="O876" s="2"/>
      <c r="P876"/>
      <c r="Q876"/>
      <c r="R876"/>
    </row>
    <row r="877" spans="1:18" s="13" customFormat="1" x14ac:dyDescent="0.3">
      <c r="A877" s="4"/>
      <c r="O877" s="2"/>
      <c r="P877"/>
      <c r="Q877"/>
      <c r="R877"/>
    </row>
    <row r="878" spans="1:18" s="13" customFormat="1" x14ac:dyDescent="0.3">
      <c r="A878" s="4"/>
      <c r="O878" s="2"/>
      <c r="P878"/>
      <c r="Q878"/>
      <c r="R878"/>
    </row>
    <row r="879" spans="1:18" s="13" customFormat="1" x14ac:dyDescent="0.3">
      <c r="A879" s="4"/>
      <c r="O879" s="2"/>
      <c r="P879"/>
      <c r="Q879"/>
      <c r="R879"/>
    </row>
    <row r="880" spans="1:18" s="13" customFormat="1" x14ac:dyDescent="0.3">
      <c r="A880" s="4"/>
      <c r="O880" s="2"/>
      <c r="P880"/>
      <c r="Q880"/>
      <c r="R880"/>
    </row>
    <row r="881" spans="1:18" s="13" customFormat="1" x14ac:dyDescent="0.3">
      <c r="A881" s="4"/>
      <c r="O881" s="2"/>
      <c r="P881"/>
      <c r="Q881"/>
      <c r="R881"/>
    </row>
    <row r="882" spans="1:18" s="13" customFormat="1" x14ac:dyDescent="0.3">
      <c r="A882" s="4"/>
      <c r="O882" s="2"/>
      <c r="P882"/>
      <c r="Q882"/>
      <c r="R882"/>
    </row>
    <row r="883" spans="1:18" s="13" customFormat="1" x14ac:dyDescent="0.3">
      <c r="A883" s="4"/>
      <c r="O883" s="2"/>
      <c r="P883"/>
      <c r="Q883"/>
      <c r="R883"/>
    </row>
    <row r="884" spans="1:18" s="13" customFormat="1" x14ac:dyDescent="0.3">
      <c r="A884" s="4"/>
      <c r="O884" s="2"/>
      <c r="P884"/>
      <c r="Q884"/>
      <c r="R884"/>
    </row>
    <row r="885" spans="1:18" s="13" customFormat="1" x14ac:dyDescent="0.3">
      <c r="A885" s="4"/>
      <c r="O885" s="2"/>
      <c r="P885"/>
      <c r="Q885"/>
      <c r="R885"/>
    </row>
    <row r="886" spans="1:18" s="13" customFormat="1" x14ac:dyDescent="0.3">
      <c r="A886" s="4"/>
      <c r="O886" s="2"/>
      <c r="P886"/>
      <c r="Q886"/>
      <c r="R886"/>
    </row>
    <row r="887" spans="1:18" s="13" customFormat="1" x14ac:dyDescent="0.3">
      <c r="A887" s="4"/>
      <c r="O887" s="2"/>
      <c r="P887"/>
      <c r="Q887"/>
      <c r="R887"/>
    </row>
    <row r="888" spans="1:18" s="13" customFormat="1" x14ac:dyDescent="0.3">
      <c r="A888" s="4"/>
      <c r="O888" s="2"/>
      <c r="P888"/>
      <c r="Q888"/>
      <c r="R888"/>
    </row>
    <row r="889" spans="1:18" s="13" customFormat="1" x14ac:dyDescent="0.3">
      <c r="A889" s="4"/>
      <c r="O889" s="2"/>
      <c r="P889"/>
      <c r="Q889"/>
      <c r="R889"/>
    </row>
    <row r="890" spans="1:18" s="13" customFormat="1" x14ac:dyDescent="0.3">
      <c r="A890" s="4"/>
      <c r="O890" s="2"/>
      <c r="P890"/>
      <c r="Q890"/>
      <c r="R890"/>
    </row>
    <row r="891" spans="1:18" s="13" customFormat="1" x14ac:dyDescent="0.3">
      <c r="A891" s="4"/>
      <c r="O891" s="2"/>
      <c r="P891"/>
      <c r="Q891"/>
      <c r="R891"/>
    </row>
    <row r="892" spans="1:18" s="13" customFormat="1" x14ac:dyDescent="0.3">
      <c r="A892" s="4"/>
      <c r="O892" s="2"/>
      <c r="P892"/>
      <c r="Q892"/>
      <c r="R892"/>
    </row>
    <row r="893" spans="1:18" s="13" customFormat="1" x14ac:dyDescent="0.3">
      <c r="A893" s="4"/>
      <c r="O893" s="2"/>
      <c r="P893"/>
      <c r="Q893"/>
      <c r="R893"/>
    </row>
    <row r="894" spans="1:18" s="13" customFormat="1" x14ac:dyDescent="0.3">
      <c r="A894" s="4"/>
      <c r="O894" s="2"/>
      <c r="P894"/>
      <c r="Q894"/>
      <c r="R894"/>
    </row>
    <row r="895" spans="1:18" s="13" customFormat="1" x14ac:dyDescent="0.3">
      <c r="A895" s="4"/>
      <c r="O895" s="2"/>
      <c r="P895"/>
      <c r="Q895"/>
      <c r="R895"/>
    </row>
    <row r="896" spans="1:18" s="13" customFormat="1" x14ac:dyDescent="0.3">
      <c r="A896" s="4"/>
      <c r="O896" s="2"/>
      <c r="P896"/>
      <c r="Q896"/>
      <c r="R896"/>
    </row>
    <row r="897" spans="1:18" s="13" customFormat="1" x14ac:dyDescent="0.3">
      <c r="A897" s="4"/>
      <c r="O897" s="2"/>
      <c r="P897"/>
      <c r="Q897"/>
      <c r="R897"/>
    </row>
    <row r="898" spans="1:18" s="13" customFormat="1" x14ac:dyDescent="0.3">
      <c r="A898" s="4"/>
      <c r="O898" s="2"/>
      <c r="P898"/>
      <c r="Q898"/>
      <c r="R898"/>
    </row>
    <row r="899" spans="1:18" s="13" customFormat="1" x14ac:dyDescent="0.3">
      <c r="A899" s="4"/>
      <c r="O899" s="2"/>
      <c r="P899"/>
      <c r="Q899"/>
      <c r="R899"/>
    </row>
    <row r="900" spans="1:18" s="13" customFormat="1" x14ac:dyDescent="0.3">
      <c r="A900" s="4"/>
      <c r="O900" s="2"/>
      <c r="P900"/>
      <c r="Q900"/>
      <c r="R900"/>
    </row>
    <row r="901" spans="1:18" s="13" customFormat="1" x14ac:dyDescent="0.3">
      <c r="A901" s="4"/>
      <c r="O901" s="2"/>
      <c r="P901"/>
      <c r="Q901"/>
      <c r="R901"/>
    </row>
    <row r="902" spans="1:18" s="13" customFormat="1" x14ac:dyDescent="0.3">
      <c r="A902" s="4"/>
      <c r="O902" s="2"/>
      <c r="P902"/>
      <c r="Q902"/>
      <c r="R902"/>
    </row>
    <row r="903" spans="1:18" s="13" customFormat="1" x14ac:dyDescent="0.3">
      <c r="A903" s="4"/>
      <c r="O903" s="2"/>
      <c r="P903"/>
      <c r="Q903"/>
      <c r="R903"/>
    </row>
    <row r="904" spans="1:18" s="13" customFormat="1" x14ac:dyDescent="0.3">
      <c r="A904" s="4"/>
      <c r="O904" s="2"/>
      <c r="P904"/>
      <c r="Q904"/>
      <c r="R904"/>
    </row>
    <row r="905" spans="1:18" s="13" customFormat="1" x14ac:dyDescent="0.3">
      <c r="A905" s="4"/>
      <c r="O905" s="2"/>
      <c r="P905"/>
      <c r="Q905"/>
      <c r="R905"/>
    </row>
    <row r="906" spans="1:18" s="13" customFormat="1" x14ac:dyDescent="0.3">
      <c r="A906" s="4"/>
      <c r="O906" s="2"/>
      <c r="P906"/>
      <c r="Q906"/>
      <c r="R906"/>
    </row>
    <row r="907" spans="1:18" s="13" customFormat="1" x14ac:dyDescent="0.3">
      <c r="A907" s="4"/>
      <c r="O907" s="2"/>
      <c r="P907"/>
      <c r="Q907"/>
      <c r="R907"/>
    </row>
    <row r="908" spans="1:18" s="13" customFormat="1" x14ac:dyDescent="0.3">
      <c r="A908" s="4"/>
      <c r="O908" s="2"/>
      <c r="P908"/>
      <c r="Q908"/>
      <c r="R908"/>
    </row>
    <row r="909" spans="1:18" s="13" customFormat="1" x14ac:dyDescent="0.3">
      <c r="A909" s="4"/>
      <c r="O909" s="2"/>
      <c r="P909"/>
      <c r="Q909"/>
      <c r="R909"/>
    </row>
    <row r="910" spans="1:18" s="13" customFormat="1" x14ac:dyDescent="0.3">
      <c r="A910" s="4"/>
      <c r="O910" s="2"/>
      <c r="P910"/>
      <c r="Q910"/>
      <c r="R910"/>
    </row>
    <row r="911" spans="1:18" s="13" customFormat="1" x14ac:dyDescent="0.3">
      <c r="A911" s="4"/>
      <c r="O911" s="2"/>
      <c r="P911"/>
      <c r="Q911"/>
      <c r="R911"/>
    </row>
    <row r="912" spans="1:18" s="13" customFormat="1" x14ac:dyDescent="0.3">
      <c r="A912" s="4"/>
      <c r="O912" s="2"/>
      <c r="P912"/>
      <c r="Q912"/>
      <c r="R912"/>
    </row>
    <row r="913" spans="1:18" s="13" customFormat="1" x14ac:dyDescent="0.3">
      <c r="A913" s="4"/>
      <c r="O913" s="2"/>
      <c r="P913"/>
      <c r="Q913"/>
      <c r="R913"/>
    </row>
    <row r="914" spans="1:18" s="13" customFormat="1" x14ac:dyDescent="0.3">
      <c r="A914" s="4"/>
      <c r="O914" s="2"/>
      <c r="P914"/>
      <c r="Q914"/>
      <c r="R914"/>
    </row>
    <row r="915" spans="1:18" s="13" customFormat="1" x14ac:dyDescent="0.3">
      <c r="A915" s="4"/>
      <c r="O915" s="2"/>
      <c r="P915"/>
      <c r="Q915"/>
      <c r="R915"/>
    </row>
    <row r="916" spans="1:18" s="13" customFormat="1" x14ac:dyDescent="0.3">
      <c r="A916" s="4"/>
      <c r="O916" s="2"/>
      <c r="P916"/>
      <c r="Q916"/>
      <c r="R916"/>
    </row>
    <row r="917" spans="1:18" s="13" customFormat="1" x14ac:dyDescent="0.3">
      <c r="A917" s="4"/>
      <c r="O917" s="2"/>
      <c r="P917"/>
      <c r="Q917"/>
      <c r="R917"/>
    </row>
    <row r="918" spans="1:18" s="13" customFormat="1" x14ac:dyDescent="0.3">
      <c r="A918" s="4"/>
      <c r="O918" s="2"/>
      <c r="P918"/>
      <c r="Q918"/>
      <c r="R918"/>
    </row>
    <row r="919" spans="1:18" s="13" customFormat="1" x14ac:dyDescent="0.3">
      <c r="A919" s="4"/>
      <c r="O919" s="2"/>
      <c r="P919"/>
      <c r="Q919"/>
      <c r="R919"/>
    </row>
    <row r="920" spans="1:18" s="13" customFormat="1" x14ac:dyDescent="0.3">
      <c r="A920" s="4"/>
      <c r="O920" s="2"/>
      <c r="P920"/>
      <c r="Q920"/>
      <c r="R920"/>
    </row>
    <row r="921" spans="1:18" s="13" customFormat="1" x14ac:dyDescent="0.3">
      <c r="A921" s="4"/>
      <c r="O921" s="2"/>
      <c r="P921"/>
      <c r="Q921"/>
      <c r="R921"/>
    </row>
    <row r="922" spans="1:18" s="13" customFormat="1" x14ac:dyDescent="0.3">
      <c r="A922" s="4"/>
      <c r="O922" s="2"/>
      <c r="P922"/>
      <c r="Q922"/>
      <c r="R922"/>
    </row>
    <row r="923" spans="1:18" s="13" customFormat="1" x14ac:dyDescent="0.3">
      <c r="A923" s="4"/>
      <c r="O923" s="2"/>
      <c r="P923"/>
      <c r="Q923"/>
      <c r="R923"/>
    </row>
    <row r="924" spans="1:18" s="13" customFormat="1" x14ac:dyDescent="0.3">
      <c r="A924" s="4"/>
      <c r="O924" s="2"/>
      <c r="P924"/>
      <c r="Q924"/>
      <c r="R924"/>
    </row>
    <row r="925" spans="1:18" s="13" customFormat="1" x14ac:dyDescent="0.3">
      <c r="A925" s="4"/>
      <c r="O925" s="2"/>
      <c r="P925"/>
      <c r="Q925"/>
      <c r="R925"/>
    </row>
    <row r="926" spans="1:18" s="13" customFormat="1" x14ac:dyDescent="0.3">
      <c r="A926" s="4"/>
      <c r="O926" s="2"/>
      <c r="P926"/>
      <c r="Q926"/>
      <c r="R926"/>
    </row>
    <row r="927" spans="1:18" s="13" customFormat="1" x14ac:dyDescent="0.3">
      <c r="A927" s="4"/>
      <c r="O927" s="2"/>
      <c r="P927"/>
      <c r="Q927"/>
      <c r="R927"/>
    </row>
    <row r="928" spans="1:18" s="13" customFormat="1" x14ac:dyDescent="0.3">
      <c r="A928" s="4"/>
      <c r="O928" s="2"/>
      <c r="P928"/>
      <c r="Q928"/>
      <c r="R928"/>
    </row>
    <row r="929" spans="1:18" s="13" customFormat="1" x14ac:dyDescent="0.3">
      <c r="A929" s="4"/>
      <c r="O929" s="2"/>
      <c r="P929"/>
      <c r="Q929"/>
      <c r="R929"/>
    </row>
    <row r="930" spans="1:18" s="13" customFormat="1" x14ac:dyDescent="0.3">
      <c r="A930" s="4"/>
      <c r="O930" s="2"/>
      <c r="P930"/>
      <c r="Q930"/>
      <c r="R930"/>
    </row>
    <row r="931" spans="1:18" s="13" customFormat="1" x14ac:dyDescent="0.3">
      <c r="A931" s="4"/>
      <c r="O931" s="2"/>
      <c r="P931"/>
      <c r="Q931"/>
      <c r="R931"/>
    </row>
    <row r="932" spans="1:18" s="13" customFormat="1" x14ac:dyDescent="0.3">
      <c r="A932" s="4"/>
      <c r="O932" s="2"/>
      <c r="P932"/>
      <c r="Q932"/>
      <c r="R932"/>
    </row>
    <row r="933" spans="1:18" s="13" customFormat="1" x14ac:dyDescent="0.3">
      <c r="A933" s="4"/>
      <c r="O933" s="2"/>
      <c r="P933"/>
      <c r="Q933"/>
      <c r="R933"/>
    </row>
    <row r="934" spans="1:18" s="13" customFormat="1" x14ac:dyDescent="0.3">
      <c r="A934" s="4"/>
      <c r="O934" s="2"/>
      <c r="P934"/>
      <c r="Q934"/>
      <c r="R934"/>
    </row>
    <row r="935" spans="1:18" s="13" customFormat="1" x14ac:dyDescent="0.3">
      <c r="A935" s="4"/>
      <c r="O935" s="2"/>
      <c r="P935"/>
      <c r="Q935"/>
      <c r="R935"/>
    </row>
    <row r="936" spans="1:18" s="13" customFormat="1" x14ac:dyDescent="0.3">
      <c r="A936" s="4"/>
      <c r="O936" s="2"/>
      <c r="P936"/>
      <c r="Q936"/>
      <c r="R936"/>
    </row>
    <row r="937" spans="1:18" s="13" customFormat="1" x14ac:dyDescent="0.3">
      <c r="A937" s="4"/>
      <c r="O937" s="2"/>
      <c r="P937"/>
      <c r="Q937"/>
      <c r="R937"/>
    </row>
    <row r="938" spans="1:18" s="13" customFormat="1" x14ac:dyDescent="0.3">
      <c r="A938" s="4"/>
      <c r="O938" s="2"/>
      <c r="P938"/>
      <c r="Q938"/>
      <c r="R938"/>
    </row>
    <row r="939" spans="1:18" s="13" customFormat="1" x14ac:dyDescent="0.3">
      <c r="A939" s="4"/>
      <c r="O939" s="2"/>
      <c r="P939"/>
      <c r="Q939"/>
      <c r="R939"/>
    </row>
    <row r="940" spans="1:18" s="13" customFormat="1" x14ac:dyDescent="0.3">
      <c r="A940" s="4"/>
      <c r="O940" s="2"/>
      <c r="P940"/>
      <c r="Q940"/>
      <c r="R940"/>
    </row>
    <row r="941" spans="1:18" s="13" customFormat="1" x14ac:dyDescent="0.3">
      <c r="A941" s="4"/>
      <c r="O941" s="2"/>
      <c r="P941"/>
      <c r="Q941"/>
      <c r="R941"/>
    </row>
    <row r="942" spans="1:18" s="13" customFormat="1" x14ac:dyDescent="0.3">
      <c r="A942" s="4"/>
      <c r="O942" s="2"/>
      <c r="P942"/>
      <c r="Q942"/>
      <c r="R942"/>
    </row>
    <row r="943" spans="1:18" s="13" customFormat="1" x14ac:dyDescent="0.3">
      <c r="A943" s="4"/>
      <c r="O943" s="2"/>
      <c r="P943"/>
      <c r="Q943"/>
      <c r="R943"/>
    </row>
    <row r="944" spans="1:18" s="13" customFormat="1" x14ac:dyDescent="0.3">
      <c r="A944" s="4"/>
      <c r="O944" s="2"/>
      <c r="P944"/>
      <c r="Q944"/>
      <c r="R944"/>
    </row>
    <row r="945" spans="1:18" s="13" customFormat="1" x14ac:dyDescent="0.3">
      <c r="A945" s="4"/>
      <c r="O945" s="2"/>
      <c r="P945"/>
      <c r="Q945"/>
      <c r="R945"/>
    </row>
    <row r="946" spans="1:18" s="13" customFormat="1" x14ac:dyDescent="0.3">
      <c r="A946" s="4"/>
      <c r="O946" s="2"/>
      <c r="P946"/>
      <c r="Q946"/>
      <c r="R946"/>
    </row>
    <row r="947" spans="1:18" s="13" customFormat="1" x14ac:dyDescent="0.3">
      <c r="A947" s="4"/>
      <c r="O947" s="2"/>
      <c r="P947"/>
      <c r="Q947"/>
      <c r="R947"/>
    </row>
    <row r="948" spans="1:18" s="13" customFormat="1" x14ac:dyDescent="0.3">
      <c r="A948" s="4"/>
      <c r="O948" s="2"/>
      <c r="P948"/>
      <c r="Q948"/>
      <c r="R948"/>
    </row>
    <row r="949" spans="1:18" s="13" customFormat="1" x14ac:dyDescent="0.3">
      <c r="A949" s="4"/>
      <c r="O949" s="2"/>
      <c r="P949"/>
      <c r="Q949"/>
      <c r="R949"/>
    </row>
    <row r="950" spans="1:18" s="13" customFormat="1" x14ac:dyDescent="0.3">
      <c r="A950" s="4"/>
      <c r="O950" s="2"/>
      <c r="P950"/>
      <c r="Q950"/>
      <c r="R950"/>
    </row>
    <row r="951" spans="1:18" s="13" customFormat="1" x14ac:dyDescent="0.3">
      <c r="A951" s="4"/>
      <c r="O951" s="2"/>
      <c r="P951"/>
      <c r="Q951"/>
      <c r="R951"/>
    </row>
    <row r="952" spans="1:18" s="13" customFormat="1" x14ac:dyDescent="0.3">
      <c r="A952" s="4"/>
      <c r="O952" s="2"/>
      <c r="P952"/>
      <c r="Q952"/>
      <c r="R952"/>
    </row>
    <row r="953" spans="1:18" s="13" customFormat="1" x14ac:dyDescent="0.3">
      <c r="A953" s="4"/>
      <c r="O953" s="2"/>
      <c r="P953"/>
      <c r="Q953"/>
      <c r="R953"/>
    </row>
    <row r="954" spans="1:18" s="13" customFormat="1" x14ac:dyDescent="0.3">
      <c r="A954" s="4"/>
      <c r="O954" s="2"/>
      <c r="P954"/>
      <c r="Q954"/>
      <c r="R954"/>
    </row>
    <row r="955" spans="1:18" s="13" customFormat="1" x14ac:dyDescent="0.3">
      <c r="A955" s="4"/>
      <c r="O955" s="2"/>
      <c r="P955"/>
      <c r="Q955"/>
      <c r="R955"/>
    </row>
    <row r="956" spans="1:18" s="13" customFormat="1" x14ac:dyDescent="0.3">
      <c r="A956" s="4"/>
      <c r="O956" s="2"/>
      <c r="P956"/>
      <c r="Q956"/>
      <c r="R956"/>
    </row>
    <row r="957" spans="1:18" s="13" customFormat="1" x14ac:dyDescent="0.3">
      <c r="A957" s="4"/>
      <c r="O957" s="2"/>
      <c r="P957"/>
      <c r="Q957"/>
      <c r="R957"/>
    </row>
    <row r="958" spans="1:18" s="13" customFormat="1" x14ac:dyDescent="0.3">
      <c r="A958" s="4"/>
      <c r="O958" s="2"/>
      <c r="P958"/>
      <c r="Q958"/>
      <c r="R958"/>
    </row>
    <row r="959" spans="1:18" s="13" customFormat="1" x14ac:dyDescent="0.3">
      <c r="A959" s="4"/>
      <c r="O959" s="2"/>
      <c r="P959"/>
      <c r="Q959"/>
      <c r="R959"/>
    </row>
    <row r="960" spans="1:18" s="13" customFormat="1" x14ac:dyDescent="0.3">
      <c r="A960" s="4"/>
      <c r="O960" s="2"/>
      <c r="P960"/>
      <c r="Q960"/>
      <c r="R960"/>
    </row>
    <row r="961" spans="1:18" s="13" customFormat="1" x14ac:dyDescent="0.3">
      <c r="A961" s="4"/>
      <c r="O961" s="2"/>
      <c r="P961"/>
      <c r="Q961"/>
      <c r="R961"/>
    </row>
    <row r="962" spans="1:18" s="13" customFormat="1" x14ac:dyDescent="0.3">
      <c r="A962" s="4"/>
      <c r="O962" s="2"/>
      <c r="P962"/>
      <c r="Q962"/>
      <c r="R962"/>
    </row>
    <row r="963" spans="1:18" s="13" customFormat="1" x14ac:dyDescent="0.3">
      <c r="A963" s="4"/>
      <c r="O963" s="2"/>
      <c r="P963"/>
      <c r="Q963"/>
      <c r="R963"/>
    </row>
    <row r="964" spans="1:18" s="13" customFormat="1" x14ac:dyDescent="0.3">
      <c r="A964" s="4"/>
      <c r="O964" s="2"/>
      <c r="P964"/>
      <c r="Q964"/>
      <c r="R964"/>
    </row>
    <row r="965" spans="1:18" s="13" customFormat="1" x14ac:dyDescent="0.3">
      <c r="A965" s="4"/>
      <c r="O965" s="2"/>
      <c r="P965"/>
      <c r="Q965"/>
      <c r="R965"/>
    </row>
    <row r="966" spans="1:18" s="13" customFormat="1" x14ac:dyDescent="0.3">
      <c r="A966" s="4"/>
      <c r="O966" s="2"/>
      <c r="P966"/>
      <c r="Q966"/>
      <c r="R966"/>
    </row>
    <row r="967" spans="1:18" s="13" customFormat="1" x14ac:dyDescent="0.3">
      <c r="A967" s="4"/>
      <c r="O967" s="2"/>
      <c r="P967"/>
      <c r="Q967"/>
      <c r="R967"/>
    </row>
    <row r="968" spans="1:18" s="13" customFormat="1" x14ac:dyDescent="0.3">
      <c r="A968" s="4"/>
      <c r="O968" s="2"/>
      <c r="P968"/>
      <c r="Q968"/>
      <c r="R968"/>
    </row>
    <row r="969" spans="1:18" s="13" customFormat="1" x14ac:dyDescent="0.3">
      <c r="A969" s="4"/>
      <c r="O969" s="2"/>
      <c r="P969"/>
      <c r="Q969"/>
      <c r="R969"/>
    </row>
    <row r="970" spans="1:18" s="13" customFormat="1" x14ac:dyDescent="0.3">
      <c r="A970" s="4"/>
      <c r="O970" s="2"/>
      <c r="P970"/>
      <c r="Q970"/>
      <c r="R970"/>
    </row>
    <row r="971" spans="1:18" s="13" customFormat="1" x14ac:dyDescent="0.3">
      <c r="A971" s="4"/>
      <c r="O971" s="2"/>
      <c r="P971"/>
      <c r="Q971"/>
      <c r="R971"/>
    </row>
    <row r="972" spans="1:18" s="13" customFormat="1" x14ac:dyDescent="0.3">
      <c r="A972" s="4"/>
      <c r="O972" s="2"/>
      <c r="P972"/>
      <c r="Q972"/>
      <c r="R972"/>
    </row>
    <row r="973" spans="1:18" s="13" customFormat="1" x14ac:dyDescent="0.3">
      <c r="A973" s="4"/>
      <c r="O973" s="2"/>
      <c r="P973"/>
      <c r="Q973"/>
      <c r="R973"/>
    </row>
    <row r="974" spans="1:18" s="13" customFormat="1" x14ac:dyDescent="0.3">
      <c r="A974" s="4"/>
      <c r="O974" s="2"/>
      <c r="P974"/>
      <c r="Q974"/>
      <c r="R974"/>
    </row>
    <row r="975" spans="1:18" s="13" customFormat="1" x14ac:dyDescent="0.3">
      <c r="A975" s="4"/>
      <c r="O975" s="2"/>
      <c r="P975"/>
      <c r="Q975"/>
      <c r="R975"/>
    </row>
    <row r="976" spans="1:18" s="13" customFormat="1" x14ac:dyDescent="0.3">
      <c r="A976" s="4"/>
      <c r="O976" s="2"/>
      <c r="P976"/>
      <c r="Q976"/>
      <c r="R976"/>
    </row>
    <row r="977" spans="1:18" s="13" customFormat="1" x14ac:dyDescent="0.3">
      <c r="A977" s="4"/>
      <c r="O977" s="2"/>
      <c r="P977"/>
      <c r="Q977"/>
      <c r="R977"/>
    </row>
    <row r="978" spans="1:18" s="13" customFormat="1" x14ac:dyDescent="0.3">
      <c r="A978" s="4"/>
      <c r="O978" s="2"/>
      <c r="P978"/>
      <c r="Q978"/>
      <c r="R978"/>
    </row>
    <row r="979" spans="1:18" s="13" customFormat="1" x14ac:dyDescent="0.3">
      <c r="A979" s="4"/>
      <c r="O979" s="2"/>
      <c r="P979"/>
      <c r="Q979"/>
      <c r="R979"/>
    </row>
    <row r="980" spans="1:18" s="13" customFormat="1" x14ac:dyDescent="0.3">
      <c r="A980" s="4"/>
      <c r="O980" s="2"/>
      <c r="P980"/>
      <c r="Q980"/>
      <c r="R980"/>
    </row>
    <row r="981" spans="1:18" s="13" customFormat="1" x14ac:dyDescent="0.3">
      <c r="A981" s="4"/>
      <c r="O981" s="2"/>
      <c r="P981"/>
      <c r="Q981"/>
      <c r="R981"/>
    </row>
    <row r="982" spans="1:18" s="13" customFormat="1" x14ac:dyDescent="0.3">
      <c r="A982" s="4"/>
      <c r="O982" s="2"/>
      <c r="P982"/>
      <c r="Q982"/>
      <c r="R982"/>
    </row>
    <row r="983" spans="1:18" s="13" customFormat="1" x14ac:dyDescent="0.3">
      <c r="A983" s="4"/>
      <c r="O983" s="2"/>
      <c r="P983"/>
      <c r="Q983"/>
      <c r="R983"/>
    </row>
    <row r="984" spans="1:18" s="13" customFormat="1" x14ac:dyDescent="0.3">
      <c r="A984" s="4"/>
      <c r="O984" s="2"/>
      <c r="P984"/>
      <c r="Q984"/>
      <c r="R984"/>
    </row>
    <row r="985" spans="1:18" s="13" customFormat="1" x14ac:dyDescent="0.3">
      <c r="A985" s="4"/>
      <c r="O985" s="2"/>
      <c r="P985"/>
      <c r="Q985"/>
      <c r="R985"/>
    </row>
    <row r="986" spans="1:18" s="13" customFormat="1" x14ac:dyDescent="0.3">
      <c r="A986" s="4"/>
      <c r="O986" s="2"/>
      <c r="P986"/>
      <c r="Q986"/>
      <c r="R986"/>
    </row>
    <row r="987" spans="1:18" s="13" customFormat="1" x14ac:dyDescent="0.3">
      <c r="A987" s="4"/>
      <c r="O987" s="2"/>
      <c r="P987"/>
      <c r="Q987"/>
      <c r="R987"/>
    </row>
    <row r="988" spans="1:18" s="13" customFormat="1" x14ac:dyDescent="0.3">
      <c r="A988" s="4"/>
      <c r="O988" s="2"/>
      <c r="P988"/>
      <c r="Q988"/>
      <c r="R988"/>
    </row>
    <row r="989" spans="1:18" s="13" customFormat="1" x14ac:dyDescent="0.3">
      <c r="A989" s="4"/>
      <c r="O989" s="2"/>
      <c r="P989"/>
      <c r="Q989"/>
      <c r="R989"/>
    </row>
    <row r="990" spans="1:18" s="13" customFormat="1" x14ac:dyDescent="0.3">
      <c r="A990" s="4"/>
      <c r="O990" s="2"/>
      <c r="P990"/>
      <c r="Q990"/>
      <c r="R990"/>
    </row>
    <row r="991" spans="1:18" s="13" customFormat="1" x14ac:dyDescent="0.3">
      <c r="A991" s="4"/>
      <c r="O991" s="2"/>
      <c r="P991"/>
      <c r="Q991"/>
      <c r="R991"/>
    </row>
    <row r="992" spans="1:18" s="13" customFormat="1" x14ac:dyDescent="0.3">
      <c r="A992" s="4"/>
      <c r="O992" s="2"/>
      <c r="P992"/>
      <c r="Q992"/>
      <c r="R992"/>
    </row>
    <row r="993" spans="1:18" s="13" customFormat="1" x14ac:dyDescent="0.3">
      <c r="A993" s="4"/>
      <c r="O993" s="2"/>
      <c r="P993"/>
      <c r="Q993"/>
      <c r="R993"/>
    </row>
    <row r="994" spans="1:18" s="13" customFormat="1" x14ac:dyDescent="0.3">
      <c r="A994" s="4"/>
      <c r="O994" s="2"/>
      <c r="P994"/>
      <c r="Q994"/>
      <c r="R994"/>
    </row>
    <row r="995" spans="1:18" s="13" customFormat="1" x14ac:dyDescent="0.3">
      <c r="A995" s="4"/>
      <c r="O995" s="2"/>
      <c r="P995"/>
      <c r="Q995"/>
      <c r="R995"/>
    </row>
    <row r="996" spans="1:18" s="13" customFormat="1" x14ac:dyDescent="0.3">
      <c r="A996" s="4"/>
      <c r="O996" s="2"/>
      <c r="P996"/>
      <c r="Q996"/>
      <c r="R996"/>
    </row>
    <row r="997" spans="1:18" s="13" customFormat="1" x14ac:dyDescent="0.3">
      <c r="A997" s="4"/>
      <c r="O997" s="2"/>
      <c r="P997"/>
      <c r="Q997"/>
      <c r="R997"/>
    </row>
    <row r="998" spans="1:18" s="13" customFormat="1" x14ac:dyDescent="0.3">
      <c r="A998" s="4"/>
      <c r="O998" s="2"/>
      <c r="P998"/>
      <c r="Q998"/>
      <c r="R998"/>
    </row>
    <row r="999" spans="1:18" s="13" customFormat="1" x14ac:dyDescent="0.3">
      <c r="A999" s="4"/>
      <c r="O999" s="2"/>
      <c r="P999"/>
      <c r="Q999"/>
      <c r="R999"/>
    </row>
    <row r="1000" spans="1:18" s="13" customFormat="1" x14ac:dyDescent="0.3">
      <c r="A1000" s="4"/>
      <c r="O1000" s="2"/>
      <c r="P1000"/>
      <c r="Q1000"/>
      <c r="R1000"/>
    </row>
    <row r="1001" spans="1:18" s="13" customFormat="1" x14ac:dyDescent="0.3">
      <c r="A1001" s="4"/>
      <c r="O1001" s="2"/>
      <c r="P1001"/>
      <c r="Q1001"/>
      <c r="R1001"/>
    </row>
    <row r="1002" spans="1:18" s="13" customFormat="1" x14ac:dyDescent="0.3">
      <c r="A1002" s="4"/>
      <c r="O1002" s="2"/>
      <c r="P1002"/>
      <c r="Q1002"/>
      <c r="R1002"/>
    </row>
    <row r="1003" spans="1:18" s="13" customFormat="1" x14ac:dyDescent="0.3">
      <c r="A1003" s="4"/>
      <c r="O1003" s="2"/>
      <c r="P1003"/>
      <c r="Q1003"/>
      <c r="R1003"/>
    </row>
    <row r="1004" spans="1:18" s="13" customFormat="1" x14ac:dyDescent="0.3">
      <c r="A1004" s="4"/>
      <c r="O1004" s="2"/>
      <c r="P1004"/>
      <c r="Q1004"/>
      <c r="R1004"/>
    </row>
    <row r="1005" spans="1:18" s="13" customFormat="1" x14ac:dyDescent="0.3">
      <c r="A1005" s="4"/>
      <c r="O1005" s="2"/>
      <c r="P1005"/>
      <c r="Q1005"/>
      <c r="R1005"/>
    </row>
    <row r="1006" spans="1:18" s="13" customFormat="1" x14ac:dyDescent="0.3">
      <c r="A1006" s="4"/>
      <c r="O1006" s="2"/>
      <c r="P1006"/>
      <c r="Q1006"/>
      <c r="R1006"/>
    </row>
    <row r="1007" spans="1:18" s="13" customFormat="1" x14ac:dyDescent="0.3">
      <c r="A1007" s="4"/>
      <c r="O1007" s="2"/>
      <c r="P1007"/>
      <c r="Q1007"/>
      <c r="R1007"/>
    </row>
    <row r="1008" spans="1:18" s="13" customFormat="1" x14ac:dyDescent="0.3">
      <c r="A1008" s="4"/>
      <c r="O1008" s="2"/>
      <c r="P1008"/>
      <c r="Q1008"/>
      <c r="R1008"/>
    </row>
    <row r="1009" spans="1:18" s="13" customFormat="1" x14ac:dyDescent="0.3">
      <c r="A1009" s="4"/>
      <c r="O1009" s="2"/>
      <c r="P1009"/>
      <c r="Q1009"/>
      <c r="R1009"/>
    </row>
    <row r="1010" spans="1:18" s="13" customFormat="1" x14ac:dyDescent="0.3">
      <c r="A1010" s="4"/>
      <c r="O1010" s="2"/>
      <c r="P1010"/>
      <c r="Q1010"/>
      <c r="R1010"/>
    </row>
    <row r="1011" spans="1:18" s="13" customFormat="1" x14ac:dyDescent="0.3">
      <c r="A1011" s="4"/>
      <c r="O1011" s="2"/>
      <c r="P1011"/>
      <c r="Q1011"/>
      <c r="R1011"/>
    </row>
    <row r="1012" spans="1:18" s="13" customFormat="1" x14ac:dyDescent="0.3">
      <c r="A1012" s="4"/>
      <c r="O1012" s="2"/>
      <c r="P1012"/>
      <c r="Q1012"/>
      <c r="R1012"/>
    </row>
    <row r="1013" spans="1:18" s="13" customFormat="1" x14ac:dyDescent="0.3">
      <c r="A1013" s="4"/>
      <c r="O1013" s="2"/>
      <c r="P1013"/>
      <c r="Q1013"/>
      <c r="R1013"/>
    </row>
    <row r="1014" spans="1:18" s="13" customFormat="1" x14ac:dyDescent="0.3">
      <c r="A1014" s="4"/>
      <c r="O1014" s="2"/>
      <c r="P1014"/>
      <c r="Q1014"/>
      <c r="R1014"/>
    </row>
    <row r="1015" spans="1:18" s="13" customFormat="1" x14ac:dyDescent="0.3">
      <c r="A1015" s="4"/>
      <c r="O1015" s="2"/>
      <c r="P1015"/>
      <c r="Q1015"/>
      <c r="R1015"/>
    </row>
    <row r="1016" spans="1:18" s="13" customFormat="1" x14ac:dyDescent="0.3">
      <c r="A1016" s="4"/>
      <c r="O1016" s="2"/>
      <c r="P1016"/>
      <c r="Q1016"/>
      <c r="R1016"/>
    </row>
    <row r="1017" spans="1:18" s="13" customFormat="1" x14ac:dyDescent="0.3">
      <c r="A1017" s="4"/>
      <c r="O1017" s="2"/>
      <c r="P1017"/>
      <c r="Q1017"/>
      <c r="R1017"/>
    </row>
    <row r="1018" spans="1:18" s="13" customFormat="1" x14ac:dyDescent="0.3">
      <c r="A1018" s="4"/>
      <c r="O1018" s="2"/>
      <c r="P1018"/>
      <c r="Q1018"/>
      <c r="R1018"/>
    </row>
    <row r="1019" spans="1:18" s="13" customFormat="1" x14ac:dyDescent="0.3">
      <c r="A1019" s="4"/>
      <c r="O1019" s="2"/>
      <c r="P1019"/>
      <c r="Q1019"/>
      <c r="R1019"/>
    </row>
    <row r="1020" spans="1:18" s="13" customFormat="1" x14ac:dyDescent="0.3">
      <c r="A1020" s="4"/>
      <c r="O1020" s="2"/>
      <c r="P1020"/>
      <c r="Q1020"/>
      <c r="R1020"/>
    </row>
    <row r="1021" spans="1:18" s="13" customFormat="1" x14ac:dyDescent="0.3">
      <c r="A1021" s="4"/>
      <c r="O1021" s="2"/>
      <c r="P1021"/>
      <c r="Q1021"/>
      <c r="R1021"/>
    </row>
    <row r="1022" spans="1:18" s="13" customFormat="1" x14ac:dyDescent="0.3">
      <c r="A1022" s="4"/>
      <c r="O1022" s="2"/>
      <c r="P1022"/>
      <c r="Q1022"/>
      <c r="R1022"/>
    </row>
    <row r="1023" spans="1:18" s="13" customFormat="1" x14ac:dyDescent="0.3">
      <c r="A1023" s="4"/>
      <c r="O1023" s="2"/>
      <c r="P1023"/>
      <c r="Q1023"/>
      <c r="R1023"/>
    </row>
    <row r="1024" spans="1:18" s="13" customFormat="1" x14ac:dyDescent="0.3">
      <c r="A1024" s="4"/>
      <c r="O1024" s="2"/>
      <c r="P1024"/>
      <c r="Q1024"/>
      <c r="R1024"/>
    </row>
    <row r="1025" spans="1:18" s="13" customFormat="1" x14ac:dyDescent="0.3">
      <c r="A1025" s="4"/>
      <c r="O1025" s="2"/>
      <c r="P1025"/>
      <c r="Q1025"/>
      <c r="R1025"/>
    </row>
    <row r="1026" spans="1:18" s="13" customFormat="1" x14ac:dyDescent="0.3">
      <c r="A1026" s="4"/>
      <c r="O1026" s="2"/>
      <c r="P1026"/>
      <c r="Q1026"/>
      <c r="R1026"/>
    </row>
    <row r="1027" spans="1:18" s="13" customFormat="1" x14ac:dyDescent="0.3">
      <c r="A1027" s="4"/>
      <c r="O1027" s="2"/>
      <c r="P1027"/>
      <c r="Q1027"/>
      <c r="R1027"/>
    </row>
    <row r="1028" spans="1:18" s="13" customFormat="1" x14ac:dyDescent="0.3">
      <c r="A1028" s="4"/>
      <c r="O1028" s="2"/>
      <c r="P1028"/>
      <c r="Q1028"/>
      <c r="R1028"/>
    </row>
    <row r="1029" spans="1:18" s="13" customFormat="1" x14ac:dyDescent="0.3">
      <c r="A1029" s="4"/>
      <c r="O1029" s="2"/>
      <c r="P1029"/>
      <c r="Q1029"/>
      <c r="R1029"/>
    </row>
    <row r="1030" spans="1:18" s="13" customFormat="1" x14ac:dyDescent="0.3">
      <c r="A1030" s="4"/>
      <c r="O1030" s="2"/>
      <c r="P1030"/>
      <c r="Q1030"/>
      <c r="R1030"/>
    </row>
    <row r="1031" spans="1:18" s="13" customFormat="1" x14ac:dyDescent="0.3">
      <c r="A1031" s="4"/>
      <c r="O1031" s="2"/>
      <c r="P1031"/>
      <c r="Q1031"/>
      <c r="R1031"/>
    </row>
    <row r="1032" spans="1:18" s="13" customFormat="1" x14ac:dyDescent="0.3">
      <c r="A1032" s="4"/>
      <c r="O1032" s="2"/>
      <c r="P1032"/>
      <c r="Q1032"/>
      <c r="R1032"/>
    </row>
    <row r="1033" spans="1:18" s="13" customFormat="1" x14ac:dyDescent="0.3">
      <c r="A1033" s="4"/>
      <c r="O1033" s="2"/>
      <c r="P1033"/>
      <c r="Q1033"/>
      <c r="R1033"/>
    </row>
    <row r="1034" spans="1:18" s="13" customFormat="1" x14ac:dyDescent="0.3">
      <c r="A1034" s="4"/>
      <c r="O1034" s="2"/>
      <c r="P1034"/>
      <c r="Q1034"/>
      <c r="R1034"/>
    </row>
    <row r="1035" spans="1:18" s="13" customFormat="1" x14ac:dyDescent="0.3">
      <c r="A1035" s="4"/>
      <c r="O1035" s="2"/>
      <c r="P1035"/>
      <c r="Q1035"/>
      <c r="R1035"/>
    </row>
    <row r="1036" spans="1:18" s="13" customFormat="1" x14ac:dyDescent="0.3">
      <c r="A1036" s="4"/>
      <c r="O1036" s="2"/>
      <c r="P1036"/>
      <c r="Q1036"/>
      <c r="R1036"/>
    </row>
    <row r="1037" spans="1:18" s="13" customFormat="1" x14ac:dyDescent="0.3">
      <c r="A1037" s="4"/>
      <c r="O1037" s="2"/>
      <c r="P1037"/>
      <c r="Q1037"/>
      <c r="R1037"/>
    </row>
    <row r="1038" spans="1:18" s="13" customFormat="1" x14ac:dyDescent="0.3">
      <c r="A1038" s="4"/>
      <c r="O1038" s="2"/>
      <c r="P1038"/>
      <c r="Q1038"/>
      <c r="R1038"/>
    </row>
    <row r="1039" spans="1:18" s="13" customFormat="1" x14ac:dyDescent="0.3">
      <c r="A1039" s="4"/>
      <c r="O1039" s="2"/>
      <c r="P1039"/>
      <c r="Q1039"/>
      <c r="R1039"/>
    </row>
    <row r="1040" spans="1:18" s="13" customFormat="1" x14ac:dyDescent="0.3">
      <c r="A1040" s="4"/>
      <c r="O1040" s="2"/>
      <c r="P1040"/>
      <c r="Q1040"/>
      <c r="R1040"/>
    </row>
    <row r="1041" spans="1:18" s="13" customFormat="1" x14ac:dyDescent="0.3">
      <c r="A1041" s="4"/>
      <c r="O1041" s="2"/>
      <c r="P1041"/>
      <c r="Q1041"/>
      <c r="R1041"/>
    </row>
    <row r="1042" spans="1:18" s="13" customFormat="1" x14ac:dyDescent="0.3">
      <c r="A1042" s="4"/>
      <c r="O1042" s="2"/>
      <c r="P1042"/>
      <c r="Q1042"/>
      <c r="R1042"/>
    </row>
    <row r="1043" spans="1:18" s="13" customFormat="1" x14ac:dyDescent="0.3">
      <c r="A1043" s="4"/>
      <c r="O1043" s="2"/>
      <c r="P1043"/>
      <c r="Q1043"/>
      <c r="R1043"/>
    </row>
    <row r="1044" spans="1:18" s="13" customFormat="1" x14ac:dyDescent="0.3">
      <c r="A1044" s="4"/>
      <c r="O1044" s="2"/>
      <c r="P1044"/>
      <c r="Q1044"/>
      <c r="R1044"/>
    </row>
    <row r="1045" spans="1:18" s="13" customFormat="1" x14ac:dyDescent="0.3">
      <c r="A1045" s="4"/>
      <c r="O1045" s="2"/>
      <c r="P1045"/>
      <c r="Q1045"/>
      <c r="R1045"/>
    </row>
    <row r="1046" spans="1:18" s="13" customFormat="1" x14ac:dyDescent="0.3">
      <c r="A1046" s="4"/>
      <c r="O1046" s="2"/>
      <c r="P1046"/>
      <c r="Q1046"/>
      <c r="R1046"/>
    </row>
    <row r="1047" spans="1:18" s="13" customFormat="1" x14ac:dyDescent="0.3">
      <c r="A1047" s="4"/>
      <c r="O1047" s="2"/>
      <c r="P1047"/>
      <c r="Q1047"/>
      <c r="R1047"/>
    </row>
    <row r="1048" spans="1:18" s="13" customFormat="1" x14ac:dyDescent="0.3">
      <c r="A1048" s="4"/>
      <c r="O1048" s="2"/>
      <c r="P1048"/>
      <c r="Q1048"/>
      <c r="R1048"/>
    </row>
    <row r="1049" spans="1:18" s="13" customFormat="1" x14ac:dyDescent="0.3">
      <c r="A1049" s="4"/>
      <c r="O1049" s="2"/>
      <c r="P1049"/>
      <c r="Q1049"/>
      <c r="R1049"/>
    </row>
    <row r="1050" spans="1:18" s="13" customFormat="1" x14ac:dyDescent="0.3">
      <c r="A1050" s="4"/>
      <c r="O1050" s="2"/>
      <c r="P1050"/>
      <c r="Q1050"/>
      <c r="R1050"/>
    </row>
    <row r="1051" spans="1:18" s="13" customFormat="1" x14ac:dyDescent="0.3">
      <c r="A1051" s="4"/>
      <c r="O1051" s="2"/>
      <c r="P1051"/>
      <c r="Q1051"/>
      <c r="R1051"/>
    </row>
    <row r="1052" spans="1:18" s="13" customFormat="1" x14ac:dyDescent="0.3">
      <c r="A1052" s="4"/>
      <c r="O1052" s="2"/>
      <c r="P1052"/>
      <c r="Q1052"/>
      <c r="R1052"/>
    </row>
    <row r="1053" spans="1:18" s="13" customFormat="1" x14ac:dyDescent="0.3">
      <c r="A1053" s="4"/>
      <c r="O1053" s="2"/>
      <c r="P1053"/>
      <c r="Q1053"/>
      <c r="R1053"/>
    </row>
    <row r="1054" spans="1:18" s="13" customFormat="1" x14ac:dyDescent="0.3">
      <c r="A1054" s="4"/>
      <c r="O1054" s="2"/>
      <c r="P1054"/>
      <c r="Q1054"/>
      <c r="R1054"/>
    </row>
    <row r="1055" spans="1:18" s="13" customFormat="1" x14ac:dyDescent="0.3">
      <c r="A1055" s="4"/>
      <c r="O1055" s="2"/>
      <c r="P1055"/>
      <c r="Q1055"/>
      <c r="R1055"/>
    </row>
    <row r="1056" spans="1:18" s="13" customFormat="1" x14ac:dyDescent="0.3">
      <c r="A1056" s="4"/>
      <c r="O1056" s="2"/>
      <c r="P1056"/>
      <c r="Q1056"/>
      <c r="R1056"/>
    </row>
    <row r="1057" spans="1:18" s="13" customFormat="1" x14ac:dyDescent="0.3">
      <c r="A1057" s="4"/>
      <c r="O1057" s="2"/>
      <c r="P1057"/>
      <c r="Q1057"/>
      <c r="R1057"/>
    </row>
    <row r="1058" spans="1:18" s="13" customFormat="1" x14ac:dyDescent="0.3">
      <c r="A1058" s="4"/>
      <c r="O1058" s="2"/>
      <c r="P1058"/>
      <c r="Q1058"/>
      <c r="R1058"/>
    </row>
    <row r="1059" spans="1:18" s="13" customFormat="1" x14ac:dyDescent="0.3">
      <c r="A1059" s="4"/>
      <c r="O1059" s="2"/>
      <c r="P1059"/>
      <c r="Q1059"/>
      <c r="R1059"/>
    </row>
    <row r="1060" spans="1:18" s="13" customFormat="1" x14ac:dyDescent="0.3">
      <c r="A1060" s="4"/>
      <c r="O1060" s="2"/>
      <c r="P1060"/>
      <c r="Q1060"/>
      <c r="R1060"/>
    </row>
    <row r="1061" spans="1:18" s="13" customFormat="1" x14ac:dyDescent="0.3">
      <c r="A1061" s="4"/>
      <c r="O1061" s="2"/>
      <c r="P1061"/>
      <c r="Q1061"/>
      <c r="R1061"/>
    </row>
    <row r="1062" spans="1:18" s="13" customFormat="1" x14ac:dyDescent="0.3">
      <c r="A1062" s="4"/>
      <c r="O1062" s="2"/>
      <c r="P1062"/>
      <c r="Q1062"/>
      <c r="R1062"/>
    </row>
    <row r="1063" spans="1:18" s="13" customFormat="1" x14ac:dyDescent="0.3">
      <c r="A1063" s="4"/>
      <c r="O1063" s="2"/>
      <c r="P1063"/>
      <c r="Q1063"/>
      <c r="R1063"/>
    </row>
    <row r="1064" spans="1:18" s="13" customFormat="1" x14ac:dyDescent="0.3">
      <c r="A1064" s="4"/>
      <c r="O1064" s="2"/>
      <c r="P1064"/>
      <c r="Q1064"/>
      <c r="R1064"/>
    </row>
    <row r="1065" spans="1:18" s="13" customFormat="1" x14ac:dyDescent="0.3">
      <c r="A1065" s="4"/>
      <c r="O1065" s="2"/>
      <c r="P1065"/>
      <c r="Q1065"/>
      <c r="R1065"/>
    </row>
    <row r="1066" spans="1:18" s="13" customFormat="1" x14ac:dyDescent="0.3">
      <c r="A1066" s="4"/>
      <c r="O1066" s="2"/>
      <c r="P1066"/>
      <c r="Q1066"/>
      <c r="R1066"/>
    </row>
    <row r="1067" spans="1:18" s="13" customFormat="1" x14ac:dyDescent="0.3">
      <c r="A1067" s="4"/>
      <c r="O1067" s="2"/>
      <c r="P1067"/>
      <c r="Q1067"/>
      <c r="R1067"/>
    </row>
    <row r="1068" spans="1:18" s="13" customFormat="1" x14ac:dyDescent="0.3">
      <c r="A1068" s="4"/>
      <c r="O1068" s="2"/>
      <c r="P1068"/>
      <c r="Q1068"/>
      <c r="R1068"/>
    </row>
    <row r="1069" spans="1:18" s="13" customFormat="1" x14ac:dyDescent="0.3">
      <c r="A1069" s="4"/>
      <c r="O1069" s="2"/>
      <c r="P1069"/>
      <c r="Q1069"/>
      <c r="R1069"/>
    </row>
    <row r="1070" spans="1:18" s="13" customFormat="1" x14ac:dyDescent="0.3">
      <c r="A1070" s="4"/>
      <c r="O1070" s="2"/>
      <c r="P1070"/>
      <c r="Q1070"/>
      <c r="R1070"/>
    </row>
    <row r="1071" spans="1:18" s="13" customFormat="1" x14ac:dyDescent="0.3">
      <c r="A1071" s="4"/>
      <c r="O1071" s="2"/>
      <c r="P1071"/>
      <c r="Q1071"/>
      <c r="R1071"/>
    </row>
    <row r="1072" spans="1:18" s="13" customFormat="1" x14ac:dyDescent="0.3">
      <c r="A1072" s="4"/>
      <c r="O1072" s="2"/>
      <c r="P1072"/>
      <c r="Q1072"/>
      <c r="R1072"/>
    </row>
    <row r="1073" spans="1:18" s="13" customFormat="1" x14ac:dyDescent="0.3">
      <c r="A1073" s="4"/>
      <c r="O1073" s="2"/>
      <c r="P1073"/>
      <c r="Q1073"/>
      <c r="R1073"/>
    </row>
    <row r="1074" spans="1:18" s="13" customFormat="1" x14ac:dyDescent="0.3">
      <c r="A1074" s="4"/>
      <c r="O1074" s="2"/>
      <c r="P1074"/>
      <c r="Q1074"/>
      <c r="R1074"/>
    </row>
    <row r="1075" spans="1:18" s="13" customFormat="1" x14ac:dyDescent="0.3">
      <c r="A1075" s="4"/>
      <c r="O1075" s="2"/>
      <c r="P1075"/>
      <c r="Q1075"/>
      <c r="R1075"/>
    </row>
    <row r="1076" spans="1:18" s="13" customFormat="1" x14ac:dyDescent="0.3">
      <c r="A1076" s="4"/>
      <c r="O1076" s="2"/>
      <c r="P1076"/>
      <c r="Q1076"/>
      <c r="R1076"/>
    </row>
    <row r="1077" spans="1:18" s="13" customFormat="1" x14ac:dyDescent="0.3">
      <c r="A1077" s="4"/>
      <c r="O1077" s="2"/>
      <c r="P1077"/>
      <c r="Q1077"/>
      <c r="R1077"/>
    </row>
    <row r="1078" spans="1:18" s="13" customFormat="1" x14ac:dyDescent="0.3">
      <c r="A1078" s="4"/>
      <c r="O1078" s="2"/>
      <c r="P1078"/>
      <c r="Q1078"/>
      <c r="R1078"/>
    </row>
    <row r="1079" spans="1:18" s="13" customFormat="1" x14ac:dyDescent="0.3">
      <c r="A1079" s="4"/>
      <c r="O1079" s="2"/>
      <c r="P1079"/>
      <c r="Q1079"/>
      <c r="R1079"/>
    </row>
    <row r="1080" spans="1:18" s="13" customFormat="1" x14ac:dyDescent="0.3">
      <c r="A1080" s="4"/>
      <c r="O1080" s="2"/>
      <c r="P1080"/>
      <c r="Q1080"/>
      <c r="R1080"/>
    </row>
    <row r="1081" spans="1:18" s="13" customFormat="1" x14ac:dyDescent="0.3">
      <c r="A1081" s="4"/>
      <c r="O1081" s="2"/>
      <c r="P1081"/>
      <c r="Q1081"/>
      <c r="R1081"/>
    </row>
    <row r="1082" spans="1:18" s="13" customFormat="1" x14ac:dyDescent="0.3">
      <c r="A1082" s="4"/>
      <c r="O1082" s="2"/>
      <c r="P1082"/>
      <c r="Q1082"/>
      <c r="R1082"/>
    </row>
    <row r="1083" spans="1:18" s="13" customFormat="1" x14ac:dyDescent="0.3">
      <c r="A1083" s="4"/>
      <c r="O1083" s="2"/>
      <c r="P1083"/>
      <c r="Q1083"/>
      <c r="R1083"/>
    </row>
    <row r="1084" spans="1:18" s="13" customFormat="1" x14ac:dyDescent="0.3">
      <c r="A1084" s="4"/>
      <c r="O1084" s="2"/>
      <c r="P1084"/>
      <c r="Q1084"/>
      <c r="R1084"/>
    </row>
    <row r="1085" spans="1:18" s="13" customFormat="1" x14ac:dyDescent="0.3">
      <c r="A1085" s="4"/>
      <c r="O1085" s="2"/>
      <c r="P1085"/>
      <c r="Q1085"/>
      <c r="R1085"/>
    </row>
    <row r="1086" spans="1:18" s="13" customFormat="1" x14ac:dyDescent="0.3">
      <c r="A1086" s="4"/>
      <c r="O1086" s="2"/>
      <c r="P1086"/>
      <c r="Q1086"/>
      <c r="R1086"/>
    </row>
    <row r="1087" spans="1:18" s="13" customFormat="1" x14ac:dyDescent="0.3">
      <c r="A1087" s="4"/>
      <c r="O1087" s="2"/>
      <c r="P1087"/>
      <c r="Q1087"/>
      <c r="R1087"/>
    </row>
    <row r="1088" spans="1:18" s="13" customFormat="1" x14ac:dyDescent="0.3">
      <c r="A1088" s="4"/>
      <c r="O1088" s="2"/>
      <c r="P1088"/>
      <c r="Q1088"/>
      <c r="R1088"/>
    </row>
    <row r="1089" spans="1:18" s="13" customFormat="1" x14ac:dyDescent="0.3">
      <c r="A1089" s="4"/>
      <c r="O1089" s="2"/>
      <c r="P1089"/>
      <c r="Q1089"/>
      <c r="R1089"/>
    </row>
    <row r="1090" spans="1:18" s="13" customFormat="1" x14ac:dyDescent="0.3">
      <c r="A1090" s="4"/>
      <c r="O1090" s="2"/>
      <c r="P1090"/>
      <c r="Q1090"/>
      <c r="R1090"/>
    </row>
    <row r="1091" spans="1:18" s="13" customFormat="1" x14ac:dyDescent="0.3">
      <c r="A1091" s="4"/>
      <c r="O1091" s="2"/>
      <c r="P1091"/>
      <c r="Q1091"/>
      <c r="R1091"/>
    </row>
    <row r="1092" spans="1:18" s="13" customFormat="1" x14ac:dyDescent="0.3">
      <c r="A1092" s="4"/>
      <c r="O1092" s="2"/>
      <c r="P1092"/>
      <c r="Q1092"/>
      <c r="R1092"/>
    </row>
    <row r="1093" spans="1:18" s="13" customFormat="1" x14ac:dyDescent="0.3">
      <c r="A1093" s="4"/>
      <c r="O1093" s="2"/>
      <c r="P1093"/>
      <c r="Q1093"/>
      <c r="R1093"/>
    </row>
    <row r="1094" spans="1:18" s="13" customFormat="1" x14ac:dyDescent="0.3">
      <c r="A1094" s="4"/>
      <c r="O1094" s="2"/>
      <c r="P1094"/>
      <c r="Q1094"/>
      <c r="R1094"/>
    </row>
    <row r="1095" spans="1:18" s="13" customFormat="1" x14ac:dyDescent="0.3">
      <c r="A1095" s="4"/>
      <c r="O1095" s="2"/>
      <c r="P1095"/>
      <c r="Q1095"/>
      <c r="R1095"/>
    </row>
    <row r="1096" spans="1:18" s="13" customFormat="1" x14ac:dyDescent="0.3">
      <c r="A1096" s="4"/>
      <c r="O1096" s="2"/>
      <c r="P1096"/>
      <c r="Q1096"/>
      <c r="R1096"/>
    </row>
    <row r="1097" spans="1:18" s="13" customFormat="1" x14ac:dyDescent="0.3">
      <c r="A1097" s="4"/>
      <c r="O1097" s="2"/>
      <c r="P1097"/>
      <c r="Q1097"/>
      <c r="R1097"/>
    </row>
    <row r="1098" spans="1:18" s="13" customFormat="1" x14ac:dyDescent="0.3">
      <c r="A1098" s="4"/>
      <c r="O1098" s="2"/>
      <c r="P1098"/>
      <c r="Q1098"/>
      <c r="R1098"/>
    </row>
    <row r="1099" spans="1:18" s="13" customFormat="1" x14ac:dyDescent="0.3">
      <c r="A1099" s="4"/>
      <c r="O1099" s="2"/>
      <c r="P1099"/>
      <c r="Q1099"/>
      <c r="R1099"/>
    </row>
    <row r="1100" spans="1:18" s="13" customFormat="1" x14ac:dyDescent="0.3">
      <c r="A1100" s="4"/>
      <c r="O1100" s="2"/>
      <c r="P1100"/>
      <c r="Q1100"/>
      <c r="R1100"/>
    </row>
    <row r="1101" spans="1:18" s="13" customFormat="1" x14ac:dyDescent="0.3">
      <c r="A1101" s="4"/>
      <c r="O1101" s="2"/>
      <c r="P1101"/>
      <c r="Q1101"/>
      <c r="R1101"/>
    </row>
    <row r="1102" spans="1:18" s="13" customFormat="1" x14ac:dyDescent="0.3">
      <c r="A1102" s="4"/>
      <c r="O1102" s="2"/>
      <c r="P1102"/>
      <c r="Q1102"/>
      <c r="R1102"/>
    </row>
    <row r="1103" spans="1:18" s="13" customFormat="1" x14ac:dyDescent="0.3">
      <c r="A1103" s="4"/>
      <c r="O1103" s="2"/>
      <c r="P1103"/>
      <c r="Q1103"/>
      <c r="R1103"/>
    </row>
    <row r="1104" spans="1:18" s="13" customFormat="1" x14ac:dyDescent="0.3">
      <c r="A1104" s="4"/>
      <c r="O1104" s="2"/>
      <c r="P1104"/>
      <c r="Q1104"/>
      <c r="R1104"/>
    </row>
    <row r="1105" spans="1:18" s="13" customFormat="1" x14ac:dyDescent="0.3">
      <c r="A1105" s="4"/>
      <c r="O1105" s="2"/>
      <c r="P1105"/>
      <c r="Q1105"/>
      <c r="R1105"/>
    </row>
    <row r="1106" spans="1:18" s="13" customFormat="1" x14ac:dyDescent="0.3">
      <c r="A1106" s="4"/>
      <c r="O1106" s="2"/>
      <c r="P1106"/>
      <c r="Q1106"/>
      <c r="R1106"/>
    </row>
    <row r="1107" spans="1:18" s="13" customFormat="1" x14ac:dyDescent="0.3">
      <c r="A1107" s="4"/>
      <c r="O1107" s="2"/>
      <c r="P1107"/>
      <c r="Q1107"/>
      <c r="R1107"/>
    </row>
    <row r="1108" spans="1:18" s="13" customFormat="1" x14ac:dyDescent="0.3">
      <c r="A1108" s="4"/>
      <c r="O1108" s="2"/>
      <c r="P1108"/>
      <c r="Q1108"/>
      <c r="R1108"/>
    </row>
    <row r="1109" spans="1:18" s="13" customFormat="1" x14ac:dyDescent="0.3">
      <c r="A1109" s="4"/>
      <c r="O1109" s="2"/>
      <c r="P1109"/>
      <c r="Q1109"/>
      <c r="R1109"/>
    </row>
    <row r="1110" spans="1:18" s="13" customFormat="1" x14ac:dyDescent="0.3">
      <c r="A1110" s="4"/>
      <c r="O1110" s="2"/>
      <c r="P1110"/>
      <c r="Q1110"/>
      <c r="R1110"/>
    </row>
    <row r="1111" spans="1:18" s="13" customFormat="1" x14ac:dyDescent="0.3">
      <c r="A1111" s="4"/>
      <c r="O1111" s="2"/>
      <c r="P1111"/>
      <c r="Q1111"/>
      <c r="R1111"/>
    </row>
    <row r="1112" spans="1:18" s="13" customFormat="1" x14ac:dyDescent="0.3">
      <c r="A1112" s="4"/>
      <c r="O1112" s="2"/>
      <c r="P1112"/>
      <c r="Q1112"/>
      <c r="R1112"/>
    </row>
    <row r="1113" spans="1:18" s="13" customFormat="1" x14ac:dyDescent="0.3">
      <c r="A1113" s="4"/>
      <c r="O1113" s="2"/>
      <c r="P1113"/>
      <c r="Q1113"/>
      <c r="R1113"/>
    </row>
    <row r="1114" spans="1:18" s="13" customFormat="1" x14ac:dyDescent="0.3">
      <c r="A1114" s="4"/>
      <c r="O1114" s="2"/>
      <c r="P1114"/>
      <c r="Q1114"/>
      <c r="R1114"/>
    </row>
    <row r="1115" spans="1:18" s="13" customFormat="1" x14ac:dyDescent="0.3">
      <c r="A1115" s="4"/>
      <c r="O1115" s="2"/>
      <c r="P1115"/>
      <c r="Q1115"/>
      <c r="R1115"/>
    </row>
    <row r="1116" spans="1:18" s="13" customFormat="1" x14ac:dyDescent="0.3">
      <c r="A1116" s="4"/>
      <c r="O1116" s="2"/>
      <c r="P1116"/>
      <c r="Q1116"/>
      <c r="R1116"/>
    </row>
    <row r="1117" spans="1:18" s="13" customFormat="1" x14ac:dyDescent="0.3">
      <c r="A1117" s="4"/>
      <c r="O1117" s="2"/>
      <c r="P1117"/>
      <c r="Q1117"/>
      <c r="R1117"/>
    </row>
    <row r="1118" spans="1:18" s="13" customFormat="1" x14ac:dyDescent="0.3">
      <c r="A1118" s="4"/>
      <c r="O1118" s="2"/>
      <c r="P1118"/>
      <c r="Q1118"/>
      <c r="R1118"/>
    </row>
    <row r="1119" spans="1:18" s="13" customFormat="1" x14ac:dyDescent="0.3">
      <c r="A1119" s="4"/>
      <c r="O1119" s="2"/>
      <c r="P1119"/>
      <c r="Q1119"/>
      <c r="R1119"/>
    </row>
    <row r="1120" spans="1:18" s="13" customFormat="1" x14ac:dyDescent="0.3">
      <c r="A1120" s="4"/>
      <c r="O1120" s="2"/>
      <c r="P1120"/>
      <c r="Q1120"/>
      <c r="R1120"/>
    </row>
    <row r="1121" spans="1:18" s="13" customFormat="1" x14ac:dyDescent="0.3">
      <c r="A1121" s="4"/>
      <c r="O1121" s="2"/>
      <c r="P1121"/>
      <c r="Q1121"/>
      <c r="R1121"/>
    </row>
    <row r="1122" spans="1:18" s="13" customFormat="1" x14ac:dyDescent="0.3">
      <c r="A1122" s="4"/>
      <c r="O1122" s="2"/>
      <c r="P1122"/>
      <c r="Q1122"/>
      <c r="R1122"/>
    </row>
    <row r="1123" spans="1:18" s="13" customFormat="1" x14ac:dyDescent="0.3">
      <c r="A1123" s="4"/>
      <c r="O1123" s="2"/>
      <c r="P1123"/>
      <c r="Q1123"/>
      <c r="R1123"/>
    </row>
    <row r="1124" spans="1:18" s="13" customFormat="1" x14ac:dyDescent="0.3">
      <c r="A1124" s="4"/>
      <c r="O1124" s="2"/>
      <c r="P1124"/>
      <c r="Q1124"/>
      <c r="R1124"/>
    </row>
    <row r="1125" spans="1:18" s="13" customFormat="1" x14ac:dyDescent="0.3">
      <c r="A1125" s="4"/>
      <c r="O1125" s="2"/>
      <c r="P1125"/>
      <c r="Q1125"/>
      <c r="R1125"/>
    </row>
    <row r="1126" spans="1:18" s="13" customFormat="1" x14ac:dyDescent="0.3">
      <c r="A1126" s="4"/>
      <c r="O1126" s="2"/>
      <c r="P1126"/>
      <c r="Q1126"/>
      <c r="R1126"/>
    </row>
    <row r="1127" spans="1:18" s="13" customFormat="1" x14ac:dyDescent="0.3">
      <c r="A1127" s="4"/>
      <c r="O1127" s="2"/>
      <c r="P1127"/>
      <c r="Q1127"/>
      <c r="R1127"/>
    </row>
    <row r="1128" spans="1:18" s="13" customFormat="1" x14ac:dyDescent="0.3">
      <c r="A1128" s="4"/>
      <c r="O1128" s="2"/>
      <c r="P1128"/>
      <c r="Q1128"/>
      <c r="R1128"/>
    </row>
    <row r="1129" spans="1:18" s="13" customFormat="1" x14ac:dyDescent="0.3">
      <c r="A1129" s="4"/>
      <c r="O1129" s="2"/>
      <c r="P1129"/>
      <c r="Q1129"/>
      <c r="R1129"/>
    </row>
    <row r="1130" spans="1:18" s="13" customFormat="1" x14ac:dyDescent="0.3">
      <c r="A1130" s="4"/>
      <c r="O1130" s="2"/>
      <c r="P1130"/>
      <c r="Q1130"/>
      <c r="R1130"/>
    </row>
    <row r="1131" spans="1:18" s="13" customFormat="1" x14ac:dyDescent="0.3">
      <c r="A1131" s="4"/>
      <c r="O1131" s="2"/>
      <c r="P1131"/>
      <c r="Q1131"/>
      <c r="R1131"/>
    </row>
    <row r="1132" spans="1:18" s="13" customFormat="1" x14ac:dyDescent="0.3">
      <c r="A1132" s="4"/>
      <c r="O1132" s="2"/>
      <c r="P1132"/>
      <c r="Q1132"/>
      <c r="R1132"/>
    </row>
    <row r="1133" spans="1:18" s="13" customFormat="1" x14ac:dyDescent="0.3">
      <c r="A1133" s="4"/>
      <c r="O1133" s="2"/>
      <c r="P1133"/>
      <c r="Q1133"/>
      <c r="R1133"/>
    </row>
    <row r="1134" spans="1:18" s="13" customFormat="1" x14ac:dyDescent="0.3">
      <c r="A1134" s="4"/>
      <c r="O1134" s="2"/>
      <c r="P1134"/>
      <c r="Q1134"/>
      <c r="R1134"/>
    </row>
    <row r="1135" spans="1:18" s="13" customFormat="1" x14ac:dyDescent="0.3">
      <c r="A1135" s="4"/>
      <c r="O1135" s="2"/>
      <c r="P1135"/>
      <c r="Q1135"/>
      <c r="R1135"/>
    </row>
    <row r="1136" spans="1:18" s="13" customFormat="1" x14ac:dyDescent="0.3">
      <c r="A1136" s="4"/>
      <c r="O1136" s="2"/>
      <c r="P1136"/>
      <c r="Q1136"/>
      <c r="R1136"/>
    </row>
    <row r="1137" spans="1:18" s="13" customFormat="1" x14ac:dyDescent="0.3">
      <c r="A1137" s="4"/>
      <c r="O1137" s="2"/>
      <c r="P1137"/>
      <c r="Q1137"/>
      <c r="R1137"/>
    </row>
    <row r="1138" spans="1:18" s="13" customFormat="1" x14ac:dyDescent="0.3">
      <c r="A1138" s="4"/>
      <c r="O1138" s="2"/>
      <c r="P1138"/>
      <c r="Q1138"/>
      <c r="R1138"/>
    </row>
    <row r="1139" spans="1:18" s="13" customFormat="1" x14ac:dyDescent="0.3">
      <c r="A1139" s="4"/>
      <c r="O1139" s="2"/>
      <c r="P1139"/>
      <c r="Q1139"/>
      <c r="R1139"/>
    </row>
    <row r="1140" spans="1:18" s="13" customFormat="1" x14ac:dyDescent="0.3">
      <c r="A1140" s="4"/>
      <c r="O1140" s="2"/>
      <c r="P1140"/>
      <c r="Q1140"/>
      <c r="R1140"/>
    </row>
    <row r="1141" spans="1:18" s="13" customFormat="1" x14ac:dyDescent="0.3">
      <c r="A1141" s="4"/>
      <c r="O1141" s="2"/>
      <c r="P1141"/>
      <c r="Q1141"/>
      <c r="R1141"/>
    </row>
    <row r="1142" spans="1:18" s="13" customFormat="1" x14ac:dyDescent="0.3">
      <c r="A1142" s="4"/>
      <c r="O1142" s="2"/>
      <c r="P1142"/>
      <c r="Q1142"/>
      <c r="R1142"/>
    </row>
    <row r="1143" spans="1:18" s="13" customFormat="1" x14ac:dyDescent="0.3">
      <c r="A1143" s="4"/>
      <c r="O1143" s="2"/>
      <c r="P1143"/>
      <c r="Q1143"/>
      <c r="R1143"/>
    </row>
    <row r="1144" spans="1:18" s="13" customFormat="1" x14ac:dyDescent="0.3">
      <c r="A1144" s="4"/>
      <c r="O1144" s="2"/>
      <c r="P1144"/>
      <c r="Q1144"/>
      <c r="R1144"/>
    </row>
    <row r="1145" spans="1:18" s="13" customFormat="1" x14ac:dyDescent="0.3">
      <c r="A1145" s="4"/>
      <c r="O1145" s="2"/>
      <c r="P1145"/>
      <c r="Q1145"/>
      <c r="R1145"/>
    </row>
    <row r="1146" spans="1:18" s="13" customFormat="1" x14ac:dyDescent="0.3">
      <c r="A1146" s="4"/>
      <c r="O1146" s="2"/>
      <c r="P1146"/>
      <c r="Q1146"/>
      <c r="R1146"/>
    </row>
    <row r="1147" spans="1:18" s="13" customFormat="1" x14ac:dyDescent="0.3">
      <c r="A1147" s="4"/>
      <c r="O1147" s="2"/>
      <c r="P1147"/>
      <c r="Q1147"/>
      <c r="R1147"/>
    </row>
    <row r="1148" spans="1:18" s="13" customFormat="1" x14ac:dyDescent="0.3">
      <c r="A1148" s="4"/>
      <c r="O1148" s="2"/>
      <c r="P1148"/>
      <c r="Q1148"/>
      <c r="R1148"/>
    </row>
    <row r="1149" spans="1:18" s="13" customFormat="1" x14ac:dyDescent="0.3">
      <c r="A1149" s="4"/>
      <c r="O1149" s="2"/>
      <c r="P1149"/>
      <c r="Q1149"/>
      <c r="R1149"/>
    </row>
    <row r="1150" spans="1:18" s="13" customFormat="1" x14ac:dyDescent="0.3">
      <c r="A1150" s="4"/>
      <c r="O1150" s="2"/>
      <c r="P1150"/>
      <c r="Q1150"/>
      <c r="R1150"/>
    </row>
    <row r="1151" spans="1:18" s="13" customFormat="1" x14ac:dyDescent="0.3">
      <c r="A1151" s="4"/>
      <c r="O1151" s="2"/>
      <c r="P1151"/>
      <c r="Q1151"/>
      <c r="R1151"/>
    </row>
    <row r="1152" spans="1:18" s="13" customFormat="1" x14ac:dyDescent="0.3">
      <c r="A1152" s="4"/>
      <c r="O1152" s="2"/>
      <c r="P1152"/>
      <c r="Q1152"/>
      <c r="R1152"/>
    </row>
    <row r="1153" spans="1:18" s="13" customFormat="1" x14ac:dyDescent="0.3">
      <c r="A1153" s="4"/>
      <c r="O1153" s="2"/>
      <c r="P1153"/>
      <c r="Q1153"/>
      <c r="R1153"/>
    </row>
    <row r="1154" spans="1:18" s="13" customFormat="1" x14ac:dyDescent="0.3">
      <c r="A1154" s="4"/>
      <c r="O1154" s="2"/>
      <c r="P1154"/>
      <c r="Q1154"/>
      <c r="R1154"/>
    </row>
    <row r="1155" spans="1:18" s="13" customFormat="1" x14ac:dyDescent="0.3">
      <c r="A1155" s="4"/>
      <c r="O1155" s="2"/>
      <c r="P1155"/>
      <c r="Q1155"/>
      <c r="R1155"/>
    </row>
    <row r="1156" spans="1:18" s="13" customFormat="1" x14ac:dyDescent="0.3">
      <c r="A1156" s="4"/>
      <c r="O1156" s="2"/>
      <c r="P1156"/>
      <c r="Q1156"/>
      <c r="R1156"/>
    </row>
    <row r="1157" spans="1:18" s="13" customFormat="1" x14ac:dyDescent="0.3">
      <c r="A1157" s="4"/>
      <c r="O1157" s="2"/>
      <c r="P1157"/>
      <c r="Q1157"/>
      <c r="R1157"/>
    </row>
    <row r="1158" spans="1:18" s="13" customFormat="1" x14ac:dyDescent="0.3">
      <c r="A1158" s="4"/>
      <c r="O1158" s="2"/>
      <c r="P1158"/>
      <c r="Q1158"/>
      <c r="R1158"/>
    </row>
    <row r="1159" spans="1:18" s="13" customFormat="1" x14ac:dyDescent="0.3">
      <c r="A1159" s="4"/>
      <c r="O1159" s="2"/>
      <c r="P1159"/>
      <c r="Q1159"/>
      <c r="R1159"/>
    </row>
    <row r="1160" spans="1:18" s="13" customFormat="1" x14ac:dyDescent="0.3">
      <c r="A1160" s="4"/>
      <c r="O1160" s="2"/>
      <c r="P1160"/>
      <c r="Q1160"/>
      <c r="R1160"/>
    </row>
    <row r="1161" spans="1:18" s="13" customFormat="1" x14ac:dyDescent="0.3">
      <c r="A1161" s="4"/>
      <c r="O1161" s="2"/>
      <c r="P1161"/>
      <c r="Q1161"/>
      <c r="R1161"/>
    </row>
    <row r="1162" spans="1:18" s="13" customFormat="1" x14ac:dyDescent="0.3">
      <c r="A1162" s="4"/>
      <c r="O1162" s="2"/>
      <c r="P1162"/>
      <c r="Q1162"/>
      <c r="R1162"/>
    </row>
    <row r="1163" spans="1:18" s="13" customFormat="1" x14ac:dyDescent="0.3">
      <c r="A1163" s="4"/>
      <c r="O1163" s="2"/>
      <c r="P1163"/>
      <c r="Q1163"/>
      <c r="R1163"/>
    </row>
    <row r="1164" spans="1:18" s="13" customFormat="1" x14ac:dyDescent="0.3">
      <c r="A1164" s="4"/>
      <c r="O1164" s="2"/>
      <c r="P1164"/>
      <c r="Q1164"/>
      <c r="R1164"/>
    </row>
    <row r="1165" spans="1:18" s="13" customFormat="1" x14ac:dyDescent="0.3">
      <c r="A1165" s="4"/>
      <c r="O1165" s="2"/>
      <c r="P1165"/>
      <c r="Q1165"/>
      <c r="R1165"/>
    </row>
    <row r="1166" spans="1:18" s="13" customFormat="1" x14ac:dyDescent="0.3">
      <c r="A1166" s="4"/>
      <c r="O1166" s="2"/>
      <c r="P1166"/>
      <c r="Q1166"/>
      <c r="R1166"/>
    </row>
    <row r="1167" spans="1:18" s="13" customFormat="1" x14ac:dyDescent="0.3">
      <c r="A1167" s="4"/>
      <c r="O1167" s="2"/>
      <c r="P1167"/>
      <c r="Q1167"/>
      <c r="R1167"/>
    </row>
    <row r="1168" spans="1:18" s="13" customFormat="1" x14ac:dyDescent="0.3">
      <c r="A1168" s="4"/>
      <c r="O1168" s="2"/>
      <c r="P1168"/>
      <c r="Q1168"/>
      <c r="R1168"/>
    </row>
    <row r="1169" spans="1:18" s="13" customFormat="1" x14ac:dyDescent="0.3">
      <c r="A1169" s="4"/>
      <c r="O1169" s="2"/>
      <c r="P1169"/>
      <c r="Q1169"/>
      <c r="R1169"/>
    </row>
    <row r="1170" spans="1:18" s="13" customFormat="1" x14ac:dyDescent="0.3">
      <c r="A1170" s="4"/>
      <c r="O1170" s="2"/>
      <c r="P1170"/>
      <c r="Q1170"/>
      <c r="R1170"/>
    </row>
    <row r="1171" spans="1:18" s="13" customFormat="1" x14ac:dyDescent="0.3">
      <c r="A1171" s="4"/>
      <c r="O1171" s="2"/>
      <c r="P1171"/>
      <c r="Q1171"/>
      <c r="R1171"/>
    </row>
    <row r="1172" spans="1:18" s="13" customFormat="1" x14ac:dyDescent="0.3">
      <c r="A1172" s="4"/>
      <c r="O1172" s="2"/>
      <c r="P1172"/>
      <c r="Q1172"/>
      <c r="R1172"/>
    </row>
    <row r="1173" spans="1:18" s="13" customFormat="1" x14ac:dyDescent="0.3">
      <c r="A1173" s="4"/>
      <c r="O1173" s="2"/>
      <c r="P1173"/>
      <c r="Q1173"/>
      <c r="R1173"/>
    </row>
    <row r="1174" spans="1:18" s="13" customFormat="1" x14ac:dyDescent="0.3">
      <c r="A1174" s="4"/>
      <c r="O1174" s="2"/>
      <c r="P1174"/>
      <c r="Q1174"/>
      <c r="R1174"/>
    </row>
    <row r="1175" spans="1:18" s="13" customFormat="1" x14ac:dyDescent="0.3">
      <c r="A1175" s="4"/>
      <c r="O1175" s="2"/>
      <c r="P1175"/>
      <c r="Q1175"/>
      <c r="R1175"/>
    </row>
    <row r="1176" spans="1:18" s="13" customFormat="1" x14ac:dyDescent="0.3">
      <c r="A1176" s="4"/>
      <c r="O1176" s="2"/>
      <c r="P1176"/>
      <c r="Q1176"/>
      <c r="R1176"/>
    </row>
    <row r="1177" spans="1:18" s="13" customFormat="1" x14ac:dyDescent="0.3">
      <c r="A1177" s="4"/>
      <c r="O1177" s="2"/>
      <c r="P1177"/>
      <c r="Q1177"/>
      <c r="R1177"/>
    </row>
    <row r="1178" spans="1:18" s="13" customFormat="1" x14ac:dyDescent="0.3">
      <c r="A1178" s="4"/>
      <c r="O1178" s="2"/>
      <c r="P1178"/>
      <c r="Q1178"/>
      <c r="R1178"/>
    </row>
    <row r="1179" spans="1:18" s="13" customFormat="1" x14ac:dyDescent="0.3">
      <c r="A1179" s="4"/>
      <c r="O1179" s="2"/>
      <c r="P1179"/>
      <c r="Q1179"/>
      <c r="R1179"/>
    </row>
    <row r="1180" spans="1:18" s="13" customFormat="1" x14ac:dyDescent="0.3">
      <c r="A1180" s="4"/>
      <c r="O1180" s="2"/>
      <c r="P1180"/>
      <c r="Q1180"/>
      <c r="R1180"/>
    </row>
    <row r="1181" spans="1:18" s="13" customFormat="1" x14ac:dyDescent="0.3">
      <c r="A1181" s="4"/>
      <c r="O1181" s="2"/>
      <c r="P1181"/>
      <c r="Q1181"/>
      <c r="R1181"/>
    </row>
    <row r="1182" spans="1:18" s="13" customFormat="1" x14ac:dyDescent="0.3">
      <c r="A1182" s="4"/>
      <c r="O1182" s="2"/>
      <c r="P1182"/>
      <c r="Q1182"/>
      <c r="R1182"/>
    </row>
    <row r="1183" spans="1:18" s="13" customFormat="1" x14ac:dyDescent="0.3">
      <c r="A1183" s="4"/>
      <c r="O1183" s="2"/>
      <c r="P1183"/>
      <c r="Q1183"/>
      <c r="R1183"/>
    </row>
    <row r="1184" spans="1:18" s="13" customFormat="1" x14ac:dyDescent="0.3">
      <c r="A1184" s="4"/>
      <c r="O1184" s="2"/>
      <c r="P1184"/>
      <c r="Q1184"/>
      <c r="R1184"/>
    </row>
    <row r="1185" spans="1:18" s="13" customFormat="1" x14ac:dyDescent="0.3">
      <c r="A1185" s="4"/>
      <c r="O1185" s="2"/>
      <c r="P1185"/>
      <c r="Q1185"/>
      <c r="R1185"/>
    </row>
    <row r="1186" spans="1:18" s="13" customFormat="1" x14ac:dyDescent="0.3">
      <c r="A1186" s="4"/>
      <c r="O1186" s="2"/>
      <c r="P1186"/>
      <c r="Q1186"/>
      <c r="R1186"/>
    </row>
    <row r="1187" spans="1:18" s="13" customFormat="1" x14ac:dyDescent="0.3">
      <c r="A1187" s="4"/>
      <c r="O1187" s="2"/>
      <c r="P1187"/>
      <c r="Q1187"/>
      <c r="R1187"/>
    </row>
    <row r="1188" spans="1:18" s="13" customFormat="1" x14ac:dyDescent="0.3">
      <c r="A1188" s="4"/>
      <c r="O1188" s="2"/>
      <c r="P1188"/>
      <c r="Q1188"/>
      <c r="R1188"/>
    </row>
    <row r="1189" spans="1:18" s="13" customFormat="1" x14ac:dyDescent="0.3">
      <c r="A1189" s="4"/>
      <c r="O1189" s="2"/>
      <c r="P1189"/>
      <c r="Q1189"/>
      <c r="R1189"/>
    </row>
    <row r="1190" spans="1:18" s="13" customFormat="1" x14ac:dyDescent="0.3">
      <c r="A1190" s="4"/>
      <c r="O1190" s="2"/>
      <c r="P1190"/>
      <c r="Q1190"/>
      <c r="R1190"/>
    </row>
    <row r="1191" spans="1:18" s="13" customFormat="1" x14ac:dyDescent="0.3">
      <c r="A1191" s="4"/>
      <c r="O1191" s="2"/>
      <c r="P1191"/>
      <c r="Q1191"/>
      <c r="R1191"/>
    </row>
    <row r="1192" spans="1:18" s="13" customFormat="1" x14ac:dyDescent="0.3">
      <c r="A1192" s="4"/>
      <c r="O1192" s="2"/>
      <c r="P1192"/>
      <c r="Q1192"/>
      <c r="R1192"/>
    </row>
    <row r="1193" spans="1:18" s="13" customFormat="1" x14ac:dyDescent="0.3">
      <c r="A1193" s="4"/>
      <c r="O1193" s="2"/>
      <c r="P1193"/>
      <c r="Q1193"/>
      <c r="R1193"/>
    </row>
    <row r="1194" spans="1:18" s="13" customFormat="1" x14ac:dyDescent="0.3">
      <c r="A1194" s="4"/>
      <c r="O1194" s="2"/>
      <c r="P1194"/>
      <c r="Q1194"/>
      <c r="R1194"/>
    </row>
    <row r="1195" spans="1:18" s="13" customFormat="1" x14ac:dyDescent="0.3">
      <c r="A1195" s="4"/>
      <c r="O1195" s="2"/>
      <c r="P1195"/>
      <c r="Q1195"/>
      <c r="R1195"/>
    </row>
    <row r="1196" spans="1:18" s="13" customFormat="1" x14ac:dyDescent="0.3">
      <c r="A1196" s="4"/>
      <c r="O1196" s="2"/>
      <c r="P1196"/>
      <c r="Q1196"/>
      <c r="R1196"/>
    </row>
    <row r="1197" spans="1:18" s="13" customFormat="1" x14ac:dyDescent="0.3">
      <c r="A1197" s="4"/>
      <c r="O1197" s="2"/>
      <c r="P1197"/>
      <c r="Q1197"/>
      <c r="R1197"/>
    </row>
    <row r="1198" spans="1:18" s="13" customFormat="1" x14ac:dyDescent="0.3">
      <c r="A1198" s="4"/>
      <c r="O1198" s="2"/>
      <c r="P1198"/>
      <c r="Q1198"/>
      <c r="R1198"/>
    </row>
    <row r="1199" spans="1:18" s="13" customFormat="1" x14ac:dyDescent="0.3">
      <c r="A1199" s="4"/>
      <c r="O1199" s="2"/>
      <c r="P1199"/>
      <c r="Q1199"/>
      <c r="R1199"/>
    </row>
    <row r="1200" spans="1:18" s="13" customFormat="1" x14ac:dyDescent="0.3">
      <c r="A1200" s="4"/>
      <c r="O1200" s="2"/>
      <c r="P1200"/>
      <c r="Q1200"/>
      <c r="R1200"/>
    </row>
    <row r="1201" spans="1:18" s="13" customFormat="1" x14ac:dyDescent="0.3">
      <c r="A1201" s="4"/>
      <c r="O1201" s="2"/>
      <c r="P1201"/>
      <c r="Q1201"/>
      <c r="R1201"/>
    </row>
    <row r="1202" spans="1:18" s="13" customFormat="1" x14ac:dyDescent="0.3">
      <c r="A1202" s="4"/>
      <c r="O1202" s="2"/>
      <c r="P1202"/>
      <c r="Q1202"/>
      <c r="R1202"/>
    </row>
    <row r="1203" spans="1:18" s="13" customFormat="1" x14ac:dyDescent="0.3">
      <c r="A1203" s="4"/>
      <c r="O1203" s="2"/>
      <c r="P1203"/>
      <c r="Q1203"/>
      <c r="R1203"/>
    </row>
    <row r="1204" spans="1:18" s="13" customFormat="1" x14ac:dyDescent="0.3">
      <c r="A1204" s="4"/>
      <c r="O1204" s="2"/>
      <c r="P1204"/>
      <c r="Q1204"/>
      <c r="R1204"/>
    </row>
    <row r="1205" spans="1:18" s="13" customFormat="1" x14ac:dyDescent="0.3">
      <c r="A1205" s="4"/>
      <c r="O1205" s="2"/>
      <c r="P1205"/>
      <c r="Q1205"/>
      <c r="R1205"/>
    </row>
    <row r="1206" spans="1:18" s="13" customFormat="1" x14ac:dyDescent="0.3">
      <c r="A1206" s="4"/>
      <c r="O1206" s="2"/>
      <c r="P1206"/>
      <c r="Q1206"/>
      <c r="R1206"/>
    </row>
    <row r="1207" spans="1:18" s="13" customFormat="1" x14ac:dyDescent="0.3">
      <c r="A1207" s="4"/>
      <c r="O1207" s="2"/>
      <c r="P1207"/>
      <c r="Q1207"/>
      <c r="R1207"/>
    </row>
    <row r="1208" spans="1:18" s="13" customFormat="1" x14ac:dyDescent="0.3">
      <c r="A1208" s="4"/>
      <c r="O1208" s="2"/>
      <c r="P1208"/>
      <c r="Q1208"/>
      <c r="R1208"/>
    </row>
    <row r="1209" spans="1:18" s="13" customFormat="1" x14ac:dyDescent="0.3">
      <c r="A1209" s="4"/>
      <c r="O1209" s="2"/>
      <c r="P1209"/>
      <c r="Q1209"/>
      <c r="R1209"/>
    </row>
    <row r="1210" spans="1:18" s="13" customFormat="1" x14ac:dyDescent="0.3">
      <c r="A1210" s="4"/>
      <c r="O1210" s="2"/>
      <c r="P1210"/>
      <c r="Q1210"/>
      <c r="R1210"/>
    </row>
    <row r="1211" spans="1:18" s="13" customFormat="1" x14ac:dyDescent="0.3">
      <c r="A1211" s="4"/>
      <c r="O1211" s="2"/>
      <c r="P1211"/>
      <c r="Q1211"/>
      <c r="R1211"/>
    </row>
    <row r="1212" spans="1:18" s="13" customFormat="1" x14ac:dyDescent="0.3">
      <c r="A1212" s="4"/>
      <c r="O1212" s="2"/>
      <c r="P1212"/>
      <c r="Q1212"/>
      <c r="R1212"/>
    </row>
    <row r="1213" spans="1:18" s="13" customFormat="1" x14ac:dyDescent="0.3">
      <c r="A1213" s="4"/>
      <c r="O1213" s="2"/>
      <c r="P1213"/>
      <c r="Q1213"/>
      <c r="R1213"/>
    </row>
    <row r="1214" spans="1:18" s="13" customFormat="1" x14ac:dyDescent="0.3">
      <c r="A1214" s="4"/>
      <c r="O1214" s="2"/>
      <c r="P1214"/>
      <c r="Q1214"/>
      <c r="R1214"/>
    </row>
    <row r="1215" spans="1:18" s="13" customFormat="1" x14ac:dyDescent="0.3">
      <c r="A1215" s="4"/>
      <c r="O1215" s="2"/>
      <c r="P1215"/>
      <c r="Q1215"/>
      <c r="R1215"/>
    </row>
    <row r="1216" spans="1:18" s="13" customFormat="1" x14ac:dyDescent="0.3">
      <c r="A1216" s="4"/>
      <c r="O1216" s="2"/>
      <c r="P1216"/>
      <c r="Q1216"/>
      <c r="R1216"/>
    </row>
    <row r="1217" spans="1:18" s="13" customFormat="1" x14ac:dyDescent="0.3">
      <c r="A1217" s="4"/>
      <c r="O1217" s="2"/>
      <c r="P1217"/>
      <c r="Q1217"/>
      <c r="R1217"/>
    </row>
    <row r="1218" spans="1:18" s="13" customFormat="1" x14ac:dyDescent="0.3">
      <c r="A1218" s="4"/>
      <c r="O1218" s="2"/>
      <c r="P1218"/>
      <c r="Q1218"/>
      <c r="R1218"/>
    </row>
    <row r="1219" spans="1:18" s="13" customFormat="1" x14ac:dyDescent="0.3">
      <c r="A1219" s="4"/>
      <c r="O1219" s="2"/>
      <c r="P1219"/>
      <c r="Q1219"/>
      <c r="R1219"/>
    </row>
    <row r="1220" spans="1:18" s="13" customFormat="1" x14ac:dyDescent="0.3">
      <c r="A1220" s="4"/>
      <c r="O1220" s="2"/>
      <c r="P1220"/>
      <c r="Q1220"/>
      <c r="R1220"/>
    </row>
    <row r="1221" spans="1:18" s="13" customFormat="1" x14ac:dyDescent="0.3">
      <c r="A1221" s="4"/>
      <c r="O1221" s="2"/>
      <c r="P1221"/>
      <c r="Q1221"/>
      <c r="R1221"/>
    </row>
    <row r="1222" spans="1:18" s="13" customFormat="1" x14ac:dyDescent="0.3">
      <c r="A1222" s="4"/>
      <c r="O1222" s="2"/>
      <c r="P1222"/>
      <c r="Q1222"/>
      <c r="R1222"/>
    </row>
    <row r="1223" spans="1:18" s="13" customFormat="1" x14ac:dyDescent="0.3">
      <c r="A1223" s="4"/>
      <c r="O1223" s="2"/>
      <c r="P1223"/>
      <c r="Q1223"/>
      <c r="R1223"/>
    </row>
    <row r="1224" spans="1:18" s="13" customFormat="1" x14ac:dyDescent="0.3">
      <c r="A1224" s="4"/>
      <c r="O1224" s="2"/>
      <c r="P1224"/>
      <c r="Q1224"/>
      <c r="R1224"/>
    </row>
    <row r="1225" spans="1:18" s="13" customFormat="1" x14ac:dyDescent="0.3">
      <c r="A1225" s="4"/>
      <c r="O1225" s="2"/>
      <c r="P1225"/>
      <c r="Q1225"/>
      <c r="R1225"/>
    </row>
    <row r="1226" spans="1:18" s="13" customFormat="1" x14ac:dyDescent="0.3">
      <c r="A1226" s="4"/>
      <c r="O1226" s="2"/>
      <c r="P1226"/>
      <c r="Q1226"/>
      <c r="R1226"/>
    </row>
    <row r="1227" spans="1:18" s="13" customFormat="1" x14ac:dyDescent="0.3">
      <c r="A1227" s="4"/>
      <c r="O1227" s="2"/>
      <c r="P1227"/>
      <c r="Q1227"/>
      <c r="R1227"/>
    </row>
    <row r="1228" spans="1:18" s="13" customFormat="1" x14ac:dyDescent="0.3">
      <c r="A1228" s="4"/>
      <c r="O1228" s="2"/>
      <c r="P1228"/>
      <c r="Q1228"/>
      <c r="R1228"/>
    </row>
    <row r="1229" spans="1:18" s="13" customFormat="1" x14ac:dyDescent="0.3">
      <c r="A1229" s="4"/>
      <c r="O1229" s="2"/>
      <c r="P1229"/>
      <c r="Q1229"/>
      <c r="R1229"/>
    </row>
    <row r="1230" spans="1:18" s="13" customFormat="1" x14ac:dyDescent="0.3">
      <c r="A1230" s="4"/>
      <c r="O1230" s="2"/>
      <c r="P1230"/>
      <c r="Q1230"/>
      <c r="R1230"/>
    </row>
    <row r="1231" spans="1:18" s="13" customFormat="1" x14ac:dyDescent="0.3">
      <c r="A1231" s="4"/>
      <c r="O1231" s="2"/>
      <c r="P1231"/>
      <c r="Q1231"/>
      <c r="R1231"/>
    </row>
    <row r="1232" spans="1:18" s="13" customFormat="1" x14ac:dyDescent="0.3">
      <c r="A1232" s="4"/>
      <c r="O1232" s="2"/>
      <c r="P1232"/>
      <c r="Q1232"/>
      <c r="R1232"/>
    </row>
    <row r="1233" spans="1:18" s="13" customFormat="1" x14ac:dyDescent="0.3">
      <c r="A1233" s="4"/>
      <c r="O1233" s="2"/>
      <c r="P1233"/>
      <c r="Q1233"/>
      <c r="R1233"/>
    </row>
    <row r="1234" spans="1:18" s="13" customFormat="1" x14ac:dyDescent="0.3">
      <c r="A1234" s="4"/>
      <c r="O1234" s="2"/>
      <c r="P1234"/>
      <c r="Q1234"/>
      <c r="R1234"/>
    </row>
    <row r="1235" spans="1:18" s="13" customFormat="1" x14ac:dyDescent="0.3">
      <c r="A1235" s="4"/>
      <c r="O1235" s="2"/>
      <c r="P1235"/>
      <c r="Q1235"/>
      <c r="R1235"/>
    </row>
    <row r="1236" spans="1:18" s="13" customFormat="1" x14ac:dyDescent="0.3">
      <c r="A1236" s="4"/>
      <c r="O1236" s="2"/>
      <c r="P1236"/>
      <c r="Q1236"/>
      <c r="R1236"/>
    </row>
    <row r="1237" spans="1:18" s="13" customFormat="1" x14ac:dyDescent="0.3">
      <c r="A1237" s="4"/>
      <c r="O1237" s="2"/>
      <c r="P1237"/>
      <c r="Q1237"/>
      <c r="R1237"/>
    </row>
    <row r="1238" spans="1:18" s="13" customFormat="1" x14ac:dyDescent="0.3">
      <c r="A1238" s="4"/>
      <c r="O1238" s="2"/>
      <c r="P1238"/>
      <c r="Q1238"/>
      <c r="R1238"/>
    </row>
    <row r="1239" spans="1:18" s="13" customFormat="1" x14ac:dyDescent="0.3">
      <c r="A1239" s="4"/>
      <c r="O1239" s="2"/>
      <c r="P1239"/>
      <c r="Q1239"/>
      <c r="R1239"/>
    </row>
    <row r="1240" spans="1:18" s="13" customFormat="1" x14ac:dyDescent="0.3">
      <c r="A1240" s="4"/>
      <c r="O1240" s="2"/>
      <c r="P1240"/>
      <c r="Q1240"/>
      <c r="R1240"/>
    </row>
    <row r="1241" spans="1:18" s="13" customFormat="1" x14ac:dyDescent="0.3">
      <c r="A1241" s="4"/>
      <c r="O1241" s="2"/>
      <c r="P1241"/>
      <c r="Q1241"/>
      <c r="R1241"/>
    </row>
    <row r="1242" spans="1:18" s="13" customFormat="1" x14ac:dyDescent="0.3">
      <c r="A1242" s="4"/>
      <c r="O1242" s="2"/>
      <c r="P1242"/>
      <c r="Q1242"/>
      <c r="R1242"/>
    </row>
    <row r="1243" spans="1:18" s="13" customFormat="1" x14ac:dyDescent="0.3">
      <c r="A1243" s="4"/>
      <c r="O1243" s="2"/>
      <c r="P1243"/>
      <c r="Q1243"/>
      <c r="R1243"/>
    </row>
    <row r="1244" spans="1:18" s="13" customFormat="1" x14ac:dyDescent="0.3">
      <c r="A1244" s="4"/>
      <c r="O1244" s="2"/>
      <c r="P1244"/>
      <c r="Q1244"/>
      <c r="R1244"/>
    </row>
    <row r="1245" spans="1:18" s="13" customFormat="1" x14ac:dyDescent="0.3">
      <c r="A1245" s="4"/>
      <c r="O1245" s="2"/>
      <c r="P1245"/>
      <c r="Q1245"/>
      <c r="R1245"/>
    </row>
    <row r="1246" spans="1:18" s="13" customFormat="1" x14ac:dyDescent="0.3">
      <c r="A1246" s="4"/>
      <c r="O1246" s="2"/>
      <c r="P1246"/>
      <c r="Q1246"/>
      <c r="R1246"/>
    </row>
    <row r="1247" spans="1:18" s="13" customFormat="1" x14ac:dyDescent="0.3">
      <c r="A1247" s="4"/>
      <c r="O1247" s="2"/>
      <c r="P1247"/>
      <c r="Q1247"/>
      <c r="R1247"/>
    </row>
    <row r="1248" spans="1:18" s="13" customFormat="1" x14ac:dyDescent="0.3">
      <c r="A1248" s="4"/>
      <c r="O1248" s="2"/>
      <c r="P1248"/>
      <c r="Q1248"/>
      <c r="R1248"/>
    </row>
    <row r="1249" spans="1:18" s="13" customFormat="1" x14ac:dyDescent="0.3">
      <c r="A1249" s="4"/>
      <c r="O1249" s="2"/>
      <c r="P1249"/>
      <c r="Q1249"/>
      <c r="R1249"/>
    </row>
    <row r="1250" spans="1:18" s="13" customFormat="1" x14ac:dyDescent="0.3">
      <c r="A1250" s="4"/>
      <c r="O1250" s="2"/>
      <c r="P1250"/>
      <c r="Q1250"/>
      <c r="R1250"/>
    </row>
    <row r="1251" spans="1:18" s="13" customFormat="1" x14ac:dyDescent="0.3">
      <c r="A1251" s="4"/>
      <c r="O1251" s="2"/>
      <c r="P1251"/>
      <c r="Q1251"/>
      <c r="R1251"/>
    </row>
    <row r="1252" spans="1:18" s="13" customFormat="1" x14ac:dyDescent="0.3">
      <c r="A1252" s="4"/>
      <c r="O1252" s="2"/>
      <c r="P1252"/>
      <c r="Q1252"/>
      <c r="R1252"/>
    </row>
    <row r="1253" spans="1:18" s="13" customFormat="1" x14ac:dyDescent="0.3">
      <c r="A1253" s="4"/>
      <c r="O1253" s="2"/>
      <c r="P1253"/>
      <c r="Q1253"/>
      <c r="R1253"/>
    </row>
    <row r="1254" spans="1:18" s="13" customFormat="1" x14ac:dyDescent="0.3">
      <c r="A1254" s="4"/>
      <c r="O1254" s="2"/>
      <c r="P1254"/>
      <c r="Q1254"/>
      <c r="R1254"/>
    </row>
    <row r="1255" spans="1:18" s="13" customFormat="1" x14ac:dyDescent="0.3">
      <c r="A1255" s="4"/>
      <c r="O1255" s="2"/>
      <c r="P1255"/>
      <c r="Q1255"/>
      <c r="R1255"/>
    </row>
    <row r="1256" spans="1:18" s="13" customFormat="1" x14ac:dyDescent="0.3">
      <c r="A1256" s="4"/>
      <c r="O1256" s="2"/>
      <c r="P1256"/>
      <c r="Q1256"/>
      <c r="R1256"/>
    </row>
    <row r="1257" spans="1:18" s="13" customFormat="1" x14ac:dyDescent="0.3">
      <c r="A1257" s="4"/>
      <c r="O1257" s="2"/>
      <c r="P1257"/>
      <c r="Q1257"/>
      <c r="R1257"/>
    </row>
    <row r="1258" spans="1:18" s="13" customFormat="1" x14ac:dyDescent="0.3">
      <c r="A1258" s="4"/>
      <c r="O1258" s="2"/>
      <c r="P1258"/>
      <c r="Q1258"/>
      <c r="R1258"/>
    </row>
    <row r="1259" spans="1:18" s="13" customFormat="1" x14ac:dyDescent="0.3">
      <c r="A1259" s="4"/>
      <c r="O1259" s="2"/>
      <c r="P1259"/>
      <c r="Q1259"/>
      <c r="R1259"/>
    </row>
    <row r="1260" spans="1:18" s="13" customFormat="1" x14ac:dyDescent="0.3">
      <c r="A1260" s="4"/>
      <c r="O1260" s="2"/>
      <c r="P1260"/>
      <c r="Q1260"/>
      <c r="R1260"/>
    </row>
    <row r="1261" spans="1:18" s="13" customFormat="1" x14ac:dyDescent="0.3">
      <c r="A1261" s="4"/>
      <c r="O1261" s="2"/>
      <c r="P1261"/>
      <c r="Q1261"/>
      <c r="R1261"/>
    </row>
    <row r="1262" spans="1:18" s="13" customFormat="1" x14ac:dyDescent="0.3">
      <c r="A1262" s="4"/>
      <c r="O1262" s="2"/>
      <c r="P1262"/>
      <c r="Q1262"/>
      <c r="R1262"/>
    </row>
    <row r="1263" spans="1:18" s="13" customFormat="1" x14ac:dyDescent="0.3">
      <c r="A1263" s="4"/>
      <c r="O1263" s="2"/>
      <c r="P1263"/>
      <c r="Q1263"/>
      <c r="R1263"/>
    </row>
    <row r="1264" spans="1:18" s="13" customFormat="1" x14ac:dyDescent="0.3">
      <c r="A1264" s="4"/>
      <c r="O1264" s="2"/>
      <c r="P1264"/>
      <c r="Q1264"/>
      <c r="R1264"/>
    </row>
    <row r="1265" spans="1:18" s="13" customFormat="1" x14ac:dyDescent="0.3">
      <c r="A1265" s="4"/>
      <c r="O1265" s="2"/>
      <c r="P1265"/>
      <c r="Q1265"/>
      <c r="R1265"/>
    </row>
    <row r="1266" spans="1:18" s="13" customFormat="1" x14ac:dyDescent="0.3">
      <c r="A1266" s="4"/>
      <c r="O1266" s="2"/>
      <c r="P1266"/>
      <c r="Q1266"/>
      <c r="R1266"/>
    </row>
    <row r="1267" spans="1:18" s="13" customFormat="1" x14ac:dyDescent="0.3">
      <c r="A1267" s="4"/>
      <c r="O1267" s="2"/>
      <c r="P1267"/>
      <c r="Q1267"/>
      <c r="R1267"/>
    </row>
    <row r="1268" spans="1:18" s="13" customFormat="1" x14ac:dyDescent="0.3">
      <c r="A1268" s="4"/>
      <c r="O1268" s="2"/>
      <c r="P1268"/>
      <c r="Q1268"/>
      <c r="R1268"/>
    </row>
    <row r="1269" spans="1:18" s="13" customFormat="1" x14ac:dyDescent="0.3">
      <c r="A1269" s="4"/>
      <c r="O1269" s="2"/>
      <c r="P1269"/>
      <c r="Q1269"/>
      <c r="R1269"/>
    </row>
    <row r="1270" spans="1:18" s="13" customFormat="1" x14ac:dyDescent="0.3">
      <c r="A1270" s="4"/>
      <c r="O1270" s="2"/>
      <c r="P1270"/>
      <c r="Q1270"/>
      <c r="R1270"/>
    </row>
    <row r="1271" spans="1:18" s="13" customFormat="1" x14ac:dyDescent="0.3">
      <c r="A1271" s="4"/>
      <c r="O1271" s="2"/>
      <c r="P1271"/>
      <c r="Q1271"/>
      <c r="R1271"/>
    </row>
    <row r="1272" spans="1:18" s="13" customFormat="1" x14ac:dyDescent="0.3">
      <c r="A1272" s="4"/>
      <c r="O1272" s="2"/>
      <c r="P1272"/>
      <c r="Q1272"/>
      <c r="R1272"/>
    </row>
    <row r="1273" spans="1:18" s="13" customFormat="1" x14ac:dyDescent="0.3">
      <c r="A1273" s="4"/>
      <c r="O1273" s="2"/>
      <c r="P1273"/>
      <c r="Q1273"/>
      <c r="R1273"/>
    </row>
    <row r="1274" spans="1:18" s="13" customFormat="1" x14ac:dyDescent="0.3">
      <c r="A1274" s="4"/>
      <c r="O1274" s="2"/>
      <c r="P1274"/>
      <c r="Q1274"/>
      <c r="R1274"/>
    </row>
    <row r="1275" spans="1:18" s="13" customFormat="1" x14ac:dyDescent="0.3">
      <c r="A1275" s="4"/>
      <c r="O1275" s="2"/>
      <c r="P1275"/>
      <c r="Q1275"/>
      <c r="R1275"/>
    </row>
    <row r="1276" spans="1:18" s="13" customFormat="1" x14ac:dyDescent="0.3">
      <c r="A1276" s="4"/>
      <c r="O1276" s="2"/>
      <c r="P1276"/>
      <c r="Q1276"/>
      <c r="R1276"/>
    </row>
    <row r="1277" spans="1:18" s="13" customFormat="1" x14ac:dyDescent="0.3">
      <c r="A1277" s="4"/>
      <c r="O1277" s="2"/>
      <c r="P1277"/>
      <c r="Q1277"/>
      <c r="R1277"/>
    </row>
    <row r="1278" spans="1:18" s="13" customFormat="1" x14ac:dyDescent="0.3">
      <c r="A1278" s="4"/>
      <c r="O1278" s="2"/>
      <c r="P1278"/>
      <c r="Q1278"/>
      <c r="R1278"/>
    </row>
    <row r="1279" spans="1:18" s="13" customFormat="1" x14ac:dyDescent="0.3">
      <c r="A1279" s="4"/>
      <c r="O1279" s="2"/>
      <c r="P1279"/>
      <c r="Q1279"/>
      <c r="R1279"/>
    </row>
    <row r="1280" spans="1:18" s="13" customFormat="1" x14ac:dyDescent="0.3">
      <c r="A1280" s="4"/>
      <c r="O1280" s="2"/>
      <c r="P1280"/>
      <c r="Q1280"/>
      <c r="R1280"/>
    </row>
    <row r="1281" spans="1:18" s="13" customFormat="1" x14ac:dyDescent="0.3">
      <c r="A1281" s="4"/>
      <c r="O1281" s="2"/>
      <c r="P1281"/>
      <c r="Q1281"/>
      <c r="R1281"/>
    </row>
    <row r="1282" spans="1:18" s="13" customFormat="1" x14ac:dyDescent="0.3">
      <c r="A1282" s="4"/>
      <c r="O1282" s="2"/>
      <c r="P1282"/>
      <c r="Q1282"/>
      <c r="R1282"/>
    </row>
    <row r="1283" spans="1:18" s="13" customFormat="1" x14ac:dyDescent="0.3">
      <c r="A1283" s="4"/>
      <c r="O1283" s="2"/>
      <c r="P1283"/>
      <c r="Q1283"/>
      <c r="R1283"/>
    </row>
    <row r="1284" spans="1:18" s="13" customFormat="1" x14ac:dyDescent="0.3">
      <c r="A1284" s="4"/>
      <c r="O1284" s="2"/>
      <c r="P1284"/>
      <c r="Q1284"/>
      <c r="R1284"/>
    </row>
    <row r="1285" spans="1:18" s="13" customFormat="1" x14ac:dyDescent="0.3">
      <c r="A1285" s="4"/>
      <c r="O1285" s="2"/>
      <c r="P1285"/>
      <c r="Q1285"/>
      <c r="R1285"/>
    </row>
    <row r="1286" spans="1:18" s="13" customFormat="1" x14ac:dyDescent="0.3">
      <c r="A1286" s="4"/>
      <c r="O1286" s="2"/>
      <c r="P1286"/>
      <c r="Q1286"/>
      <c r="R1286"/>
    </row>
    <row r="1287" spans="1:18" s="13" customFormat="1" x14ac:dyDescent="0.3">
      <c r="A1287" s="4"/>
      <c r="O1287" s="2"/>
      <c r="P1287"/>
      <c r="Q1287"/>
      <c r="R1287"/>
    </row>
    <row r="1288" spans="1:18" s="13" customFormat="1" x14ac:dyDescent="0.3">
      <c r="A1288" s="4"/>
      <c r="O1288" s="2"/>
      <c r="P1288"/>
      <c r="Q1288"/>
      <c r="R1288"/>
    </row>
    <row r="1289" spans="1:18" s="13" customFormat="1" x14ac:dyDescent="0.3">
      <c r="A1289" s="4"/>
      <c r="O1289" s="2"/>
      <c r="P1289"/>
      <c r="Q1289"/>
      <c r="R1289"/>
    </row>
    <row r="1290" spans="1:18" s="13" customFormat="1" x14ac:dyDescent="0.3">
      <c r="A1290" s="4"/>
      <c r="O1290" s="2"/>
      <c r="P1290"/>
      <c r="Q1290"/>
      <c r="R1290"/>
    </row>
    <row r="1291" spans="1:18" s="13" customFormat="1" x14ac:dyDescent="0.3">
      <c r="A1291" s="4"/>
      <c r="O1291" s="2"/>
      <c r="P1291"/>
      <c r="Q1291"/>
      <c r="R1291"/>
    </row>
    <row r="1292" spans="1:18" s="13" customFormat="1" x14ac:dyDescent="0.3">
      <c r="A1292" s="4"/>
      <c r="O1292" s="2"/>
      <c r="P1292"/>
      <c r="Q1292"/>
      <c r="R1292"/>
    </row>
    <row r="1293" spans="1:18" s="13" customFormat="1" x14ac:dyDescent="0.3">
      <c r="A1293" s="4"/>
      <c r="O1293" s="2"/>
      <c r="P1293"/>
      <c r="Q1293"/>
      <c r="R1293"/>
    </row>
    <row r="1294" spans="1:18" s="13" customFormat="1" x14ac:dyDescent="0.3">
      <c r="A1294" s="4"/>
      <c r="O1294" s="2"/>
      <c r="P1294"/>
      <c r="Q1294"/>
      <c r="R1294"/>
    </row>
    <row r="1295" spans="1:18" s="13" customFormat="1" x14ac:dyDescent="0.3">
      <c r="A1295" s="4"/>
      <c r="O1295" s="2"/>
      <c r="P1295"/>
      <c r="Q1295"/>
      <c r="R1295"/>
    </row>
    <row r="1296" spans="1:18" s="13" customFormat="1" x14ac:dyDescent="0.3">
      <c r="A1296" s="4"/>
      <c r="O1296" s="2"/>
      <c r="P1296"/>
      <c r="Q1296"/>
      <c r="R1296"/>
    </row>
    <row r="1297" spans="1:18" s="13" customFormat="1" x14ac:dyDescent="0.3">
      <c r="A1297" s="4"/>
      <c r="O1297" s="2"/>
      <c r="P1297"/>
      <c r="Q1297"/>
      <c r="R1297"/>
    </row>
    <row r="1298" spans="1:18" s="13" customFormat="1" x14ac:dyDescent="0.3">
      <c r="A1298" s="4"/>
      <c r="O1298" s="2"/>
      <c r="P1298"/>
      <c r="Q1298"/>
      <c r="R1298"/>
    </row>
    <row r="1299" spans="1:18" s="13" customFormat="1" x14ac:dyDescent="0.3">
      <c r="A1299" s="4"/>
      <c r="O1299" s="2"/>
      <c r="P1299"/>
      <c r="Q1299"/>
      <c r="R1299"/>
    </row>
    <row r="1300" spans="1:18" s="13" customFormat="1" x14ac:dyDescent="0.3">
      <c r="A1300" s="4"/>
      <c r="O1300" s="2"/>
      <c r="P1300"/>
      <c r="Q1300"/>
      <c r="R1300"/>
    </row>
    <row r="1301" spans="1:18" s="13" customFormat="1" x14ac:dyDescent="0.3">
      <c r="A1301" s="4"/>
      <c r="O1301" s="2"/>
      <c r="P1301"/>
      <c r="Q1301"/>
      <c r="R1301"/>
    </row>
    <row r="1302" spans="1:18" s="13" customFormat="1" x14ac:dyDescent="0.3">
      <c r="A1302" s="4"/>
      <c r="O1302" s="2"/>
      <c r="P1302"/>
      <c r="Q1302"/>
      <c r="R1302"/>
    </row>
    <row r="1303" spans="1:18" s="13" customFormat="1" x14ac:dyDescent="0.3">
      <c r="A1303" s="4"/>
      <c r="O1303" s="2"/>
      <c r="P1303"/>
      <c r="Q1303"/>
      <c r="R1303"/>
    </row>
    <row r="1304" spans="1:18" s="13" customFormat="1" x14ac:dyDescent="0.3">
      <c r="A1304" s="4"/>
      <c r="O1304" s="2"/>
      <c r="P1304"/>
      <c r="Q1304"/>
      <c r="R1304"/>
    </row>
    <row r="1305" spans="1:18" s="13" customFormat="1" x14ac:dyDescent="0.3">
      <c r="A1305" s="4"/>
      <c r="O1305" s="2"/>
      <c r="P1305"/>
      <c r="Q1305"/>
      <c r="R1305"/>
    </row>
    <row r="1306" spans="1:18" s="13" customFormat="1" x14ac:dyDescent="0.3">
      <c r="A1306" s="4"/>
      <c r="O1306" s="2"/>
      <c r="P1306"/>
      <c r="Q1306"/>
      <c r="R1306"/>
    </row>
    <row r="1307" spans="1:18" s="13" customFormat="1" x14ac:dyDescent="0.3">
      <c r="A1307" s="4"/>
      <c r="O1307" s="2"/>
      <c r="P1307"/>
      <c r="Q1307"/>
      <c r="R1307"/>
    </row>
    <row r="1308" spans="1:18" s="13" customFormat="1" x14ac:dyDescent="0.3">
      <c r="A1308" s="4"/>
      <c r="O1308" s="2"/>
      <c r="P1308"/>
      <c r="Q1308"/>
      <c r="R1308"/>
    </row>
    <row r="1309" spans="1:18" s="13" customFormat="1" x14ac:dyDescent="0.3">
      <c r="A1309" s="4"/>
      <c r="O1309" s="2"/>
      <c r="P1309"/>
      <c r="Q1309"/>
      <c r="R1309"/>
    </row>
    <row r="1310" spans="1:18" s="13" customFormat="1" x14ac:dyDescent="0.3">
      <c r="A1310" s="4"/>
      <c r="O1310" s="2"/>
      <c r="P1310"/>
      <c r="Q1310"/>
      <c r="R1310"/>
    </row>
    <row r="1311" spans="1:18" s="13" customFormat="1" x14ac:dyDescent="0.3">
      <c r="A1311" s="4"/>
      <c r="O1311" s="2"/>
      <c r="P1311"/>
      <c r="Q1311"/>
      <c r="R1311"/>
    </row>
    <row r="1312" spans="1:18" s="13" customFormat="1" x14ac:dyDescent="0.3">
      <c r="A1312" s="4"/>
      <c r="O1312" s="2"/>
      <c r="P1312"/>
      <c r="Q1312"/>
      <c r="R1312"/>
    </row>
    <row r="1313" spans="1:18" s="13" customFormat="1" x14ac:dyDescent="0.3">
      <c r="A1313" s="4"/>
      <c r="O1313" s="2"/>
      <c r="P1313"/>
      <c r="Q1313"/>
      <c r="R1313"/>
    </row>
    <row r="1314" spans="1:18" s="13" customFormat="1" x14ac:dyDescent="0.3">
      <c r="A1314" s="4"/>
      <c r="O1314" s="2"/>
      <c r="P1314"/>
      <c r="Q1314"/>
      <c r="R1314"/>
    </row>
    <row r="1315" spans="1:18" s="13" customFormat="1" x14ac:dyDescent="0.3">
      <c r="A1315" s="4"/>
      <c r="O1315" s="2"/>
      <c r="P1315"/>
      <c r="Q1315"/>
      <c r="R1315"/>
    </row>
    <row r="1316" spans="1:18" s="13" customFormat="1" x14ac:dyDescent="0.3">
      <c r="A1316" s="4"/>
      <c r="O1316" s="2"/>
      <c r="P1316"/>
      <c r="Q1316"/>
      <c r="R1316"/>
    </row>
    <row r="1317" spans="1:18" s="13" customFormat="1" x14ac:dyDescent="0.3">
      <c r="A1317" s="4"/>
      <c r="O1317" s="2"/>
      <c r="P1317"/>
      <c r="Q1317"/>
      <c r="R1317"/>
    </row>
    <row r="1318" spans="1:18" s="13" customFormat="1" x14ac:dyDescent="0.3">
      <c r="A1318" s="4"/>
      <c r="O1318" s="2"/>
      <c r="P1318"/>
      <c r="Q1318"/>
      <c r="R1318"/>
    </row>
    <row r="1319" spans="1:18" s="13" customFormat="1" x14ac:dyDescent="0.3">
      <c r="A1319" s="4"/>
      <c r="O1319" s="2"/>
      <c r="P1319"/>
      <c r="Q1319"/>
      <c r="R1319"/>
    </row>
    <row r="1320" spans="1:18" s="13" customFormat="1" x14ac:dyDescent="0.3">
      <c r="A1320" s="4"/>
      <c r="O1320" s="2"/>
      <c r="P1320"/>
      <c r="Q1320"/>
      <c r="R1320"/>
    </row>
    <row r="1321" spans="1:18" s="13" customFormat="1" x14ac:dyDescent="0.3">
      <c r="A1321" s="4"/>
      <c r="O1321" s="2"/>
      <c r="P1321"/>
      <c r="Q1321"/>
      <c r="R1321"/>
    </row>
    <row r="1322" spans="1:18" s="13" customFormat="1" x14ac:dyDescent="0.3">
      <c r="A1322" s="4"/>
      <c r="O1322" s="2"/>
      <c r="P1322"/>
      <c r="Q1322"/>
      <c r="R1322"/>
    </row>
    <row r="1323" spans="1:18" s="13" customFormat="1" x14ac:dyDescent="0.3">
      <c r="A1323" s="4"/>
      <c r="O1323" s="2"/>
      <c r="P1323"/>
      <c r="Q1323"/>
      <c r="R1323"/>
    </row>
    <row r="1324" spans="1:18" s="13" customFormat="1" x14ac:dyDescent="0.3">
      <c r="A1324" s="4"/>
      <c r="O1324" s="2"/>
      <c r="P1324"/>
      <c r="Q1324"/>
      <c r="R1324"/>
    </row>
    <row r="1325" spans="1:18" s="13" customFormat="1" x14ac:dyDescent="0.3">
      <c r="A1325" s="4"/>
      <c r="O1325" s="2"/>
      <c r="P1325"/>
      <c r="Q1325"/>
      <c r="R1325"/>
    </row>
    <row r="1326" spans="1:18" s="13" customFormat="1" x14ac:dyDescent="0.3">
      <c r="A1326" s="4"/>
      <c r="O1326" s="2"/>
      <c r="P1326"/>
      <c r="Q1326"/>
      <c r="R1326"/>
    </row>
    <row r="1327" spans="1:18" s="13" customFormat="1" x14ac:dyDescent="0.3">
      <c r="A1327" s="4"/>
      <c r="O1327" s="2"/>
      <c r="P1327"/>
      <c r="Q1327"/>
      <c r="R1327"/>
    </row>
    <row r="1328" spans="1:18" s="13" customFormat="1" x14ac:dyDescent="0.3">
      <c r="A1328" s="4"/>
      <c r="O1328" s="2"/>
      <c r="P1328"/>
      <c r="Q1328"/>
      <c r="R1328"/>
    </row>
    <row r="1329" spans="1:18" s="13" customFormat="1" x14ac:dyDescent="0.3">
      <c r="A1329" s="4"/>
      <c r="O1329" s="2"/>
      <c r="P1329"/>
      <c r="Q1329"/>
      <c r="R1329"/>
    </row>
    <row r="1330" spans="1:18" s="13" customFormat="1" x14ac:dyDescent="0.3">
      <c r="A1330" s="4"/>
      <c r="O1330" s="2"/>
      <c r="P1330"/>
      <c r="Q1330"/>
      <c r="R1330"/>
    </row>
    <row r="1331" spans="1:18" s="13" customFormat="1" x14ac:dyDescent="0.3">
      <c r="A1331" s="4"/>
      <c r="O1331" s="2"/>
      <c r="P1331"/>
      <c r="Q1331"/>
      <c r="R1331"/>
    </row>
    <row r="1332" spans="1:18" s="13" customFormat="1" x14ac:dyDescent="0.3">
      <c r="A1332" s="4"/>
      <c r="O1332" s="2"/>
      <c r="P1332"/>
      <c r="Q1332"/>
      <c r="R1332"/>
    </row>
    <row r="1333" spans="1:18" s="13" customFormat="1" x14ac:dyDescent="0.3">
      <c r="A1333" s="4"/>
      <c r="O1333" s="2"/>
      <c r="P1333"/>
      <c r="Q1333"/>
      <c r="R1333"/>
    </row>
    <row r="1334" spans="1:18" s="13" customFormat="1" x14ac:dyDescent="0.3">
      <c r="A1334" s="4"/>
      <c r="O1334" s="2"/>
      <c r="P1334"/>
      <c r="Q1334"/>
      <c r="R1334"/>
    </row>
    <row r="1335" spans="1:18" s="13" customFormat="1" x14ac:dyDescent="0.3">
      <c r="A1335" s="4"/>
      <c r="O1335" s="2"/>
      <c r="P1335"/>
      <c r="Q1335"/>
      <c r="R1335"/>
    </row>
    <row r="1336" spans="1:18" s="13" customFormat="1" x14ac:dyDescent="0.3">
      <c r="A1336" s="4"/>
      <c r="O1336" s="2"/>
      <c r="P1336"/>
      <c r="Q1336"/>
      <c r="R1336"/>
    </row>
    <row r="1337" spans="1:18" s="13" customFormat="1" x14ac:dyDescent="0.3">
      <c r="A1337" s="4"/>
      <c r="O1337" s="2"/>
      <c r="P1337"/>
      <c r="Q1337"/>
      <c r="R1337"/>
    </row>
    <row r="1338" spans="1:18" s="13" customFormat="1" x14ac:dyDescent="0.3">
      <c r="A1338" s="4"/>
      <c r="O1338" s="2"/>
      <c r="P1338"/>
      <c r="Q1338"/>
      <c r="R1338"/>
    </row>
    <row r="1339" spans="1:18" s="13" customFormat="1" x14ac:dyDescent="0.3">
      <c r="A1339" s="4"/>
      <c r="O1339" s="2"/>
      <c r="P1339"/>
      <c r="Q1339"/>
      <c r="R1339"/>
    </row>
    <row r="1340" spans="1:18" s="13" customFormat="1" x14ac:dyDescent="0.3">
      <c r="A1340" s="4"/>
      <c r="O1340" s="2"/>
      <c r="P1340"/>
      <c r="Q1340"/>
      <c r="R1340"/>
    </row>
    <row r="1341" spans="1:18" s="13" customFormat="1" x14ac:dyDescent="0.3">
      <c r="A1341" s="4"/>
      <c r="O1341" s="2"/>
      <c r="P1341"/>
      <c r="Q1341"/>
      <c r="R1341"/>
    </row>
    <row r="1342" spans="1:18" s="13" customFormat="1" x14ac:dyDescent="0.3">
      <c r="A1342" s="4"/>
      <c r="O1342" s="2"/>
      <c r="P1342"/>
      <c r="Q1342"/>
      <c r="R1342"/>
    </row>
    <row r="1343" spans="1:18" s="13" customFormat="1" x14ac:dyDescent="0.3">
      <c r="A1343" s="4"/>
      <c r="O1343" s="2"/>
      <c r="P1343"/>
      <c r="Q1343"/>
      <c r="R1343"/>
    </row>
    <row r="1344" spans="1:18" s="13" customFormat="1" x14ac:dyDescent="0.3">
      <c r="A1344" s="4"/>
      <c r="O1344" s="2"/>
      <c r="P1344"/>
      <c r="Q1344"/>
      <c r="R1344"/>
    </row>
    <row r="1345" spans="1:18" s="13" customFormat="1" x14ac:dyDescent="0.3">
      <c r="A1345" s="4"/>
      <c r="O1345" s="2"/>
      <c r="P1345"/>
      <c r="Q1345"/>
      <c r="R1345"/>
    </row>
    <row r="1346" spans="1:18" s="13" customFormat="1" x14ac:dyDescent="0.3">
      <c r="A1346" s="4"/>
      <c r="O1346" s="2"/>
      <c r="P1346"/>
      <c r="Q1346"/>
      <c r="R1346"/>
    </row>
    <row r="1347" spans="1:18" s="13" customFormat="1" x14ac:dyDescent="0.3">
      <c r="A1347" s="4"/>
      <c r="O1347" s="2"/>
      <c r="P1347"/>
      <c r="Q1347"/>
      <c r="R1347"/>
    </row>
    <row r="1348" spans="1:18" s="13" customFormat="1" x14ac:dyDescent="0.3">
      <c r="A1348" s="4"/>
      <c r="O1348" s="2"/>
      <c r="P1348"/>
      <c r="Q1348"/>
      <c r="R1348"/>
    </row>
    <row r="1349" spans="1:18" s="13" customFormat="1" x14ac:dyDescent="0.3">
      <c r="A1349" s="4"/>
      <c r="O1349" s="2"/>
      <c r="P1349"/>
      <c r="Q1349"/>
      <c r="R1349"/>
    </row>
    <row r="1350" spans="1:18" s="13" customFormat="1" x14ac:dyDescent="0.3">
      <c r="A1350" s="4"/>
      <c r="O1350" s="2"/>
      <c r="P1350"/>
      <c r="Q1350"/>
      <c r="R1350"/>
    </row>
    <row r="1351" spans="1:18" s="13" customFormat="1" x14ac:dyDescent="0.3">
      <c r="A1351" s="4"/>
      <c r="O1351" s="2"/>
      <c r="P1351"/>
      <c r="Q1351"/>
      <c r="R1351"/>
    </row>
    <row r="1352" spans="1:18" s="13" customFormat="1" x14ac:dyDescent="0.3">
      <c r="A1352" s="4"/>
      <c r="O1352" s="2"/>
      <c r="P1352"/>
      <c r="Q1352"/>
      <c r="R1352"/>
    </row>
    <row r="1353" spans="1:18" s="13" customFormat="1" x14ac:dyDescent="0.3">
      <c r="A1353" s="4"/>
      <c r="O1353" s="2"/>
      <c r="P1353"/>
      <c r="Q1353"/>
      <c r="R1353"/>
    </row>
    <row r="1354" spans="1:18" s="13" customFormat="1" x14ac:dyDescent="0.3">
      <c r="A1354" s="4"/>
      <c r="O1354" s="2"/>
      <c r="P1354"/>
      <c r="Q1354"/>
      <c r="R1354"/>
    </row>
    <row r="1355" spans="1:18" s="13" customFormat="1" x14ac:dyDescent="0.3">
      <c r="A1355" s="4"/>
      <c r="O1355" s="2"/>
      <c r="P1355"/>
      <c r="Q1355"/>
      <c r="R1355"/>
    </row>
    <row r="1356" spans="1:18" s="13" customFormat="1" x14ac:dyDescent="0.3">
      <c r="A1356" s="4"/>
      <c r="O1356" s="2"/>
      <c r="P1356"/>
      <c r="Q1356"/>
      <c r="R1356"/>
    </row>
    <row r="1357" spans="1:18" s="13" customFormat="1" x14ac:dyDescent="0.3">
      <c r="A1357" s="4"/>
      <c r="O1357" s="2"/>
      <c r="P1357"/>
      <c r="Q1357"/>
      <c r="R1357"/>
    </row>
    <row r="1358" spans="1:18" s="13" customFormat="1" x14ac:dyDescent="0.3">
      <c r="A1358" s="4"/>
      <c r="O1358" s="2"/>
      <c r="P1358"/>
      <c r="Q1358"/>
      <c r="R1358"/>
    </row>
    <row r="1359" spans="1:18" s="13" customFormat="1" x14ac:dyDescent="0.3">
      <c r="A1359" s="4"/>
      <c r="O1359" s="2"/>
      <c r="P1359"/>
      <c r="Q1359"/>
      <c r="R1359"/>
    </row>
    <row r="1360" spans="1:18" s="13" customFormat="1" x14ac:dyDescent="0.3">
      <c r="A1360" s="4"/>
      <c r="O1360" s="2"/>
      <c r="P1360"/>
      <c r="Q1360"/>
      <c r="R1360"/>
    </row>
    <row r="1361" spans="1:18" s="13" customFormat="1" x14ac:dyDescent="0.3">
      <c r="A1361" s="4"/>
      <c r="O1361" s="2"/>
      <c r="P1361"/>
      <c r="Q1361"/>
      <c r="R1361"/>
    </row>
    <row r="1362" spans="1:18" s="13" customFormat="1" x14ac:dyDescent="0.3">
      <c r="A1362" s="4"/>
      <c r="O1362" s="2"/>
      <c r="P1362"/>
      <c r="Q1362"/>
      <c r="R1362"/>
    </row>
    <row r="1363" spans="1:18" s="13" customFormat="1" x14ac:dyDescent="0.3">
      <c r="A1363" s="4"/>
      <c r="O1363" s="2"/>
      <c r="P1363"/>
      <c r="Q1363"/>
      <c r="R1363"/>
    </row>
    <row r="1364" spans="1:18" s="13" customFormat="1" x14ac:dyDescent="0.3">
      <c r="A1364" s="4"/>
      <c r="O1364" s="2"/>
      <c r="P1364"/>
      <c r="Q1364"/>
      <c r="R1364"/>
    </row>
    <row r="1365" spans="1:18" s="13" customFormat="1" x14ac:dyDescent="0.3">
      <c r="A1365" s="4"/>
      <c r="O1365" s="2"/>
      <c r="P1365"/>
      <c r="Q1365"/>
      <c r="R1365"/>
    </row>
    <row r="1366" spans="1:18" s="13" customFormat="1" x14ac:dyDescent="0.3">
      <c r="A1366" s="4"/>
      <c r="O1366" s="2"/>
      <c r="P1366"/>
      <c r="Q1366"/>
      <c r="R1366"/>
    </row>
    <row r="1367" spans="1:18" s="13" customFormat="1" x14ac:dyDescent="0.3">
      <c r="A1367" s="4"/>
      <c r="O1367" s="2"/>
      <c r="P1367"/>
      <c r="Q1367"/>
      <c r="R1367"/>
    </row>
    <row r="1368" spans="1:18" s="13" customFormat="1" x14ac:dyDescent="0.3">
      <c r="A1368" s="4"/>
      <c r="O1368" s="2"/>
      <c r="P1368"/>
      <c r="Q1368"/>
      <c r="R1368"/>
    </row>
    <row r="1369" spans="1:18" s="13" customFormat="1" x14ac:dyDescent="0.3">
      <c r="A1369" s="4"/>
      <c r="O1369" s="2"/>
      <c r="P1369"/>
      <c r="Q1369"/>
      <c r="R1369"/>
    </row>
    <row r="1370" spans="1:18" s="13" customFormat="1" x14ac:dyDescent="0.3">
      <c r="A1370" s="4"/>
      <c r="O1370" s="2"/>
      <c r="P1370"/>
      <c r="Q1370"/>
      <c r="R1370"/>
    </row>
    <row r="1371" spans="1:18" s="13" customFormat="1" x14ac:dyDescent="0.3">
      <c r="A1371" s="4"/>
      <c r="O1371" s="2"/>
      <c r="P1371"/>
      <c r="Q1371"/>
      <c r="R1371"/>
    </row>
    <row r="1372" spans="1:18" s="13" customFormat="1" x14ac:dyDescent="0.3">
      <c r="A1372" s="4"/>
      <c r="O1372" s="2"/>
      <c r="P1372"/>
      <c r="Q1372"/>
      <c r="R1372"/>
    </row>
    <row r="1373" spans="1:18" s="13" customFormat="1" x14ac:dyDescent="0.3">
      <c r="A1373" s="4"/>
      <c r="O1373" s="2"/>
      <c r="P1373"/>
      <c r="Q1373"/>
      <c r="R1373"/>
    </row>
    <row r="1374" spans="1:18" s="13" customFormat="1" x14ac:dyDescent="0.3">
      <c r="A1374" s="4"/>
      <c r="O1374" s="2"/>
      <c r="P1374"/>
      <c r="Q1374"/>
      <c r="R1374"/>
    </row>
    <row r="1375" spans="1:18" s="13" customFormat="1" x14ac:dyDescent="0.3">
      <c r="A1375" s="4"/>
      <c r="O1375" s="2"/>
      <c r="P1375"/>
      <c r="Q1375"/>
      <c r="R1375"/>
    </row>
    <row r="1376" spans="1:18" s="13" customFormat="1" x14ac:dyDescent="0.3">
      <c r="A1376" s="4"/>
      <c r="O1376" s="2"/>
      <c r="P1376"/>
      <c r="Q1376"/>
      <c r="R1376"/>
    </row>
    <row r="1377" spans="1:18" s="13" customFormat="1" x14ac:dyDescent="0.3">
      <c r="A1377" s="4"/>
      <c r="O1377" s="2"/>
      <c r="P1377"/>
      <c r="Q1377"/>
      <c r="R1377"/>
    </row>
    <row r="1378" spans="1:18" s="13" customFormat="1" x14ac:dyDescent="0.3">
      <c r="A1378" s="4"/>
      <c r="O1378" s="2"/>
      <c r="P1378"/>
      <c r="Q1378"/>
      <c r="R1378"/>
    </row>
    <row r="1379" spans="1:18" s="13" customFormat="1" x14ac:dyDescent="0.3">
      <c r="A1379" s="4"/>
      <c r="O1379" s="2"/>
      <c r="P1379"/>
      <c r="Q1379"/>
      <c r="R1379"/>
    </row>
    <row r="1380" spans="1:18" s="13" customFormat="1" x14ac:dyDescent="0.3">
      <c r="A1380" s="4"/>
      <c r="O1380" s="2"/>
      <c r="P1380"/>
      <c r="Q1380"/>
      <c r="R1380"/>
    </row>
    <row r="1381" spans="1:18" s="13" customFormat="1" x14ac:dyDescent="0.3">
      <c r="A1381" s="4"/>
      <c r="O1381" s="2"/>
      <c r="P1381"/>
      <c r="Q1381"/>
      <c r="R1381"/>
    </row>
    <row r="1382" spans="1:18" s="13" customFormat="1" x14ac:dyDescent="0.3">
      <c r="A1382" s="4"/>
      <c r="O1382" s="2"/>
      <c r="P1382"/>
      <c r="Q1382"/>
      <c r="R1382"/>
    </row>
    <row r="1383" spans="1:18" s="13" customFormat="1" x14ac:dyDescent="0.3">
      <c r="A1383" s="4"/>
      <c r="O1383" s="2"/>
      <c r="P1383"/>
      <c r="Q1383"/>
      <c r="R1383"/>
    </row>
    <row r="1384" spans="1:18" s="13" customFormat="1" x14ac:dyDescent="0.3">
      <c r="A1384" s="4"/>
      <c r="O1384" s="2"/>
      <c r="P1384"/>
      <c r="Q1384"/>
      <c r="R1384"/>
    </row>
    <row r="1385" spans="1:18" s="13" customFormat="1" x14ac:dyDescent="0.3">
      <c r="A1385" s="4"/>
      <c r="O1385" s="2"/>
      <c r="P1385"/>
      <c r="Q1385"/>
      <c r="R1385"/>
    </row>
    <row r="1386" spans="1:18" s="13" customFormat="1" x14ac:dyDescent="0.3">
      <c r="A1386" s="4"/>
      <c r="O1386" s="2"/>
      <c r="P1386"/>
      <c r="Q1386"/>
      <c r="R1386"/>
    </row>
    <row r="1387" spans="1:18" s="13" customFormat="1" x14ac:dyDescent="0.3">
      <c r="A1387" s="4"/>
      <c r="O1387" s="2"/>
      <c r="P1387"/>
      <c r="Q1387"/>
      <c r="R1387"/>
    </row>
    <row r="1388" spans="1:18" s="13" customFormat="1" x14ac:dyDescent="0.3">
      <c r="A1388" s="4"/>
      <c r="O1388" s="2"/>
      <c r="P1388"/>
      <c r="Q1388"/>
      <c r="R1388"/>
    </row>
    <row r="1389" spans="1:18" s="13" customFormat="1" x14ac:dyDescent="0.3">
      <c r="A1389" s="4"/>
      <c r="O1389" s="2"/>
      <c r="P1389"/>
      <c r="Q1389"/>
      <c r="R1389"/>
    </row>
    <row r="1390" spans="1:18" s="13" customFormat="1" x14ac:dyDescent="0.3">
      <c r="A1390" s="4"/>
      <c r="O1390" s="2"/>
      <c r="P1390"/>
      <c r="Q1390"/>
      <c r="R1390"/>
    </row>
    <row r="1391" spans="1:18" s="13" customFormat="1" x14ac:dyDescent="0.3">
      <c r="A1391" s="4"/>
      <c r="O1391" s="2"/>
      <c r="P1391"/>
      <c r="Q1391"/>
      <c r="R1391"/>
    </row>
    <row r="1392" spans="1:18" s="13" customFormat="1" x14ac:dyDescent="0.3">
      <c r="A1392" s="4"/>
      <c r="O1392" s="2"/>
      <c r="P1392"/>
      <c r="Q1392"/>
      <c r="R1392"/>
    </row>
    <row r="1393" spans="1:18" s="13" customFormat="1" x14ac:dyDescent="0.3">
      <c r="A1393" s="4"/>
      <c r="O1393" s="2"/>
      <c r="P1393"/>
      <c r="Q1393"/>
      <c r="R1393"/>
    </row>
    <row r="1394" spans="1:18" s="13" customFormat="1" x14ac:dyDescent="0.3">
      <c r="A1394" s="4"/>
      <c r="O1394" s="2"/>
      <c r="P1394"/>
      <c r="Q1394"/>
      <c r="R1394"/>
    </row>
    <row r="1395" spans="1:18" s="13" customFormat="1" x14ac:dyDescent="0.3">
      <c r="A1395" s="4"/>
      <c r="O1395" s="2"/>
      <c r="P1395"/>
      <c r="Q1395"/>
      <c r="R1395"/>
    </row>
    <row r="1396" spans="1:18" s="13" customFormat="1" x14ac:dyDescent="0.3">
      <c r="A1396" s="4"/>
      <c r="O1396" s="2"/>
      <c r="P1396"/>
      <c r="Q1396"/>
      <c r="R1396"/>
    </row>
    <row r="1397" spans="1:18" s="13" customFormat="1" x14ac:dyDescent="0.3">
      <c r="A1397" s="4"/>
      <c r="O1397" s="2"/>
      <c r="P1397"/>
      <c r="Q1397"/>
      <c r="R1397"/>
    </row>
    <row r="1398" spans="1:18" s="13" customFormat="1" x14ac:dyDescent="0.3">
      <c r="A1398" s="4"/>
      <c r="O1398" s="2"/>
      <c r="P1398"/>
      <c r="Q1398"/>
      <c r="R1398"/>
    </row>
    <row r="1399" spans="1:18" s="13" customFormat="1" x14ac:dyDescent="0.3">
      <c r="A1399" s="4"/>
      <c r="O1399" s="2"/>
      <c r="P1399"/>
      <c r="Q1399"/>
      <c r="R1399"/>
    </row>
    <row r="1400" spans="1:18" s="13" customFormat="1" x14ac:dyDescent="0.3">
      <c r="A1400" s="4"/>
      <c r="O1400" s="2"/>
      <c r="P1400"/>
      <c r="Q1400"/>
      <c r="R1400"/>
    </row>
    <row r="1401" spans="1:18" s="13" customFormat="1" x14ac:dyDescent="0.3">
      <c r="A1401" s="4"/>
      <c r="O1401" s="2"/>
      <c r="P1401"/>
      <c r="Q1401"/>
      <c r="R1401"/>
    </row>
    <row r="1402" spans="1:18" s="13" customFormat="1" x14ac:dyDescent="0.3">
      <c r="A1402" s="4"/>
      <c r="O1402" s="2"/>
      <c r="P1402"/>
      <c r="Q1402"/>
      <c r="R1402"/>
    </row>
    <row r="1403" spans="1:18" s="13" customFormat="1" x14ac:dyDescent="0.3">
      <c r="A1403" s="4"/>
      <c r="O1403" s="2"/>
      <c r="P1403"/>
      <c r="Q1403"/>
      <c r="R1403"/>
    </row>
    <row r="1404" spans="1:18" s="13" customFormat="1" x14ac:dyDescent="0.3">
      <c r="A1404" s="4"/>
      <c r="O1404" s="2"/>
      <c r="P1404"/>
      <c r="Q1404"/>
      <c r="R1404"/>
    </row>
    <row r="1405" spans="1:18" s="13" customFormat="1" x14ac:dyDescent="0.3">
      <c r="A1405" s="4"/>
      <c r="O1405" s="2"/>
      <c r="P1405"/>
      <c r="Q1405"/>
      <c r="R1405"/>
    </row>
    <row r="1406" spans="1:18" s="13" customFormat="1" x14ac:dyDescent="0.3">
      <c r="A1406" s="4"/>
      <c r="O1406" s="2"/>
      <c r="P1406"/>
      <c r="Q1406"/>
      <c r="R1406"/>
    </row>
    <row r="1407" spans="1:18" s="13" customFormat="1" x14ac:dyDescent="0.3">
      <c r="A1407" s="4"/>
      <c r="O1407" s="2"/>
      <c r="P1407"/>
      <c r="Q1407"/>
      <c r="R1407"/>
    </row>
    <row r="1408" spans="1:18" s="13" customFormat="1" x14ac:dyDescent="0.3">
      <c r="A1408" s="4"/>
      <c r="O1408" s="2"/>
      <c r="P1408"/>
      <c r="Q1408"/>
      <c r="R1408"/>
    </row>
    <row r="1409" spans="1:18" s="13" customFormat="1" x14ac:dyDescent="0.3">
      <c r="A1409" s="4"/>
      <c r="O1409" s="2"/>
      <c r="P1409"/>
      <c r="Q1409"/>
      <c r="R1409"/>
    </row>
    <row r="1410" spans="1:18" s="13" customFormat="1" x14ac:dyDescent="0.3">
      <c r="A1410" s="4"/>
      <c r="O1410" s="2"/>
      <c r="P1410"/>
      <c r="Q1410"/>
      <c r="R1410"/>
    </row>
    <row r="1411" spans="1:18" s="13" customFormat="1" x14ac:dyDescent="0.3">
      <c r="A1411" s="4"/>
      <c r="O1411" s="2"/>
      <c r="P1411"/>
      <c r="Q1411"/>
      <c r="R1411"/>
    </row>
    <row r="1412" spans="1:18" s="13" customFormat="1" x14ac:dyDescent="0.3">
      <c r="A1412" s="4"/>
      <c r="O1412" s="2"/>
      <c r="P1412"/>
      <c r="Q1412"/>
      <c r="R1412"/>
    </row>
    <row r="1413" spans="1:18" s="13" customFormat="1" x14ac:dyDescent="0.3">
      <c r="A1413" s="4"/>
      <c r="O1413" s="2"/>
      <c r="P1413"/>
      <c r="Q1413"/>
      <c r="R1413"/>
    </row>
    <row r="1414" spans="1:18" s="13" customFormat="1" x14ac:dyDescent="0.3">
      <c r="A1414" s="4"/>
      <c r="O1414" s="2"/>
      <c r="P1414"/>
      <c r="Q1414"/>
      <c r="R1414"/>
    </row>
    <row r="1415" spans="1:18" s="13" customFormat="1" x14ac:dyDescent="0.3">
      <c r="A1415" s="4"/>
      <c r="O1415" s="2"/>
      <c r="P1415"/>
      <c r="Q1415"/>
      <c r="R1415"/>
    </row>
    <row r="1416" spans="1:18" s="13" customFormat="1" x14ac:dyDescent="0.3">
      <c r="A1416" s="4"/>
      <c r="O1416" s="2"/>
      <c r="P1416"/>
      <c r="Q1416"/>
      <c r="R1416"/>
    </row>
    <row r="1417" spans="1:18" s="13" customFormat="1" x14ac:dyDescent="0.3">
      <c r="A1417" s="4"/>
      <c r="O1417" s="2"/>
      <c r="P1417"/>
      <c r="Q1417"/>
      <c r="R1417"/>
    </row>
    <row r="1418" spans="1:18" s="13" customFormat="1" x14ac:dyDescent="0.3">
      <c r="A1418" s="4"/>
      <c r="O1418" s="2"/>
      <c r="P1418"/>
      <c r="Q1418"/>
      <c r="R1418"/>
    </row>
    <row r="1419" spans="1:18" s="13" customFormat="1" x14ac:dyDescent="0.3">
      <c r="A1419" s="4"/>
      <c r="O1419" s="2"/>
      <c r="P1419"/>
      <c r="Q1419"/>
      <c r="R1419"/>
    </row>
    <row r="1420" spans="1:18" s="13" customFormat="1" x14ac:dyDescent="0.3">
      <c r="A1420" s="4"/>
      <c r="O1420" s="2"/>
      <c r="P1420"/>
      <c r="Q1420"/>
      <c r="R1420"/>
    </row>
    <row r="1421" spans="1:18" s="13" customFormat="1" x14ac:dyDescent="0.3">
      <c r="A1421" s="4"/>
      <c r="O1421" s="2"/>
      <c r="P1421"/>
      <c r="Q1421"/>
      <c r="R1421"/>
    </row>
    <row r="1422" spans="1:18" s="13" customFormat="1" x14ac:dyDescent="0.3">
      <c r="A1422" s="4"/>
      <c r="O1422" s="2"/>
      <c r="P1422"/>
      <c r="Q1422"/>
      <c r="R1422"/>
    </row>
    <row r="1423" spans="1:18" s="13" customFormat="1" x14ac:dyDescent="0.3">
      <c r="A1423" s="4"/>
      <c r="O1423" s="2"/>
      <c r="P1423"/>
      <c r="Q1423"/>
      <c r="R1423"/>
    </row>
    <row r="1424" spans="1:18" s="13" customFormat="1" x14ac:dyDescent="0.3">
      <c r="A1424" s="4"/>
      <c r="O1424" s="2"/>
      <c r="P1424"/>
      <c r="Q1424"/>
      <c r="R1424"/>
    </row>
    <row r="1425" spans="1:18" s="13" customFormat="1" x14ac:dyDescent="0.3">
      <c r="A1425" s="4"/>
      <c r="O1425" s="2"/>
      <c r="P1425"/>
      <c r="Q1425"/>
      <c r="R1425"/>
    </row>
    <row r="1426" spans="1:18" s="13" customFormat="1" x14ac:dyDescent="0.3">
      <c r="A1426" s="4"/>
      <c r="O1426" s="2"/>
      <c r="P1426"/>
      <c r="Q1426"/>
      <c r="R1426"/>
    </row>
    <row r="1427" spans="1:18" s="13" customFormat="1" x14ac:dyDescent="0.3">
      <c r="A1427" s="4"/>
      <c r="O1427" s="2"/>
      <c r="P1427"/>
      <c r="Q1427"/>
      <c r="R1427"/>
    </row>
    <row r="1428" spans="1:18" s="13" customFormat="1" x14ac:dyDescent="0.3">
      <c r="A1428" s="4"/>
      <c r="O1428" s="2"/>
      <c r="P1428"/>
      <c r="Q1428"/>
      <c r="R1428"/>
    </row>
    <row r="1429" spans="1:18" s="13" customFormat="1" x14ac:dyDescent="0.3">
      <c r="A1429" s="4"/>
      <c r="O1429" s="2"/>
      <c r="P1429"/>
      <c r="Q1429"/>
      <c r="R1429"/>
    </row>
    <row r="1430" spans="1:18" s="13" customFormat="1" x14ac:dyDescent="0.3">
      <c r="A1430" s="4"/>
      <c r="O1430" s="2"/>
      <c r="P1430"/>
      <c r="Q1430"/>
      <c r="R1430"/>
    </row>
    <row r="1431" spans="1:18" s="13" customFormat="1" x14ac:dyDescent="0.3">
      <c r="A1431" s="4"/>
      <c r="O1431" s="2"/>
      <c r="P1431"/>
      <c r="Q1431"/>
      <c r="R1431"/>
    </row>
    <row r="1432" spans="1:18" s="13" customFormat="1" x14ac:dyDescent="0.3">
      <c r="A1432" s="4"/>
      <c r="O1432" s="2"/>
      <c r="P1432"/>
      <c r="Q1432"/>
      <c r="R1432"/>
    </row>
    <row r="1433" spans="1:18" s="13" customFormat="1" x14ac:dyDescent="0.3">
      <c r="A1433" s="4"/>
      <c r="O1433" s="2"/>
      <c r="P1433"/>
      <c r="Q1433"/>
      <c r="R1433"/>
    </row>
    <row r="1434" spans="1:18" s="13" customFormat="1" x14ac:dyDescent="0.3">
      <c r="A1434" s="4"/>
      <c r="O1434" s="2"/>
      <c r="P1434"/>
      <c r="Q1434"/>
      <c r="R1434"/>
    </row>
    <row r="1435" spans="1:18" s="13" customFormat="1" x14ac:dyDescent="0.3">
      <c r="A1435" s="4"/>
      <c r="O1435" s="2"/>
      <c r="P1435"/>
      <c r="Q1435"/>
      <c r="R1435"/>
    </row>
    <row r="1436" spans="1:18" s="13" customFormat="1" x14ac:dyDescent="0.3">
      <c r="A1436" s="4"/>
      <c r="O1436" s="2"/>
      <c r="P1436"/>
      <c r="Q1436"/>
      <c r="R1436"/>
    </row>
    <row r="1437" spans="1:18" s="13" customFormat="1" x14ac:dyDescent="0.3">
      <c r="A1437" s="4"/>
      <c r="O1437" s="2"/>
      <c r="P1437"/>
      <c r="Q1437"/>
      <c r="R1437"/>
    </row>
    <row r="1438" spans="1:18" s="13" customFormat="1" x14ac:dyDescent="0.3">
      <c r="A1438" s="4"/>
      <c r="O1438" s="2"/>
      <c r="P1438"/>
      <c r="Q1438"/>
      <c r="R1438"/>
    </row>
    <row r="1439" spans="1:18" s="13" customFormat="1" x14ac:dyDescent="0.3">
      <c r="A1439" s="4"/>
      <c r="O1439" s="2"/>
      <c r="P1439"/>
      <c r="Q1439"/>
      <c r="R1439"/>
    </row>
    <row r="1440" spans="1:18" s="13" customFormat="1" x14ac:dyDescent="0.3">
      <c r="A1440" s="4"/>
      <c r="O1440" s="2"/>
      <c r="P1440"/>
      <c r="Q1440"/>
      <c r="R1440"/>
    </row>
    <row r="1441" spans="1:18" s="13" customFormat="1" x14ac:dyDescent="0.3">
      <c r="A1441" s="4"/>
      <c r="O1441" s="2"/>
      <c r="P1441"/>
      <c r="Q1441"/>
      <c r="R1441"/>
    </row>
    <row r="1442" spans="1:18" s="13" customFormat="1" x14ac:dyDescent="0.3">
      <c r="A1442" s="4"/>
      <c r="O1442" s="2"/>
      <c r="P1442"/>
      <c r="Q1442"/>
      <c r="R1442"/>
    </row>
    <row r="1443" spans="1:18" s="13" customFormat="1" x14ac:dyDescent="0.3">
      <c r="A1443" s="4"/>
      <c r="O1443" s="2"/>
      <c r="P1443"/>
      <c r="Q1443"/>
      <c r="R1443"/>
    </row>
    <row r="1444" spans="1:18" s="13" customFormat="1" x14ac:dyDescent="0.3">
      <c r="A1444" s="4"/>
      <c r="O1444" s="2"/>
      <c r="P1444"/>
      <c r="Q1444"/>
      <c r="R1444"/>
    </row>
    <row r="1445" spans="1:18" s="13" customFormat="1" x14ac:dyDescent="0.3">
      <c r="A1445" s="4"/>
      <c r="O1445" s="2"/>
      <c r="P1445"/>
      <c r="Q1445"/>
      <c r="R1445"/>
    </row>
    <row r="1446" spans="1:18" s="13" customFormat="1" x14ac:dyDescent="0.3">
      <c r="A1446" s="4"/>
      <c r="O1446" s="2"/>
      <c r="P1446"/>
      <c r="Q1446"/>
      <c r="R1446"/>
    </row>
    <row r="1447" spans="1:18" s="13" customFormat="1" x14ac:dyDescent="0.3">
      <c r="A1447" s="4"/>
      <c r="O1447" s="2"/>
      <c r="P1447"/>
      <c r="Q1447"/>
      <c r="R1447"/>
    </row>
    <row r="1448" spans="1:18" s="13" customFormat="1" x14ac:dyDescent="0.3">
      <c r="A1448" s="4"/>
      <c r="O1448" s="2"/>
      <c r="P1448"/>
      <c r="Q1448"/>
      <c r="R1448"/>
    </row>
    <row r="1449" spans="1:18" s="13" customFormat="1" x14ac:dyDescent="0.3">
      <c r="A1449" s="4"/>
      <c r="O1449" s="2"/>
      <c r="P1449"/>
      <c r="Q1449"/>
      <c r="R1449"/>
    </row>
    <row r="1450" spans="1:18" s="13" customFormat="1" x14ac:dyDescent="0.3">
      <c r="A1450" s="4"/>
      <c r="O1450" s="2"/>
      <c r="P1450"/>
      <c r="Q1450"/>
      <c r="R1450"/>
    </row>
    <row r="1451" spans="1:18" s="13" customFormat="1" x14ac:dyDescent="0.3">
      <c r="A1451" s="4"/>
      <c r="O1451" s="2"/>
      <c r="P1451"/>
      <c r="Q1451"/>
      <c r="R1451"/>
    </row>
    <row r="1452" spans="1:18" s="13" customFormat="1" x14ac:dyDescent="0.3">
      <c r="A1452" s="4"/>
      <c r="O1452" s="2"/>
      <c r="P1452"/>
      <c r="Q1452"/>
      <c r="R1452"/>
    </row>
    <row r="1453" spans="1:18" s="13" customFormat="1" x14ac:dyDescent="0.3">
      <c r="A1453" s="4"/>
      <c r="O1453" s="2"/>
      <c r="P1453"/>
      <c r="Q1453"/>
      <c r="R1453"/>
    </row>
    <row r="1454" spans="1:18" s="13" customFormat="1" x14ac:dyDescent="0.3">
      <c r="A1454" s="4"/>
      <c r="O1454" s="2"/>
      <c r="P1454"/>
      <c r="Q1454"/>
      <c r="R1454"/>
    </row>
    <row r="1455" spans="1:18" s="13" customFormat="1" x14ac:dyDescent="0.3">
      <c r="A1455" s="4"/>
      <c r="O1455" s="2"/>
      <c r="P1455"/>
      <c r="Q1455"/>
      <c r="R1455"/>
    </row>
    <row r="1456" spans="1:18" s="13" customFormat="1" x14ac:dyDescent="0.3">
      <c r="A1456" s="4"/>
      <c r="O1456" s="2"/>
      <c r="P1456"/>
      <c r="Q1456"/>
      <c r="R1456"/>
    </row>
    <row r="1457" spans="1:18" s="13" customFormat="1" x14ac:dyDescent="0.3">
      <c r="A1457" s="4"/>
      <c r="O1457" s="2"/>
      <c r="P1457"/>
      <c r="Q1457"/>
      <c r="R1457"/>
    </row>
    <row r="1458" spans="1:18" s="13" customFormat="1" x14ac:dyDescent="0.3">
      <c r="A1458" s="4"/>
      <c r="O1458" s="2"/>
      <c r="P1458"/>
      <c r="Q1458"/>
      <c r="R1458"/>
    </row>
    <row r="1459" spans="1:18" s="13" customFormat="1" x14ac:dyDescent="0.3">
      <c r="A1459" s="4"/>
      <c r="O1459" s="2"/>
      <c r="P1459"/>
      <c r="Q1459"/>
      <c r="R1459"/>
    </row>
    <row r="1460" spans="1:18" s="13" customFormat="1" x14ac:dyDescent="0.3">
      <c r="A1460" s="4"/>
      <c r="O1460" s="2"/>
      <c r="P1460"/>
      <c r="Q1460"/>
      <c r="R1460"/>
    </row>
    <row r="1461" spans="1:18" s="13" customFormat="1" x14ac:dyDescent="0.3">
      <c r="A1461" s="4"/>
      <c r="O1461" s="2"/>
      <c r="P1461"/>
      <c r="Q1461"/>
      <c r="R1461"/>
    </row>
    <row r="1462" spans="1:18" s="13" customFormat="1" x14ac:dyDescent="0.3">
      <c r="A1462" s="4"/>
      <c r="O1462" s="2"/>
      <c r="P1462"/>
      <c r="Q1462"/>
      <c r="R1462"/>
    </row>
    <row r="1463" spans="1:18" s="13" customFormat="1" x14ac:dyDescent="0.3">
      <c r="A1463" s="4"/>
      <c r="O1463" s="2"/>
      <c r="P1463"/>
      <c r="Q1463"/>
      <c r="R1463"/>
    </row>
    <row r="1464" spans="1:18" s="13" customFormat="1" x14ac:dyDescent="0.3">
      <c r="A1464" s="4"/>
      <c r="O1464" s="2"/>
      <c r="P1464"/>
      <c r="Q1464"/>
      <c r="R1464"/>
    </row>
    <row r="1465" spans="1:18" s="13" customFormat="1" x14ac:dyDescent="0.3">
      <c r="A1465" s="4"/>
      <c r="O1465" s="2"/>
      <c r="P1465"/>
      <c r="Q1465"/>
      <c r="R1465"/>
    </row>
    <row r="1466" spans="1:18" s="13" customFormat="1" x14ac:dyDescent="0.3">
      <c r="A1466" s="4"/>
      <c r="O1466" s="2"/>
      <c r="P1466"/>
      <c r="Q1466"/>
      <c r="R1466"/>
    </row>
    <row r="1467" spans="1:18" s="13" customFormat="1" x14ac:dyDescent="0.3">
      <c r="A1467" s="4"/>
      <c r="O1467" s="2"/>
      <c r="P1467"/>
      <c r="Q1467"/>
      <c r="R1467"/>
    </row>
    <row r="1468" spans="1:18" s="13" customFormat="1" x14ac:dyDescent="0.3">
      <c r="A1468" s="4"/>
      <c r="O1468" s="2"/>
      <c r="P1468"/>
      <c r="Q1468"/>
      <c r="R1468"/>
    </row>
    <row r="1469" spans="1:18" s="13" customFormat="1" x14ac:dyDescent="0.3">
      <c r="A1469" s="4"/>
      <c r="O1469" s="2"/>
      <c r="P1469"/>
      <c r="Q1469"/>
      <c r="R1469"/>
    </row>
    <row r="1470" spans="1:18" s="13" customFormat="1" x14ac:dyDescent="0.3">
      <c r="A1470" s="4"/>
      <c r="O1470" s="2"/>
      <c r="P1470"/>
      <c r="Q1470"/>
      <c r="R1470"/>
    </row>
    <row r="1471" spans="1:18" s="13" customFormat="1" x14ac:dyDescent="0.3">
      <c r="A1471" s="4"/>
      <c r="O1471" s="2"/>
      <c r="P1471"/>
      <c r="Q1471"/>
      <c r="R1471"/>
    </row>
    <row r="1472" spans="1:18" s="13" customFormat="1" x14ac:dyDescent="0.3">
      <c r="A1472" s="4"/>
      <c r="O1472" s="2"/>
      <c r="P1472"/>
      <c r="Q1472"/>
      <c r="R1472"/>
    </row>
    <row r="1473" spans="1:18" s="13" customFormat="1" x14ac:dyDescent="0.3">
      <c r="A1473" s="4"/>
      <c r="O1473" s="2"/>
      <c r="P1473"/>
      <c r="Q1473"/>
      <c r="R1473"/>
    </row>
    <row r="1474" spans="1:18" s="13" customFormat="1" x14ac:dyDescent="0.3">
      <c r="A1474" s="4"/>
      <c r="O1474" s="2"/>
      <c r="P1474"/>
      <c r="Q1474"/>
      <c r="R1474"/>
    </row>
    <row r="1475" spans="1:18" s="13" customFormat="1" x14ac:dyDescent="0.3">
      <c r="A1475" s="4"/>
      <c r="O1475" s="2"/>
      <c r="P1475"/>
      <c r="Q1475"/>
      <c r="R1475"/>
    </row>
    <row r="1476" spans="1:18" s="13" customFormat="1" x14ac:dyDescent="0.3">
      <c r="A1476" s="4"/>
      <c r="O1476" s="2"/>
      <c r="P1476"/>
      <c r="Q1476"/>
      <c r="R1476"/>
    </row>
    <row r="1477" spans="1:18" s="13" customFormat="1" x14ac:dyDescent="0.3">
      <c r="A1477" s="4"/>
      <c r="O1477" s="2"/>
      <c r="P1477"/>
      <c r="Q1477"/>
      <c r="R1477"/>
    </row>
    <row r="1478" spans="1:18" s="13" customFormat="1" x14ac:dyDescent="0.3">
      <c r="A1478" s="4"/>
      <c r="O1478" s="2"/>
      <c r="P1478"/>
      <c r="Q1478"/>
      <c r="R1478"/>
    </row>
    <row r="1479" spans="1:18" s="13" customFormat="1" x14ac:dyDescent="0.3">
      <c r="A1479" s="4"/>
      <c r="O1479" s="2"/>
      <c r="P1479"/>
      <c r="Q1479"/>
      <c r="R1479"/>
    </row>
    <row r="1480" spans="1:18" s="13" customFormat="1" x14ac:dyDescent="0.3">
      <c r="A1480" s="4"/>
      <c r="O1480" s="2"/>
      <c r="P1480"/>
      <c r="Q1480"/>
      <c r="R1480"/>
    </row>
    <row r="1481" spans="1:18" s="13" customFormat="1" x14ac:dyDescent="0.3">
      <c r="A1481" s="4"/>
      <c r="O1481" s="2"/>
      <c r="P1481"/>
      <c r="Q1481"/>
      <c r="R1481"/>
    </row>
    <row r="1482" spans="1:18" s="13" customFormat="1" x14ac:dyDescent="0.3">
      <c r="A1482" s="4"/>
      <c r="O1482" s="2"/>
      <c r="P1482"/>
      <c r="Q1482"/>
      <c r="R1482"/>
    </row>
    <row r="1483" spans="1:18" s="13" customFormat="1" x14ac:dyDescent="0.3">
      <c r="A1483" s="4"/>
      <c r="O1483" s="2"/>
      <c r="P1483"/>
      <c r="Q1483"/>
      <c r="R1483"/>
    </row>
    <row r="1484" spans="1:18" s="13" customFormat="1" x14ac:dyDescent="0.3">
      <c r="A1484" s="4"/>
      <c r="O1484" s="2"/>
      <c r="P1484"/>
      <c r="Q1484"/>
      <c r="R1484"/>
    </row>
    <row r="1485" spans="1:18" s="13" customFormat="1" x14ac:dyDescent="0.3">
      <c r="A1485" s="4"/>
      <c r="O1485" s="2"/>
      <c r="P1485"/>
      <c r="Q1485"/>
      <c r="R1485"/>
    </row>
    <row r="1486" spans="1:18" s="13" customFormat="1" x14ac:dyDescent="0.3">
      <c r="A1486" s="4"/>
      <c r="O1486" s="2"/>
      <c r="P1486"/>
      <c r="Q1486"/>
      <c r="R1486"/>
    </row>
    <row r="1487" spans="1:18" s="13" customFormat="1" x14ac:dyDescent="0.3">
      <c r="A1487" s="4"/>
      <c r="O1487" s="2"/>
      <c r="P1487"/>
      <c r="Q1487"/>
      <c r="R1487"/>
    </row>
    <row r="1488" spans="1:18" s="13" customFormat="1" x14ac:dyDescent="0.3">
      <c r="A1488" s="4"/>
      <c r="O1488" s="2"/>
      <c r="P1488"/>
      <c r="Q1488"/>
      <c r="R1488"/>
    </row>
    <row r="1489" spans="1:18" s="13" customFormat="1" x14ac:dyDescent="0.3">
      <c r="A1489" s="4"/>
      <c r="O1489" s="2"/>
      <c r="P1489"/>
      <c r="Q1489"/>
      <c r="R1489"/>
    </row>
    <row r="1490" spans="1:18" s="13" customFormat="1" x14ac:dyDescent="0.3">
      <c r="A1490" s="4"/>
      <c r="O1490" s="2"/>
      <c r="P1490"/>
      <c r="Q1490"/>
      <c r="R1490"/>
    </row>
    <row r="1491" spans="1:18" s="13" customFormat="1" x14ac:dyDescent="0.3">
      <c r="A1491" s="4"/>
      <c r="O1491" s="2"/>
      <c r="P1491"/>
      <c r="Q1491"/>
      <c r="R1491"/>
    </row>
    <row r="1492" spans="1:18" s="13" customFormat="1" x14ac:dyDescent="0.3">
      <c r="A1492" s="4"/>
      <c r="O1492" s="2"/>
      <c r="P1492"/>
      <c r="Q1492"/>
      <c r="R1492"/>
    </row>
    <row r="1493" spans="1:18" s="13" customFormat="1" x14ac:dyDescent="0.3">
      <c r="A1493" s="4"/>
      <c r="O1493" s="2"/>
      <c r="P1493"/>
      <c r="Q1493"/>
      <c r="R1493"/>
    </row>
    <row r="1494" spans="1:18" s="13" customFormat="1" x14ac:dyDescent="0.3">
      <c r="A1494" s="4"/>
      <c r="O1494" s="2"/>
      <c r="P1494"/>
      <c r="Q1494"/>
      <c r="R1494"/>
    </row>
    <row r="1495" spans="1:18" s="13" customFormat="1" x14ac:dyDescent="0.3">
      <c r="A1495" s="4"/>
      <c r="O1495" s="2"/>
      <c r="P1495"/>
      <c r="Q1495"/>
      <c r="R1495"/>
    </row>
    <row r="1496" spans="1:18" s="13" customFormat="1" x14ac:dyDescent="0.3">
      <c r="A1496" s="4"/>
      <c r="O1496" s="2"/>
      <c r="P1496"/>
      <c r="Q1496"/>
      <c r="R1496"/>
    </row>
    <row r="1497" spans="1:18" s="13" customFormat="1" x14ac:dyDescent="0.3">
      <c r="A1497" s="4"/>
      <c r="O1497" s="2"/>
      <c r="P1497"/>
      <c r="Q1497"/>
      <c r="R1497"/>
    </row>
    <row r="1498" spans="1:18" s="13" customFormat="1" x14ac:dyDescent="0.3">
      <c r="A1498" s="4"/>
      <c r="O1498" s="2"/>
      <c r="P1498"/>
      <c r="Q1498"/>
      <c r="R1498"/>
    </row>
    <row r="1499" spans="1:18" s="13" customFormat="1" x14ac:dyDescent="0.3">
      <c r="A1499" s="4"/>
      <c r="O1499" s="2"/>
      <c r="P1499"/>
      <c r="Q1499"/>
      <c r="R1499"/>
    </row>
    <row r="1500" spans="1:18" s="13" customFormat="1" x14ac:dyDescent="0.3">
      <c r="A1500" s="4"/>
      <c r="O1500" s="2"/>
      <c r="P1500"/>
      <c r="Q1500"/>
      <c r="R1500"/>
    </row>
    <row r="1501" spans="1:18" s="13" customFormat="1" x14ac:dyDescent="0.3">
      <c r="A1501" s="4"/>
      <c r="O1501" s="2"/>
      <c r="P1501"/>
      <c r="Q1501"/>
      <c r="R1501"/>
    </row>
    <row r="1502" spans="1:18" s="13" customFormat="1" x14ac:dyDescent="0.3">
      <c r="A1502" s="4"/>
      <c r="O1502" s="2"/>
      <c r="P1502"/>
      <c r="Q1502"/>
      <c r="R1502"/>
    </row>
    <row r="1503" spans="1:18" s="13" customFormat="1" x14ac:dyDescent="0.3">
      <c r="A1503" s="4"/>
      <c r="O1503" s="2"/>
      <c r="P1503"/>
      <c r="Q1503"/>
      <c r="R1503"/>
    </row>
    <row r="1504" spans="1:18" s="13" customFormat="1" x14ac:dyDescent="0.3">
      <c r="A1504" s="4"/>
      <c r="O1504" s="2"/>
      <c r="P1504"/>
      <c r="Q1504"/>
      <c r="R1504"/>
    </row>
    <row r="1505" spans="1:18" s="13" customFormat="1" x14ac:dyDescent="0.3">
      <c r="A1505" s="4"/>
      <c r="O1505" s="2"/>
      <c r="P1505"/>
      <c r="Q1505"/>
      <c r="R1505"/>
    </row>
    <row r="1506" spans="1:18" s="13" customFormat="1" x14ac:dyDescent="0.3">
      <c r="A1506" s="4"/>
      <c r="O1506" s="2"/>
      <c r="P1506"/>
      <c r="Q1506"/>
      <c r="R1506"/>
    </row>
    <row r="1507" spans="1:18" s="13" customFormat="1" x14ac:dyDescent="0.3">
      <c r="A1507" s="4"/>
      <c r="O1507" s="2"/>
      <c r="P1507"/>
      <c r="Q1507"/>
      <c r="R1507"/>
    </row>
    <row r="1508" spans="1:18" s="13" customFormat="1" x14ac:dyDescent="0.3">
      <c r="A1508" s="4"/>
      <c r="O1508" s="2"/>
      <c r="P1508"/>
      <c r="Q1508"/>
      <c r="R1508"/>
    </row>
    <row r="1509" spans="1:18" s="13" customFormat="1" x14ac:dyDescent="0.3">
      <c r="A1509" s="4"/>
      <c r="O1509" s="2"/>
      <c r="P1509"/>
      <c r="Q1509"/>
      <c r="R1509"/>
    </row>
    <row r="1510" spans="1:18" s="13" customFormat="1" x14ac:dyDescent="0.3">
      <c r="A1510" s="4"/>
      <c r="O1510" s="2"/>
      <c r="P1510"/>
      <c r="Q1510"/>
      <c r="R1510"/>
    </row>
    <row r="1511" spans="1:18" s="13" customFormat="1" x14ac:dyDescent="0.3">
      <c r="A1511" s="4"/>
      <c r="O1511" s="2"/>
      <c r="P1511"/>
      <c r="Q1511"/>
      <c r="R1511"/>
    </row>
    <row r="1512" spans="1:18" s="13" customFormat="1" x14ac:dyDescent="0.3">
      <c r="A1512" s="4"/>
      <c r="O1512" s="2"/>
      <c r="P1512"/>
      <c r="Q1512"/>
      <c r="R1512"/>
    </row>
    <row r="1513" spans="1:18" s="13" customFormat="1" x14ac:dyDescent="0.3">
      <c r="A1513" s="4"/>
      <c r="O1513" s="2"/>
      <c r="P1513"/>
      <c r="Q1513"/>
      <c r="R1513"/>
    </row>
    <row r="1514" spans="1:18" s="13" customFormat="1" x14ac:dyDescent="0.3">
      <c r="A1514" s="4"/>
      <c r="O1514" s="2"/>
      <c r="P1514"/>
      <c r="Q1514"/>
      <c r="R1514"/>
    </row>
    <row r="1515" spans="1:18" s="13" customFormat="1" x14ac:dyDescent="0.3">
      <c r="A1515" s="4"/>
      <c r="O1515" s="2"/>
      <c r="P1515"/>
      <c r="Q1515"/>
      <c r="R1515"/>
    </row>
    <row r="1516" spans="1:18" s="13" customFormat="1" x14ac:dyDescent="0.3">
      <c r="A1516" s="4"/>
      <c r="O1516" s="2"/>
      <c r="P1516"/>
      <c r="Q1516"/>
      <c r="R1516"/>
    </row>
    <row r="1517" spans="1:18" s="13" customFormat="1" x14ac:dyDescent="0.3">
      <c r="A1517" s="4"/>
      <c r="O1517" s="2"/>
      <c r="P1517"/>
      <c r="Q1517"/>
      <c r="R1517"/>
    </row>
    <row r="1518" spans="1:18" s="13" customFormat="1" x14ac:dyDescent="0.3">
      <c r="A1518" s="4"/>
      <c r="O1518" s="2"/>
      <c r="P1518"/>
      <c r="Q1518"/>
      <c r="R1518"/>
    </row>
    <row r="1519" spans="1:18" s="13" customFormat="1" x14ac:dyDescent="0.3">
      <c r="A1519" s="4"/>
      <c r="O1519" s="2"/>
      <c r="P1519"/>
      <c r="Q1519"/>
      <c r="R1519"/>
    </row>
    <row r="1520" spans="1:18" s="13" customFormat="1" x14ac:dyDescent="0.3">
      <c r="A1520" s="4"/>
      <c r="O1520" s="2"/>
      <c r="P1520"/>
      <c r="Q1520"/>
      <c r="R1520"/>
    </row>
    <row r="1521" spans="1:18" s="13" customFormat="1" x14ac:dyDescent="0.3">
      <c r="A1521" s="4"/>
      <c r="O1521" s="2"/>
      <c r="P1521"/>
      <c r="Q1521"/>
      <c r="R1521"/>
    </row>
    <row r="1522" spans="1:18" s="13" customFormat="1" x14ac:dyDescent="0.3">
      <c r="A1522" s="4"/>
      <c r="O1522" s="2"/>
      <c r="P1522"/>
      <c r="Q1522"/>
      <c r="R1522"/>
    </row>
    <row r="1523" spans="1:18" s="13" customFormat="1" x14ac:dyDescent="0.3">
      <c r="A1523" s="4"/>
      <c r="O1523" s="2"/>
      <c r="P1523"/>
      <c r="Q1523"/>
      <c r="R1523"/>
    </row>
    <row r="1524" spans="1:18" s="13" customFormat="1" x14ac:dyDescent="0.3">
      <c r="A1524" s="4"/>
      <c r="O1524" s="2"/>
      <c r="P1524"/>
      <c r="Q1524"/>
      <c r="R1524"/>
    </row>
    <row r="1525" spans="1:18" s="13" customFormat="1" x14ac:dyDescent="0.3">
      <c r="A1525" s="4"/>
      <c r="O1525" s="2"/>
      <c r="P1525"/>
      <c r="Q1525"/>
      <c r="R1525"/>
    </row>
    <row r="1526" spans="1:18" s="13" customFormat="1" x14ac:dyDescent="0.3">
      <c r="A1526" s="4"/>
      <c r="O1526" s="2"/>
      <c r="P1526"/>
      <c r="Q1526"/>
      <c r="R1526"/>
    </row>
    <row r="1527" spans="1:18" s="13" customFormat="1" x14ac:dyDescent="0.3">
      <c r="A1527" s="4"/>
      <c r="O1527" s="2"/>
      <c r="P1527"/>
      <c r="Q1527"/>
      <c r="R1527"/>
    </row>
    <row r="1528" spans="1:18" s="13" customFormat="1" x14ac:dyDescent="0.3">
      <c r="A1528" s="4"/>
      <c r="O1528" s="2"/>
      <c r="P1528"/>
      <c r="Q1528"/>
      <c r="R1528"/>
    </row>
    <row r="1529" spans="1:18" s="13" customFormat="1" x14ac:dyDescent="0.3">
      <c r="A1529" s="4"/>
      <c r="O1529" s="2"/>
      <c r="P1529"/>
      <c r="Q1529"/>
      <c r="R1529"/>
    </row>
    <row r="1530" spans="1:18" s="13" customFormat="1" x14ac:dyDescent="0.3">
      <c r="A1530" s="4"/>
      <c r="O1530" s="2"/>
      <c r="P1530"/>
      <c r="Q1530"/>
      <c r="R1530"/>
    </row>
    <row r="1531" spans="1:18" s="13" customFormat="1" x14ac:dyDescent="0.3">
      <c r="A1531" s="4"/>
      <c r="O1531" s="2"/>
      <c r="P1531"/>
      <c r="Q1531"/>
      <c r="R1531"/>
    </row>
    <row r="1532" spans="1:18" s="13" customFormat="1" x14ac:dyDescent="0.3">
      <c r="A1532" s="4"/>
      <c r="O1532" s="2"/>
      <c r="P1532"/>
      <c r="Q1532"/>
      <c r="R1532"/>
    </row>
    <row r="1533" spans="1:18" s="13" customFormat="1" x14ac:dyDescent="0.3">
      <c r="A1533" s="4"/>
      <c r="O1533" s="2"/>
      <c r="P1533"/>
      <c r="Q1533"/>
      <c r="R1533"/>
    </row>
    <row r="1534" spans="1:18" s="13" customFormat="1" x14ac:dyDescent="0.3">
      <c r="A1534" s="4"/>
      <c r="O1534" s="2"/>
      <c r="P1534"/>
      <c r="Q1534"/>
      <c r="R1534"/>
    </row>
    <row r="1535" spans="1:18" s="13" customFormat="1" x14ac:dyDescent="0.3">
      <c r="A1535" s="4"/>
      <c r="O1535" s="2"/>
      <c r="P1535"/>
      <c r="Q1535"/>
      <c r="R1535"/>
    </row>
    <row r="1536" spans="1:18" s="13" customFormat="1" x14ac:dyDescent="0.3">
      <c r="A1536" s="4"/>
      <c r="O1536" s="2"/>
      <c r="P1536"/>
      <c r="Q1536"/>
      <c r="R1536"/>
    </row>
    <row r="1537" spans="1:18" s="13" customFormat="1" x14ac:dyDescent="0.3">
      <c r="A1537" s="4"/>
      <c r="O1537" s="2"/>
      <c r="P1537"/>
      <c r="Q1537"/>
      <c r="R1537"/>
    </row>
    <row r="1538" spans="1:18" s="13" customFormat="1" x14ac:dyDescent="0.3">
      <c r="A1538" s="4"/>
      <c r="O1538" s="2"/>
      <c r="P1538"/>
      <c r="Q1538"/>
      <c r="R1538"/>
    </row>
    <row r="1539" spans="1:18" s="13" customFormat="1" x14ac:dyDescent="0.3">
      <c r="A1539" s="4"/>
      <c r="O1539" s="2"/>
      <c r="P1539"/>
      <c r="Q1539"/>
      <c r="R1539"/>
    </row>
    <row r="1540" spans="1:18" s="13" customFormat="1" x14ac:dyDescent="0.3">
      <c r="A1540" s="4"/>
      <c r="O1540" s="2"/>
      <c r="P1540"/>
      <c r="Q1540"/>
      <c r="R1540"/>
    </row>
    <row r="1541" spans="1:18" s="13" customFormat="1" x14ac:dyDescent="0.3">
      <c r="A1541" s="4"/>
      <c r="O1541" s="2"/>
      <c r="P1541"/>
      <c r="Q1541"/>
      <c r="R1541"/>
    </row>
    <row r="1542" spans="1:18" s="13" customFormat="1" x14ac:dyDescent="0.3">
      <c r="A1542" s="4"/>
      <c r="O1542" s="2"/>
      <c r="P1542"/>
      <c r="Q1542"/>
      <c r="R1542"/>
    </row>
    <row r="1543" spans="1:18" s="13" customFormat="1" x14ac:dyDescent="0.3">
      <c r="A1543" s="4"/>
      <c r="O1543" s="2"/>
      <c r="P1543"/>
      <c r="Q1543"/>
      <c r="R1543"/>
    </row>
    <row r="1544" spans="1:18" s="13" customFormat="1" x14ac:dyDescent="0.3">
      <c r="A1544" s="4"/>
      <c r="O1544" s="2"/>
      <c r="P1544"/>
      <c r="Q1544"/>
      <c r="R1544"/>
    </row>
    <row r="1545" spans="1:18" s="13" customFormat="1" x14ac:dyDescent="0.3">
      <c r="A1545" s="4"/>
      <c r="O1545" s="2"/>
      <c r="P1545"/>
      <c r="Q1545"/>
      <c r="R1545"/>
    </row>
    <row r="1546" spans="1:18" s="13" customFormat="1" x14ac:dyDescent="0.3">
      <c r="A1546" s="4"/>
      <c r="O1546" s="2"/>
      <c r="P1546"/>
      <c r="Q1546"/>
      <c r="R1546"/>
    </row>
    <row r="1547" spans="1:18" s="13" customFormat="1" x14ac:dyDescent="0.3">
      <c r="A1547" s="4"/>
      <c r="O1547" s="2"/>
      <c r="P1547"/>
      <c r="Q1547"/>
      <c r="R1547"/>
    </row>
    <row r="1548" spans="1:18" s="13" customFormat="1" x14ac:dyDescent="0.3">
      <c r="A1548" s="4"/>
      <c r="O1548" s="2"/>
      <c r="P1548"/>
      <c r="Q1548"/>
      <c r="R1548"/>
    </row>
    <row r="1549" spans="1:18" s="13" customFormat="1" x14ac:dyDescent="0.3">
      <c r="A1549" s="4"/>
      <c r="O1549" s="2"/>
      <c r="P1549"/>
      <c r="Q1549"/>
      <c r="R1549"/>
    </row>
    <row r="1550" spans="1:18" s="13" customFormat="1" x14ac:dyDescent="0.3">
      <c r="A1550" s="4"/>
      <c r="O1550" s="2"/>
      <c r="P1550"/>
      <c r="Q1550"/>
      <c r="R1550"/>
    </row>
    <row r="1551" spans="1:18" s="13" customFormat="1" x14ac:dyDescent="0.3">
      <c r="A1551" s="4"/>
      <c r="O1551" s="2"/>
      <c r="P1551"/>
      <c r="Q1551"/>
      <c r="R1551"/>
    </row>
    <row r="1552" spans="1:18" s="13" customFormat="1" x14ac:dyDescent="0.3">
      <c r="A1552" s="4"/>
      <c r="O1552" s="2"/>
      <c r="P1552"/>
      <c r="Q1552"/>
      <c r="R1552"/>
    </row>
    <row r="1553" spans="1:18" s="13" customFormat="1" x14ac:dyDescent="0.3">
      <c r="A1553" s="4"/>
      <c r="O1553" s="2"/>
      <c r="P1553"/>
      <c r="Q1553"/>
      <c r="R1553"/>
    </row>
    <row r="1554" spans="1:18" s="13" customFormat="1" x14ac:dyDescent="0.3">
      <c r="A1554" s="4"/>
      <c r="O1554" s="2"/>
      <c r="P1554"/>
      <c r="Q1554"/>
      <c r="R1554"/>
    </row>
    <row r="1555" spans="1:18" s="13" customFormat="1" x14ac:dyDescent="0.3">
      <c r="A1555" s="4"/>
      <c r="O1555" s="2"/>
      <c r="P1555"/>
      <c r="Q1555"/>
      <c r="R1555"/>
    </row>
    <row r="1556" spans="1:18" s="13" customFormat="1" x14ac:dyDescent="0.3">
      <c r="A1556" s="4"/>
      <c r="O1556" s="2"/>
      <c r="P1556"/>
      <c r="Q1556"/>
      <c r="R1556"/>
    </row>
    <row r="1557" spans="1:18" s="13" customFormat="1" x14ac:dyDescent="0.3">
      <c r="A1557" s="4"/>
      <c r="O1557" s="2"/>
      <c r="P1557"/>
      <c r="Q1557"/>
      <c r="R1557"/>
    </row>
    <row r="1558" spans="1:18" s="13" customFormat="1" x14ac:dyDescent="0.3">
      <c r="A1558" s="4"/>
      <c r="O1558" s="2"/>
      <c r="P1558"/>
      <c r="Q1558"/>
      <c r="R1558"/>
    </row>
    <row r="1559" spans="1:18" s="13" customFormat="1" x14ac:dyDescent="0.3">
      <c r="A1559" s="4"/>
      <c r="O1559" s="2"/>
      <c r="P1559"/>
      <c r="Q1559"/>
      <c r="R1559"/>
    </row>
    <row r="1560" spans="1:18" s="13" customFormat="1" x14ac:dyDescent="0.3">
      <c r="A1560" s="4"/>
      <c r="O1560" s="2"/>
      <c r="P1560"/>
      <c r="Q1560"/>
      <c r="R1560"/>
    </row>
    <row r="1561" spans="1:18" s="13" customFormat="1" x14ac:dyDescent="0.3">
      <c r="A1561" s="4"/>
      <c r="O1561" s="2"/>
      <c r="P1561"/>
      <c r="Q1561"/>
      <c r="R1561"/>
    </row>
    <row r="1562" spans="1:18" s="13" customFormat="1" x14ac:dyDescent="0.3">
      <c r="A1562" s="4"/>
      <c r="O1562" s="2"/>
      <c r="P1562"/>
      <c r="Q1562"/>
      <c r="R1562"/>
    </row>
    <row r="1563" spans="1:18" s="13" customFormat="1" x14ac:dyDescent="0.3">
      <c r="A1563" s="4"/>
      <c r="O1563" s="2"/>
      <c r="P1563"/>
      <c r="Q1563"/>
      <c r="R1563"/>
    </row>
    <row r="1564" spans="1:18" s="13" customFormat="1" x14ac:dyDescent="0.3">
      <c r="A1564" s="4"/>
      <c r="O1564" s="2"/>
      <c r="P1564"/>
      <c r="Q1564"/>
      <c r="R1564"/>
    </row>
    <row r="1565" spans="1:18" s="13" customFormat="1" x14ac:dyDescent="0.3">
      <c r="A1565" s="4"/>
      <c r="O1565" s="2"/>
      <c r="P1565"/>
      <c r="Q1565"/>
      <c r="R1565"/>
    </row>
    <row r="1566" spans="1:18" s="13" customFormat="1" x14ac:dyDescent="0.3">
      <c r="A1566" s="4"/>
      <c r="O1566" s="2"/>
      <c r="P1566"/>
      <c r="Q1566"/>
      <c r="R1566"/>
    </row>
    <row r="1567" spans="1:18" s="13" customFormat="1" x14ac:dyDescent="0.3">
      <c r="A1567" s="4"/>
      <c r="O1567" s="2"/>
      <c r="P1567"/>
      <c r="Q1567"/>
      <c r="R1567"/>
    </row>
    <row r="1568" spans="1:18" s="13" customFormat="1" x14ac:dyDescent="0.3">
      <c r="A1568" s="4"/>
      <c r="O1568" s="2"/>
      <c r="P1568"/>
      <c r="Q1568"/>
      <c r="R1568"/>
    </row>
    <row r="1569" spans="1:18" s="13" customFormat="1" x14ac:dyDescent="0.3">
      <c r="A1569" s="4"/>
      <c r="O1569" s="2"/>
      <c r="P1569"/>
      <c r="Q1569"/>
      <c r="R1569"/>
    </row>
    <row r="1570" spans="1:18" s="13" customFormat="1" x14ac:dyDescent="0.3">
      <c r="A1570" s="4"/>
      <c r="O1570" s="2"/>
      <c r="P1570"/>
      <c r="Q1570"/>
      <c r="R1570"/>
    </row>
    <row r="1571" spans="1:18" s="13" customFormat="1" x14ac:dyDescent="0.3">
      <c r="A1571" s="4"/>
      <c r="O1571" s="2"/>
      <c r="P1571"/>
      <c r="Q1571"/>
      <c r="R1571"/>
    </row>
    <row r="1572" spans="1:18" s="13" customFormat="1" x14ac:dyDescent="0.3">
      <c r="A1572" s="4"/>
      <c r="O1572" s="2"/>
      <c r="P1572"/>
      <c r="Q1572"/>
      <c r="R1572"/>
    </row>
    <row r="1573" spans="1:18" s="13" customFormat="1" x14ac:dyDescent="0.3">
      <c r="A1573" s="4"/>
      <c r="O1573" s="2"/>
      <c r="P1573"/>
      <c r="Q1573"/>
      <c r="R1573"/>
    </row>
    <row r="1574" spans="1:18" s="13" customFormat="1" x14ac:dyDescent="0.3">
      <c r="A1574" s="4"/>
      <c r="O1574" s="2"/>
      <c r="P1574"/>
      <c r="Q1574"/>
      <c r="R1574"/>
    </row>
    <row r="1575" spans="1:18" s="13" customFormat="1" x14ac:dyDescent="0.3">
      <c r="A1575" s="4"/>
      <c r="O1575" s="2"/>
      <c r="P1575"/>
      <c r="Q1575"/>
      <c r="R1575"/>
    </row>
    <row r="1576" spans="1:18" s="13" customFormat="1" x14ac:dyDescent="0.3">
      <c r="A1576" s="4"/>
      <c r="O1576" s="2"/>
      <c r="P1576"/>
      <c r="Q1576"/>
      <c r="R1576"/>
    </row>
    <row r="1577" spans="1:18" s="13" customFormat="1" x14ac:dyDescent="0.3">
      <c r="A1577" s="4"/>
      <c r="O1577" s="2"/>
      <c r="P1577"/>
      <c r="Q1577"/>
      <c r="R1577"/>
    </row>
    <row r="1578" spans="1:18" s="13" customFormat="1" x14ac:dyDescent="0.3">
      <c r="A1578" s="4"/>
      <c r="O1578" s="2"/>
      <c r="P1578"/>
      <c r="Q1578"/>
      <c r="R1578"/>
    </row>
    <row r="1579" spans="1:18" s="13" customFormat="1" x14ac:dyDescent="0.3">
      <c r="A1579" s="4"/>
      <c r="O1579" s="2"/>
      <c r="P1579"/>
      <c r="Q1579"/>
      <c r="R1579"/>
    </row>
    <row r="1580" spans="1:18" s="13" customFormat="1" x14ac:dyDescent="0.3">
      <c r="A1580" s="4"/>
      <c r="O1580" s="2"/>
      <c r="P1580"/>
      <c r="Q1580"/>
      <c r="R1580"/>
    </row>
    <row r="1581" spans="1:18" s="13" customFormat="1" x14ac:dyDescent="0.3">
      <c r="A1581" s="4"/>
      <c r="O1581" s="2"/>
      <c r="P1581"/>
      <c r="Q1581"/>
      <c r="R1581"/>
    </row>
    <row r="1582" spans="1:18" s="13" customFormat="1" x14ac:dyDescent="0.3">
      <c r="A1582" s="4"/>
      <c r="O1582" s="2"/>
      <c r="P1582"/>
      <c r="Q1582"/>
      <c r="R1582"/>
    </row>
    <row r="1583" spans="1:18" s="13" customFormat="1" x14ac:dyDescent="0.3">
      <c r="A1583" s="4"/>
      <c r="O1583" s="2"/>
      <c r="P1583"/>
      <c r="Q1583"/>
      <c r="R1583"/>
    </row>
    <row r="1584" spans="1:18" s="13" customFormat="1" x14ac:dyDescent="0.3">
      <c r="A1584" s="4"/>
      <c r="O1584" s="2"/>
      <c r="P1584"/>
      <c r="Q1584"/>
      <c r="R1584"/>
    </row>
    <row r="1585" spans="1:18" s="13" customFormat="1" x14ac:dyDescent="0.3">
      <c r="A1585" s="4"/>
      <c r="O1585" s="2"/>
      <c r="P1585"/>
      <c r="Q1585"/>
      <c r="R1585"/>
    </row>
    <row r="1586" spans="1:18" s="13" customFormat="1" x14ac:dyDescent="0.3">
      <c r="A1586" s="4"/>
      <c r="O1586" s="2"/>
      <c r="P1586"/>
      <c r="Q1586"/>
      <c r="R1586"/>
    </row>
    <row r="1587" spans="1:18" s="13" customFormat="1" x14ac:dyDescent="0.3">
      <c r="A1587" s="4"/>
      <c r="O1587" s="2"/>
      <c r="P1587"/>
      <c r="Q1587"/>
      <c r="R1587"/>
    </row>
    <row r="1588" spans="1:18" s="13" customFormat="1" x14ac:dyDescent="0.3">
      <c r="A1588" s="4"/>
      <c r="O1588" s="2"/>
      <c r="P1588"/>
      <c r="Q1588"/>
      <c r="R1588"/>
    </row>
    <row r="1589" spans="1:18" s="13" customFormat="1" x14ac:dyDescent="0.3">
      <c r="A1589" s="4"/>
      <c r="O1589" s="2"/>
      <c r="P1589"/>
      <c r="Q1589"/>
      <c r="R1589"/>
    </row>
    <row r="1590" spans="1:18" s="13" customFormat="1" x14ac:dyDescent="0.3">
      <c r="A1590" s="4"/>
      <c r="O1590" s="2"/>
      <c r="P1590"/>
      <c r="Q1590"/>
      <c r="R1590"/>
    </row>
    <row r="1591" spans="1:18" s="13" customFormat="1" x14ac:dyDescent="0.3">
      <c r="A1591" s="4"/>
      <c r="O1591" s="2"/>
      <c r="P1591"/>
      <c r="Q1591"/>
      <c r="R1591"/>
    </row>
    <row r="1592" spans="1:18" s="13" customFormat="1" x14ac:dyDescent="0.3">
      <c r="A1592" s="4"/>
      <c r="O1592" s="2"/>
      <c r="P1592"/>
      <c r="Q1592"/>
      <c r="R1592"/>
    </row>
    <row r="1593" spans="1:18" s="13" customFormat="1" x14ac:dyDescent="0.3">
      <c r="A1593" s="4"/>
      <c r="O1593" s="2"/>
      <c r="P1593"/>
      <c r="Q1593"/>
      <c r="R1593"/>
    </row>
    <row r="1594" spans="1:18" s="13" customFormat="1" x14ac:dyDescent="0.3">
      <c r="A1594" s="4"/>
      <c r="O1594" s="2"/>
      <c r="P1594"/>
      <c r="Q1594"/>
      <c r="R1594"/>
    </row>
    <row r="1595" spans="1:18" s="13" customFormat="1" x14ac:dyDescent="0.3">
      <c r="A1595" s="4"/>
      <c r="O1595" s="2"/>
      <c r="P1595"/>
      <c r="Q1595"/>
      <c r="R1595"/>
    </row>
    <row r="1596" spans="1:18" s="13" customFormat="1" x14ac:dyDescent="0.3">
      <c r="A1596" s="4"/>
      <c r="O1596" s="2"/>
      <c r="P1596"/>
      <c r="Q1596"/>
      <c r="R1596"/>
    </row>
    <row r="1597" spans="1:18" s="13" customFormat="1" x14ac:dyDescent="0.3">
      <c r="A1597" s="4"/>
      <c r="O1597" s="2"/>
      <c r="P1597"/>
      <c r="Q1597"/>
      <c r="R1597"/>
    </row>
    <row r="1598" spans="1:18" s="13" customFormat="1" x14ac:dyDescent="0.3">
      <c r="A1598" s="4"/>
      <c r="O1598" s="2"/>
      <c r="P1598"/>
      <c r="Q1598"/>
      <c r="R1598"/>
    </row>
    <row r="1599" spans="1:18" s="13" customFormat="1" x14ac:dyDescent="0.3">
      <c r="A1599" s="4"/>
      <c r="O1599" s="2"/>
      <c r="P1599"/>
      <c r="Q1599"/>
      <c r="R1599"/>
    </row>
    <row r="1600" spans="1:18" s="13" customFormat="1" x14ac:dyDescent="0.3">
      <c r="A1600" s="4"/>
      <c r="O1600" s="2"/>
      <c r="P1600"/>
      <c r="Q1600"/>
      <c r="R1600"/>
    </row>
    <row r="1601" spans="1:18" s="13" customFormat="1" x14ac:dyDescent="0.3">
      <c r="A1601" s="4"/>
      <c r="O1601" s="2"/>
      <c r="P1601"/>
      <c r="Q1601"/>
      <c r="R1601"/>
    </row>
    <row r="1602" spans="1:18" s="13" customFormat="1" x14ac:dyDescent="0.3">
      <c r="A1602" s="4"/>
      <c r="O1602" s="2"/>
      <c r="P1602"/>
      <c r="Q1602"/>
      <c r="R1602"/>
    </row>
    <row r="1603" spans="1:18" s="13" customFormat="1" x14ac:dyDescent="0.3">
      <c r="A1603" s="4"/>
      <c r="O1603" s="2"/>
      <c r="P1603"/>
      <c r="Q1603"/>
      <c r="R1603"/>
    </row>
    <row r="1604" spans="1:18" s="13" customFormat="1" x14ac:dyDescent="0.3">
      <c r="A1604" s="4"/>
      <c r="O1604" s="2"/>
      <c r="P1604"/>
      <c r="Q1604"/>
      <c r="R1604"/>
    </row>
    <row r="1605" spans="1:18" s="13" customFormat="1" x14ac:dyDescent="0.3">
      <c r="A1605" s="4"/>
      <c r="O1605" s="2"/>
      <c r="P1605"/>
      <c r="Q1605"/>
      <c r="R1605"/>
    </row>
    <row r="1606" spans="1:18" s="13" customFormat="1" x14ac:dyDescent="0.3">
      <c r="A1606" s="4"/>
      <c r="O1606" s="2"/>
      <c r="P1606"/>
      <c r="Q1606"/>
      <c r="R1606"/>
    </row>
    <row r="1607" spans="1:18" s="13" customFormat="1" x14ac:dyDescent="0.3">
      <c r="A1607" s="4"/>
      <c r="O1607" s="2"/>
      <c r="P1607"/>
      <c r="Q1607"/>
      <c r="R1607"/>
    </row>
    <row r="1608" spans="1:18" s="13" customFormat="1" x14ac:dyDescent="0.3">
      <c r="A1608" s="4"/>
      <c r="O1608" s="2"/>
      <c r="P1608"/>
      <c r="Q1608"/>
      <c r="R1608"/>
    </row>
    <row r="1609" spans="1:18" s="13" customFormat="1" x14ac:dyDescent="0.3">
      <c r="A1609" s="4"/>
      <c r="O1609" s="2"/>
      <c r="P1609"/>
      <c r="Q1609"/>
      <c r="R1609"/>
    </row>
    <row r="1610" spans="1:18" s="13" customFormat="1" x14ac:dyDescent="0.3">
      <c r="A1610" s="4"/>
      <c r="O1610" s="2"/>
      <c r="P1610"/>
      <c r="Q1610"/>
      <c r="R1610"/>
    </row>
    <row r="1611" spans="1:18" s="13" customFormat="1" x14ac:dyDescent="0.3">
      <c r="A1611" s="4"/>
      <c r="O1611" s="2"/>
      <c r="P1611"/>
      <c r="Q1611"/>
      <c r="R1611"/>
    </row>
    <row r="1612" spans="1:18" s="13" customFormat="1" x14ac:dyDescent="0.3">
      <c r="A1612" s="4"/>
      <c r="O1612" s="2"/>
      <c r="P1612"/>
      <c r="Q1612"/>
      <c r="R1612"/>
    </row>
    <row r="1613" spans="1:18" s="13" customFormat="1" x14ac:dyDescent="0.3">
      <c r="A1613" s="4"/>
      <c r="O1613" s="2"/>
      <c r="P1613"/>
      <c r="Q1613"/>
      <c r="R1613"/>
    </row>
    <row r="1614" spans="1:18" s="13" customFormat="1" x14ac:dyDescent="0.3">
      <c r="A1614" s="4"/>
      <c r="O1614" s="2"/>
      <c r="P1614"/>
      <c r="Q1614"/>
      <c r="R1614"/>
    </row>
    <row r="1615" spans="1:18" s="13" customFormat="1" x14ac:dyDescent="0.3">
      <c r="A1615" s="4"/>
      <c r="O1615" s="2"/>
      <c r="P1615"/>
      <c r="Q1615"/>
      <c r="R1615"/>
    </row>
    <row r="1616" spans="1:18" s="13" customFormat="1" x14ac:dyDescent="0.3">
      <c r="A1616" s="4"/>
      <c r="O1616" s="2"/>
      <c r="P1616"/>
      <c r="Q1616"/>
      <c r="R1616"/>
    </row>
    <row r="1617" spans="1:18" s="13" customFormat="1" x14ac:dyDescent="0.3">
      <c r="A1617" s="4"/>
      <c r="O1617" s="2"/>
      <c r="P1617"/>
      <c r="Q1617"/>
      <c r="R1617"/>
    </row>
    <row r="1618" spans="1:18" s="13" customFormat="1" x14ac:dyDescent="0.3">
      <c r="A1618" s="4"/>
      <c r="O1618" s="2"/>
      <c r="P1618"/>
      <c r="Q1618"/>
      <c r="R1618"/>
    </row>
    <row r="1619" spans="1:18" s="13" customFormat="1" x14ac:dyDescent="0.3">
      <c r="A1619" s="4"/>
      <c r="O1619" s="2"/>
      <c r="P1619"/>
      <c r="Q1619"/>
      <c r="R1619"/>
    </row>
    <row r="1620" spans="1:18" s="13" customFormat="1" x14ac:dyDescent="0.3">
      <c r="A1620" s="4"/>
      <c r="O1620" s="2"/>
      <c r="P1620"/>
      <c r="Q1620"/>
      <c r="R1620"/>
    </row>
    <row r="1621" spans="1:18" s="13" customFormat="1" x14ac:dyDescent="0.3">
      <c r="A1621" s="4"/>
      <c r="O1621" s="2"/>
      <c r="P1621"/>
      <c r="Q1621"/>
      <c r="R1621"/>
    </row>
    <row r="1622" spans="1:18" s="13" customFormat="1" x14ac:dyDescent="0.3">
      <c r="A1622" s="4"/>
      <c r="O1622" s="2"/>
      <c r="P1622"/>
      <c r="Q1622"/>
      <c r="R1622"/>
    </row>
    <row r="1623" spans="1:18" s="13" customFormat="1" x14ac:dyDescent="0.3">
      <c r="A1623" s="4"/>
      <c r="O1623" s="2"/>
      <c r="P1623"/>
      <c r="Q1623"/>
      <c r="R1623"/>
    </row>
    <row r="1624" spans="1:18" s="13" customFormat="1" x14ac:dyDescent="0.3">
      <c r="A1624" s="4"/>
      <c r="O1624" s="2"/>
      <c r="P1624"/>
      <c r="Q1624"/>
      <c r="R1624"/>
    </row>
    <row r="1625" spans="1:18" s="13" customFormat="1" x14ac:dyDescent="0.3">
      <c r="A1625" s="4"/>
      <c r="O1625" s="2"/>
      <c r="P1625"/>
      <c r="Q1625"/>
      <c r="R1625"/>
    </row>
    <row r="1626" spans="1:18" s="13" customFormat="1" x14ac:dyDescent="0.3">
      <c r="A1626" s="4"/>
      <c r="O1626" s="2"/>
      <c r="P1626"/>
      <c r="Q1626"/>
      <c r="R1626"/>
    </row>
    <row r="1627" spans="1:18" s="13" customFormat="1" x14ac:dyDescent="0.3">
      <c r="A1627" s="4"/>
      <c r="O1627" s="2"/>
      <c r="P1627"/>
      <c r="Q1627"/>
      <c r="R1627"/>
    </row>
    <row r="1628" spans="1:18" s="13" customFormat="1" x14ac:dyDescent="0.3">
      <c r="A1628" s="4"/>
      <c r="O1628" s="2"/>
      <c r="P1628"/>
      <c r="Q1628"/>
      <c r="R1628"/>
    </row>
    <row r="1629" spans="1:18" s="13" customFormat="1" x14ac:dyDescent="0.3">
      <c r="A1629" s="4"/>
      <c r="O1629" s="2"/>
      <c r="P1629"/>
      <c r="Q1629"/>
      <c r="R1629"/>
    </row>
    <row r="1630" spans="1:18" s="13" customFormat="1" x14ac:dyDescent="0.3">
      <c r="A1630" s="4"/>
      <c r="O1630" s="2"/>
      <c r="P1630"/>
      <c r="Q1630"/>
      <c r="R1630"/>
    </row>
    <row r="1631" spans="1:18" s="13" customFormat="1" x14ac:dyDescent="0.3">
      <c r="A1631" s="4"/>
      <c r="O1631" s="2"/>
      <c r="P1631"/>
      <c r="Q1631"/>
      <c r="R1631"/>
    </row>
    <row r="1632" spans="1:18" s="13" customFormat="1" x14ac:dyDescent="0.3">
      <c r="A1632" s="4"/>
      <c r="O1632" s="2"/>
      <c r="P1632"/>
      <c r="Q1632"/>
      <c r="R1632"/>
    </row>
    <row r="1633" spans="1:18" s="13" customFormat="1" x14ac:dyDescent="0.3">
      <c r="A1633" s="4"/>
      <c r="O1633" s="2"/>
      <c r="P1633"/>
      <c r="Q1633"/>
      <c r="R1633"/>
    </row>
    <row r="1634" spans="1:18" s="13" customFormat="1" x14ac:dyDescent="0.3">
      <c r="A1634" s="4"/>
      <c r="O1634" s="2"/>
      <c r="P1634"/>
      <c r="Q1634"/>
      <c r="R1634"/>
    </row>
    <row r="1635" spans="1:18" s="13" customFormat="1" x14ac:dyDescent="0.3">
      <c r="A1635" s="4"/>
      <c r="O1635" s="2"/>
      <c r="P1635"/>
      <c r="Q1635"/>
      <c r="R1635"/>
    </row>
    <row r="1636" spans="1:18" s="13" customFormat="1" x14ac:dyDescent="0.3">
      <c r="A1636" s="4"/>
      <c r="O1636" s="2"/>
      <c r="P1636"/>
      <c r="Q1636"/>
      <c r="R1636"/>
    </row>
    <row r="1637" spans="1:18" s="13" customFormat="1" x14ac:dyDescent="0.3">
      <c r="A1637" s="4"/>
      <c r="O1637" s="2"/>
      <c r="P1637"/>
      <c r="Q1637"/>
      <c r="R1637"/>
    </row>
    <row r="1638" spans="1:18" s="13" customFormat="1" x14ac:dyDescent="0.3">
      <c r="A1638" s="4"/>
      <c r="O1638" s="2"/>
      <c r="P1638"/>
      <c r="Q1638"/>
      <c r="R1638"/>
    </row>
    <row r="1639" spans="1:18" s="13" customFormat="1" x14ac:dyDescent="0.3">
      <c r="A1639" s="4"/>
      <c r="O1639" s="2"/>
      <c r="P1639"/>
      <c r="Q1639"/>
      <c r="R1639"/>
    </row>
    <row r="1640" spans="1:18" s="13" customFormat="1" x14ac:dyDescent="0.3">
      <c r="A1640" s="4"/>
      <c r="O1640" s="2"/>
      <c r="P1640"/>
      <c r="Q1640"/>
      <c r="R1640"/>
    </row>
    <row r="1641" spans="1:18" s="13" customFormat="1" x14ac:dyDescent="0.3">
      <c r="A1641" s="4"/>
      <c r="O1641" s="2"/>
      <c r="P1641"/>
      <c r="Q1641"/>
      <c r="R1641"/>
    </row>
    <row r="1642" spans="1:18" s="13" customFormat="1" x14ac:dyDescent="0.3">
      <c r="A1642" s="4"/>
      <c r="O1642" s="2"/>
      <c r="P1642"/>
      <c r="Q1642"/>
      <c r="R1642"/>
    </row>
    <row r="1643" spans="1:18" s="13" customFormat="1" x14ac:dyDescent="0.3">
      <c r="A1643" s="4"/>
      <c r="O1643" s="2"/>
      <c r="P1643"/>
      <c r="Q1643"/>
      <c r="R1643"/>
    </row>
    <row r="1644" spans="1:18" s="13" customFormat="1" x14ac:dyDescent="0.3">
      <c r="A1644" s="4"/>
      <c r="O1644" s="2"/>
      <c r="P1644"/>
      <c r="Q1644"/>
      <c r="R1644"/>
    </row>
    <row r="1645" spans="1:18" s="13" customFormat="1" x14ac:dyDescent="0.3">
      <c r="A1645" s="4"/>
      <c r="O1645" s="2"/>
      <c r="P1645"/>
      <c r="Q1645"/>
      <c r="R1645"/>
    </row>
    <row r="1646" spans="1:18" s="13" customFormat="1" x14ac:dyDescent="0.3">
      <c r="A1646" s="4"/>
      <c r="O1646" s="2"/>
      <c r="P1646"/>
      <c r="Q1646"/>
      <c r="R1646"/>
    </row>
    <row r="1647" spans="1:18" s="13" customFormat="1" x14ac:dyDescent="0.3">
      <c r="A1647" s="4"/>
      <c r="O1647" s="2"/>
      <c r="P1647"/>
      <c r="Q1647"/>
      <c r="R1647"/>
    </row>
    <row r="1648" spans="1:18" s="13" customFormat="1" x14ac:dyDescent="0.3">
      <c r="A1648" s="4"/>
      <c r="O1648" s="2"/>
      <c r="P1648"/>
      <c r="Q1648"/>
      <c r="R1648"/>
    </row>
    <row r="1649" spans="1:18" s="13" customFormat="1" x14ac:dyDescent="0.3">
      <c r="A1649" s="4"/>
      <c r="O1649" s="2"/>
      <c r="P1649"/>
      <c r="Q1649"/>
      <c r="R1649"/>
    </row>
    <row r="1650" spans="1:18" s="13" customFormat="1" x14ac:dyDescent="0.3">
      <c r="A1650" s="4"/>
      <c r="O1650" s="2"/>
      <c r="P1650"/>
      <c r="Q1650"/>
      <c r="R1650"/>
    </row>
    <row r="1651" spans="1:18" s="13" customFormat="1" x14ac:dyDescent="0.3">
      <c r="A1651" s="4"/>
      <c r="O1651" s="2"/>
      <c r="P1651"/>
      <c r="Q1651"/>
      <c r="R1651"/>
    </row>
    <row r="1652" spans="1:18" s="13" customFormat="1" x14ac:dyDescent="0.3">
      <c r="A1652" s="4"/>
      <c r="O1652" s="2"/>
      <c r="P1652"/>
      <c r="Q1652"/>
      <c r="R1652"/>
    </row>
    <row r="1653" spans="1:18" s="13" customFormat="1" x14ac:dyDescent="0.3">
      <c r="A1653" s="4"/>
      <c r="O1653" s="2"/>
      <c r="P1653"/>
      <c r="Q1653"/>
      <c r="R1653"/>
    </row>
    <row r="1654" spans="1:18" s="13" customFormat="1" x14ac:dyDescent="0.3">
      <c r="A1654" s="4"/>
      <c r="O1654" s="2"/>
      <c r="P1654"/>
      <c r="Q1654"/>
      <c r="R1654"/>
    </row>
    <row r="1655" spans="1:18" s="13" customFormat="1" x14ac:dyDescent="0.3">
      <c r="A1655" s="4"/>
      <c r="O1655" s="2"/>
      <c r="P1655"/>
      <c r="Q1655"/>
      <c r="R1655"/>
    </row>
    <row r="1656" spans="1:18" s="13" customFormat="1" x14ac:dyDescent="0.3">
      <c r="A1656" s="4"/>
      <c r="O1656" s="2"/>
      <c r="P1656"/>
      <c r="Q1656"/>
      <c r="R1656"/>
    </row>
    <row r="1657" spans="1:18" s="13" customFormat="1" x14ac:dyDescent="0.3">
      <c r="A1657" s="4"/>
      <c r="O1657" s="2"/>
      <c r="P1657"/>
      <c r="Q1657"/>
      <c r="R1657"/>
    </row>
    <row r="1658" spans="1:18" s="13" customFormat="1" x14ac:dyDescent="0.3">
      <c r="A1658" s="4"/>
      <c r="O1658" s="2"/>
      <c r="P1658"/>
      <c r="Q1658"/>
      <c r="R1658"/>
    </row>
    <row r="1659" spans="1:18" s="13" customFormat="1" x14ac:dyDescent="0.3">
      <c r="A1659" s="4"/>
      <c r="O1659" s="2"/>
      <c r="P1659"/>
      <c r="Q1659"/>
      <c r="R1659"/>
    </row>
    <row r="1660" spans="1:18" s="13" customFormat="1" x14ac:dyDescent="0.3">
      <c r="A1660" s="4"/>
      <c r="O1660" s="2"/>
      <c r="P1660"/>
      <c r="Q1660"/>
      <c r="R1660"/>
    </row>
    <row r="1661" spans="1:18" s="13" customFormat="1" x14ac:dyDescent="0.3">
      <c r="A1661" s="4"/>
      <c r="O1661" s="2"/>
      <c r="P1661"/>
      <c r="Q1661"/>
      <c r="R1661"/>
    </row>
    <row r="1662" spans="1:18" s="13" customFormat="1" x14ac:dyDescent="0.3">
      <c r="A1662" s="4"/>
      <c r="O1662" s="2"/>
      <c r="P1662"/>
      <c r="Q1662"/>
      <c r="R1662"/>
    </row>
    <row r="1663" spans="1:18" s="13" customFormat="1" x14ac:dyDescent="0.3">
      <c r="A1663" s="4"/>
      <c r="O1663" s="2"/>
      <c r="P1663"/>
      <c r="Q1663"/>
      <c r="R1663"/>
    </row>
    <row r="1664" spans="1:18" s="13" customFormat="1" x14ac:dyDescent="0.3">
      <c r="A1664" s="4"/>
      <c r="O1664" s="2"/>
      <c r="P1664"/>
      <c r="Q1664"/>
      <c r="R1664"/>
    </row>
    <row r="1665" spans="1:18" s="13" customFormat="1" x14ac:dyDescent="0.3">
      <c r="A1665" s="4"/>
      <c r="O1665" s="2"/>
      <c r="P1665"/>
      <c r="Q1665"/>
      <c r="R1665"/>
    </row>
    <row r="1666" spans="1:18" s="13" customFormat="1" x14ac:dyDescent="0.3">
      <c r="A1666" s="4"/>
      <c r="O1666" s="2"/>
      <c r="P1666"/>
      <c r="Q1666"/>
      <c r="R1666"/>
    </row>
    <row r="1667" spans="1:18" s="13" customFormat="1" x14ac:dyDescent="0.3">
      <c r="A1667" s="4"/>
      <c r="O1667" s="2"/>
      <c r="P1667"/>
      <c r="Q1667"/>
      <c r="R1667"/>
    </row>
    <row r="1668" spans="1:18" s="13" customFormat="1" x14ac:dyDescent="0.3">
      <c r="A1668" s="4"/>
      <c r="O1668" s="2"/>
      <c r="P1668"/>
      <c r="Q1668"/>
      <c r="R1668"/>
    </row>
    <row r="1669" spans="1:18" s="13" customFormat="1" x14ac:dyDescent="0.3">
      <c r="A1669" s="4"/>
      <c r="O1669" s="2"/>
      <c r="P1669"/>
      <c r="Q1669"/>
      <c r="R1669"/>
    </row>
    <row r="1670" spans="1:18" s="13" customFormat="1" x14ac:dyDescent="0.3">
      <c r="A1670" s="4"/>
      <c r="O1670" s="2"/>
      <c r="P1670"/>
      <c r="Q1670"/>
      <c r="R1670"/>
    </row>
    <row r="1671" spans="1:18" s="13" customFormat="1" x14ac:dyDescent="0.3">
      <c r="A1671" s="4"/>
      <c r="O1671" s="2"/>
      <c r="P1671"/>
      <c r="Q1671"/>
      <c r="R1671"/>
    </row>
    <row r="1672" spans="1:18" s="13" customFormat="1" x14ac:dyDescent="0.3">
      <c r="A1672" s="4"/>
      <c r="O1672" s="2"/>
      <c r="P1672"/>
      <c r="Q1672"/>
      <c r="R1672"/>
    </row>
    <row r="1673" spans="1:18" s="13" customFormat="1" x14ac:dyDescent="0.3">
      <c r="A1673" s="4"/>
      <c r="O1673" s="2"/>
      <c r="P1673"/>
      <c r="Q1673"/>
      <c r="R1673"/>
    </row>
    <row r="1674" spans="1:18" s="13" customFormat="1" x14ac:dyDescent="0.3">
      <c r="A1674" s="4"/>
      <c r="O1674" s="2"/>
      <c r="P1674"/>
      <c r="Q1674"/>
      <c r="R1674"/>
    </row>
    <row r="1675" spans="1:18" s="13" customFormat="1" x14ac:dyDescent="0.3">
      <c r="A1675" s="4"/>
      <c r="O1675" s="2"/>
      <c r="P1675"/>
      <c r="Q1675"/>
      <c r="R1675"/>
    </row>
    <row r="1676" spans="1:18" s="13" customFormat="1" x14ac:dyDescent="0.3">
      <c r="A1676" s="4"/>
      <c r="O1676" s="2"/>
      <c r="P1676"/>
      <c r="Q1676"/>
      <c r="R1676"/>
    </row>
    <row r="1677" spans="1:18" s="13" customFormat="1" x14ac:dyDescent="0.3">
      <c r="A1677" s="4"/>
      <c r="O1677" s="2"/>
      <c r="P1677"/>
      <c r="Q1677"/>
      <c r="R1677"/>
    </row>
    <row r="1678" spans="1:18" s="13" customFormat="1" x14ac:dyDescent="0.3">
      <c r="A1678" s="4"/>
      <c r="O1678" s="2"/>
      <c r="P1678"/>
      <c r="Q1678"/>
      <c r="R1678"/>
    </row>
    <row r="1679" spans="1:18" s="13" customFormat="1" x14ac:dyDescent="0.3">
      <c r="A1679" s="4"/>
      <c r="O1679" s="2"/>
      <c r="P1679"/>
      <c r="Q1679"/>
      <c r="R1679"/>
    </row>
    <row r="1680" spans="1:18" s="13" customFormat="1" x14ac:dyDescent="0.3">
      <c r="A1680" s="4"/>
      <c r="O1680" s="2"/>
      <c r="P1680"/>
      <c r="Q1680"/>
      <c r="R1680"/>
    </row>
    <row r="1681" spans="1:18" s="13" customFormat="1" x14ac:dyDescent="0.3">
      <c r="A1681" s="4"/>
      <c r="O1681" s="2"/>
      <c r="P1681"/>
      <c r="Q1681"/>
      <c r="R1681"/>
    </row>
    <row r="1682" spans="1:18" s="13" customFormat="1" x14ac:dyDescent="0.3">
      <c r="A1682" s="4"/>
      <c r="O1682" s="2"/>
      <c r="P1682"/>
      <c r="Q1682"/>
      <c r="R1682"/>
    </row>
    <row r="1683" spans="1:18" s="13" customFormat="1" x14ac:dyDescent="0.3">
      <c r="A1683" s="4"/>
      <c r="O1683" s="2"/>
      <c r="P1683"/>
      <c r="Q1683"/>
      <c r="R1683"/>
    </row>
    <row r="1684" spans="1:18" s="13" customFormat="1" x14ac:dyDescent="0.3">
      <c r="A1684" s="4"/>
      <c r="O1684" s="2"/>
      <c r="P1684"/>
      <c r="Q1684"/>
      <c r="R1684"/>
    </row>
    <row r="1685" spans="1:18" s="13" customFormat="1" x14ac:dyDescent="0.3">
      <c r="A1685" s="4"/>
      <c r="O1685" s="2"/>
      <c r="P1685"/>
      <c r="Q1685"/>
      <c r="R1685"/>
    </row>
    <row r="1686" spans="1:18" s="13" customFormat="1" x14ac:dyDescent="0.3">
      <c r="A1686" s="4"/>
      <c r="O1686" s="2"/>
      <c r="P1686"/>
      <c r="Q1686"/>
      <c r="R1686"/>
    </row>
    <row r="1687" spans="1:18" s="13" customFormat="1" x14ac:dyDescent="0.3">
      <c r="A1687" s="4"/>
      <c r="O1687" s="2"/>
      <c r="P1687"/>
      <c r="Q1687"/>
      <c r="R1687"/>
    </row>
    <row r="1688" spans="1:18" s="13" customFormat="1" x14ac:dyDescent="0.3">
      <c r="A1688" s="4"/>
      <c r="O1688" s="2"/>
      <c r="P1688"/>
      <c r="Q1688"/>
      <c r="R1688"/>
    </row>
    <row r="1689" spans="1:18" s="13" customFormat="1" x14ac:dyDescent="0.3">
      <c r="A1689" s="4"/>
      <c r="O1689" s="2"/>
      <c r="P1689"/>
      <c r="Q1689"/>
      <c r="R1689"/>
    </row>
    <row r="1690" spans="1:18" s="13" customFormat="1" x14ac:dyDescent="0.3">
      <c r="A1690" s="4"/>
      <c r="O1690" s="2"/>
      <c r="P1690"/>
      <c r="Q1690"/>
      <c r="R1690"/>
    </row>
    <row r="1691" spans="1:18" s="13" customFormat="1" x14ac:dyDescent="0.3">
      <c r="A1691" s="4"/>
      <c r="O1691" s="2"/>
      <c r="P1691"/>
      <c r="Q1691"/>
      <c r="R1691"/>
    </row>
    <row r="1692" spans="1:18" s="13" customFormat="1" x14ac:dyDescent="0.3">
      <c r="A1692" s="4"/>
      <c r="O1692" s="2"/>
      <c r="P1692"/>
      <c r="Q1692"/>
      <c r="R1692"/>
    </row>
    <row r="1693" spans="1:18" s="13" customFormat="1" x14ac:dyDescent="0.3">
      <c r="A1693" s="4"/>
      <c r="O1693" s="2"/>
      <c r="P1693"/>
      <c r="Q1693"/>
      <c r="R1693"/>
    </row>
    <row r="1694" spans="1:18" s="13" customFormat="1" x14ac:dyDescent="0.3">
      <c r="A1694" s="4"/>
      <c r="O1694" s="2"/>
      <c r="P1694"/>
      <c r="Q1694"/>
      <c r="R1694"/>
    </row>
    <row r="1695" spans="1:18" s="13" customFormat="1" x14ac:dyDescent="0.3">
      <c r="A1695" s="4"/>
      <c r="O1695" s="2"/>
      <c r="P1695"/>
      <c r="Q1695"/>
      <c r="R1695"/>
    </row>
    <row r="1696" spans="1:18" s="13" customFormat="1" x14ac:dyDescent="0.3">
      <c r="A1696" s="4"/>
      <c r="O1696" s="2"/>
      <c r="P1696"/>
      <c r="Q1696"/>
      <c r="R1696"/>
    </row>
    <row r="1697" spans="1:18" s="13" customFormat="1" x14ac:dyDescent="0.3">
      <c r="A1697" s="4"/>
      <c r="O1697" s="2"/>
      <c r="P1697"/>
      <c r="Q1697"/>
      <c r="R1697"/>
    </row>
    <row r="1698" spans="1:18" s="13" customFormat="1" x14ac:dyDescent="0.3">
      <c r="A1698" s="4"/>
      <c r="O1698" s="2"/>
      <c r="P1698"/>
      <c r="Q1698"/>
      <c r="R1698"/>
    </row>
    <row r="1699" spans="1:18" s="13" customFormat="1" x14ac:dyDescent="0.3">
      <c r="A1699" s="4"/>
      <c r="O1699" s="2"/>
      <c r="P1699"/>
      <c r="Q1699"/>
      <c r="R1699"/>
    </row>
    <row r="1700" spans="1:18" s="13" customFormat="1" x14ac:dyDescent="0.3">
      <c r="A1700" s="4"/>
      <c r="O1700" s="2"/>
      <c r="P1700"/>
      <c r="Q1700"/>
      <c r="R1700"/>
    </row>
    <row r="1701" spans="1:18" s="13" customFormat="1" x14ac:dyDescent="0.3">
      <c r="A1701" s="4"/>
      <c r="O1701" s="2"/>
      <c r="P1701"/>
      <c r="Q1701"/>
      <c r="R1701"/>
    </row>
    <row r="1702" spans="1:18" s="13" customFormat="1" x14ac:dyDescent="0.3">
      <c r="A1702" s="4"/>
      <c r="O1702" s="2"/>
      <c r="P1702"/>
      <c r="Q1702"/>
      <c r="R1702"/>
    </row>
    <row r="1703" spans="1:18" s="13" customFormat="1" x14ac:dyDescent="0.3">
      <c r="A1703" s="4"/>
      <c r="O1703" s="2"/>
      <c r="P1703"/>
      <c r="Q1703"/>
      <c r="R1703"/>
    </row>
    <row r="1704" spans="1:18" s="13" customFormat="1" x14ac:dyDescent="0.3">
      <c r="A1704" s="4"/>
      <c r="O1704" s="2"/>
      <c r="P1704"/>
      <c r="Q1704"/>
      <c r="R1704"/>
    </row>
    <row r="1705" spans="1:18" s="13" customFormat="1" x14ac:dyDescent="0.3">
      <c r="A1705" s="4"/>
      <c r="O1705" s="2"/>
      <c r="P1705"/>
      <c r="Q1705"/>
      <c r="R1705"/>
    </row>
    <row r="1706" spans="1:18" s="13" customFormat="1" x14ac:dyDescent="0.3">
      <c r="A1706" s="4"/>
      <c r="O1706" s="2"/>
      <c r="P1706"/>
      <c r="Q1706"/>
      <c r="R1706"/>
    </row>
    <row r="1707" spans="1:18" s="13" customFormat="1" x14ac:dyDescent="0.3">
      <c r="A1707" s="4"/>
      <c r="O1707" s="2"/>
      <c r="P1707"/>
      <c r="Q1707"/>
      <c r="R1707"/>
    </row>
    <row r="1708" spans="1:18" s="13" customFormat="1" x14ac:dyDescent="0.3">
      <c r="A1708" s="4"/>
      <c r="O1708" s="2"/>
      <c r="P1708"/>
      <c r="Q1708"/>
      <c r="R1708"/>
    </row>
    <row r="1709" spans="1:18" s="13" customFormat="1" x14ac:dyDescent="0.3">
      <c r="A1709" s="4"/>
      <c r="O1709" s="2"/>
      <c r="P1709"/>
      <c r="Q1709"/>
      <c r="R1709"/>
    </row>
    <row r="1710" spans="1:18" s="13" customFormat="1" x14ac:dyDescent="0.3">
      <c r="A1710" s="4"/>
      <c r="O1710" s="2"/>
      <c r="P1710"/>
      <c r="Q1710"/>
      <c r="R1710"/>
    </row>
    <row r="1711" spans="1:18" s="13" customFormat="1" x14ac:dyDescent="0.3">
      <c r="A1711" s="4"/>
      <c r="O1711" s="2"/>
      <c r="P1711"/>
      <c r="Q1711"/>
      <c r="R1711"/>
    </row>
    <row r="1712" spans="1:18" s="13" customFormat="1" x14ac:dyDescent="0.3">
      <c r="A1712" s="4"/>
      <c r="O1712" s="2"/>
      <c r="P1712"/>
      <c r="Q1712"/>
      <c r="R1712"/>
    </row>
    <row r="1713" spans="1:18" s="13" customFormat="1" x14ac:dyDescent="0.3">
      <c r="A1713" s="4"/>
      <c r="O1713" s="2"/>
      <c r="P1713"/>
      <c r="Q1713"/>
      <c r="R1713"/>
    </row>
    <row r="1714" spans="1:18" s="13" customFormat="1" x14ac:dyDescent="0.3">
      <c r="A1714" s="4"/>
      <c r="O1714" s="2"/>
      <c r="P1714"/>
      <c r="Q1714"/>
      <c r="R1714"/>
    </row>
    <row r="1715" spans="1:18" s="13" customFormat="1" x14ac:dyDescent="0.3">
      <c r="A1715" s="4"/>
      <c r="O1715" s="2"/>
      <c r="P1715"/>
      <c r="Q1715"/>
      <c r="R1715"/>
    </row>
    <row r="1716" spans="1:18" s="13" customFormat="1" x14ac:dyDescent="0.3">
      <c r="A1716" s="4"/>
      <c r="O1716" s="2"/>
      <c r="P1716"/>
      <c r="Q1716"/>
      <c r="R1716"/>
    </row>
    <row r="1717" spans="1:18" s="13" customFormat="1" x14ac:dyDescent="0.3">
      <c r="A1717" s="4"/>
      <c r="O1717" s="2"/>
      <c r="P1717"/>
      <c r="Q1717"/>
      <c r="R1717"/>
    </row>
    <row r="1718" spans="1:18" s="13" customFormat="1" x14ac:dyDescent="0.3">
      <c r="A1718" s="4"/>
      <c r="O1718" s="2"/>
      <c r="P1718"/>
      <c r="Q1718"/>
      <c r="R1718"/>
    </row>
    <row r="1719" spans="1:18" s="13" customFormat="1" x14ac:dyDescent="0.3">
      <c r="A1719" s="4"/>
      <c r="O1719" s="2"/>
      <c r="P1719"/>
      <c r="Q1719"/>
      <c r="R1719"/>
    </row>
    <row r="1720" spans="1:18" s="13" customFormat="1" x14ac:dyDescent="0.3">
      <c r="A1720" s="4"/>
      <c r="O1720" s="2"/>
      <c r="P1720"/>
      <c r="Q1720"/>
      <c r="R1720"/>
    </row>
    <row r="1721" spans="1:18" s="13" customFormat="1" x14ac:dyDescent="0.3">
      <c r="A1721" s="4"/>
      <c r="O1721" s="2"/>
      <c r="P1721"/>
      <c r="Q1721"/>
      <c r="R1721"/>
    </row>
    <row r="1722" spans="1:18" s="13" customFormat="1" x14ac:dyDescent="0.3">
      <c r="A1722" s="4"/>
      <c r="O1722" s="2"/>
      <c r="P1722"/>
      <c r="Q1722"/>
      <c r="R1722"/>
    </row>
    <row r="1723" spans="1:18" s="13" customFormat="1" x14ac:dyDescent="0.3">
      <c r="A1723" s="4"/>
      <c r="O1723" s="2"/>
      <c r="P1723"/>
      <c r="Q1723"/>
      <c r="R1723"/>
    </row>
    <row r="1724" spans="1:18" s="13" customFormat="1" x14ac:dyDescent="0.3">
      <c r="A1724" s="4"/>
      <c r="O1724" s="2"/>
      <c r="P1724"/>
      <c r="Q1724"/>
      <c r="R1724"/>
    </row>
    <row r="1725" spans="1:18" s="13" customFormat="1" x14ac:dyDescent="0.3">
      <c r="A1725" s="4"/>
      <c r="O1725" s="2"/>
      <c r="P1725"/>
      <c r="Q1725"/>
      <c r="R1725"/>
    </row>
    <row r="1726" spans="1:18" s="13" customFormat="1" x14ac:dyDescent="0.3">
      <c r="A1726" s="4"/>
      <c r="O1726" s="2"/>
      <c r="P1726"/>
      <c r="Q1726"/>
      <c r="R1726"/>
    </row>
    <row r="1727" spans="1:18" s="13" customFormat="1" x14ac:dyDescent="0.3">
      <c r="A1727" s="4"/>
      <c r="O1727" s="2"/>
      <c r="P1727"/>
      <c r="Q1727"/>
      <c r="R1727"/>
    </row>
    <row r="1728" spans="1:18" s="13" customFormat="1" x14ac:dyDescent="0.3">
      <c r="A1728" s="4"/>
      <c r="O1728" s="2"/>
      <c r="P1728"/>
      <c r="Q1728"/>
      <c r="R1728"/>
    </row>
    <row r="1729" spans="1:18" s="13" customFormat="1" x14ac:dyDescent="0.3">
      <c r="A1729" s="4"/>
      <c r="O1729" s="2"/>
      <c r="P1729"/>
      <c r="Q1729"/>
      <c r="R1729"/>
    </row>
    <row r="1730" spans="1:18" s="13" customFormat="1" x14ac:dyDescent="0.3">
      <c r="A1730" s="4"/>
      <c r="O1730" s="2"/>
      <c r="P1730"/>
      <c r="Q1730"/>
      <c r="R1730"/>
    </row>
    <row r="1731" spans="1:18" s="13" customFormat="1" x14ac:dyDescent="0.3">
      <c r="A1731" s="4"/>
      <c r="O1731" s="2"/>
      <c r="P1731"/>
      <c r="Q1731"/>
      <c r="R1731"/>
    </row>
    <row r="1732" spans="1:18" s="13" customFormat="1" x14ac:dyDescent="0.3">
      <c r="A1732" s="4"/>
      <c r="O1732" s="2"/>
      <c r="P1732"/>
      <c r="Q1732"/>
      <c r="R1732"/>
    </row>
    <row r="1733" spans="1:18" s="13" customFormat="1" x14ac:dyDescent="0.3">
      <c r="A1733" s="4"/>
      <c r="O1733" s="2"/>
      <c r="P1733"/>
      <c r="Q1733"/>
      <c r="R1733"/>
    </row>
    <row r="1734" spans="1:18" s="13" customFormat="1" x14ac:dyDescent="0.3">
      <c r="A1734" s="4"/>
      <c r="O1734" s="2"/>
      <c r="P1734"/>
      <c r="Q1734"/>
      <c r="R1734"/>
    </row>
    <row r="1735" spans="1:18" s="13" customFormat="1" x14ac:dyDescent="0.3">
      <c r="A1735" s="4"/>
      <c r="O1735" s="2"/>
      <c r="P1735"/>
      <c r="Q1735"/>
      <c r="R1735"/>
    </row>
    <row r="1736" spans="1:18" s="13" customFormat="1" x14ac:dyDescent="0.3">
      <c r="A1736" s="4"/>
      <c r="O1736" s="2"/>
      <c r="P1736"/>
      <c r="Q1736"/>
      <c r="R1736"/>
    </row>
    <row r="1737" spans="1:18" s="13" customFormat="1" x14ac:dyDescent="0.3">
      <c r="A1737" s="4"/>
      <c r="O1737" s="2"/>
      <c r="P1737"/>
      <c r="Q1737"/>
      <c r="R1737"/>
    </row>
    <row r="1738" spans="1:18" s="13" customFormat="1" x14ac:dyDescent="0.3">
      <c r="A1738" s="4"/>
      <c r="O1738" s="2"/>
      <c r="P1738"/>
      <c r="Q1738"/>
      <c r="R1738"/>
    </row>
    <row r="1739" spans="1:18" s="13" customFormat="1" x14ac:dyDescent="0.3">
      <c r="A1739" s="4"/>
      <c r="O1739" s="2"/>
      <c r="P1739"/>
      <c r="Q1739"/>
      <c r="R1739"/>
    </row>
    <row r="1740" spans="1:18" s="13" customFormat="1" x14ac:dyDescent="0.3">
      <c r="A1740" s="4"/>
      <c r="O1740" s="2"/>
      <c r="P1740"/>
      <c r="Q1740"/>
      <c r="R1740"/>
    </row>
    <row r="1741" spans="1:18" s="13" customFormat="1" x14ac:dyDescent="0.3">
      <c r="A1741" s="4"/>
      <c r="O1741" s="2"/>
      <c r="P1741"/>
      <c r="Q1741"/>
      <c r="R1741"/>
    </row>
    <row r="1742" spans="1:18" s="13" customFormat="1" x14ac:dyDescent="0.3">
      <c r="A1742" s="4"/>
      <c r="O1742" s="2"/>
      <c r="P1742"/>
      <c r="Q1742"/>
      <c r="R1742"/>
    </row>
    <row r="1743" spans="1:18" s="13" customFormat="1" x14ac:dyDescent="0.3">
      <c r="A1743" s="4"/>
      <c r="O1743" s="2"/>
      <c r="P1743"/>
      <c r="Q1743"/>
      <c r="R1743"/>
    </row>
    <row r="1744" spans="1:18" s="13" customFormat="1" x14ac:dyDescent="0.3">
      <c r="A1744" s="4"/>
      <c r="O1744" s="2"/>
      <c r="P1744"/>
      <c r="Q1744"/>
      <c r="R1744"/>
    </row>
    <row r="1745" spans="1:18" s="13" customFormat="1" x14ac:dyDescent="0.3">
      <c r="A1745" s="4"/>
      <c r="O1745" s="2"/>
      <c r="P1745"/>
      <c r="Q1745"/>
      <c r="R1745"/>
    </row>
    <row r="1746" spans="1:18" s="13" customFormat="1" x14ac:dyDescent="0.3">
      <c r="A1746" s="4"/>
      <c r="O1746" s="2"/>
      <c r="P1746"/>
      <c r="Q1746"/>
      <c r="R1746"/>
    </row>
    <row r="1747" spans="1:18" s="13" customFormat="1" x14ac:dyDescent="0.3">
      <c r="A1747" s="4"/>
      <c r="O1747" s="2"/>
      <c r="P1747"/>
      <c r="Q1747"/>
      <c r="R1747"/>
    </row>
    <row r="1748" spans="1:18" s="13" customFormat="1" x14ac:dyDescent="0.3">
      <c r="A1748" s="4"/>
      <c r="O1748" s="2"/>
      <c r="P1748"/>
      <c r="Q1748"/>
      <c r="R1748"/>
    </row>
    <row r="1749" spans="1:18" s="13" customFormat="1" x14ac:dyDescent="0.3">
      <c r="A1749" s="4"/>
      <c r="O1749" s="2"/>
      <c r="P1749"/>
      <c r="Q1749"/>
      <c r="R1749"/>
    </row>
    <row r="1750" spans="1:18" s="13" customFormat="1" x14ac:dyDescent="0.3">
      <c r="A1750" s="4"/>
      <c r="O1750" s="2"/>
      <c r="P1750"/>
      <c r="Q1750"/>
      <c r="R1750"/>
    </row>
    <row r="1751" spans="1:18" s="13" customFormat="1" x14ac:dyDescent="0.3">
      <c r="A1751" s="4"/>
      <c r="O1751" s="2"/>
      <c r="P1751"/>
      <c r="Q1751"/>
      <c r="R1751"/>
    </row>
    <row r="1752" spans="1:18" s="13" customFormat="1" x14ac:dyDescent="0.3">
      <c r="A1752" s="4"/>
      <c r="O1752" s="2"/>
      <c r="P1752"/>
      <c r="Q1752"/>
      <c r="R1752"/>
    </row>
    <row r="1753" spans="1:18" s="13" customFormat="1" x14ac:dyDescent="0.3">
      <c r="A1753" s="4"/>
      <c r="O1753" s="2"/>
      <c r="P1753"/>
      <c r="Q1753"/>
      <c r="R1753"/>
    </row>
    <row r="1754" spans="1:18" s="13" customFormat="1" x14ac:dyDescent="0.3">
      <c r="A1754" s="4"/>
      <c r="O1754" s="2"/>
      <c r="P1754"/>
      <c r="Q1754"/>
      <c r="R1754"/>
    </row>
    <row r="1755" spans="1:18" s="13" customFormat="1" x14ac:dyDescent="0.3">
      <c r="A1755" s="4"/>
      <c r="O1755" s="2"/>
      <c r="P1755"/>
      <c r="Q1755"/>
      <c r="R1755"/>
    </row>
    <row r="1756" spans="1:18" s="13" customFormat="1" x14ac:dyDescent="0.3">
      <c r="A1756" s="4"/>
      <c r="O1756" s="2"/>
      <c r="P1756"/>
      <c r="Q1756"/>
      <c r="R1756"/>
    </row>
    <row r="1757" spans="1:18" s="13" customFormat="1" x14ac:dyDescent="0.3">
      <c r="A1757" s="4"/>
      <c r="O1757" s="2"/>
      <c r="P1757"/>
      <c r="Q1757"/>
      <c r="R1757"/>
    </row>
    <row r="1758" spans="1:18" s="13" customFormat="1" x14ac:dyDescent="0.3">
      <c r="A1758" s="4"/>
      <c r="O1758" s="2"/>
      <c r="P1758"/>
      <c r="Q1758"/>
      <c r="R1758"/>
    </row>
    <row r="1759" spans="1:18" s="13" customFormat="1" x14ac:dyDescent="0.3">
      <c r="A1759" s="4"/>
      <c r="O1759" s="2"/>
      <c r="P1759"/>
      <c r="Q1759"/>
      <c r="R1759"/>
    </row>
    <row r="1760" spans="1:18" s="13" customFormat="1" x14ac:dyDescent="0.3">
      <c r="A1760" s="4"/>
      <c r="O1760" s="2"/>
      <c r="P1760"/>
      <c r="Q1760"/>
      <c r="R1760"/>
    </row>
    <row r="1761" spans="1:18" s="13" customFormat="1" x14ac:dyDescent="0.3">
      <c r="A1761" s="4"/>
      <c r="O1761" s="2"/>
      <c r="P1761"/>
      <c r="Q1761"/>
      <c r="R1761"/>
    </row>
    <row r="1762" spans="1:18" s="13" customFormat="1" x14ac:dyDescent="0.3">
      <c r="A1762" s="4"/>
      <c r="O1762" s="2"/>
      <c r="P1762"/>
      <c r="Q1762"/>
      <c r="R1762"/>
    </row>
    <row r="1763" spans="1:18" s="13" customFormat="1" x14ac:dyDescent="0.3">
      <c r="A1763" s="4"/>
      <c r="O1763" s="2"/>
      <c r="P1763"/>
      <c r="Q1763"/>
      <c r="R1763"/>
    </row>
    <row r="1764" spans="1:18" s="13" customFormat="1" x14ac:dyDescent="0.3">
      <c r="A1764" s="4"/>
      <c r="O1764" s="2"/>
      <c r="P1764"/>
      <c r="Q1764"/>
      <c r="R1764"/>
    </row>
    <row r="1765" spans="1:18" s="13" customFormat="1" x14ac:dyDescent="0.3">
      <c r="A1765" s="4"/>
      <c r="O1765" s="2"/>
      <c r="P1765"/>
      <c r="Q1765"/>
      <c r="R1765"/>
    </row>
    <row r="1766" spans="1:18" s="13" customFormat="1" x14ac:dyDescent="0.3">
      <c r="A1766" s="4"/>
      <c r="O1766" s="2"/>
      <c r="P1766"/>
      <c r="Q1766"/>
      <c r="R1766"/>
    </row>
    <row r="1767" spans="1:18" s="13" customFormat="1" x14ac:dyDescent="0.3">
      <c r="A1767" s="4"/>
      <c r="O1767" s="2"/>
      <c r="P1767"/>
      <c r="Q1767"/>
      <c r="R1767"/>
    </row>
    <row r="1768" spans="1:18" s="13" customFormat="1" x14ac:dyDescent="0.3">
      <c r="A1768" s="4"/>
      <c r="O1768" s="2"/>
      <c r="P1768"/>
      <c r="Q1768"/>
      <c r="R1768"/>
    </row>
    <row r="1769" spans="1:18" s="13" customFormat="1" x14ac:dyDescent="0.3">
      <c r="A1769" s="4"/>
      <c r="O1769" s="2"/>
      <c r="P1769"/>
      <c r="Q1769"/>
      <c r="R1769"/>
    </row>
    <row r="1770" spans="1:18" s="13" customFormat="1" x14ac:dyDescent="0.3">
      <c r="A1770" s="4"/>
      <c r="O1770" s="2"/>
      <c r="P1770"/>
      <c r="Q1770"/>
      <c r="R1770"/>
    </row>
    <row r="1771" spans="1:18" s="13" customFormat="1" x14ac:dyDescent="0.3">
      <c r="A1771" s="4"/>
      <c r="O1771" s="2"/>
      <c r="P1771"/>
      <c r="Q1771"/>
      <c r="R1771"/>
    </row>
    <row r="1772" spans="1:18" s="13" customFormat="1" x14ac:dyDescent="0.3">
      <c r="A1772" s="4"/>
      <c r="O1772" s="2"/>
      <c r="P1772"/>
      <c r="Q1772"/>
      <c r="R1772"/>
    </row>
    <row r="1773" spans="1:18" s="13" customFormat="1" x14ac:dyDescent="0.3">
      <c r="A1773" s="4"/>
      <c r="O1773" s="2"/>
      <c r="P1773"/>
      <c r="Q1773"/>
      <c r="R1773"/>
    </row>
    <row r="1774" spans="1:18" s="13" customFormat="1" x14ac:dyDescent="0.3">
      <c r="A1774" s="4"/>
      <c r="O1774" s="2"/>
      <c r="P1774"/>
      <c r="Q1774"/>
      <c r="R1774"/>
    </row>
    <row r="1775" spans="1:18" s="13" customFormat="1" x14ac:dyDescent="0.3">
      <c r="A1775" s="4"/>
      <c r="O1775" s="2"/>
      <c r="P1775"/>
      <c r="Q1775"/>
      <c r="R1775"/>
    </row>
    <row r="1776" spans="1:18" s="13" customFormat="1" x14ac:dyDescent="0.3">
      <c r="A1776" s="4"/>
      <c r="O1776" s="2"/>
      <c r="P1776"/>
      <c r="Q1776"/>
      <c r="R1776"/>
    </row>
    <row r="1777" spans="1:18" s="13" customFormat="1" x14ac:dyDescent="0.3">
      <c r="A1777" s="4"/>
      <c r="O1777" s="2"/>
      <c r="P1777"/>
      <c r="Q1777"/>
      <c r="R1777"/>
    </row>
    <row r="1778" spans="1:18" s="13" customFormat="1" x14ac:dyDescent="0.3">
      <c r="A1778" s="4"/>
      <c r="O1778" s="2"/>
      <c r="P1778"/>
      <c r="Q1778"/>
      <c r="R1778"/>
    </row>
    <row r="1779" spans="1:18" s="13" customFormat="1" x14ac:dyDescent="0.3">
      <c r="A1779" s="4"/>
      <c r="O1779" s="2"/>
      <c r="P1779"/>
      <c r="Q1779"/>
      <c r="R1779"/>
    </row>
    <row r="1780" spans="1:18" s="13" customFormat="1" x14ac:dyDescent="0.3">
      <c r="A1780" s="4"/>
      <c r="O1780" s="2"/>
      <c r="P1780"/>
      <c r="Q1780"/>
      <c r="R1780"/>
    </row>
    <row r="1781" spans="1:18" s="13" customFormat="1" x14ac:dyDescent="0.3">
      <c r="A1781" s="4"/>
      <c r="O1781" s="2"/>
      <c r="P1781"/>
      <c r="Q1781"/>
      <c r="R1781"/>
    </row>
    <row r="1782" spans="1:18" s="13" customFormat="1" x14ac:dyDescent="0.3">
      <c r="A1782" s="4"/>
      <c r="O1782" s="2"/>
      <c r="P1782"/>
      <c r="Q1782"/>
      <c r="R1782"/>
    </row>
    <row r="1783" spans="1:18" s="13" customFormat="1" x14ac:dyDescent="0.3">
      <c r="A1783" s="4"/>
      <c r="O1783" s="2"/>
      <c r="P1783"/>
      <c r="Q1783"/>
      <c r="R1783"/>
    </row>
    <row r="1784" spans="1:18" s="13" customFormat="1" x14ac:dyDescent="0.3">
      <c r="A1784" s="4"/>
      <c r="O1784" s="2"/>
      <c r="P1784"/>
      <c r="Q1784"/>
      <c r="R1784"/>
    </row>
    <row r="1785" spans="1:18" s="13" customFormat="1" x14ac:dyDescent="0.3">
      <c r="A1785" s="4"/>
      <c r="O1785" s="2"/>
      <c r="P1785"/>
      <c r="Q1785"/>
      <c r="R1785"/>
    </row>
    <row r="1786" spans="1:18" s="13" customFormat="1" x14ac:dyDescent="0.3">
      <c r="A1786" s="4"/>
      <c r="O1786" s="2"/>
      <c r="P1786"/>
      <c r="Q1786"/>
      <c r="R1786"/>
    </row>
    <row r="1787" spans="1:18" s="13" customFormat="1" x14ac:dyDescent="0.3">
      <c r="A1787" s="4"/>
      <c r="O1787" s="2"/>
      <c r="P1787"/>
      <c r="Q1787"/>
      <c r="R1787"/>
    </row>
    <row r="1788" spans="1:18" s="13" customFormat="1" x14ac:dyDescent="0.3">
      <c r="A1788" s="4"/>
      <c r="O1788" s="2"/>
      <c r="P1788"/>
      <c r="Q1788"/>
      <c r="R1788"/>
    </row>
    <row r="1789" spans="1:18" s="13" customFormat="1" x14ac:dyDescent="0.3">
      <c r="A1789" s="4"/>
      <c r="O1789" s="2"/>
      <c r="P1789"/>
      <c r="Q1789"/>
      <c r="R1789"/>
    </row>
    <row r="1790" spans="1:18" s="13" customFormat="1" x14ac:dyDescent="0.3">
      <c r="A1790" s="4"/>
      <c r="O1790" s="2"/>
      <c r="P1790"/>
      <c r="Q1790"/>
      <c r="R1790"/>
    </row>
    <row r="1791" spans="1:18" s="13" customFormat="1" x14ac:dyDescent="0.3">
      <c r="A1791" s="4"/>
      <c r="O1791" s="2"/>
      <c r="P1791"/>
      <c r="Q1791"/>
      <c r="R1791"/>
    </row>
    <row r="1792" spans="1:18" s="13" customFormat="1" x14ac:dyDescent="0.3">
      <c r="A1792" s="4"/>
      <c r="O1792" s="2"/>
      <c r="P1792"/>
      <c r="Q1792"/>
      <c r="R1792"/>
    </row>
    <row r="1793" spans="1:18" s="13" customFormat="1" x14ac:dyDescent="0.3">
      <c r="A1793" s="4"/>
      <c r="O1793" s="2"/>
      <c r="P1793"/>
      <c r="Q1793"/>
      <c r="R1793"/>
    </row>
    <row r="1794" spans="1:18" s="13" customFormat="1" x14ac:dyDescent="0.3">
      <c r="A1794" s="4"/>
      <c r="O1794" s="2"/>
      <c r="P1794"/>
      <c r="Q1794"/>
      <c r="R1794"/>
    </row>
    <row r="1795" spans="1:18" s="13" customFormat="1" x14ac:dyDescent="0.3">
      <c r="A1795" s="4"/>
      <c r="O1795" s="2"/>
      <c r="P1795"/>
      <c r="Q1795"/>
      <c r="R1795"/>
    </row>
    <row r="1796" spans="1:18" s="13" customFormat="1" x14ac:dyDescent="0.3">
      <c r="A1796" s="4"/>
      <c r="O1796" s="2"/>
      <c r="P1796"/>
      <c r="Q1796"/>
      <c r="R1796"/>
    </row>
    <row r="1797" spans="1:18" s="13" customFormat="1" x14ac:dyDescent="0.3">
      <c r="A1797" s="4"/>
      <c r="O1797" s="2"/>
      <c r="P1797"/>
      <c r="Q1797"/>
      <c r="R1797"/>
    </row>
    <row r="1798" spans="1:18" s="13" customFormat="1" x14ac:dyDescent="0.3">
      <c r="A1798" s="4"/>
      <c r="O1798" s="2"/>
      <c r="P1798"/>
      <c r="Q1798"/>
      <c r="R1798"/>
    </row>
    <row r="1799" spans="1:18" s="13" customFormat="1" x14ac:dyDescent="0.3">
      <c r="A1799" s="4"/>
      <c r="O1799" s="2"/>
      <c r="P1799"/>
      <c r="Q1799"/>
      <c r="R1799"/>
    </row>
    <row r="1800" spans="1:18" s="13" customFormat="1" x14ac:dyDescent="0.3">
      <c r="A1800" s="4"/>
      <c r="O1800" s="2"/>
      <c r="P1800"/>
      <c r="Q1800"/>
      <c r="R1800"/>
    </row>
    <row r="1801" spans="1:18" s="13" customFormat="1" x14ac:dyDescent="0.3">
      <c r="A1801" s="4"/>
      <c r="O1801" s="2"/>
      <c r="P1801"/>
      <c r="Q1801"/>
      <c r="R1801"/>
    </row>
    <row r="1802" spans="1:18" s="13" customFormat="1" x14ac:dyDescent="0.3">
      <c r="A1802" s="4"/>
      <c r="O1802" s="2"/>
      <c r="P1802"/>
      <c r="Q1802"/>
      <c r="R1802"/>
    </row>
    <row r="1803" spans="1:18" s="13" customFormat="1" x14ac:dyDescent="0.3">
      <c r="A1803" s="4"/>
      <c r="O1803" s="2"/>
      <c r="P1803"/>
      <c r="Q1803"/>
      <c r="R1803"/>
    </row>
    <row r="1804" spans="1:18" s="13" customFormat="1" x14ac:dyDescent="0.3">
      <c r="A1804" s="4"/>
      <c r="O1804" s="2"/>
      <c r="P1804"/>
      <c r="Q1804"/>
      <c r="R1804"/>
    </row>
    <row r="1805" spans="1:18" s="13" customFormat="1" x14ac:dyDescent="0.3">
      <c r="A1805" s="4"/>
      <c r="O1805" s="2"/>
      <c r="P1805"/>
      <c r="Q1805"/>
      <c r="R1805"/>
    </row>
    <row r="1806" spans="1:18" s="13" customFormat="1" x14ac:dyDescent="0.3">
      <c r="A1806" s="4"/>
      <c r="O1806" s="2"/>
      <c r="P1806"/>
      <c r="Q1806"/>
      <c r="R1806"/>
    </row>
    <row r="1807" spans="1:18" s="13" customFormat="1" x14ac:dyDescent="0.3">
      <c r="A1807" s="4"/>
      <c r="O1807" s="2"/>
      <c r="P1807"/>
      <c r="Q1807"/>
      <c r="R1807"/>
    </row>
    <row r="1808" spans="1:18" s="13" customFormat="1" x14ac:dyDescent="0.3">
      <c r="A1808" s="4"/>
      <c r="O1808" s="2"/>
      <c r="P1808"/>
      <c r="Q1808"/>
      <c r="R1808"/>
    </row>
    <row r="1809" spans="1:18" s="13" customFormat="1" x14ac:dyDescent="0.3">
      <c r="A1809" s="4"/>
      <c r="O1809" s="2"/>
      <c r="P1809"/>
      <c r="Q1809"/>
      <c r="R1809"/>
    </row>
    <row r="1810" spans="1:18" s="13" customFormat="1" x14ac:dyDescent="0.3">
      <c r="A1810" s="4"/>
      <c r="O1810" s="2"/>
      <c r="P1810"/>
      <c r="Q1810"/>
      <c r="R1810"/>
    </row>
    <row r="1811" spans="1:18" s="13" customFormat="1" x14ac:dyDescent="0.3">
      <c r="A1811" s="4"/>
      <c r="O1811" s="2"/>
      <c r="P1811"/>
      <c r="Q1811"/>
      <c r="R1811"/>
    </row>
    <row r="1812" spans="1:18" s="13" customFormat="1" x14ac:dyDescent="0.3">
      <c r="A1812" s="4"/>
      <c r="O1812" s="2"/>
      <c r="P1812"/>
      <c r="Q1812"/>
      <c r="R1812"/>
    </row>
    <row r="1813" spans="1:18" s="13" customFormat="1" x14ac:dyDescent="0.3">
      <c r="A1813" s="4"/>
      <c r="O1813" s="2"/>
      <c r="P1813"/>
      <c r="Q1813"/>
      <c r="R1813"/>
    </row>
    <row r="1814" spans="1:18" s="13" customFormat="1" x14ac:dyDescent="0.3">
      <c r="A1814" s="4"/>
      <c r="O1814" s="2"/>
      <c r="P1814"/>
      <c r="Q1814"/>
      <c r="R1814"/>
    </row>
    <row r="1815" spans="1:18" s="13" customFormat="1" x14ac:dyDescent="0.3">
      <c r="A1815" s="4"/>
      <c r="O1815" s="2"/>
      <c r="P1815"/>
      <c r="Q1815"/>
      <c r="R1815"/>
    </row>
    <row r="1816" spans="1:18" s="13" customFormat="1" x14ac:dyDescent="0.3">
      <c r="A1816" s="4"/>
      <c r="O1816" s="2"/>
      <c r="P1816"/>
      <c r="Q1816"/>
      <c r="R1816"/>
    </row>
    <row r="1817" spans="1:18" s="13" customFormat="1" x14ac:dyDescent="0.3">
      <c r="A1817" s="4"/>
      <c r="O1817" s="2"/>
      <c r="P1817"/>
      <c r="Q1817"/>
      <c r="R1817"/>
    </row>
    <row r="1818" spans="1:18" s="13" customFormat="1" x14ac:dyDescent="0.3">
      <c r="A1818" s="4"/>
      <c r="O1818" s="2"/>
      <c r="P1818"/>
      <c r="Q1818"/>
      <c r="R1818"/>
    </row>
    <row r="1819" spans="1:18" s="13" customFormat="1" x14ac:dyDescent="0.3">
      <c r="A1819" s="4"/>
      <c r="O1819" s="2"/>
      <c r="P1819"/>
      <c r="Q1819"/>
      <c r="R1819"/>
    </row>
    <row r="1820" spans="1:18" s="13" customFormat="1" x14ac:dyDescent="0.3">
      <c r="A1820" s="4"/>
      <c r="O1820" s="2"/>
      <c r="P1820"/>
      <c r="Q1820"/>
      <c r="R1820"/>
    </row>
    <row r="1821" spans="1:18" s="13" customFormat="1" x14ac:dyDescent="0.3">
      <c r="A1821" s="4"/>
      <c r="O1821" s="2"/>
      <c r="P1821"/>
      <c r="Q1821"/>
      <c r="R1821"/>
    </row>
    <row r="1822" spans="1:18" s="13" customFormat="1" x14ac:dyDescent="0.3">
      <c r="A1822" s="4"/>
      <c r="O1822" s="2"/>
      <c r="P1822"/>
      <c r="Q1822"/>
      <c r="R1822"/>
    </row>
    <row r="1823" spans="1:18" s="13" customFormat="1" x14ac:dyDescent="0.3">
      <c r="A1823" s="4"/>
      <c r="O1823" s="2"/>
      <c r="P1823"/>
      <c r="Q1823"/>
      <c r="R1823"/>
    </row>
    <row r="1824" spans="1:18" s="13" customFormat="1" x14ac:dyDescent="0.3">
      <c r="A1824" s="4"/>
      <c r="O1824" s="2"/>
      <c r="P1824"/>
      <c r="Q1824"/>
      <c r="R1824"/>
    </row>
    <row r="1825" spans="1:18" s="13" customFormat="1" x14ac:dyDescent="0.3">
      <c r="A1825" s="4"/>
      <c r="O1825" s="2"/>
      <c r="P1825"/>
      <c r="Q1825"/>
      <c r="R1825"/>
    </row>
    <row r="1826" spans="1:18" s="13" customFormat="1" x14ac:dyDescent="0.3">
      <c r="A1826" s="4"/>
      <c r="O1826" s="2"/>
      <c r="P1826"/>
      <c r="Q1826"/>
      <c r="R1826"/>
    </row>
    <row r="1827" spans="1:18" s="13" customFormat="1" x14ac:dyDescent="0.3">
      <c r="A1827" s="4"/>
      <c r="O1827" s="2"/>
      <c r="P1827"/>
      <c r="Q1827"/>
      <c r="R1827"/>
    </row>
    <row r="1828" spans="1:18" s="13" customFormat="1" x14ac:dyDescent="0.3">
      <c r="A1828" s="4"/>
      <c r="O1828" s="2"/>
      <c r="P1828"/>
      <c r="Q1828"/>
      <c r="R1828"/>
    </row>
    <row r="1829" spans="1:18" s="13" customFormat="1" x14ac:dyDescent="0.3">
      <c r="A1829" s="4"/>
      <c r="O1829" s="2"/>
      <c r="P1829"/>
      <c r="Q1829"/>
      <c r="R1829"/>
    </row>
    <row r="1830" spans="1:18" s="13" customFormat="1" x14ac:dyDescent="0.3">
      <c r="A1830" s="4"/>
      <c r="O1830" s="2"/>
      <c r="P1830"/>
      <c r="Q1830"/>
      <c r="R1830"/>
    </row>
    <row r="1831" spans="1:18" s="13" customFormat="1" x14ac:dyDescent="0.3">
      <c r="A1831" s="4"/>
      <c r="O1831" s="2"/>
      <c r="P1831"/>
      <c r="Q1831"/>
      <c r="R1831"/>
    </row>
    <row r="1832" spans="1:18" s="13" customFormat="1" x14ac:dyDescent="0.3">
      <c r="A1832" s="4"/>
      <c r="O1832" s="2"/>
      <c r="P1832"/>
      <c r="Q1832"/>
      <c r="R1832"/>
    </row>
    <row r="1833" spans="1:18" s="13" customFormat="1" x14ac:dyDescent="0.3">
      <c r="A1833" s="4"/>
      <c r="O1833" s="2"/>
      <c r="P1833"/>
      <c r="Q1833"/>
      <c r="R1833"/>
    </row>
    <row r="1834" spans="1:18" s="13" customFormat="1" x14ac:dyDescent="0.3">
      <c r="A1834" s="4"/>
      <c r="O1834" s="2"/>
      <c r="P1834"/>
      <c r="Q1834"/>
      <c r="R1834"/>
    </row>
    <row r="1835" spans="1:18" s="13" customFormat="1" x14ac:dyDescent="0.3">
      <c r="A1835" s="4"/>
      <c r="O1835" s="2"/>
      <c r="P1835"/>
      <c r="Q1835"/>
      <c r="R1835"/>
    </row>
    <row r="1836" spans="1:18" s="13" customFormat="1" x14ac:dyDescent="0.3">
      <c r="A1836" s="4"/>
      <c r="O1836" s="2"/>
      <c r="P1836"/>
      <c r="Q1836"/>
      <c r="R1836"/>
    </row>
    <row r="1837" spans="1:18" s="13" customFormat="1" x14ac:dyDescent="0.3">
      <c r="A1837" s="4"/>
      <c r="O1837" s="2"/>
      <c r="P1837"/>
      <c r="Q1837"/>
      <c r="R1837"/>
    </row>
    <row r="1838" spans="1:18" s="13" customFormat="1" x14ac:dyDescent="0.3">
      <c r="A1838" s="4"/>
      <c r="O1838" s="2"/>
      <c r="P1838"/>
      <c r="Q1838"/>
      <c r="R1838"/>
    </row>
    <row r="1839" spans="1:18" s="13" customFormat="1" x14ac:dyDescent="0.3">
      <c r="A1839" s="4"/>
      <c r="O1839" s="2"/>
      <c r="P1839"/>
      <c r="Q1839"/>
      <c r="R1839"/>
    </row>
    <row r="1840" spans="1:18" s="13" customFormat="1" x14ac:dyDescent="0.3">
      <c r="A1840" s="4"/>
      <c r="O1840" s="2"/>
      <c r="P1840"/>
      <c r="Q1840"/>
      <c r="R1840"/>
    </row>
    <row r="1841" spans="1:18" s="13" customFormat="1" x14ac:dyDescent="0.3">
      <c r="A1841" s="4"/>
      <c r="O1841" s="2"/>
      <c r="P1841"/>
      <c r="Q1841"/>
      <c r="R1841"/>
    </row>
    <row r="1842" spans="1:18" s="13" customFormat="1" x14ac:dyDescent="0.3">
      <c r="A1842" s="4"/>
      <c r="O1842" s="2"/>
      <c r="P1842"/>
      <c r="Q1842"/>
      <c r="R1842"/>
    </row>
    <row r="1843" spans="1:18" s="13" customFormat="1" x14ac:dyDescent="0.3">
      <c r="A1843" s="4"/>
      <c r="O1843" s="2"/>
      <c r="P1843"/>
      <c r="Q1843"/>
      <c r="R1843"/>
    </row>
    <row r="1844" spans="1:18" s="13" customFormat="1" x14ac:dyDescent="0.3">
      <c r="A1844" s="4"/>
      <c r="O1844" s="2"/>
      <c r="P1844"/>
      <c r="Q1844"/>
      <c r="R1844"/>
    </row>
    <row r="1845" spans="1:18" s="13" customFormat="1" x14ac:dyDescent="0.3">
      <c r="A1845" s="4"/>
      <c r="O1845" s="2"/>
      <c r="P1845"/>
      <c r="Q1845"/>
      <c r="R1845"/>
    </row>
    <row r="1846" spans="1:18" s="13" customFormat="1" x14ac:dyDescent="0.3">
      <c r="A1846" s="4"/>
      <c r="O1846" s="2"/>
      <c r="P1846"/>
      <c r="Q1846"/>
      <c r="R1846"/>
    </row>
    <row r="1847" spans="1:18" s="13" customFormat="1" x14ac:dyDescent="0.3">
      <c r="A1847" s="4"/>
      <c r="O1847" s="2"/>
      <c r="P1847"/>
      <c r="Q1847"/>
      <c r="R1847"/>
    </row>
    <row r="1848" spans="1:18" s="13" customFormat="1" x14ac:dyDescent="0.3">
      <c r="A1848" s="4"/>
      <c r="O1848" s="2"/>
      <c r="P1848"/>
      <c r="Q1848"/>
      <c r="R1848"/>
    </row>
    <row r="1849" spans="1:18" s="13" customFormat="1" x14ac:dyDescent="0.3">
      <c r="A1849" s="4"/>
      <c r="O1849" s="2"/>
      <c r="P1849"/>
      <c r="Q1849"/>
      <c r="R1849"/>
    </row>
    <row r="1850" spans="1:18" s="13" customFormat="1" x14ac:dyDescent="0.3">
      <c r="A1850" s="4"/>
      <c r="O1850" s="2"/>
      <c r="P1850"/>
      <c r="Q1850"/>
      <c r="R1850"/>
    </row>
    <row r="1851" spans="1:18" s="13" customFormat="1" x14ac:dyDescent="0.3">
      <c r="A1851" s="4"/>
      <c r="O1851" s="2"/>
      <c r="P1851"/>
      <c r="Q1851"/>
      <c r="R1851"/>
    </row>
    <row r="1852" spans="1:18" s="13" customFormat="1" x14ac:dyDescent="0.3">
      <c r="A1852" s="4"/>
      <c r="O1852" s="2"/>
      <c r="P1852"/>
      <c r="Q1852"/>
      <c r="R1852"/>
    </row>
    <row r="1853" spans="1:18" s="13" customFormat="1" x14ac:dyDescent="0.3">
      <c r="A1853" s="4"/>
      <c r="O1853" s="2"/>
      <c r="P1853"/>
      <c r="Q1853"/>
      <c r="R1853"/>
    </row>
    <row r="1854" spans="1:18" s="13" customFormat="1" x14ac:dyDescent="0.3">
      <c r="A1854" s="4"/>
      <c r="O1854" s="2"/>
      <c r="P1854"/>
      <c r="Q1854"/>
      <c r="R1854"/>
    </row>
    <row r="1855" spans="1:18" s="13" customFormat="1" x14ac:dyDescent="0.3">
      <c r="A1855" s="4"/>
      <c r="O1855" s="2"/>
      <c r="P1855"/>
      <c r="Q1855"/>
      <c r="R1855"/>
    </row>
    <row r="1856" spans="1:18" s="13" customFormat="1" x14ac:dyDescent="0.3">
      <c r="A1856" s="4"/>
      <c r="O1856" s="2"/>
      <c r="P1856"/>
      <c r="Q1856"/>
      <c r="R1856"/>
    </row>
    <row r="1857" spans="1:18" s="13" customFormat="1" x14ac:dyDescent="0.3">
      <c r="A1857" s="4"/>
      <c r="O1857" s="2"/>
      <c r="P1857"/>
      <c r="Q1857"/>
      <c r="R1857"/>
    </row>
    <row r="1858" spans="1:18" s="13" customFormat="1" x14ac:dyDescent="0.3">
      <c r="A1858" s="4"/>
      <c r="O1858" s="2"/>
      <c r="P1858"/>
      <c r="Q1858"/>
      <c r="R1858"/>
    </row>
  </sheetData>
  <pageMargins left="0.23622047244094491" right="0.23622047244094491" top="0.74803149606299213" bottom="0.74803149606299213" header="0.31496062992125984" footer="0.31496062992125984"/>
  <pageSetup paperSize="8" scale="43" fitToHeight="99" orientation="landscape" r:id="rId1"/>
  <headerFooter>
    <oddHeader>&amp;L&amp;"-,Bold"&amp;14VOCABULARY: DRAFT</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N977"/>
  <sheetViews>
    <sheetView topLeftCell="D1" workbookViewId="0">
      <pane ySplit="1" topLeftCell="A231" activePane="bottomLeft" state="frozen"/>
      <selection activeCell="E13" sqref="E13:E14"/>
      <selection pane="bottomLeft" activeCell="B1" sqref="B1"/>
    </sheetView>
  </sheetViews>
  <sheetFormatPr defaultRowHeight="14.4" x14ac:dyDescent="0.3"/>
  <cols>
    <col min="1" max="1" width="15.44140625" style="9" bestFit="1" customWidth="1"/>
    <col min="2" max="2" width="34.6640625" style="4" customWidth="1"/>
    <col min="3" max="3" width="56.6640625" style="4" customWidth="1"/>
    <col min="4" max="4" width="13.109375" style="9" customWidth="1"/>
    <col min="5" max="5" width="15.44140625" style="9" bestFit="1" customWidth="1"/>
    <col min="6" max="6" width="8.88671875" style="11" customWidth="1"/>
    <col min="7" max="7" width="56.6640625" style="4" customWidth="1"/>
    <col min="8" max="8" width="16.88671875" style="10" bestFit="1" customWidth="1"/>
    <col min="9" max="9" width="16.88671875" style="10" customWidth="1"/>
    <col min="10" max="10" width="35.5546875" style="13" customWidth="1"/>
    <col min="11" max="11" width="11.77734375" style="10" customWidth="1"/>
    <col min="12" max="12" width="2.44140625" style="2" customWidth="1"/>
    <col min="13" max="13" width="10.33203125" bestFit="1" customWidth="1"/>
  </cols>
  <sheetData>
    <row r="1" spans="1:14" s="1" customFormat="1" x14ac:dyDescent="0.3">
      <c r="A1" s="1" t="s">
        <v>740</v>
      </c>
      <c r="B1" s="6" t="s">
        <v>542</v>
      </c>
      <c r="C1" s="6" t="s">
        <v>527</v>
      </c>
      <c r="D1" s="1" t="s">
        <v>9</v>
      </c>
      <c r="E1" s="1" t="s">
        <v>526</v>
      </c>
      <c r="F1" s="1" t="s">
        <v>746</v>
      </c>
      <c r="G1" s="6" t="s">
        <v>748</v>
      </c>
      <c r="H1" s="1" t="s">
        <v>2041</v>
      </c>
      <c r="I1" s="1" t="s">
        <v>2042</v>
      </c>
      <c r="J1" s="6" t="s">
        <v>622</v>
      </c>
      <c r="K1" s="1" t="s">
        <v>2364</v>
      </c>
    </row>
    <row r="2" spans="1:14" x14ac:dyDescent="0.3">
      <c r="A2" s="9">
        <v>1</v>
      </c>
      <c r="B2" s="4" t="s">
        <v>5</v>
      </c>
      <c r="C2" s="4" t="s">
        <v>528</v>
      </c>
      <c r="D2" s="9" t="s">
        <v>32</v>
      </c>
      <c r="E2" s="9" t="s">
        <v>2</v>
      </c>
      <c r="F2" s="11" t="s">
        <v>735</v>
      </c>
      <c r="H2" s="10" t="s">
        <v>762</v>
      </c>
      <c r="J2" s="13" t="str">
        <f t="shared" ref="J2:J65" si="0">IF(F2="FED",IF(AND(E2="ConceptScheme",LEFT(H2,7) &lt;&gt; "inspire"),CONCATENATE("&lt;",H2,":",LOWER(IF(I2="",B2,I2)),"#id&gt;"),CONCATENATE("&lt;",H2,":",IF(I2="",B2,I2),"&gt;")),CONCATENATE("&lt;",H2,":",IF(I2="",B2,I2),"&gt;"))</f>
        <v>&lt;eu:Address&gt;</v>
      </c>
      <c r="K2" s="10" t="s">
        <v>2448</v>
      </c>
      <c r="M2" t="s">
        <v>755</v>
      </c>
      <c r="N2" s="8">
        <f>MAX(A:A)+1</f>
        <v>702</v>
      </c>
    </row>
    <row r="3" spans="1:14" x14ac:dyDescent="0.3">
      <c r="A3" s="9">
        <v>2</v>
      </c>
      <c r="B3" s="4" t="s">
        <v>311</v>
      </c>
      <c r="C3" s="4" t="s">
        <v>529</v>
      </c>
      <c r="D3" s="9" t="s">
        <v>32</v>
      </c>
      <c r="E3" s="9" t="s">
        <v>3</v>
      </c>
      <c r="F3" s="11" t="s">
        <v>735</v>
      </c>
      <c r="H3" s="10" t="s">
        <v>762</v>
      </c>
      <c r="J3" s="13" t="str">
        <f t="shared" si="0"/>
        <v>&lt;eu:AddressFullAddress&gt;</v>
      </c>
      <c r="K3" s="10" t="s">
        <v>2448</v>
      </c>
      <c r="M3" t="s">
        <v>760</v>
      </c>
      <c r="N3" s="8">
        <f>SUM(A2:A642)</f>
        <v>224198</v>
      </c>
    </row>
    <row r="4" spans="1:14" x14ac:dyDescent="0.3">
      <c r="A4" s="9">
        <v>3</v>
      </c>
      <c r="B4" s="4" t="s">
        <v>312</v>
      </c>
      <c r="C4" s="4" t="s">
        <v>530</v>
      </c>
      <c r="D4" s="9" t="s">
        <v>32</v>
      </c>
      <c r="E4" s="9" t="s">
        <v>3</v>
      </c>
      <c r="F4" s="11" t="s">
        <v>735</v>
      </c>
      <c r="H4" s="10" t="s">
        <v>762</v>
      </c>
      <c r="J4" s="13" t="str">
        <f t="shared" si="0"/>
        <v>&lt;eu:AddressPOBox&gt;</v>
      </c>
      <c r="K4" s="10" t="s">
        <v>2448</v>
      </c>
      <c r="M4" t="s">
        <v>767</v>
      </c>
      <c r="N4" s="15" t="s">
        <v>768</v>
      </c>
    </row>
    <row r="5" spans="1:14" ht="28.8" x14ac:dyDescent="0.3">
      <c r="A5" s="9">
        <v>4</v>
      </c>
      <c r="B5" s="4" t="s">
        <v>313</v>
      </c>
      <c r="C5" s="4" t="s">
        <v>531</v>
      </c>
      <c r="D5" s="9" t="s">
        <v>32</v>
      </c>
      <c r="E5" s="9" t="s">
        <v>3</v>
      </c>
      <c r="F5" s="11" t="s">
        <v>735</v>
      </c>
      <c r="H5" s="10" t="s">
        <v>762</v>
      </c>
      <c r="J5" s="13" t="str">
        <f t="shared" si="0"/>
        <v>&lt;eu:AddressThoroughfare&gt;</v>
      </c>
      <c r="K5" s="10" t="s">
        <v>2448</v>
      </c>
    </row>
    <row r="6" spans="1:14" ht="28.8" x14ac:dyDescent="0.3">
      <c r="A6" s="9">
        <v>5</v>
      </c>
      <c r="B6" s="4" t="s">
        <v>314</v>
      </c>
      <c r="C6" s="4" t="s">
        <v>532</v>
      </c>
      <c r="D6" s="9" t="s">
        <v>32</v>
      </c>
      <c r="E6" s="9" t="s">
        <v>3</v>
      </c>
      <c r="F6" s="11" t="s">
        <v>735</v>
      </c>
      <c r="H6" s="10" t="s">
        <v>762</v>
      </c>
      <c r="J6" s="13" t="str">
        <f t="shared" si="0"/>
        <v>&lt;eu:AddressLocatorDesignator&gt;</v>
      </c>
      <c r="K6" s="10" t="s">
        <v>2448</v>
      </c>
    </row>
    <row r="7" spans="1:14" ht="28.8" x14ac:dyDescent="0.3">
      <c r="A7" s="9">
        <v>6</v>
      </c>
      <c r="B7" s="4" t="s">
        <v>315</v>
      </c>
      <c r="C7" s="4" t="s">
        <v>533</v>
      </c>
      <c r="D7" s="9" t="s">
        <v>32</v>
      </c>
      <c r="E7" s="9" t="s">
        <v>3</v>
      </c>
      <c r="F7" s="11" t="s">
        <v>735</v>
      </c>
      <c r="H7" s="10" t="s">
        <v>762</v>
      </c>
      <c r="J7" s="13" t="str">
        <f t="shared" si="0"/>
        <v>&lt;eu:AddressLocatorName&gt;</v>
      </c>
      <c r="K7" s="10" t="s">
        <v>2448</v>
      </c>
    </row>
    <row r="8" spans="1:14" ht="43.2" x14ac:dyDescent="0.3">
      <c r="A8" s="9">
        <v>7</v>
      </c>
      <c r="B8" s="4" t="s">
        <v>316</v>
      </c>
      <c r="C8" s="4" t="s">
        <v>534</v>
      </c>
      <c r="D8" s="9" t="s">
        <v>32</v>
      </c>
      <c r="E8" s="9" t="s">
        <v>3</v>
      </c>
      <c r="F8" s="11" t="s">
        <v>735</v>
      </c>
      <c r="H8" s="10" t="s">
        <v>762</v>
      </c>
      <c r="J8" s="13" t="str">
        <f t="shared" si="0"/>
        <v>&lt;eu:AddressAddressArea&gt;</v>
      </c>
      <c r="K8" s="10" t="s">
        <v>2448</v>
      </c>
    </row>
    <row r="9" spans="1:14" x14ac:dyDescent="0.3">
      <c r="A9" s="9">
        <v>8</v>
      </c>
      <c r="B9" s="4" t="s">
        <v>317</v>
      </c>
      <c r="C9" s="4" t="s">
        <v>535</v>
      </c>
      <c r="D9" s="9" t="s">
        <v>32</v>
      </c>
      <c r="E9" s="9" t="s">
        <v>3</v>
      </c>
      <c r="F9" s="11" t="s">
        <v>735</v>
      </c>
      <c r="H9" s="10" t="s">
        <v>762</v>
      </c>
      <c r="J9" s="13" t="str">
        <f t="shared" si="0"/>
        <v>&lt;eu:AddressPostName&gt;</v>
      </c>
      <c r="K9" s="10" t="s">
        <v>2448</v>
      </c>
    </row>
    <row r="10" spans="1:14" ht="28.8" x14ac:dyDescent="0.3">
      <c r="A10" s="9">
        <v>9</v>
      </c>
      <c r="B10" s="4" t="s">
        <v>318</v>
      </c>
      <c r="C10" s="4" t="s">
        <v>536</v>
      </c>
      <c r="D10" s="9" t="s">
        <v>32</v>
      </c>
      <c r="E10" s="9" t="s">
        <v>3</v>
      </c>
      <c r="F10" s="11" t="s">
        <v>735</v>
      </c>
      <c r="H10" s="10" t="s">
        <v>762</v>
      </c>
      <c r="J10" s="13" t="str">
        <f t="shared" si="0"/>
        <v>&lt;eu:AddressAdminUnitL2&gt;</v>
      </c>
      <c r="K10" s="10" t="s">
        <v>2448</v>
      </c>
    </row>
    <row r="11" spans="1:14" ht="28.8" x14ac:dyDescent="0.3">
      <c r="A11" s="9">
        <v>10</v>
      </c>
      <c r="B11" s="4" t="s">
        <v>319</v>
      </c>
      <c r="C11" s="4" t="s">
        <v>537</v>
      </c>
      <c r="D11" s="9" t="s">
        <v>32</v>
      </c>
      <c r="E11" s="9" t="s">
        <v>3</v>
      </c>
      <c r="F11" s="11" t="s">
        <v>735</v>
      </c>
      <c r="H11" s="10" t="s">
        <v>762</v>
      </c>
      <c r="J11" s="13" t="str">
        <f t="shared" si="0"/>
        <v>&lt;eu:AddressAdminUnitL1&gt;</v>
      </c>
      <c r="K11" s="10" t="s">
        <v>2448</v>
      </c>
    </row>
    <row r="12" spans="1:14" x14ac:dyDescent="0.3">
      <c r="A12" s="9">
        <v>11</v>
      </c>
      <c r="B12" s="4" t="s">
        <v>320</v>
      </c>
      <c r="C12" s="4" t="s">
        <v>538</v>
      </c>
      <c r="D12" s="9" t="s">
        <v>32</v>
      </c>
      <c r="E12" s="9" t="s">
        <v>3</v>
      </c>
      <c r="F12" s="11" t="s">
        <v>735</v>
      </c>
      <c r="H12" s="10" t="s">
        <v>762</v>
      </c>
      <c r="J12" s="13" t="str">
        <f t="shared" si="0"/>
        <v>&lt;eu:AddressPostCode&gt;</v>
      </c>
      <c r="K12" s="10" t="s">
        <v>2448</v>
      </c>
    </row>
    <row r="13" spans="1:14" x14ac:dyDescent="0.3">
      <c r="A13" s="9">
        <v>12</v>
      </c>
      <c r="B13" s="4" t="s">
        <v>321</v>
      </c>
      <c r="C13" s="4" t="s">
        <v>539</v>
      </c>
      <c r="D13" s="9" t="s">
        <v>32</v>
      </c>
      <c r="E13" s="9" t="s">
        <v>3</v>
      </c>
      <c r="F13" s="11" t="s">
        <v>735</v>
      </c>
      <c r="H13" s="10" t="s">
        <v>762</v>
      </c>
      <c r="J13" s="13" t="str">
        <f t="shared" si="0"/>
        <v>&lt;eu:AddressAddressID&gt;</v>
      </c>
      <c r="K13" s="10" t="s">
        <v>2448</v>
      </c>
    </row>
    <row r="14" spans="1:14" x14ac:dyDescent="0.3">
      <c r="A14" s="9">
        <v>13</v>
      </c>
      <c r="B14" s="4" t="s">
        <v>322</v>
      </c>
      <c r="C14" s="4" t="s">
        <v>540</v>
      </c>
      <c r="D14" s="9" t="s">
        <v>766</v>
      </c>
      <c r="E14" s="9" t="s">
        <v>2</v>
      </c>
      <c r="F14" s="11" t="s">
        <v>735</v>
      </c>
      <c r="H14" s="10" t="s">
        <v>762</v>
      </c>
      <c r="J14" s="13" t="str">
        <f t="shared" si="0"/>
        <v>&lt;eu:Agent&gt;</v>
      </c>
      <c r="K14" s="10" t="s">
        <v>2448</v>
      </c>
    </row>
    <row r="15" spans="1:14" x14ac:dyDescent="0.3">
      <c r="A15" s="9">
        <v>14</v>
      </c>
      <c r="B15" s="4" t="s">
        <v>323</v>
      </c>
      <c r="C15" s="4" t="s">
        <v>541</v>
      </c>
      <c r="D15" s="9" t="s">
        <v>766</v>
      </c>
      <c r="E15" s="9" t="s">
        <v>3</v>
      </c>
      <c r="F15" s="11" t="s">
        <v>735</v>
      </c>
      <c r="H15" s="10" t="s">
        <v>762</v>
      </c>
      <c r="J15" s="13" t="str">
        <f t="shared" si="0"/>
        <v>&lt;eu:AgentIdentifier&gt;</v>
      </c>
      <c r="K15" s="10" t="s">
        <v>2448</v>
      </c>
    </row>
    <row r="16" spans="1:14" x14ac:dyDescent="0.3">
      <c r="A16" s="9">
        <v>15</v>
      </c>
      <c r="B16" s="4" t="s">
        <v>324</v>
      </c>
      <c r="C16" s="4" t="s">
        <v>2040</v>
      </c>
      <c r="D16" s="9" t="s">
        <v>766</v>
      </c>
      <c r="E16" s="9" t="s">
        <v>3</v>
      </c>
      <c r="F16" s="11" t="s">
        <v>735</v>
      </c>
      <c r="H16" s="10" t="s">
        <v>762</v>
      </c>
      <c r="J16" s="13" t="str">
        <f t="shared" si="0"/>
        <v>&lt;eu:AgentName&gt;</v>
      </c>
      <c r="K16" s="10" t="s">
        <v>2448</v>
      </c>
    </row>
    <row r="17" spans="1:11" ht="43.2" x14ac:dyDescent="0.3">
      <c r="A17" s="9">
        <v>16</v>
      </c>
      <c r="B17" s="4" t="s">
        <v>325</v>
      </c>
      <c r="C17" s="4" t="s">
        <v>543</v>
      </c>
      <c r="D17" s="9" t="s">
        <v>766</v>
      </c>
      <c r="E17" s="9" t="s">
        <v>3</v>
      </c>
      <c r="F17" s="11" t="s">
        <v>735</v>
      </c>
      <c r="H17" s="10" t="s">
        <v>762</v>
      </c>
      <c r="J17" s="13" t="str">
        <f t="shared" si="0"/>
        <v>&lt;eu:AgentType&gt;</v>
      </c>
      <c r="K17" s="10" t="s">
        <v>2448</v>
      </c>
    </row>
    <row r="18" spans="1:11" x14ac:dyDescent="0.3">
      <c r="A18" s="9">
        <v>17</v>
      </c>
      <c r="B18" s="4" t="s">
        <v>326</v>
      </c>
      <c r="C18" s="4" t="s">
        <v>545</v>
      </c>
      <c r="D18" s="9" t="s">
        <v>766</v>
      </c>
      <c r="E18" s="9" t="s">
        <v>544</v>
      </c>
      <c r="F18" s="11" t="s">
        <v>735</v>
      </c>
      <c r="H18" s="10" t="s">
        <v>762</v>
      </c>
      <c r="J18" s="13" t="str">
        <f t="shared" si="0"/>
        <v>&lt;eu:AgentPlaysRole&gt;</v>
      </c>
      <c r="K18" s="10" t="s">
        <v>2448</v>
      </c>
    </row>
    <row r="19" spans="1:11" x14ac:dyDescent="0.3">
      <c r="A19" s="9">
        <v>18</v>
      </c>
      <c r="B19" s="4" t="s">
        <v>327</v>
      </c>
      <c r="C19" s="4" t="s">
        <v>546</v>
      </c>
      <c r="D19" s="9" t="s">
        <v>766</v>
      </c>
      <c r="E19" s="9" t="s">
        <v>544</v>
      </c>
      <c r="F19" s="11" t="s">
        <v>735</v>
      </c>
      <c r="H19" s="10" t="s">
        <v>762</v>
      </c>
      <c r="J19" s="13" t="str">
        <f t="shared" si="0"/>
        <v>&lt;eu:AgentUses&gt;</v>
      </c>
      <c r="K19" s="10" t="s">
        <v>2448</v>
      </c>
    </row>
    <row r="20" spans="1:11" ht="28.8" x14ac:dyDescent="0.3">
      <c r="A20" s="9">
        <v>19</v>
      </c>
      <c r="B20" s="4" t="s">
        <v>328</v>
      </c>
      <c r="C20" s="4" t="s">
        <v>547</v>
      </c>
      <c r="D20" s="9" t="s">
        <v>766</v>
      </c>
      <c r="E20" s="9" t="s">
        <v>544</v>
      </c>
      <c r="F20" s="11" t="s">
        <v>735</v>
      </c>
      <c r="H20" s="10" t="s">
        <v>762</v>
      </c>
      <c r="J20" s="13" t="str">
        <f t="shared" si="0"/>
        <v>&lt;eu:AgentHasAddress&gt;</v>
      </c>
      <c r="K20" s="10" t="s">
        <v>2448</v>
      </c>
    </row>
    <row r="21" spans="1:11" x14ac:dyDescent="0.3">
      <c r="A21" s="9">
        <v>20</v>
      </c>
      <c r="B21" s="4" t="s">
        <v>329</v>
      </c>
      <c r="D21" s="9" t="s">
        <v>766</v>
      </c>
      <c r="E21" s="9" t="s">
        <v>544</v>
      </c>
      <c r="F21" s="11" t="s">
        <v>735</v>
      </c>
      <c r="H21" s="10" t="s">
        <v>762</v>
      </c>
      <c r="J21" s="13" t="str">
        <f t="shared" si="0"/>
        <v>&lt;eu:AgentSatisfiesCriterion&gt;</v>
      </c>
      <c r="K21" s="10" t="s">
        <v>2448</v>
      </c>
    </row>
    <row r="22" spans="1:11" ht="28.8" x14ac:dyDescent="0.3">
      <c r="A22" s="9">
        <v>21</v>
      </c>
      <c r="B22" s="4" t="s">
        <v>330</v>
      </c>
      <c r="D22" s="9" t="s">
        <v>766</v>
      </c>
      <c r="E22" s="9" t="s">
        <v>544</v>
      </c>
      <c r="F22" s="11" t="s">
        <v>735</v>
      </c>
      <c r="H22" s="10" t="s">
        <v>762</v>
      </c>
      <c r="J22" s="13" t="str">
        <f t="shared" si="0"/>
        <v>&lt;eu:AgentProvidesRequirementResponse&gt;</v>
      </c>
      <c r="K22" s="10" t="s">
        <v>2448</v>
      </c>
    </row>
    <row r="23" spans="1:11" ht="158.4" x14ac:dyDescent="0.3">
      <c r="A23" s="9">
        <v>22</v>
      </c>
      <c r="B23" s="4" t="s">
        <v>331</v>
      </c>
      <c r="C23" s="4" t="s">
        <v>1537</v>
      </c>
      <c r="D23" s="9" t="s">
        <v>75</v>
      </c>
      <c r="E23" s="9" t="s">
        <v>2</v>
      </c>
      <c r="F23" s="11" t="s">
        <v>735</v>
      </c>
      <c r="H23" s="10" t="s">
        <v>762</v>
      </c>
      <c r="J23" s="13" t="str">
        <f t="shared" si="0"/>
        <v>&lt;eu:BusinessEvent&gt;</v>
      </c>
      <c r="K23" s="10" t="s">
        <v>2448</v>
      </c>
    </row>
    <row r="24" spans="1:11" ht="187.2" x14ac:dyDescent="0.3">
      <c r="A24" s="9">
        <v>23</v>
      </c>
      <c r="B24" s="4" t="s">
        <v>332</v>
      </c>
      <c r="C24" s="4" t="s">
        <v>548</v>
      </c>
      <c r="D24" s="9" t="s">
        <v>75</v>
      </c>
      <c r="E24" s="9" t="s">
        <v>2</v>
      </c>
      <c r="F24" s="11" t="s">
        <v>735</v>
      </c>
      <c r="H24" s="10" t="s">
        <v>762</v>
      </c>
      <c r="J24" s="13" t="str">
        <f t="shared" si="0"/>
        <v>&lt;eu:ChangeEvent&gt;</v>
      </c>
      <c r="K24" s="10" t="s">
        <v>2448</v>
      </c>
    </row>
    <row r="25" spans="1:11" ht="86.4" x14ac:dyDescent="0.3">
      <c r="A25" s="9">
        <v>24</v>
      </c>
      <c r="B25" s="4" t="s">
        <v>333</v>
      </c>
      <c r="C25" s="4" t="s">
        <v>549</v>
      </c>
      <c r="D25" s="9" t="s">
        <v>75</v>
      </c>
      <c r="E25" s="9" t="s">
        <v>544</v>
      </c>
      <c r="F25" s="11" t="s">
        <v>735</v>
      </c>
      <c r="H25" s="10" t="s">
        <v>762</v>
      </c>
      <c r="J25" s="13" t="str">
        <f t="shared" si="0"/>
        <v>&lt;eu:ChangeEventHasFormalFramework&gt;</v>
      </c>
      <c r="K25" s="10" t="s">
        <v>2448</v>
      </c>
    </row>
    <row r="26" spans="1:11" ht="129.6" x14ac:dyDescent="0.3">
      <c r="A26" s="9">
        <v>25</v>
      </c>
      <c r="B26" s="4" t="s">
        <v>334</v>
      </c>
      <c r="C26" s="4" t="s">
        <v>550</v>
      </c>
      <c r="D26" s="9" t="s">
        <v>75</v>
      </c>
      <c r="E26" s="9" t="s">
        <v>544</v>
      </c>
      <c r="F26" s="11" t="s">
        <v>735</v>
      </c>
      <c r="H26" s="10" t="s">
        <v>762</v>
      </c>
      <c r="J26" s="13" t="str">
        <f t="shared" si="0"/>
        <v>&lt;eu:ChangeEventOriginalOrganisation&gt;</v>
      </c>
      <c r="K26" s="10" t="s">
        <v>2448</v>
      </c>
    </row>
    <row r="27" spans="1:11" ht="86.4" x14ac:dyDescent="0.3">
      <c r="A27" s="9">
        <v>26</v>
      </c>
      <c r="B27" s="4" t="s">
        <v>335</v>
      </c>
      <c r="C27" s="4" t="s">
        <v>551</v>
      </c>
      <c r="D27" s="9" t="s">
        <v>75</v>
      </c>
      <c r="E27" s="9" t="s">
        <v>544</v>
      </c>
      <c r="F27" s="11" t="s">
        <v>735</v>
      </c>
      <c r="H27" s="10" t="s">
        <v>762</v>
      </c>
      <c r="J27" s="13" t="str">
        <f t="shared" si="0"/>
        <v>&lt;eu:ChangeEventResultingOrganisation&gt;</v>
      </c>
      <c r="K27" s="10" t="s">
        <v>2448</v>
      </c>
    </row>
    <row r="28" spans="1:11" ht="28.8" x14ac:dyDescent="0.3">
      <c r="A28" s="9">
        <v>27</v>
      </c>
      <c r="B28" s="4" t="s">
        <v>336</v>
      </c>
      <c r="C28" s="4" t="s">
        <v>552</v>
      </c>
      <c r="D28" s="9" t="s">
        <v>75</v>
      </c>
      <c r="E28" s="9" t="s">
        <v>2</v>
      </c>
      <c r="F28" s="11" t="s">
        <v>735</v>
      </c>
      <c r="H28" s="10" t="s">
        <v>762</v>
      </c>
      <c r="J28" s="13" t="str">
        <f t="shared" si="0"/>
        <v>&lt;eu:Channel&gt;</v>
      </c>
      <c r="K28" s="10" t="s">
        <v>2448</v>
      </c>
    </row>
    <row r="29" spans="1:11" ht="28.8" x14ac:dyDescent="0.3">
      <c r="A29" s="9">
        <v>28</v>
      </c>
      <c r="B29" s="4" t="s">
        <v>337</v>
      </c>
      <c r="C29" s="4" t="s">
        <v>553</v>
      </c>
      <c r="D29" s="9" t="s">
        <v>75</v>
      </c>
      <c r="E29" s="9" t="s">
        <v>3</v>
      </c>
      <c r="F29" s="11" t="s">
        <v>735</v>
      </c>
      <c r="H29" s="10" t="s">
        <v>762</v>
      </c>
      <c r="J29" s="13" t="str">
        <f t="shared" si="0"/>
        <v>&lt;eu:ChannelIdentifier&gt;</v>
      </c>
      <c r="K29" s="10" t="s">
        <v>2448</v>
      </c>
    </row>
    <row r="30" spans="1:11" ht="72" x14ac:dyDescent="0.3">
      <c r="A30" s="9">
        <v>29</v>
      </c>
      <c r="B30" s="4" t="s">
        <v>338</v>
      </c>
      <c r="C30" s="4" t="s">
        <v>554</v>
      </c>
      <c r="D30" s="9" t="s">
        <v>75</v>
      </c>
      <c r="E30" s="9" t="s">
        <v>3</v>
      </c>
      <c r="F30" s="11" t="s">
        <v>735</v>
      </c>
      <c r="H30" s="10" t="s">
        <v>762</v>
      </c>
      <c r="J30" s="13" t="str">
        <f t="shared" si="0"/>
        <v>&lt;eu:ChannelType&gt;</v>
      </c>
      <c r="K30" s="10" t="s">
        <v>2448</v>
      </c>
    </row>
    <row r="31" spans="1:11" ht="57.6" x14ac:dyDescent="0.3">
      <c r="A31" s="9">
        <v>30</v>
      </c>
      <c r="B31" s="4" t="s">
        <v>339</v>
      </c>
      <c r="C31" s="4" t="s">
        <v>555</v>
      </c>
      <c r="D31" s="9" t="s">
        <v>75</v>
      </c>
      <c r="E31" s="9" t="s">
        <v>3</v>
      </c>
      <c r="F31" s="11" t="s">
        <v>735</v>
      </c>
      <c r="H31" s="10" t="s">
        <v>762</v>
      </c>
      <c r="J31" s="13" t="str">
        <f t="shared" si="0"/>
        <v>&lt;eu:ChannelHasContactPoint&gt;</v>
      </c>
      <c r="K31" s="10" t="s">
        <v>2448</v>
      </c>
    </row>
    <row r="32" spans="1:11" ht="43.2" x14ac:dyDescent="0.3">
      <c r="A32" s="9">
        <v>31</v>
      </c>
      <c r="B32" s="4" t="s">
        <v>340</v>
      </c>
      <c r="C32" s="4" t="s">
        <v>556</v>
      </c>
      <c r="D32" s="9" t="s">
        <v>75</v>
      </c>
      <c r="E32" s="9" t="s">
        <v>544</v>
      </c>
      <c r="F32" s="11" t="s">
        <v>735</v>
      </c>
      <c r="H32" s="10" t="s">
        <v>762</v>
      </c>
      <c r="J32" s="13" t="str">
        <f t="shared" si="0"/>
        <v>&lt;eu:ChannelIsOwnedBy&gt;</v>
      </c>
      <c r="K32" s="10" t="s">
        <v>2448</v>
      </c>
    </row>
    <row r="33" spans="1:11" ht="43.2" x14ac:dyDescent="0.3">
      <c r="A33" s="9">
        <v>32</v>
      </c>
      <c r="B33" s="4" t="s">
        <v>341</v>
      </c>
      <c r="C33" s="4" t="s">
        <v>557</v>
      </c>
      <c r="D33" s="9" t="s">
        <v>75</v>
      </c>
      <c r="E33" s="9" t="s">
        <v>544</v>
      </c>
      <c r="F33" s="11" t="s">
        <v>735</v>
      </c>
      <c r="H33" s="10" t="s">
        <v>762</v>
      </c>
      <c r="J33" s="13" t="str">
        <f t="shared" si="0"/>
        <v>&lt;eu:ChannelAvailability&gt;</v>
      </c>
      <c r="K33" s="10" t="s">
        <v>2448</v>
      </c>
    </row>
    <row r="34" spans="1:11" ht="57.6" x14ac:dyDescent="0.3">
      <c r="A34" s="9">
        <v>33</v>
      </c>
      <c r="B34" s="4" t="s">
        <v>342</v>
      </c>
      <c r="C34" s="4" t="s">
        <v>558</v>
      </c>
      <c r="D34" s="9" t="s">
        <v>75</v>
      </c>
      <c r="E34" s="9" t="s">
        <v>544</v>
      </c>
      <c r="F34" s="11" t="s">
        <v>735</v>
      </c>
      <c r="H34" s="10" t="s">
        <v>762</v>
      </c>
      <c r="J34" s="13" t="str">
        <f t="shared" si="0"/>
        <v>&lt;eu:ChannelProcessingTime&gt;</v>
      </c>
      <c r="K34" s="10" t="s">
        <v>2448</v>
      </c>
    </row>
    <row r="35" spans="1:11" ht="57.6" x14ac:dyDescent="0.3">
      <c r="A35" s="9">
        <v>34</v>
      </c>
      <c r="B35" s="4" t="s">
        <v>343</v>
      </c>
      <c r="C35" s="4" t="s">
        <v>559</v>
      </c>
      <c r="D35" s="9" t="s">
        <v>75</v>
      </c>
      <c r="E35" s="9" t="s">
        <v>544</v>
      </c>
      <c r="F35" s="11" t="s">
        <v>735</v>
      </c>
      <c r="H35" s="10" t="s">
        <v>762</v>
      </c>
      <c r="J35" s="13" t="str">
        <f t="shared" si="0"/>
        <v>&lt;eu:ChannelHasCost&gt;</v>
      </c>
      <c r="K35" s="10" t="s">
        <v>2448</v>
      </c>
    </row>
    <row r="36" spans="1:11" ht="28.8" x14ac:dyDescent="0.3">
      <c r="A36" s="9">
        <v>35</v>
      </c>
      <c r="B36" s="4" t="s">
        <v>344</v>
      </c>
      <c r="C36" s="4" t="s">
        <v>560</v>
      </c>
      <c r="D36" s="9" t="s">
        <v>75</v>
      </c>
      <c r="E36" s="9" t="s">
        <v>2</v>
      </c>
      <c r="F36" s="11" t="s">
        <v>735</v>
      </c>
      <c r="H36" s="10" t="s">
        <v>762</v>
      </c>
      <c r="J36" s="13" t="str">
        <f t="shared" si="0"/>
        <v>&lt;eu:Cost&gt;</v>
      </c>
      <c r="K36" s="10" t="s">
        <v>2448</v>
      </c>
    </row>
    <row r="37" spans="1:11" x14ac:dyDescent="0.3">
      <c r="A37" s="9">
        <v>36</v>
      </c>
      <c r="B37" s="4" t="s">
        <v>345</v>
      </c>
      <c r="C37" s="4" t="s">
        <v>561</v>
      </c>
      <c r="D37" s="9" t="s">
        <v>75</v>
      </c>
      <c r="E37" s="9" t="s">
        <v>3</v>
      </c>
      <c r="F37" s="11" t="s">
        <v>735</v>
      </c>
      <c r="H37" s="10" t="s">
        <v>762</v>
      </c>
      <c r="J37" s="13" t="str">
        <f t="shared" si="0"/>
        <v>&lt;eu:CostIdentifier&gt;</v>
      </c>
      <c r="K37" s="10" t="s">
        <v>2448</v>
      </c>
    </row>
    <row r="38" spans="1:11" ht="28.8" x14ac:dyDescent="0.3">
      <c r="A38" s="9">
        <v>37</v>
      </c>
      <c r="B38" s="4" t="s">
        <v>346</v>
      </c>
      <c r="C38" s="4" t="s">
        <v>562</v>
      </c>
      <c r="D38" s="9" t="s">
        <v>75</v>
      </c>
      <c r="E38" s="9" t="s">
        <v>3</v>
      </c>
      <c r="F38" s="11" t="s">
        <v>735</v>
      </c>
      <c r="H38" s="10" t="s">
        <v>762</v>
      </c>
      <c r="J38" s="13" t="str">
        <f t="shared" si="0"/>
        <v>&lt;eu:CostValue&gt;</v>
      </c>
      <c r="K38" s="10" t="s">
        <v>2448</v>
      </c>
    </row>
    <row r="39" spans="1:11" ht="43.2" x14ac:dyDescent="0.3">
      <c r="A39" s="9">
        <v>38</v>
      </c>
      <c r="B39" s="4" t="s">
        <v>347</v>
      </c>
      <c r="C39" s="4" t="s">
        <v>563</v>
      </c>
      <c r="D39" s="9" t="s">
        <v>75</v>
      </c>
      <c r="E39" s="9" t="s">
        <v>3</v>
      </c>
      <c r="F39" s="11" t="s">
        <v>735</v>
      </c>
      <c r="H39" s="10" t="s">
        <v>762</v>
      </c>
      <c r="J39" s="13" t="str">
        <f t="shared" si="0"/>
        <v>&lt;eu:CostCurrency&gt;</v>
      </c>
      <c r="K39" s="10" t="s">
        <v>2448</v>
      </c>
    </row>
    <row r="40" spans="1:11" x14ac:dyDescent="0.3">
      <c r="A40" s="9">
        <v>39</v>
      </c>
      <c r="B40" s="4" t="s">
        <v>348</v>
      </c>
      <c r="C40" s="4" t="s">
        <v>564</v>
      </c>
      <c r="D40" s="9" t="s">
        <v>75</v>
      </c>
      <c r="E40" s="9" t="s">
        <v>3</v>
      </c>
      <c r="F40" s="11" t="s">
        <v>735</v>
      </c>
      <c r="H40" s="10" t="s">
        <v>762</v>
      </c>
      <c r="J40" s="13" t="str">
        <f t="shared" si="0"/>
        <v>&lt;eu:CostDescription&gt;</v>
      </c>
      <c r="K40" s="10" t="s">
        <v>2448</v>
      </c>
    </row>
    <row r="41" spans="1:11" ht="86.4" x14ac:dyDescent="0.3">
      <c r="A41" s="9">
        <v>40</v>
      </c>
      <c r="B41" s="4" t="s">
        <v>349</v>
      </c>
      <c r="C41" s="4" t="s">
        <v>565</v>
      </c>
      <c r="D41" s="9" t="s">
        <v>75</v>
      </c>
      <c r="E41" s="9" t="s">
        <v>544</v>
      </c>
      <c r="F41" s="11" t="s">
        <v>735</v>
      </c>
      <c r="H41" s="10" t="s">
        <v>762</v>
      </c>
      <c r="J41" s="13" t="str">
        <f t="shared" si="0"/>
        <v>&lt;eu:OutputIsDefinedBy&gt;</v>
      </c>
      <c r="K41" s="10" t="s">
        <v>2448</v>
      </c>
    </row>
    <row r="42" spans="1:11" ht="43.2" x14ac:dyDescent="0.3">
      <c r="A42" s="9">
        <v>41</v>
      </c>
      <c r="B42" s="4" t="s">
        <v>350</v>
      </c>
      <c r="C42" s="4" t="s">
        <v>566</v>
      </c>
      <c r="D42" s="9" t="s">
        <v>766</v>
      </c>
      <c r="E42" s="9" t="s">
        <v>2</v>
      </c>
      <c r="F42" s="11" t="s">
        <v>735</v>
      </c>
      <c r="H42" s="10" t="s">
        <v>762</v>
      </c>
      <c r="J42" s="13" t="str">
        <f t="shared" si="0"/>
        <v>&lt;eu:Criterion&gt;</v>
      </c>
      <c r="K42" s="10" t="s">
        <v>2448</v>
      </c>
    </row>
    <row r="43" spans="1:11" ht="43.2" x14ac:dyDescent="0.3">
      <c r="A43" s="9">
        <v>42</v>
      </c>
      <c r="B43" s="4" t="s">
        <v>351</v>
      </c>
      <c r="C43" s="4" t="s">
        <v>567</v>
      </c>
      <c r="D43" s="9" t="s">
        <v>766</v>
      </c>
      <c r="E43" s="9" t="s">
        <v>3</v>
      </c>
      <c r="F43" s="11" t="s">
        <v>735</v>
      </c>
      <c r="H43" s="10" t="s">
        <v>762</v>
      </c>
      <c r="J43" s="13" t="str">
        <f t="shared" si="0"/>
        <v>&lt;eu:CriterionIdentifier&gt;</v>
      </c>
      <c r="K43" s="10" t="s">
        <v>2448</v>
      </c>
    </row>
    <row r="44" spans="1:11" ht="72" x14ac:dyDescent="0.3">
      <c r="A44" s="9">
        <v>43</v>
      </c>
      <c r="B44" s="4" t="s">
        <v>352</v>
      </c>
      <c r="C44" s="4" t="s">
        <v>568</v>
      </c>
      <c r="D44" s="9" t="s">
        <v>766</v>
      </c>
      <c r="E44" s="9" t="s">
        <v>3</v>
      </c>
      <c r="F44" s="11" t="s">
        <v>735</v>
      </c>
      <c r="H44" s="10" t="s">
        <v>762</v>
      </c>
      <c r="J44" s="13" t="str">
        <f t="shared" si="0"/>
        <v>&lt;eu:CriterionCriterionType&gt;</v>
      </c>
      <c r="K44" s="10" t="s">
        <v>2448</v>
      </c>
    </row>
    <row r="45" spans="1:11" ht="28.8" x14ac:dyDescent="0.3">
      <c r="A45" s="9">
        <v>44</v>
      </c>
      <c r="B45" s="4" t="s">
        <v>353</v>
      </c>
      <c r="C45" s="4" t="s">
        <v>569</v>
      </c>
      <c r="D45" s="9" t="s">
        <v>766</v>
      </c>
      <c r="E45" s="9" t="s">
        <v>3</v>
      </c>
      <c r="F45" s="11" t="s">
        <v>735</v>
      </c>
      <c r="H45" s="10" t="s">
        <v>762</v>
      </c>
      <c r="J45" s="13" t="str">
        <f t="shared" si="0"/>
        <v>&lt;eu:CriterionName&gt;</v>
      </c>
      <c r="K45" s="10" t="s">
        <v>2448</v>
      </c>
    </row>
    <row r="46" spans="1:11" ht="43.2" x14ac:dyDescent="0.3">
      <c r="A46" s="9">
        <v>45</v>
      </c>
      <c r="B46" s="4" t="s">
        <v>354</v>
      </c>
      <c r="C46" s="4" t="s">
        <v>570</v>
      </c>
      <c r="D46" s="9" t="s">
        <v>766</v>
      </c>
      <c r="E46" s="9" t="s">
        <v>3</v>
      </c>
      <c r="F46" s="11" t="s">
        <v>735</v>
      </c>
      <c r="H46" s="10" t="s">
        <v>762</v>
      </c>
      <c r="J46" s="13" t="str">
        <f t="shared" si="0"/>
        <v>&lt;eu:CriterionDescription&gt;</v>
      </c>
      <c r="K46" s="10" t="s">
        <v>2448</v>
      </c>
    </row>
    <row r="47" spans="1:11" ht="57.6" x14ac:dyDescent="0.3">
      <c r="A47" s="9">
        <v>46</v>
      </c>
      <c r="B47" s="4" t="s">
        <v>355</v>
      </c>
      <c r="C47" s="4" t="s">
        <v>571</v>
      </c>
      <c r="D47" s="9" t="s">
        <v>766</v>
      </c>
      <c r="E47" s="9" t="s">
        <v>3</v>
      </c>
      <c r="F47" s="11" t="s">
        <v>735</v>
      </c>
      <c r="H47" s="10" t="s">
        <v>762</v>
      </c>
      <c r="J47" s="13" t="str">
        <f t="shared" si="0"/>
        <v>&lt;eu:CriterionFulfilledIndicator&gt;</v>
      </c>
      <c r="K47" s="10" t="s">
        <v>2448</v>
      </c>
    </row>
    <row r="48" spans="1:11" ht="72" x14ac:dyDescent="0.3">
      <c r="A48" s="9">
        <v>47</v>
      </c>
      <c r="B48" s="4" t="s">
        <v>356</v>
      </c>
      <c r="C48" s="4" t="s">
        <v>572</v>
      </c>
      <c r="D48" s="9" t="s">
        <v>766</v>
      </c>
      <c r="E48" s="9" t="s">
        <v>3</v>
      </c>
      <c r="F48" s="11" t="s">
        <v>735</v>
      </c>
      <c r="H48" s="10" t="s">
        <v>762</v>
      </c>
      <c r="J48" s="13" t="str">
        <f t="shared" si="0"/>
        <v>&lt;eu:CriterionWeight&gt;</v>
      </c>
      <c r="K48" s="10" t="s">
        <v>2448</v>
      </c>
    </row>
    <row r="49" spans="1:11" ht="43.2" x14ac:dyDescent="0.3">
      <c r="A49" s="9">
        <v>48</v>
      </c>
      <c r="B49" s="4" t="s">
        <v>357</v>
      </c>
      <c r="C49" s="4" t="s">
        <v>573</v>
      </c>
      <c r="D49" s="9" t="s">
        <v>766</v>
      </c>
      <c r="E49" s="9" t="s">
        <v>544</v>
      </c>
      <c r="F49" s="11" t="s">
        <v>735</v>
      </c>
      <c r="H49" s="10" t="s">
        <v>762</v>
      </c>
      <c r="J49" s="13" t="str">
        <f t="shared" si="0"/>
        <v>&lt;eu:CriterionFulfilledbyRequirementGroup&gt;</v>
      </c>
      <c r="K49" s="10" t="s">
        <v>2448</v>
      </c>
    </row>
    <row r="50" spans="1:11" ht="28.8" x14ac:dyDescent="0.3">
      <c r="A50" s="9">
        <v>49</v>
      </c>
      <c r="B50" s="4" t="s">
        <v>358</v>
      </c>
      <c r="C50" s="4" t="s">
        <v>1407</v>
      </c>
      <c r="D50" s="9" t="s">
        <v>766</v>
      </c>
      <c r="E50" s="9" t="s">
        <v>544</v>
      </c>
      <c r="F50" s="11" t="s">
        <v>735</v>
      </c>
      <c r="H50" s="10" t="s">
        <v>762</v>
      </c>
      <c r="J50" s="13" t="str">
        <f t="shared" si="0"/>
        <v>&lt;eu:CriterionIsDefinedInFormalFramework&gt;</v>
      </c>
      <c r="K50" s="10" t="s">
        <v>2448</v>
      </c>
    </row>
    <row r="51" spans="1:11" ht="316.8" x14ac:dyDescent="0.3">
      <c r="A51" s="9">
        <v>50</v>
      </c>
      <c r="B51" s="4" t="s">
        <v>359</v>
      </c>
      <c r="C51" s="4" t="s">
        <v>574</v>
      </c>
      <c r="D51" s="9" t="s">
        <v>766</v>
      </c>
      <c r="E51" s="9" t="s">
        <v>2</v>
      </c>
      <c r="F51" s="11" t="s">
        <v>735</v>
      </c>
      <c r="H51" s="10" t="s">
        <v>762</v>
      </c>
      <c r="J51" s="13" t="str">
        <f t="shared" si="0"/>
        <v>&lt;eu:CriterionRequirement&gt;</v>
      </c>
      <c r="K51" s="10" t="s">
        <v>2448</v>
      </c>
    </row>
    <row r="52" spans="1:11" x14ac:dyDescent="0.3">
      <c r="A52" s="9">
        <v>51</v>
      </c>
      <c r="B52" s="4" t="s">
        <v>360</v>
      </c>
      <c r="C52" s="4" t="s">
        <v>575</v>
      </c>
      <c r="D52" s="9" t="s">
        <v>766</v>
      </c>
      <c r="E52" s="9" t="s">
        <v>3</v>
      </c>
      <c r="F52" s="11" t="s">
        <v>735</v>
      </c>
      <c r="H52" s="10" t="s">
        <v>762</v>
      </c>
      <c r="J52" s="13" t="str">
        <f t="shared" si="0"/>
        <v>&lt;eu:CriterionRequirementIdentifier&gt;</v>
      </c>
      <c r="K52" s="10" t="s">
        <v>2448</v>
      </c>
    </row>
    <row r="53" spans="1:11" ht="28.8" x14ac:dyDescent="0.3">
      <c r="A53" s="9">
        <v>52</v>
      </c>
      <c r="B53" s="4" t="s">
        <v>361</v>
      </c>
      <c r="C53" s="4" t="s">
        <v>576</v>
      </c>
      <c r="D53" s="9" t="s">
        <v>766</v>
      </c>
      <c r="E53" s="9" t="s">
        <v>3</v>
      </c>
      <c r="F53" s="11" t="s">
        <v>735</v>
      </c>
      <c r="H53" s="10" t="s">
        <v>762</v>
      </c>
      <c r="J53" s="13" t="str">
        <f t="shared" si="0"/>
        <v>&lt;eu:CriterionRequirementName&gt;</v>
      </c>
      <c r="K53" s="10" t="s">
        <v>2448</v>
      </c>
    </row>
    <row r="54" spans="1:11" x14ac:dyDescent="0.3">
      <c r="A54" s="9">
        <v>53</v>
      </c>
      <c r="B54" s="4" t="s">
        <v>362</v>
      </c>
      <c r="C54" s="4" t="s">
        <v>577</v>
      </c>
      <c r="D54" s="9" t="s">
        <v>766</v>
      </c>
      <c r="E54" s="9" t="s">
        <v>3</v>
      </c>
      <c r="F54" s="11" t="s">
        <v>735</v>
      </c>
      <c r="H54" s="10" t="s">
        <v>762</v>
      </c>
      <c r="J54" s="13" t="str">
        <f t="shared" si="0"/>
        <v>&lt;eu:CriterionRequirementDescription&gt;</v>
      </c>
      <c r="K54" s="10" t="s">
        <v>2448</v>
      </c>
    </row>
    <row r="55" spans="1:11" ht="43.2" x14ac:dyDescent="0.3">
      <c r="A55" s="9">
        <v>54</v>
      </c>
      <c r="B55" s="4" t="s">
        <v>363</v>
      </c>
      <c r="C55" s="4" t="s">
        <v>578</v>
      </c>
      <c r="D55" s="9" t="s">
        <v>766</v>
      </c>
      <c r="E55" s="9" t="s">
        <v>3</v>
      </c>
      <c r="F55" s="11" t="s">
        <v>735</v>
      </c>
      <c r="H55" s="10" t="s">
        <v>762</v>
      </c>
      <c r="J55" s="13" t="str">
        <f t="shared" si="0"/>
        <v>&lt;eu:CriterionRequirementExpectedDataType&gt;</v>
      </c>
      <c r="K55" s="10" t="s">
        <v>2448</v>
      </c>
    </row>
    <row r="56" spans="1:11" ht="43.2" x14ac:dyDescent="0.3">
      <c r="A56" s="9">
        <v>55</v>
      </c>
      <c r="B56" s="4" t="s">
        <v>364</v>
      </c>
      <c r="C56" s="4" t="s">
        <v>579</v>
      </c>
      <c r="D56" s="9" t="s">
        <v>766</v>
      </c>
      <c r="E56" s="9" t="s">
        <v>3</v>
      </c>
      <c r="F56" s="11" t="s">
        <v>735</v>
      </c>
      <c r="H56" s="10" t="s">
        <v>762</v>
      </c>
      <c r="J56" s="13" t="str">
        <f t="shared" si="0"/>
        <v>&lt;eu:CriterionRequirementExpeectedValue&gt;</v>
      </c>
      <c r="K56" s="10" t="s">
        <v>2448</v>
      </c>
    </row>
    <row r="57" spans="1:11" ht="57.6" x14ac:dyDescent="0.3">
      <c r="A57" s="9">
        <v>56</v>
      </c>
      <c r="B57" s="4" t="s">
        <v>365</v>
      </c>
      <c r="C57" s="4" t="s">
        <v>580</v>
      </c>
      <c r="D57" s="9" t="s">
        <v>766</v>
      </c>
      <c r="E57" s="9" t="s">
        <v>3</v>
      </c>
      <c r="F57" s="11" t="s">
        <v>735</v>
      </c>
      <c r="H57" s="10" t="s">
        <v>762</v>
      </c>
      <c r="J57" s="13" t="str">
        <f t="shared" si="0"/>
        <v>&lt;eu:CriterionRequirementMaximumValue&gt;</v>
      </c>
      <c r="K57" s="10" t="s">
        <v>2448</v>
      </c>
    </row>
    <row r="58" spans="1:11" ht="72" x14ac:dyDescent="0.3">
      <c r="A58" s="9">
        <v>57</v>
      </c>
      <c r="B58" s="4" t="s">
        <v>366</v>
      </c>
      <c r="C58" s="4" t="s">
        <v>581</v>
      </c>
      <c r="D58" s="9" t="s">
        <v>766</v>
      </c>
      <c r="E58" s="9" t="s">
        <v>3</v>
      </c>
      <c r="F58" s="11" t="s">
        <v>735</v>
      </c>
      <c r="H58" s="10" t="s">
        <v>762</v>
      </c>
      <c r="J58" s="13" t="str">
        <f t="shared" si="0"/>
        <v>&lt;eu:CriterionRequirementMinimumValue&gt;</v>
      </c>
      <c r="K58" s="10" t="s">
        <v>2448</v>
      </c>
    </row>
    <row r="59" spans="1:11" ht="72" x14ac:dyDescent="0.3">
      <c r="A59" s="9">
        <v>58</v>
      </c>
      <c r="B59" s="4" t="s">
        <v>367</v>
      </c>
      <c r="C59" s="4" t="s">
        <v>582</v>
      </c>
      <c r="D59" s="9" t="s">
        <v>766</v>
      </c>
      <c r="E59" s="9" t="s">
        <v>3</v>
      </c>
      <c r="F59" s="11" t="s">
        <v>735</v>
      </c>
      <c r="H59" s="10" t="s">
        <v>762</v>
      </c>
      <c r="J59" s="13" t="str">
        <f t="shared" si="0"/>
        <v>&lt;eu:CriterionRequirementTypeofTranslation&gt;</v>
      </c>
      <c r="K59" s="10" t="s">
        <v>2448</v>
      </c>
    </row>
    <row r="60" spans="1:11" ht="57.6" x14ac:dyDescent="0.3">
      <c r="A60" s="9">
        <v>59</v>
      </c>
      <c r="B60" s="4" t="s">
        <v>368</v>
      </c>
      <c r="C60" s="4" t="s">
        <v>583</v>
      </c>
      <c r="D60" s="9" t="s">
        <v>766</v>
      </c>
      <c r="E60" s="9" t="s">
        <v>3</v>
      </c>
      <c r="F60" s="11" t="s">
        <v>735</v>
      </c>
      <c r="H60" s="10" t="s">
        <v>762</v>
      </c>
      <c r="J60" s="13" t="str">
        <f t="shared" si="0"/>
        <v>&lt;eu:CriterionRequirementLevelofCertification&gt;</v>
      </c>
      <c r="K60" s="10" t="s">
        <v>2448</v>
      </c>
    </row>
    <row r="61" spans="1:11" ht="57.6" x14ac:dyDescent="0.3">
      <c r="A61" s="9">
        <v>60</v>
      </c>
      <c r="B61" s="4" t="s">
        <v>369</v>
      </c>
      <c r="C61" s="4" t="s">
        <v>584</v>
      </c>
      <c r="D61" s="9" t="s">
        <v>766</v>
      </c>
      <c r="E61" s="9" t="s">
        <v>3</v>
      </c>
      <c r="F61" s="11" t="s">
        <v>735</v>
      </c>
      <c r="H61" s="10" t="s">
        <v>762</v>
      </c>
      <c r="J61" s="13" t="str">
        <f t="shared" si="0"/>
        <v>&lt;eu:CriterionRequirementTypeofCopyQuality&gt;</v>
      </c>
      <c r="K61" s="10" t="s">
        <v>2448</v>
      </c>
    </row>
    <row r="62" spans="1:11" ht="43.2" x14ac:dyDescent="0.3">
      <c r="A62" s="9">
        <v>61</v>
      </c>
      <c r="B62" s="4" t="s">
        <v>370</v>
      </c>
      <c r="C62" s="4" t="s">
        <v>585</v>
      </c>
      <c r="D62" s="9" t="s">
        <v>766</v>
      </c>
      <c r="E62" s="9" t="s">
        <v>544</v>
      </c>
      <c r="F62" s="11" t="s">
        <v>735</v>
      </c>
      <c r="H62" s="10" t="s">
        <v>762</v>
      </c>
      <c r="J62" s="13" t="str">
        <f t="shared" si="0"/>
        <v>&lt;eu:CriterionRequirementApplicableinPeriodOfTime&gt;</v>
      </c>
      <c r="K62" s="10" t="s">
        <v>2448</v>
      </c>
    </row>
    <row r="63" spans="1:11" ht="43.2" x14ac:dyDescent="0.3">
      <c r="A63" s="9">
        <v>62</v>
      </c>
      <c r="B63" s="4" t="s">
        <v>371</v>
      </c>
      <c r="C63" s="4" t="s">
        <v>586</v>
      </c>
      <c r="D63" s="9" t="s">
        <v>766</v>
      </c>
      <c r="E63" s="9" t="s">
        <v>544</v>
      </c>
      <c r="F63" s="11" t="s">
        <v>735</v>
      </c>
      <c r="H63" s="10" t="s">
        <v>762</v>
      </c>
      <c r="J63" s="13" t="str">
        <f t="shared" si="0"/>
        <v>&lt;eu:CriterionRequirementMetByEvidence&gt;</v>
      </c>
      <c r="K63" s="10" t="s">
        <v>2448</v>
      </c>
    </row>
    <row r="64" spans="1:11" ht="57.6" x14ac:dyDescent="0.3">
      <c r="A64" s="9">
        <v>63</v>
      </c>
      <c r="B64" s="4" t="s">
        <v>372</v>
      </c>
      <c r="C64" s="4" t="s">
        <v>587</v>
      </c>
      <c r="D64" s="9" t="s">
        <v>766</v>
      </c>
      <c r="E64" s="9" t="s">
        <v>2</v>
      </c>
      <c r="F64" s="11" t="s">
        <v>735</v>
      </c>
      <c r="H64" s="10" t="s">
        <v>762</v>
      </c>
      <c r="J64" s="13" t="str">
        <f t="shared" si="0"/>
        <v>&lt;eu:DocumentReference&gt;</v>
      </c>
      <c r="K64" s="10" t="s">
        <v>2448</v>
      </c>
    </row>
    <row r="65" spans="1:11" x14ac:dyDescent="0.3">
      <c r="A65" s="9">
        <v>64</v>
      </c>
      <c r="B65" s="4" t="s">
        <v>373</v>
      </c>
      <c r="C65" s="4" t="s">
        <v>588</v>
      </c>
      <c r="D65" s="9" t="s">
        <v>766</v>
      </c>
      <c r="E65" s="9" t="s">
        <v>3</v>
      </c>
      <c r="F65" s="11" t="s">
        <v>735</v>
      </c>
      <c r="H65" s="10" t="s">
        <v>762</v>
      </c>
      <c r="J65" s="13" t="str">
        <f t="shared" si="0"/>
        <v>&lt;eu:DocumentReferenceIdentifier&gt;</v>
      </c>
      <c r="K65" s="10" t="s">
        <v>2448</v>
      </c>
    </row>
    <row r="66" spans="1:11" ht="28.8" x14ac:dyDescent="0.3">
      <c r="A66" s="9">
        <v>65</v>
      </c>
      <c r="B66" s="4" t="s">
        <v>374</v>
      </c>
      <c r="C66" s="4" t="s">
        <v>589</v>
      </c>
      <c r="D66" s="9" t="s">
        <v>766</v>
      </c>
      <c r="E66" s="9" t="s">
        <v>3</v>
      </c>
      <c r="F66" s="11" t="s">
        <v>735</v>
      </c>
      <c r="H66" s="10" t="s">
        <v>762</v>
      </c>
      <c r="J66" s="13" t="str">
        <f t="shared" ref="J66:J129" si="1">IF(F66="FED",IF(AND(E66="ConceptScheme",LEFT(H66,7) &lt;&gt; "inspire"),CONCATENATE("&lt;",H66,":",LOWER(IF(I66="",B66,I66)),"#id&gt;"),CONCATENATE("&lt;",H66,":",IF(I66="",B66,I66),"&gt;")),CONCATENATE("&lt;",H66,":",IF(I66="",B66,I66),"&gt;"))</f>
        <v>&lt;eu:DocumentReferenceURL&gt;</v>
      </c>
      <c r="K66" s="10" t="s">
        <v>2448</v>
      </c>
    </row>
    <row r="67" spans="1:11" ht="43.2" x14ac:dyDescent="0.3">
      <c r="A67" s="9">
        <v>66</v>
      </c>
      <c r="B67" s="4" t="s">
        <v>375</v>
      </c>
      <c r="C67" s="4" t="s">
        <v>590</v>
      </c>
      <c r="D67" s="9" t="s">
        <v>766</v>
      </c>
      <c r="E67" s="9" t="s">
        <v>3</v>
      </c>
      <c r="F67" s="11" t="s">
        <v>735</v>
      </c>
      <c r="H67" s="10" t="s">
        <v>762</v>
      </c>
      <c r="J67" s="13" t="str">
        <f t="shared" si="1"/>
        <v>&lt;eu:DocumentReferenceDescription&gt;</v>
      </c>
      <c r="K67" s="10" t="s">
        <v>2448</v>
      </c>
    </row>
    <row r="68" spans="1:11" ht="43.2" x14ac:dyDescent="0.3">
      <c r="A68" s="9">
        <v>67</v>
      </c>
      <c r="B68" s="4" t="s">
        <v>376</v>
      </c>
      <c r="C68" s="4" t="s">
        <v>591</v>
      </c>
      <c r="D68" s="9" t="s">
        <v>766</v>
      </c>
      <c r="E68" s="9" t="s">
        <v>3</v>
      </c>
      <c r="F68" s="11" t="s">
        <v>735</v>
      </c>
      <c r="H68" s="10" t="s">
        <v>762</v>
      </c>
      <c r="J68" s="13" t="str">
        <f t="shared" si="1"/>
        <v>&lt;eu:DocumentReferenceType&gt;</v>
      </c>
      <c r="K68" s="10" t="s">
        <v>2448</v>
      </c>
    </row>
    <row r="69" spans="1:11" ht="230.4" x14ac:dyDescent="0.3">
      <c r="A69" s="9">
        <v>68</v>
      </c>
      <c r="B69" s="4" t="s">
        <v>377</v>
      </c>
      <c r="C69" s="4" t="s">
        <v>592</v>
      </c>
      <c r="D69" s="9" t="s">
        <v>766</v>
      </c>
      <c r="E69" s="9" t="s">
        <v>2</v>
      </c>
      <c r="F69" s="11" t="s">
        <v>735</v>
      </c>
      <c r="H69" s="10" t="s">
        <v>762</v>
      </c>
      <c r="J69" s="13" t="str">
        <f t="shared" si="1"/>
        <v>&lt;eu:Event&gt;</v>
      </c>
      <c r="K69" s="10" t="s">
        <v>2448</v>
      </c>
    </row>
    <row r="70" spans="1:11" x14ac:dyDescent="0.3">
      <c r="A70" s="9">
        <v>69</v>
      </c>
      <c r="B70" s="4" t="s">
        <v>378</v>
      </c>
      <c r="C70" s="4" t="s">
        <v>593</v>
      </c>
      <c r="D70" s="9" t="s">
        <v>766</v>
      </c>
      <c r="E70" s="9" t="s">
        <v>3</v>
      </c>
      <c r="F70" s="11" t="s">
        <v>735</v>
      </c>
      <c r="H70" s="10" t="s">
        <v>762</v>
      </c>
      <c r="J70" s="13" t="str">
        <f t="shared" si="1"/>
        <v>&lt;eu:EventIdentifier&gt;</v>
      </c>
      <c r="K70" s="10" t="s">
        <v>2448</v>
      </c>
    </row>
    <row r="71" spans="1:11" x14ac:dyDescent="0.3">
      <c r="A71" s="9">
        <v>70</v>
      </c>
      <c r="B71" s="4" t="s">
        <v>379</v>
      </c>
      <c r="C71" s="4" t="s">
        <v>594</v>
      </c>
      <c r="D71" s="9" t="s">
        <v>766</v>
      </c>
      <c r="E71" s="9" t="s">
        <v>3</v>
      </c>
      <c r="F71" s="11" t="s">
        <v>735</v>
      </c>
      <c r="H71" s="10" t="s">
        <v>762</v>
      </c>
      <c r="J71" s="13" t="str">
        <f t="shared" si="1"/>
        <v>&lt;eu:EventName&gt;</v>
      </c>
      <c r="K71" s="10" t="s">
        <v>2448</v>
      </c>
    </row>
    <row r="72" spans="1:11" ht="72" x14ac:dyDescent="0.3">
      <c r="A72" s="9">
        <v>71</v>
      </c>
      <c r="B72" s="4" t="s">
        <v>380</v>
      </c>
      <c r="C72" s="4" t="s">
        <v>595</v>
      </c>
      <c r="D72" s="9" t="s">
        <v>766</v>
      </c>
      <c r="E72" s="9" t="s">
        <v>3</v>
      </c>
      <c r="F72" s="11" t="s">
        <v>735</v>
      </c>
      <c r="H72" s="10" t="s">
        <v>762</v>
      </c>
      <c r="J72" s="13" t="str">
        <f t="shared" si="1"/>
        <v>&lt;eu:EventDescription&gt;</v>
      </c>
      <c r="K72" s="10" t="s">
        <v>2448</v>
      </c>
    </row>
    <row r="73" spans="1:11" ht="72" x14ac:dyDescent="0.3">
      <c r="A73" s="9">
        <v>72</v>
      </c>
      <c r="B73" s="4" t="s">
        <v>381</v>
      </c>
      <c r="C73" s="4" t="s">
        <v>596</v>
      </c>
      <c r="D73" s="9" t="s">
        <v>766</v>
      </c>
      <c r="E73" s="9" t="s">
        <v>3</v>
      </c>
      <c r="F73" s="11" t="s">
        <v>735</v>
      </c>
      <c r="H73" s="10" t="s">
        <v>762</v>
      </c>
      <c r="J73" s="13" t="str">
        <f t="shared" si="1"/>
        <v>&lt;eu:EventType&gt;</v>
      </c>
      <c r="K73" s="10" t="s">
        <v>2448</v>
      </c>
    </row>
    <row r="74" spans="1:11" ht="28.8" x14ac:dyDescent="0.3">
      <c r="A74" s="9">
        <v>73</v>
      </c>
      <c r="B74" s="4" t="s">
        <v>382</v>
      </c>
      <c r="C74" s="4" t="s">
        <v>597</v>
      </c>
      <c r="D74" s="9" t="s">
        <v>766</v>
      </c>
      <c r="E74" s="9" t="s">
        <v>544</v>
      </c>
      <c r="F74" s="11" t="s">
        <v>735</v>
      </c>
      <c r="H74" s="10" t="s">
        <v>762</v>
      </c>
      <c r="J74" s="13" t="str">
        <f t="shared" si="1"/>
        <v>&lt;eu:EventRelatedService&gt;</v>
      </c>
      <c r="K74" s="10" t="s">
        <v>2448</v>
      </c>
    </row>
    <row r="75" spans="1:11" ht="100.8" x14ac:dyDescent="0.3">
      <c r="A75" s="9">
        <v>74</v>
      </c>
      <c r="B75" s="4" t="s">
        <v>383</v>
      </c>
      <c r="C75" s="4" t="s">
        <v>598</v>
      </c>
      <c r="D75" s="9" t="s">
        <v>766</v>
      </c>
      <c r="E75" s="9" t="s">
        <v>2</v>
      </c>
      <c r="F75" s="11" t="s">
        <v>735</v>
      </c>
      <c r="H75" s="10" t="s">
        <v>762</v>
      </c>
      <c r="J75" s="13" t="str">
        <f t="shared" si="1"/>
        <v>&lt;eu:Evidence&gt;</v>
      </c>
      <c r="K75" s="10" t="s">
        <v>2448</v>
      </c>
    </row>
    <row r="76" spans="1:11" x14ac:dyDescent="0.3">
      <c r="A76" s="9">
        <v>75</v>
      </c>
      <c r="B76" s="4" t="s">
        <v>384</v>
      </c>
      <c r="C76" s="4" t="s">
        <v>599</v>
      </c>
      <c r="D76" s="9" t="s">
        <v>766</v>
      </c>
      <c r="E76" s="9" t="s">
        <v>3</v>
      </c>
      <c r="F76" s="11" t="s">
        <v>735</v>
      </c>
      <c r="H76" s="10" t="s">
        <v>762</v>
      </c>
      <c r="J76" s="13" t="str">
        <f t="shared" si="1"/>
        <v>&lt;eu:EvidenceIdentifier&gt;</v>
      </c>
      <c r="K76" s="10" t="s">
        <v>2448</v>
      </c>
    </row>
    <row r="77" spans="1:11" ht="57.6" x14ac:dyDescent="0.3">
      <c r="A77" s="9">
        <v>76</v>
      </c>
      <c r="B77" s="4" t="s">
        <v>385</v>
      </c>
      <c r="C77" s="4" t="s">
        <v>600</v>
      </c>
      <c r="D77" s="9" t="s">
        <v>766</v>
      </c>
      <c r="E77" s="9" t="s">
        <v>3</v>
      </c>
      <c r="F77" s="11" t="s">
        <v>735</v>
      </c>
      <c r="H77" s="10" t="s">
        <v>762</v>
      </c>
      <c r="J77" s="13" t="str">
        <f t="shared" si="1"/>
        <v>&lt;eu:EvidenceEvidenceType&gt;</v>
      </c>
      <c r="K77" s="10" t="s">
        <v>2448</v>
      </c>
    </row>
    <row r="78" spans="1:11" x14ac:dyDescent="0.3">
      <c r="A78" s="9">
        <v>77</v>
      </c>
      <c r="B78" s="4" t="s">
        <v>386</v>
      </c>
      <c r="C78" s="4" t="s">
        <v>601</v>
      </c>
      <c r="D78" s="9" t="s">
        <v>766</v>
      </c>
      <c r="E78" s="9" t="s">
        <v>3</v>
      </c>
      <c r="F78" s="11" t="s">
        <v>735</v>
      </c>
      <c r="H78" s="10" t="s">
        <v>762</v>
      </c>
      <c r="J78" s="13" t="str">
        <f t="shared" si="1"/>
        <v>&lt;eu:EvidenceName&gt;</v>
      </c>
      <c r="K78" s="10" t="s">
        <v>2448</v>
      </c>
    </row>
    <row r="79" spans="1:11" x14ac:dyDescent="0.3">
      <c r="A79" s="9">
        <v>78</v>
      </c>
      <c r="B79" s="4" t="s">
        <v>387</v>
      </c>
      <c r="C79" s="4" t="s">
        <v>602</v>
      </c>
      <c r="D79" s="9" t="s">
        <v>766</v>
      </c>
      <c r="E79" s="9" t="s">
        <v>3</v>
      </c>
      <c r="F79" s="11" t="s">
        <v>735</v>
      </c>
      <c r="H79" s="10" t="s">
        <v>762</v>
      </c>
      <c r="J79" s="13" t="str">
        <f t="shared" si="1"/>
        <v>&lt;eu:EvidenceDescription&gt;</v>
      </c>
      <c r="K79" s="10" t="s">
        <v>2448</v>
      </c>
    </row>
    <row r="80" spans="1:11" ht="43.2" x14ac:dyDescent="0.3">
      <c r="A80" s="9">
        <v>79</v>
      </c>
      <c r="B80" s="4" t="s">
        <v>388</v>
      </c>
      <c r="C80" s="4" t="s">
        <v>603</v>
      </c>
      <c r="D80" s="9" t="s">
        <v>766</v>
      </c>
      <c r="E80" s="9" t="s">
        <v>3</v>
      </c>
      <c r="F80" s="11" t="s">
        <v>735</v>
      </c>
      <c r="H80" s="10" t="s">
        <v>762</v>
      </c>
      <c r="J80" s="13" t="str">
        <f t="shared" si="1"/>
        <v>&lt;eu:EvidenceLanguage&gt;</v>
      </c>
      <c r="K80" s="10" t="s">
        <v>2448</v>
      </c>
    </row>
    <row r="81" spans="1:11" x14ac:dyDescent="0.3">
      <c r="A81" s="9">
        <v>80</v>
      </c>
      <c r="B81" s="4" t="s">
        <v>389</v>
      </c>
      <c r="C81" s="4" t="s">
        <v>761</v>
      </c>
      <c r="D81" s="9" t="s">
        <v>766</v>
      </c>
      <c r="E81" s="9" t="s">
        <v>544</v>
      </c>
      <c r="F81" s="11" t="s">
        <v>735</v>
      </c>
      <c r="H81" s="10" t="s">
        <v>762</v>
      </c>
      <c r="J81" s="13" t="str">
        <f t="shared" si="1"/>
        <v>&lt;eu:EvidenceBelongsToAgent&gt;</v>
      </c>
      <c r="K81" s="10" t="s">
        <v>2448</v>
      </c>
    </row>
    <row r="82" spans="1:11" ht="43.2" x14ac:dyDescent="0.3">
      <c r="A82" s="9">
        <v>81</v>
      </c>
      <c r="B82" s="4" t="s">
        <v>390</v>
      </c>
      <c r="C82" s="4" t="s">
        <v>604</v>
      </c>
      <c r="D82" s="9" t="s">
        <v>766</v>
      </c>
      <c r="E82" s="9" t="s">
        <v>544</v>
      </c>
      <c r="F82" s="11" t="s">
        <v>735</v>
      </c>
      <c r="H82" s="10" t="s">
        <v>762</v>
      </c>
      <c r="J82" s="13" t="str">
        <f t="shared" si="1"/>
        <v>&lt;eu:EvidenceIssuedByOrganisation&gt;</v>
      </c>
      <c r="K82" s="10" t="s">
        <v>2448</v>
      </c>
    </row>
    <row r="83" spans="1:11" ht="43.2" x14ac:dyDescent="0.3">
      <c r="A83" s="9">
        <v>82</v>
      </c>
      <c r="B83" s="4" t="s">
        <v>391</v>
      </c>
      <c r="C83" s="4" t="s">
        <v>605</v>
      </c>
      <c r="D83" s="9" t="s">
        <v>766</v>
      </c>
      <c r="E83" s="9" t="s">
        <v>544</v>
      </c>
      <c r="F83" s="11" t="s">
        <v>735</v>
      </c>
      <c r="H83" s="10" t="s">
        <v>762</v>
      </c>
      <c r="J83" s="13" t="str">
        <f t="shared" si="1"/>
        <v>&lt;eu:EvidenceIsSupportedByDocumentReference&gt;</v>
      </c>
      <c r="K83" s="10" t="s">
        <v>2448</v>
      </c>
    </row>
    <row r="84" spans="1:11" ht="129.6" x14ac:dyDescent="0.3">
      <c r="A84" s="9">
        <v>83</v>
      </c>
      <c r="B84" s="4" t="s">
        <v>392</v>
      </c>
      <c r="C84" s="4" t="s">
        <v>606</v>
      </c>
      <c r="D84" s="9" t="s">
        <v>766</v>
      </c>
      <c r="E84" s="9" t="s">
        <v>2</v>
      </c>
      <c r="F84" s="11" t="s">
        <v>735</v>
      </c>
      <c r="H84" s="10" t="s">
        <v>762</v>
      </c>
      <c r="J84" s="13" t="str">
        <f t="shared" si="1"/>
        <v>&lt;eu:FormalFramework&gt;</v>
      </c>
      <c r="K84" s="10" t="s">
        <v>2448</v>
      </c>
    </row>
    <row r="85" spans="1:11" ht="57.6" x14ac:dyDescent="0.3">
      <c r="A85" s="9">
        <v>84</v>
      </c>
      <c r="B85" s="4" t="s">
        <v>393</v>
      </c>
      <c r="C85" s="4" t="s">
        <v>607</v>
      </c>
      <c r="D85" s="9" t="s">
        <v>766</v>
      </c>
      <c r="E85" s="9" t="s">
        <v>3</v>
      </c>
      <c r="F85" s="11" t="s">
        <v>735</v>
      </c>
      <c r="H85" s="10" t="s">
        <v>762</v>
      </c>
      <c r="J85" s="13" t="str">
        <f t="shared" si="1"/>
        <v>&lt;eu:FormalFrameworkIdentifier&gt;</v>
      </c>
      <c r="K85" s="10" t="s">
        <v>2448</v>
      </c>
    </row>
    <row r="86" spans="1:11" x14ac:dyDescent="0.3">
      <c r="A86" s="9">
        <v>85</v>
      </c>
      <c r="B86" s="4" t="s">
        <v>394</v>
      </c>
      <c r="C86" s="4" t="s">
        <v>608</v>
      </c>
      <c r="D86" s="9" t="s">
        <v>766</v>
      </c>
      <c r="E86" s="9" t="s">
        <v>3</v>
      </c>
      <c r="F86" s="11" t="s">
        <v>735</v>
      </c>
      <c r="H86" s="10" t="s">
        <v>762</v>
      </c>
      <c r="J86" s="13" t="str">
        <f t="shared" si="1"/>
        <v>&lt;eu:FormalFrameworkName&gt;</v>
      </c>
      <c r="K86" s="10" t="s">
        <v>2448</v>
      </c>
    </row>
    <row r="87" spans="1:11" ht="28.8" x14ac:dyDescent="0.3">
      <c r="A87" s="9">
        <v>86</v>
      </c>
      <c r="B87" s="4" t="s">
        <v>395</v>
      </c>
      <c r="C87" s="4" t="s">
        <v>609</v>
      </c>
      <c r="D87" s="9" t="s">
        <v>766</v>
      </c>
      <c r="E87" s="9" t="s">
        <v>3</v>
      </c>
      <c r="F87" s="11" t="s">
        <v>735</v>
      </c>
      <c r="H87" s="10" t="s">
        <v>762</v>
      </c>
      <c r="J87" s="13" t="str">
        <f t="shared" si="1"/>
        <v>&lt;eu:FormalFrameworkDescription&gt;</v>
      </c>
      <c r="K87" s="10" t="s">
        <v>2448</v>
      </c>
    </row>
    <row r="88" spans="1:11" ht="43.2" x14ac:dyDescent="0.3">
      <c r="A88" s="9">
        <v>87</v>
      </c>
      <c r="B88" s="4" t="s">
        <v>396</v>
      </c>
      <c r="C88" s="4" t="s">
        <v>610</v>
      </c>
      <c r="D88" s="9" t="s">
        <v>766</v>
      </c>
      <c r="E88" s="9" t="s">
        <v>3</v>
      </c>
      <c r="F88" s="11" t="s">
        <v>735</v>
      </c>
      <c r="H88" s="10" t="s">
        <v>762</v>
      </c>
      <c r="J88" s="13" t="str">
        <f t="shared" si="1"/>
        <v>&lt;eu:FormalFrameworkLanguage&gt;</v>
      </c>
      <c r="K88" s="10" t="s">
        <v>2448</v>
      </c>
    </row>
    <row r="89" spans="1:11" ht="72" x14ac:dyDescent="0.3">
      <c r="A89" s="9">
        <v>88</v>
      </c>
      <c r="B89" s="4" t="s">
        <v>397</v>
      </c>
      <c r="C89" s="4" t="s">
        <v>611</v>
      </c>
      <c r="D89" s="9" t="s">
        <v>766</v>
      </c>
      <c r="E89" s="9" t="s">
        <v>3</v>
      </c>
      <c r="F89" s="11" t="s">
        <v>735</v>
      </c>
      <c r="H89" s="10" t="s">
        <v>762</v>
      </c>
      <c r="J89" s="13" t="str">
        <f t="shared" si="1"/>
        <v>&lt;eu:FormalFrameworkStatus&gt;</v>
      </c>
      <c r="K89" s="10" t="s">
        <v>2448</v>
      </c>
    </row>
    <row r="90" spans="1:11" ht="43.2" x14ac:dyDescent="0.3">
      <c r="A90" s="9">
        <v>89</v>
      </c>
      <c r="B90" s="4" t="s">
        <v>398</v>
      </c>
      <c r="C90" s="4" t="s">
        <v>612</v>
      </c>
      <c r="D90" s="9" t="s">
        <v>766</v>
      </c>
      <c r="E90" s="9" t="s">
        <v>3</v>
      </c>
      <c r="F90" s="11" t="s">
        <v>735</v>
      </c>
      <c r="H90" s="10" t="s">
        <v>762</v>
      </c>
      <c r="J90" s="13" t="str">
        <f t="shared" si="1"/>
        <v>&lt;eu:FormalFrameworkSubject&gt;</v>
      </c>
      <c r="K90" s="10" t="s">
        <v>2448</v>
      </c>
    </row>
    <row r="91" spans="1:11" ht="72" x14ac:dyDescent="0.3">
      <c r="A91" s="9">
        <v>90</v>
      </c>
      <c r="B91" s="4" t="s">
        <v>399</v>
      </c>
      <c r="C91" s="4" t="s">
        <v>613</v>
      </c>
      <c r="D91" s="9" t="s">
        <v>766</v>
      </c>
      <c r="E91" s="9" t="s">
        <v>3</v>
      </c>
      <c r="F91" s="11" t="s">
        <v>735</v>
      </c>
      <c r="H91" s="10" t="s">
        <v>762</v>
      </c>
      <c r="J91" s="13" t="str">
        <f t="shared" si="1"/>
        <v>&lt;eu:FormalFrameworkTerritorialApplication&gt;</v>
      </c>
      <c r="K91" s="10" t="s">
        <v>2448</v>
      </c>
    </row>
    <row r="92" spans="1:11" ht="72" x14ac:dyDescent="0.3">
      <c r="A92" s="9">
        <v>91</v>
      </c>
      <c r="B92" s="4" t="s">
        <v>400</v>
      </c>
      <c r="C92" s="4" t="s">
        <v>614</v>
      </c>
      <c r="D92" s="9" t="s">
        <v>766</v>
      </c>
      <c r="E92" s="9" t="s">
        <v>3</v>
      </c>
      <c r="F92" s="11" t="s">
        <v>735</v>
      </c>
      <c r="H92" s="10" t="s">
        <v>762</v>
      </c>
      <c r="J92" s="13" t="str">
        <f t="shared" si="1"/>
        <v>&lt;eu:FormalFrameworkType&gt;</v>
      </c>
      <c r="K92" s="10" t="s">
        <v>2448</v>
      </c>
    </row>
    <row r="93" spans="1:11" x14ac:dyDescent="0.3">
      <c r="A93" s="9">
        <v>92</v>
      </c>
      <c r="B93" s="4" t="s">
        <v>401</v>
      </c>
      <c r="C93" s="4" t="s">
        <v>615</v>
      </c>
      <c r="D93" s="9" t="s">
        <v>766</v>
      </c>
      <c r="E93" s="9" t="s">
        <v>544</v>
      </c>
      <c r="F93" s="11" t="s">
        <v>735</v>
      </c>
      <c r="H93" s="10" t="s">
        <v>762</v>
      </c>
      <c r="J93" s="13" t="str">
        <f t="shared" si="1"/>
        <v>&lt;eu:FormalFrameworkRelated&gt;</v>
      </c>
      <c r="K93" s="10" t="s">
        <v>2448</v>
      </c>
    </row>
    <row r="94" spans="1:11" ht="187.2" x14ac:dyDescent="0.3">
      <c r="A94" s="9">
        <v>93</v>
      </c>
      <c r="B94" s="4" t="s">
        <v>402</v>
      </c>
      <c r="C94" s="4" t="s">
        <v>548</v>
      </c>
      <c r="D94" s="9" t="s">
        <v>75</v>
      </c>
      <c r="E94" s="9" t="s">
        <v>2</v>
      </c>
      <c r="F94" s="11" t="s">
        <v>735</v>
      </c>
      <c r="H94" s="10" t="s">
        <v>762</v>
      </c>
      <c r="J94" s="13" t="str">
        <f t="shared" si="1"/>
        <v>&lt;eu:FoundationEvent&gt;</v>
      </c>
      <c r="K94" s="10" t="s">
        <v>2448</v>
      </c>
    </row>
    <row r="95" spans="1:11" x14ac:dyDescent="0.3">
      <c r="A95" s="9">
        <v>94</v>
      </c>
      <c r="B95" s="4" t="s">
        <v>403</v>
      </c>
      <c r="C95" s="4" t="s">
        <v>616</v>
      </c>
      <c r="D95" s="9" t="s">
        <v>32</v>
      </c>
      <c r="E95" s="9" t="s">
        <v>2</v>
      </c>
      <c r="F95" s="11" t="s">
        <v>735</v>
      </c>
      <c r="H95" s="10" t="s">
        <v>762</v>
      </c>
      <c r="J95" s="13" t="str">
        <f t="shared" si="1"/>
        <v>&lt;eu:Geometry&gt;</v>
      </c>
      <c r="K95" s="10" t="s">
        <v>2448</v>
      </c>
    </row>
    <row r="96" spans="1:11" x14ac:dyDescent="0.3">
      <c r="A96" s="9">
        <v>95</v>
      </c>
      <c r="B96" s="4" t="s">
        <v>404</v>
      </c>
      <c r="C96" s="4" t="s">
        <v>617</v>
      </c>
      <c r="D96" s="9" t="s">
        <v>32</v>
      </c>
      <c r="E96" s="9" t="s">
        <v>3</v>
      </c>
      <c r="F96" s="11" t="s">
        <v>735</v>
      </c>
      <c r="H96" s="10" t="s">
        <v>762</v>
      </c>
      <c r="J96" s="13" t="str">
        <f t="shared" si="1"/>
        <v>&lt;eu:GeometryCoordinates&gt;</v>
      </c>
      <c r="K96" s="10" t="s">
        <v>2448</v>
      </c>
    </row>
    <row r="97" spans="1:11" ht="28.8" x14ac:dyDescent="0.3">
      <c r="A97" s="9">
        <v>96</v>
      </c>
      <c r="B97" s="4" t="s">
        <v>405</v>
      </c>
      <c r="C97" s="4" t="s">
        <v>618</v>
      </c>
      <c r="D97" s="9" t="s">
        <v>32</v>
      </c>
      <c r="E97" s="9" t="s">
        <v>3</v>
      </c>
      <c r="F97" s="11" t="s">
        <v>735</v>
      </c>
      <c r="H97" s="10" t="s">
        <v>762</v>
      </c>
      <c r="J97" s="13" t="str">
        <f t="shared" si="1"/>
        <v>&lt;eu:GeometryCRS&gt;</v>
      </c>
      <c r="K97" s="10" t="s">
        <v>2448</v>
      </c>
    </row>
    <row r="98" spans="1:11" x14ac:dyDescent="0.3">
      <c r="A98" s="9">
        <v>97</v>
      </c>
      <c r="B98" s="4" t="s">
        <v>406</v>
      </c>
      <c r="C98" s="4" t="s">
        <v>619</v>
      </c>
      <c r="D98" s="9" t="s">
        <v>32</v>
      </c>
      <c r="E98" s="9" t="s">
        <v>3</v>
      </c>
      <c r="F98" s="11" t="s">
        <v>735</v>
      </c>
      <c r="H98" s="10" t="s">
        <v>762</v>
      </c>
      <c r="J98" s="13" t="str">
        <f t="shared" si="1"/>
        <v>&lt;eu:GeometryType&gt;</v>
      </c>
      <c r="K98" s="10" t="s">
        <v>2448</v>
      </c>
    </row>
    <row r="99" spans="1:11" ht="28.8" x14ac:dyDescent="0.3">
      <c r="A99" s="9">
        <v>98</v>
      </c>
      <c r="B99" s="4" t="s">
        <v>407</v>
      </c>
      <c r="C99" s="4" t="s">
        <v>620</v>
      </c>
      <c r="D99" s="9" t="s">
        <v>32</v>
      </c>
      <c r="E99" s="9" t="s">
        <v>2</v>
      </c>
      <c r="F99" s="11" t="s">
        <v>735</v>
      </c>
      <c r="H99" s="10" t="s">
        <v>762</v>
      </c>
      <c r="J99" s="13" t="str">
        <f t="shared" si="1"/>
        <v>&lt;eu:Jurisdiction&gt;</v>
      </c>
      <c r="K99" s="10" t="s">
        <v>2448</v>
      </c>
    </row>
    <row r="100" spans="1:11" x14ac:dyDescent="0.3">
      <c r="A100" s="9">
        <v>99</v>
      </c>
      <c r="B100" s="4" t="s">
        <v>408</v>
      </c>
      <c r="C100" s="4" t="s">
        <v>621</v>
      </c>
      <c r="D100" s="9" t="s">
        <v>32</v>
      </c>
      <c r="E100" s="9" t="s">
        <v>3</v>
      </c>
      <c r="F100" s="11" t="s">
        <v>735</v>
      </c>
      <c r="H100" s="10" t="s">
        <v>762</v>
      </c>
      <c r="J100" s="13" t="str">
        <f t="shared" si="1"/>
        <v>&lt;eu:JurisdictionName&gt;</v>
      </c>
      <c r="K100" s="10" t="s">
        <v>2448</v>
      </c>
    </row>
    <row r="101" spans="1:11" x14ac:dyDescent="0.3">
      <c r="A101" s="9">
        <v>100</v>
      </c>
      <c r="B101" s="4" t="s">
        <v>409</v>
      </c>
      <c r="C101" s="4" t="s">
        <v>623</v>
      </c>
      <c r="D101" s="9" t="s">
        <v>32</v>
      </c>
      <c r="E101" s="9" t="s">
        <v>3</v>
      </c>
      <c r="F101" s="11" t="s">
        <v>735</v>
      </c>
      <c r="H101" s="10" t="s">
        <v>762</v>
      </c>
      <c r="J101" s="13" t="str">
        <f t="shared" si="1"/>
        <v>&lt;eu:JurisdictionIdentifier&gt;</v>
      </c>
      <c r="K101" s="10" t="s">
        <v>2448</v>
      </c>
    </row>
    <row r="102" spans="1:11" x14ac:dyDescent="0.3">
      <c r="A102" s="9">
        <v>101</v>
      </c>
      <c r="B102" s="4" t="s">
        <v>410</v>
      </c>
      <c r="C102" s="4" t="s">
        <v>624</v>
      </c>
      <c r="D102" s="9" t="s">
        <v>75</v>
      </c>
      <c r="E102" s="9" t="s">
        <v>2</v>
      </c>
      <c r="F102" s="11" t="s">
        <v>735</v>
      </c>
      <c r="H102" s="10" t="s">
        <v>762</v>
      </c>
      <c r="J102" s="13" t="str">
        <f t="shared" si="1"/>
        <v>&lt;eu:LegalEntity&gt;</v>
      </c>
      <c r="K102" s="10" t="s">
        <v>2448</v>
      </c>
    </row>
    <row r="103" spans="1:11" ht="28.8" x14ac:dyDescent="0.3">
      <c r="A103" s="9">
        <v>102</v>
      </c>
      <c r="B103" s="4" t="s">
        <v>411</v>
      </c>
      <c r="C103" s="4" t="s">
        <v>625</v>
      </c>
      <c r="D103" s="9" t="s">
        <v>75</v>
      </c>
      <c r="E103" s="9" t="s">
        <v>3</v>
      </c>
      <c r="F103" s="11" t="s">
        <v>735</v>
      </c>
      <c r="H103" s="10" t="s">
        <v>762</v>
      </c>
      <c r="J103" s="13" t="str">
        <f t="shared" si="1"/>
        <v>&lt;eu:LegalEntityLegalIdentifier&gt;</v>
      </c>
      <c r="K103" s="10" t="s">
        <v>2448</v>
      </c>
    </row>
    <row r="104" spans="1:11" ht="28.8" x14ac:dyDescent="0.3">
      <c r="A104" s="9">
        <v>103</v>
      </c>
      <c r="B104" s="4" t="s">
        <v>412</v>
      </c>
      <c r="C104" s="4" t="s">
        <v>626</v>
      </c>
      <c r="D104" s="9" t="s">
        <v>75</v>
      </c>
      <c r="E104" s="9" t="s">
        <v>3</v>
      </c>
      <c r="F104" s="11" t="s">
        <v>735</v>
      </c>
      <c r="H104" s="10" t="s">
        <v>762</v>
      </c>
      <c r="J104" s="13" t="str">
        <f t="shared" si="1"/>
        <v>&lt;eu:LegalEntityIdentifier&gt;</v>
      </c>
      <c r="K104" s="10" t="s">
        <v>2448</v>
      </c>
    </row>
    <row r="105" spans="1:11" x14ac:dyDescent="0.3">
      <c r="A105" s="9">
        <v>104</v>
      </c>
      <c r="B105" s="4" t="s">
        <v>413</v>
      </c>
      <c r="C105" s="4" t="s">
        <v>627</v>
      </c>
      <c r="D105" s="9" t="s">
        <v>75</v>
      </c>
      <c r="E105" s="9" t="s">
        <v>3</v>
      </c>
      <c r="F105" s="11" t="s">
        <v>735</v>
      </c>
      <c r="H105" s="10" t="s">
        <v>762</v>
      </c>
      <c r="J105" s="13" t="str">
        <f t="shared" si="1"/>
        <v>&lt;eu:LegalEntityLegalName&gt;</v>
      </c>
      <c r="K105" s="10" t="s">
        <v>2448</v>
      </c>
    </row>
    <row r="106" spans="1:11" x14ac:dyDescent="0.3">
      <c r="A106" s="9">
        <v>105</v>
      </c>
      <c r="B106" s="4" t="s">
        <v>414</v>
      </c>
      <c r="C106" s="4" t="s">
        <v>628</v>
      </c>
      <c r="D106" s="9" t="s">
        <v>75</v>
      </c>
      <c r="E106" s="9" t="s">
        <v>3</v>
      </c>
      <c r="F106" s="11" t="s">
        <v>735</v>
      </c>
      <c r="H106" s="10" t="s">
        <v>762</v>
      </c>
      <c r="J106" s="13" t="str">
        <f t="shared" si="1"/>
        <v>&lt;eu:LegalEntityAlternativeName&gt;</v>
      </c>
      <c r="K106" s="10" t="s">
        <v>2448</v>
      </c>
    </row>
    <row r="107" spans="1:11" x14ac:dyDescent="0.3">
      <c r="A107" s="9">
        <v>106</v>
      </c>
      <c r="B107" s="4" t="s">
        <v>415</v>
      </c>
      <c r="C107" s="4" t="s">
        <v>629</v>
      </c>
      <c r="D107" s="9" t="s">
        <v>75</v>
      </c>
      <c r="E107" s="9" t="s">
        <v>3</v>
      </c>
      <c r="F107" s="11" t="s">
        <v>735</v>
      </c>
      <c r="H107" s="10" t="s">
        <v>762</v>
      </c>
      <c r="J107" s="13" t="str">
        <f t="shared" si="1"/>
        <v>&lt;eu:LegalEntityCompanyType&gt;</v>
      </c>
      <c r="K107" s="10" t="s">
        <v>2448</v>
      </c>
    </row>
    <row r="108" spans="1:11" x14ac:dyDescent="0.3">
      <c r="A108" s="9">
        <v>107</v>
      </c>
      <c r="B108" s="4" t="s">
        <v>416</v>
      </c>
      <c r="C108" s="4" t="s">
        <v>630</v>
      </c>
      <c r="D108" s="9" t="s">
        <v>75</v>
      </c>
      <c r="E108" s="9" t="s">
        <v>3</v>
      </c>
      <c r="F108" s="11" t="s">
        <v>735</v>
      </c>
      <c r="H108" s="10" t="s">
        <v>762</v>
      </c>
      <c r="J108" s="13" t="str">
        <f t="shared" si="1"/>
        <v>&lt;eu:LegalEntityCompanyStatus&gt;</v>
      </c>
      <c r="K108" s="10" t="s">
        <v>2448</v>
      </c>
    </row>
    <row r="109" spans="1:11" x14ac:dyDescent="0.3">
      <c r="A109" s="9">
        <v>108</v>
      </c>
      <c r="B109" s="4" t="s">
        <v>417</v>
      </c>
      <c r="C109" s="4" t="s">
        <v>631</v>
      </c>
      <c r="D109" s="9" t="s">
        <v>75</v>
      </c>
      <c r="E109" s="9" t="s">
        <v>3</v>
      </c>
      <c r="F109" s="11" t="s">
        <v>735</v>
      </c>
      <c r="H109" s="10" t="s">
        <v>762</v>
      </c>
      <c r="J109" s="13" t="str">
        <f t="shared" si="1"/>
        <v>&lt;eu:LegalEntityCompanyActivity&gt;</v>
      </c>
      <c r="K109" s="10" t="s">
        <v>2448</v>
      </c>
    </row>
    <row r="110" spans="1:11" x14ac:dyDescent="0.3">
      <c r="A110" s="9">
        <v>109</v>
      </c>
      <c r="B110" s="4" t="s">
        <v>418</v>
      </c>
      <c r="C110" s="4" t="s">
        <v>632</v>
      </c>
      <c r="D110" s="9" t="s">
        <v>75</v>
      </c>
      <c r="E110" s="9" t="s">
        <v>544</v>
      </c>
      <c r="F110" s="11" t="s">
        <v>735</v>
      </c>
      <c r="H110" s="10" t="s">
        <v>762</v>
      </c>
      <c r="J110" s="13" t="str">
        <f t="shared" si="1"/>
        <v>&lt;eu:LegalEntityRegisteredAddress&gt;</v>
      </c>
      <c r="K110" s="10" t="s">
        <v>2448</v>
      </c>
    </row>
    <row r="111" spans="1:11" ht="28.8" x14ac:dyDescent="0.3">
      <c r="A111" s="9">
        <v>110</v>
      </c>
      <c r="B111" s="4" t="s">
        <v>419</v>
      </c>
      <c r="C111" s="4" t="s">
        <v>633</v>
      </c>
      <c r="D111" s="9" t="s">
        <v>75</v>
      </c>
      <c r="E111" s="9" t="s">
        <v>544</v>
      </c>
      <c r="F111" s="11" t="s">
        <v>735</v>
      </c>
      <c r="H111" s="10" t="s">
        <v>762</v>
      </c>
      <c r="J111" s="13" t="str">
        <f t="shared" si="1"/>
        <v>&lt;eu:LegalEntityAddress&gt;</v>
      </c>
      <c r="K111" s="10" t="s">
        <v>2448</v>
      </c>
    </row>
    <row r="112" spans="1:11" x14ac:dyDescent="0.3">
      <c r="A112" s="9">
        <v>111</v>
      </c>
      <c r="B112" s="4" t="s">
        <v>420</v>
      </c>
      <c r="C112" s="4" t="s">
        <v>634</v>
      </c>
      <c r="D112" s="9" t="s">
        <v>75</v>
      </c>
      <c r="E112" s="9" t="s">
        <v>544</v>
      </c>
      <c r="F112" s="11" t="s">
        <v>735</v>
      </c>
      <c r="H112" s="10" t="s">
        <v>762</v>
      </c>
      <c r="J112" s="13" t="str">
        <f t="shared" si="1"/>
        <v>&lt;eu:LegalEntityLocation&gt;</v>
      </c>
      <c r="K112" s="10" t="s">
        <v>2448</v>
      </c>
    </row>
    <row r="113" spans="1:11" ht="115.2" x14ac:dyDescent="0.3">
      <c r="A113" s="9">
        <v>112</v>
      </c>
      <c r="B113" s="4" t="s">
        <v>421</v>
      </c>
      <c r="C113" s="4" t="s">
        <v>635</v>
      </c>
      <c r="D113" s="9" t="s">
        <v>4</v>
      </c>
      <c r="E113" s="9" t="s">
        <v>2</v>
      </c>
      <c r="F113" s="11" t="s">
        <v>735</v>
      </c>
      <c r="H113" s="10" t="s">
        <v>762</v>
      </c>
      <c r="J113" s="13" t="str">
        <f t="shared" si="1"/>
        <v>&lt;eu:LifeEvent&gt;</v>
      </c>
      <c r="K113" s="10" t="s">
        <v>2448</v>
      </c>
    </row>
    <row r="114" spans="1:11" x14ac:dyDescent="0.3">
      <c r="A114" s="9">
        <v>113</v>
      </c>
      <c r="B114" s="4" t="s">
        <v>32</v>
      </c>
      <c r="C114" s="4" t="s">
        <v>636</v>
      </c>
      <c r="D114" s="9" t="s">
        <v>32</v>
      </c>
      <c r="E114" s="9" t="s">
        <v>2</v>
      </c>
      <c r="F114" s="11" t="s">
        <v>735</v>
      </c>
      <c r="H114" s="10" t="s">
        <v>762</v>
      </c>
      <c r="J114" s="13" t="str">
        <f t="shared" si="1"/>
        <v>&lt;eu:Location&gt;</v>
      </c>
      <c r="K114" s="10" t="s">
        <v>2448</v>
      </c>
    </row>
    <row r="115" spans="1:11" x14ac:dyDescent="0.3">
      <c r="A115" s="9">
        <v>114</v>
      </c>
      <c r="B115" s="4" t="s">
        <v>422</v>
      </c>
      <c r="C115" s="4" t="s">
        <v>637</v>
      </c>
      <c r="D115" s="9" t="s">
        <v>32</v>
      </c>
      <c r="E115" s="9" t="s">
        <v>3</v>
      </c>
      <c r="F115" s="11" t="s">
        <v>735</v>
      </c>
      <c r="H115" s="10" t="s">
        <v>762</v>
      </c>
      <c r="J115" s="13" t="str">
        <f t="shared" si="1"/>
        <v>&lt;eu:LocationGeographicName&gt;</v>
      </c>
      <c r="K115" s="10" t="s">
        <v>2448</v>
      </c>
    </row>
    <row r="116" spans="1:11" x14ac:dyDescent="0.3">
      <c r="A116" s="9">
        <v>115</v>
      </c>
      <c r="B116" s="4" t="s">
        <v>423</v>
      </c>
      <c r="C116" s="4" t="s">
        <v>638</v>
      </c>
      <c r="D116" s="9" t="s">
        <v>32</v>
      </c>
      <c r="E116" s="9" t="s">
        <v>3</v>
      </c>
      <c r="F116" s="11" t="s">
        <v>735</v>
      </c>
      <c r="H116" s="10" t="s">
        <v>762</v>
      </c>
      <c r="J116" s="13" t="str">
        <f t="shared" si="1"/>
        <v>&lt;eu:LocationGeographicIdentifier&gt;</v>
      </c>
      <c r="K116" s="10" t="s">
        <v>2448</v>
      </c>
    </row>
    <row r="117" spans="1:11" x14ac:dyDescent="0.3">
      <c r="A117" s="9">
        <v>116</v>
      </c>
      <c r="B117" s="4" t="s">
        <v>424</v>
      </c>
      <c r="C117" s="4" t="s">
        <v>639</v>
      </c>
      <c r="D117" s="9" t="s">
        <v>32</v>
      </c>
      <c r="E117" s="9" t="s">
        <v>544</v>
      </c>
      <c r="F117" s="11" t="s">
        <v>735</v>
      </c>
      <c r="H117" s="10" t="s">
        <v>762</v>
      </c>
      <c r="J117" s="13" t="str">
        <f t="shared" si="1"/>
        <v>&lt;eu:LocationAddress&gt;</v>
      </c>
      <c r="K117" s="10" t="s">
        <v>2448</v>
      </c>
    </row>
    <row r="118" spans="1:11" x14ac:dyDescent="0.3">
      <c r="A118" s="9">
        <v>117</v>
      </c>
      <c r="B118" s="4" t="s">
        <v>425</v>
      </c>
      <c r="C118" s="4" t="s">
        <v>640</v>
      </c>
      <c r="D118" s="9" t="s">
        <v>32</v>
      </c>
      <c r="E118" s="9" t="s">
        <v>544</v>
      </c>
      <c r="F118" s="11" t="s">
        <v>735</v>
      </c>
      <c r="H118" s="10" t="s">
        <v>762</v>
      </c>
      <c r="J118" s="13" t="str">
        <f t="shared" si="1"/>
        <v>&lt;eu:LocationGeometry&gt;</v>
      </c>
      <c r="K118" s="10" t="s">
        <v>2448</v>
      </c>
    </row>
    <row r="119" spans="1:11" ht="28.8" x14ac:dyDescent="0.3">
      <c r="A119" s="9">
        <v>118</v>
      </c>
      <c r="B119" s="4" t="s">
        <v>426</v>
      </c>
      <c r="C119" s="4" t="s">
        <v>641</v>
      </c>
      <c r="D119" s="9" t="s">
        <v>75</v>
      </c>
      <c r="E119" s="9" t="s">
        <v>2</v>
      </c>
      <c r="F119" s="11" t="s">
        <v>735</v>
      </c>
      <c r="H119" s="10" t="s">
        <v>762</v>
      </c>
      <c r="J119" s="13" t="str">
        <f t="shared" si="1"/>
        <v>&lt;eu:Output&gt;</v>
      </c>
      <c r="K119" s="10" t="s">
        <v>2448</v>
      </c>
    </row>
    <row r="120" spans="1:11" x14ac:dyDescent="0.3">
      <c r="A120" s="9">
        <v>119</v>
      </c>
      <c r="B120" s="4" t="s">
        <v>427</v>
      </c>
      <c r="C120" s="4" t="s">
        <v>561</v>
      </c>
      <c r="D120" s="9" t="s">
        <v>75</v>
      </c>
      <c r="E120" s="9" t="s">
        <v>3</v>
      </c>
      <c r="F120" s="11" t="s">
        <v>735</v>
      </c>
      <c r="H120" s="10" t="s">
        <v>762</v>
      </c>
      <c r="J120" s="13" t="str">
        <f t="shared" si="1"/>
        <v>&lt;eu:OutputIdentifier&gt;</v>
      </c>
      <c r="K120" s="10" t="s">
        <v>2448</v>
      </c>
    </row>
    <row r="121" spans="1:11" x14ac:dyDescent="0.3">
      <c r="A121" s="9">
        <v>120</v>
      </c>
      <c r="B121" s="4" t="s">
        <v>428</v>
      </c>
      <c r="C121" s="4" t="s">
        <v>642</v>
      </c>
      <c r="D121" s="9" t="s">
        <v>75</v>
      </c>
      <c r="E121" s="9" t="s">
        <v>3</v>
      </c>
      <c r="F121" s="11" t="s">
        <v>735</v>
      </c>
      <c r="H121" s="10" t="s">
        <v>762</v>
      </c>
      <c r="J121" s="13" t="str">
        <f t="shared" si="1"/>
        <v>&lt;eu:OutputName&gt;</v>
      </c>
      <c r="K121" s="10" t="s">
        <v>2448</v>
      </c>
    </row>
    <row r="122" spans="1:11" x14ac:dyDescent="0.3">
      <c r="A122" s="9">
        <v>121</v>
      </c>
      <c r="B122" s="4" t="s">
        <v>429</v>
      </c>
      <c r="C122" s="4" t="s">
        <v>643</v>
      </c>
      <c r="D122" s="9" t="s">
        <v>75</v>
      </c>
      <c r="E122" s="9" t="s">
        <v>3</v>
      </c>
      <c r="F122" s="11" t="s">
        <v>735</v>
      </c>
      <c r="H122" s="10" t="s">
        <v>762</v>
      </c>
      <c r="J122" s="13" t="str">
        <f t="shared" si="1"/>
        <v>&lt;eu:OutputDescription&gt;</v>
      </c>
      <c r="K122" s="10" t="s">
        <v>2448</v>
      </c>
    </row>
    <row r="123" spans="1:11" x14ac:dyDescent="0.3">
      <c r="A123" s="9">
        <v>122</v>
      </c>
      <c r="B123" s="4" t="s">
        <v>430</v>
      </c>
      <c r="C123" s="4" t="s">
        <v>644</v>
      </c>
      <c r="D123" s="9" t="s">
        <v>75</v>
      </c>
      <c r="E123" s="9" t="s">
        <v>3</v>
      </c>
      <c r="F123" s="11" t="s">
        <v>735</v>
      </c>
      <c r="H123" s="10" t="s">
        <v>762</v>
      </c>
      <c r="J123" s="13" t="str">
        <f t="shared" si="1"/>
        <v>&lt;eu:OutputType&gt;</v>
      </c>
      <c r="K123" s="10" t="s">
        <v>2448</v>
      </c>
    </row>
    <row r="124" spans="1:11" x14ac:dyDescent="0.3">
      <c r="A124" s="9">
        <v>123</v>
      </c>
      <c r="B124" s="4" t="s">
        <v>431</v>
      </c>
      <c r="D124" s="9" t="s">
        <v>766</v>
      </c>
      <c r="E124" s="9" t="s">
        <v>2</v>
      </c>
      <c r="F124" s="11" t="s">
        <v>735</v>
      </c>
      <c r="H124" s="10" t="s">
        <v>762</v>
      </c>
      <c r="J124" s="13" t="str">
        <f t="shared" si="1"/>
        <v>&lt;eu:Participation&gt;</v>
      </c>
      <c r="K124" s="10" t="s">
        <v>2448</v>
      </c>
    </row>
    <row r="125" spans="1:11" ht="28.8" x14ac:dyDescent="0.3">
      <c r="A125" s="9">
        <v>124</v>
      </c>
      <c r="B125" s="4" t="s">
        <v>432</v>
      </c>
      <c r="C125" s="4" t="s">
        <v>645</v>
      </c>
      <c r="D125" s="9" t="s">
        <v>766</v>
      </c>
      <c r="E125" s="9" t="s">
        <v>3</v>
      </c>
      <c r="F125" s="11" t="s">
        <v>735</v>
      </c>
      <c r="H125" s="10" t="s">
        <v>762</v>
      </c>
      <c r="J125" s="13" t="str">
        <f t="shared" si="1"/>
        <v>&lt;eu:ParticipationIdentifier&gt;</v>
      </c>
      <c r="K125" s="10" t="s">
        <v>2448</v>
      </c>
    </row>
    <row r="126" spans="1:11" x14ac:dyDescent="0.3">
      <c r="A126" s="9">
        <v>125</v>
      </c>
      <c r="B126" s="4" t="s">
        <v>433</v>
      </c>
      <c r="C126" s="4" t="s">
        <v>646</v>
      </c>
      <c r="D126" s="9" t="s">
        <v>766</v>
      </c>
      <c r="E126" s="9" t="s">
        <v>3</v>
      </c>
      <c r="F126" s="11" t="s">
        <v>735</v>
      </c>
      <c r="H126" s="10" t="s">
        <v>762</v>
      </c>
      <c r="J126" s="13" t="str">
        <f t="shared" si="1"/>
        <v>&lt;eu:ParticipationDescription&gt;</v>
      </c>
      <c r="K126" s="10" t="s">
        <v>2448</v>
      </c>
    </row>
    <row r="127" spans="1:11" ht="57.6" x14ac:dyDescent="0.3">
      <c r="A127" s="9">
        <v>126</v>
      </c>
      <c r="B127" s="4" t="s">
        <v>434</v>
      </c>
      <c r="C127" s="4" t="s">
        <v>647</v>
      </c>
      <c r="D127" s="9" t="s">
        <v>766</v>
      </c>
      <c r="E127" s="9" t="s">
        <v>3</v>
      </c>
      <c r="F127" s="11" t="s">
        <v>735</v>
      </c>
      <c r="H127" s="10" t="s">
        <v>762</v>
      </c>
      <c r="J127" s="13" t="str">
        <f t="shared" si="1"/>
        <v>&lt;eu:ParticipationTemporal&gt;</v>
      </c>
      <c r="K127" s="10" t="s">
        <v>2448</v>
      </c>
    </row>
    <row r="128" spans="1:11" ht="28.8" x14ac:dyDescent="0.3">
      <c r="A128" s="9">
        <v>127</v>
      </c>
      <c r="B128" s="4" t="s">
        <v>435</v>
      </c>
      <c r="C128" s="4" t="s">
        <v>648</v>
      </c>
      <c r="D128" s="9" t="s">
        <v>115</v>
      </c>
      <c r="E128" s="9" t="s">
        <v>2</v>
      </c>
      <c r="F128" s="11" t="s">
        <v>735</v>
      </c>
      <c r="H128" s="10" t="s">
        <v>762</v>
      </c>
      <c r="J128" s="13" t="str">
        <f t="shared" si="1"/>
        <v>&lt;eu:PeriodOfTime&gt;</v>
      </c>
      <c r="K128" s="10" t="s">
        <v>2448</v>
      </c>
    </row>
    <row r="129" spans="1:11" ht="28.8" x14ac:dyDescent="0.3">
      <c r="A129" s="9">
        <v>128</v>
      </c>
      <c r="B129" s="4" t="s">
        <v>436</v>
      </c>
      <c r="C129" s="4" t="s">
        <v>649</v>
      </c>
      <c r="D129" s="9" t="s">
        <v>115</v>
      </c>
      <c r="E129" s="9" t="s">
        <v>3</v>
      </c>
      <c r="F129" s="11" t="s">
        <v>735</v>
      </c>
      <c r="H129" s="10" t="s">
        <v>762</v>
      </c>
      <c r="J129" s="13" t="str">
        <f t="shared" si="1"/>
        <v>&lt;eu:PeriodOfTimeIdentifier&gt;</v>
      </c>
      <c r="K129" s="10" t="s">
        <v>2448</v>
      </c>
    </row>
    <row r="130" spans="1:11" ht="28.8" x14ac:dyDescent="0.3">
      <c r="A130" s="9">
        <v>129</v>
      </c>
      <c r="B130" s="4" t="s">
        <v>437</v>
      </c>
      <c r="C130" s="4" t="s">
        <v>650</v>
      </c>
      <c r="D130" s="9" t="s">
        <v>115</v>
      </c>
      <c r="E130" s="9" t="s">
        <v>3</v>
      </c>
      <c r="F130" s="11" t="s">
        <v>735</v>
      </c>
      <c r="H130" s="10" t="s">
        <v>762</v>
      </c>
      <c r="J130" s="13" t="str">
        <f t="shared" ref="J130:J193" si="2">IF(F130="FED",IF(AND(E130="ConceptScheme",LEFT(H130,7) &lt;&gt; "inspire"),CONCATENATE("&lt;",H130,":",LOWER(IF(I130="",B130,I130)),"#id&gt;"),CONCATENATE("&lt;",H130,":",IF(I130="",B130,I130),"&gt;")),CONCATENATE("&lt;",H130,":",IF(I130="",B130,I130),"&gt;"))</f>
        <v>&lt;eu:PeriodOfTimeStartDate/Time&gt;</v>
      </c>
      <c r="K130" s="10" t="s">
        <v>2448</v>
      </c>
    </row>
    <row r="131" spans="1:11" ht="28.8" x14ac:dyDescent="0.3">
      <c r="A131" s="9">
        <v>130</v>
      </c>
      <c r="B131" s="4" t="s">
        <v>438</v>
      </c>
      <c r="C131" s="4" t="s">
        <v>651</v>
      </c>
      <c r="D131" s="9" t="s">
        <v>115</v>
      </c>
      <c r="E131" s="9" t="s">
        <v>3</v>
      </c>
      <c r="F131" s="11" t="s">
        <v>735</v>
      </c>
      <c r="H131" s="10" t="s">
        <v>762</v>
      </c>
      <c r="J131" s="13" t="str">
        <f t="shared" si="2"/>
        <v>&lt;eu:PeriodOfTimeEndDate/Time&gt;</v>
      </c>
      <c r="K131" s="10" t="s">
        <v>2448</v>
      </c>
    </row>
    <row r="132" spans="1:11" x14ac:dyDescent="0.3">
      <c r="A132" s="9">
        <v>131</v>
      </c>
      <c r="B132" s="4" t="s">
        <v>4</v>
      </c>
      <c r="C132" s="4" t="s">
        <v>652</v>
      </c>
      <c r="D132" s="9" t="s">
        <v>4</v>
      </c>
      <c r="E132" s="9" t="s">
        <v>2</v>
      </c>
      <c r="F132" s="11" t="s">
        <v>735</v>
      </c>
      <c r="H132" s="10" t="s">
        <v>762</v>
      </c>
      <c r="J132" s="13" t="str">
        <f t="shared" si="2"/>
        <v>&lt;eu:Person&gt;</v>
      </c>
      <c r="K132" s="10" t="s">
        <v>2448</v>
      </c>
    </row>
    <row r="133" spans="1:11" x14ac:dyDescent="0.3">
      <c r="A133" s="9">
        <v>132</v>
      </c>
      <c r="B133" s="4" t="s">
        <v>439</v>
      </c>
      <c r="C133" s="4" t="s">
        <v>653</v>
      </c>
      <c r="D133" s="9" t="s">
        <v>4</v>
      </c>
      <c r="E133" s="9" t="s">
        <v>3</v>
      </c>
      <c r="F133" s="11" t="s">
        <v>735</v>
      </c>
      <c r="H133" s="10" t="s">
        <v>762</v>
      </c>
      <c r="J133" s="13" t="str">
        <f t="shared" si="2"/>
        <v>&lt;eu:PersonIdentifier&gt;</v>
      </c>
      <c r="K133" s="10" t="s">
        <v>2448</v>
      </c>
    </row>
    <row r="134" spans="1:11" x14ac:dyDescent="0.3">
      <c r="A134" s="9">
        <v>133</v>
      </c>
      <c r="B134" s="4" t="s">
        <v>440</v>
      </c>
      <c r="C134" s="4" t="s">
        <v>654</v>
      </c>
      <c r="D134" s="9" t="s">
        <v>4</v>
      </c>
      <c r="E134" s="9" t="s">
        <v>3</v>
      </c>
      <c r="F134" s="11" t="s">
        <v>735</v>
      </c>
      <c r="H134" s="10" t="s">
        <v>762</v>
      </c>
      <c r="J134" s="13" t="str">
        <f t="shared" si="2"/>
        <v>&lt;eu:PersonFullName&gt;</v>
      </c>
      <c r="K134" s="10" t="s">
        <v>2448</v>
      </c>
    </row>
    <row r="135" spans="1:11" x14ac:dyDescent="0.3">
      <c r="A135" s="9">
        <v>134</v>
      </c>
      <c r="B135" s="4" t="s">
        <v>441</v>
      </c>
      <c r="C135" s="4" t="s">
        <v>655</v>
      </c>
      <c r="D135" s="9" t="s">
        <v>4</v>
      </c>
      <c r="E135" s="9" t="s">
        <v>3</v>
      </c>
      <c r="F135" s="11" t="s">
        <v>735</v>
      </c>
      <c r="H135" s="10" t="s">
        <v>762</v>
      </c>
      <c r="J135" s="13" t="str">
        <f t="shared" si="2"/>
        <v>&lt;eu:PersonGivenName&gt;</v>
      </c>
      <c r="K135" s="10" t="s">
        <v>2448</v>
      </c>
    </row>
    <row r="136" spans="1:11" x14ac:dyDescent="0.3">
      <c r="A136" s="9">
        <v>135</v>
      </c>
      <c r="B136" s="4" t="s">
        <v>442</v>
      </c>
      <c r="C136" s="4" t="s">
        <v>656</v>
      </c>
      <c r="D136" s="9" t="s">
        <v>4</v>
      </c>
      <c r="E136" s="9" t="s">
        <v>3</v>
      </c>
      <c r="F136" s="11" t="s">
        <v>735</v>
      </c>
      <c r="H136" s="10" t="s">
        <v>762</v>
      </c>
      <c r="J136" s="13" t="str">
        <f t="shared" si="2"/>
        <v>&lt;eu:PersonFamilyName&gt;</v>
      </c>
      <c r="K136" s="10" t="s">
        <v>2448</v>
      </c>
    </row>
    <row r="137" spans="1:11" x14ac:dyDescent="0.3">
      <c r="A137" s="9">
        <v>136</v>
      </c>
      <c r="B137" s="4" t="s">
        <v>443</v>
      </c>
      <c r="C137" s="4" t="s">
        <v>657</v>
      </c>
      <c r="D137" s="9" t="s">
        <v>4</v>
      </c>
      <c r="E137" s="9" t="s">
        <v>3</v>
      </c>
      <c r="F137" s="11" t="s">
        <v>735</v>
      </c>
      <c r="H137" s="10" t="s">
        <v>762</v>
      </c>
      <c r="J137" s="13" t="str">
        <f t="shared" si="2"/>
        <v>&lt;eu:PersonPatronymicName&gt;</v>
      </c>
      <c r="K137" s="10" t="s">
        <v>2448</v>
      </c>
    </row>
    <row r="138" spans="1:11" ht="28.8" x14ac:dyDescent="0.3">
      <c r="A138" s="9">
        <v>137</v>
      </c>
      <c r="B138" s="4" t="s">
        <v>444</v>
      </c>
      <c r="C138" s="4" t="s">
        <v>658</v>
      </c>
      <c r="D138" s="9" t="s">
        <v>4</v>
      </c>
      <c r="E138" s="9" t="s">
        <v>3</v>
      </c>
      <c r="F138" s="11" t="s">
        <v>735</v>
      </c>
      <c r="H138" s="10" t="s">
        <v>762</v>
      </c>
      <c r="J138" s="13" t="str">
        <f t="shared" si="2"/>
        <v>&lt;eu:PersonAlternativeName&gt;</v>
      </c>
      <c r="K138" s="10" t="s">
        <v>2448</v>
      </c>
    </row>
    <row r="139" spans="1:11" x14ac:dyDescent="0.3">
      <c r="A139" s="9">
        <v>138</v>
      </c>
      <c r="B139" s="4" t="s">
        <v>445</v>
      </c>
      <c r="C139" s="4" t="s">
        <v>659</v>
      </c>
      <c r="D139" s="9" t="s">
        <v>4</v>
      </c>
      <c r="E139" s="9" t="s">
        <v>3</v>
      </c>
      <c r="F139" s="11" t="s">
        <v>735</v>
      </c>
      <c r="H139" s="10" t="s">
        <v>762</v>
      </c>
      <c r="J139" s="13" t="str">
        <f t="shared" si="2"/>
        <v>&lt;eu:PersonGender&gt;</v>
      </c>
      <c r="K139" s="10" t="s">
        <v>2448</v>
      </c>
    </row>
    <row r="140" spans="1:11" ht="28.8" x14ac:dyDescent="0.3">
      <c r="A140" s="9">
        <v>139</v>
      </c>
      <c r="B140" s="4" t="s">
        <v>446</v>
      </c>
      <c r="C140" s="4" t="s">
        <v>660</v>
      </c>
      <c r="D140" s="9" t="s">
        <v>4</v>
      </c>
      <c r="E140" s="9" t="s">
        <v>3</v>
      </c>
      <c r="F140" s="11" t="s">
        <v>735</v>
      </c>
      <c r="H140" s="10" t="s">
        <v>762</v>
      </c>
      <c r="J140" s="13" t="str">
        <f t="shared" si="2"/>
        <v>&lt;eu:PersonBirthName&gt;</v>
      </c>
      <c r="K140" s="10" t="s">
        <v>2448</v>
      </c>
    </row>
    <row r="141" spans="1:11" x14ac:dyDescent="0.3">
      <c r="A141" s="9">
        <v>140</v>
      </c>
      <c r="B141" s="4" t="s">
        <v>447</v>
      </c>
      <c r="C141" s="4" t="s">
        <v>661</v>
      </c>
      <c r="D141" s="9" t="s">
        <v>4</v>
      </c>
      <c r="E141" s="9" t="s">
        <v>3</v>
      </c>
      <c r="F141" s="11" t="s">
        <v>735</v>
      </c>
      <c r="H141" s="10" t="s">
        <v>762</v>
      </c>
      <c r="J141" s="13" t="str">
        <f t="shared" si="2"/>
        <v>&lt;eu:PersonDateOfBirth&gt;</v>
      </c>
      <c r="K141" s="10" t="s">
        <v>2448</v>
      </c>
    </row>
    <row r="142" spans="1:11" x14ac:dyDescent="0.3">
      <c r="A142" s="9">
        <v>141</v>
      </c>
      <c r="B142" s="4" t="s">
        <v>448</v>
      </c>
      <c r="C142" s="4" t="s">
        <v>662</v>
      </c>
      <c r="D142" s="9" t="s">
        <v>4</v>
      </c>
      <c r="E142" s="9" t="s">
        <v>3</v>
      </c>
      <c r="F142" s="11" t="s">
        <v>735</v>
      </c>
      <c r="H142" s="10" t="s">
        <v>762</v>
      </c>
      <c r="J142" s="13" t="str">
        <f t="shared" si="2"/>
        <v>&lt;eu:PersonDateOfDeath&gt;</v>
      </c>
      <c r="K142" s="10" t="s">
        <v>2448</v>
      </c>
    </row>
    <row r="143" spans="1:11" x14ac:dyDescent="0.3">
      <c r="A143" s="9">
        <v>142</v>
      </c>
      <c r="B143" s="4" t="s">
        <v>449</v>
      </c>
      <c r="C143" s="4" t="s">
        <v>663</v>
      </c>
      <c r="D143" s="9" t="s">
        <v>4</v>
      </c>
      <c r="E143" s="9" t="s">
        <v>544</v>
      </c>
      <c r="F143" s="11" t="s">
        <v>735</v>
      </c>
      <c r="H143" s="10" t="s">
        <v>762</v>
      </c>
      <c r="J143" s="13" t="str">
        <f t="shared" si="2"/>
        <v>&lt;eu:PersonCountryOfBirth&gt;</v>
      </c>
      <c r="K143" s="10" t="s">
        <v>2448</v>
      </c>
    </row>
    <row r="144" spans="1:11" x14ac:dyDescent="0.3">
      <c r="A144" s="9">
        <v>143</v>
      </c>
      <c r="B144" s="4" t="s">
        <v>450</v>
      </c>
      <c r="C144" s="4" t="s">
        <v>664</v>
      </c>
      <c r="D144" s="9" t="s">
        <v>4</v>
      </c>
      <c r="E144" s="9" t="s">
        <v>544</v>
      </c>
      <c r="F144" s="11" t="s">
        <v>735</v>
      </c>
      <c r="H144" s="10" t="s">
        <v>762</v>
      </c>
      <c r="J144" s="13" t="str">
        <f t="shared" si="2"/>
        <v>&lt;eu:PersonCountryOfDeath&gt;</v>
      </c>
      <c r="K144" s="10" t="s">
        <v>2448</v>
      </c>
    </row>
    <row r="145" spans="1:11" x14ac:dyDescent="0.3">
      <c r="A145" s="9">
        <v>144</v>
      </c>
      <c r="B145" s="4" t="s">
        <v>451</v>
      </c>
      <c r="C145" s="4" t="s">
        <v>665</v>
      </c>
      <c r="D145" s="9" t="s">
        <v>4</v>
      </c>
      <c r="E145" s="9" t="s">
        <v>544</v>
      </c>
      <c r="F145" s="11" t="s">
        <v>735</v>
      </c>
      <c r="H145" s="10" t="s">
        <v>762</v>
      </c>
      <c r="J145" s="13" t="str">
        <f t="shared" si="2"/>
        <v>&lt;eu:PersonPlaceOfBirth&gt;</v>
      </c>
      <c r="K145" s="10" t="s">
        <v>2448</v>
      </c>
    </row>
    <row r="146" spans="1:11" x14ac:dyDescent="0.3">
      <c r="A146" s="9">
        <v>145</v>
      </c>
      <c r="B146" s="4" t="s">
        <v>452</v>
      </c>
      <c r="C146" s="4" t="s">
        <v>666</v>
      </c>
      <c r="D146" s="9" t="s">
        <v>4</v>
      </c>
      <c r="E146" s="9" t="s">
        <v>544</v>
      </c>
      <c r="F146" s="11" t="s">
        <v>735</v>
      </c>
      <c r="H146" s="10" t="s">
        <v>762</v>
      </c>
      <c r="J146" s="13" t="str">
        <f t="shared" si="2"/>
        <v>&lt;eu:PersonPlaceOfDeath&gt;</v>
      </c>
      <c r="K146" s="10" t="s">
        <v>2448</v>
      </c>
    </row>
    <row r="147" spans="1:11" x14ac:dyDescent="0.3">
      <c r="A147" s="9">
        <v>146</v>
      </c>
      <c r="B147" s="4" t="s">
        <v>453</v>
      </c>
      <c r="C147" s="4" t="s">
        <v>667</v>
      </c>
      <c r="D147" s="9" t="s">
        <v>4</v>
      </c>
      <c r="E147" s="9" t="s">
        <v>544</v>
      </c>
      <c r="F147" s="11" t="s">
        <v>735</v>
      </c>
      <c r="H147" s="10" t="s">
        <v>762</v>
      </c>
      <c r="J147" s="13" t="str">
        <f t="shared" si="2"/>
        <v>&lt;eu:PersonCitizenship&gt;</v>
      </c>
      <c r="K147" s="10" t="s">
        <v>2448</v>
      </c>
    </row>
    <row r="148" spans="1:11" ht="28.8" x14ac:dyDescent="0.3">
      <c r="A148" s="9">
        <v>147</v>
      </c>
      <c r="B148" s="4" t="s">
        <v>454</v>
      </c>
      <c r="C148" s="4" t="s">
        <v>668</v>
      </c>
      <c r="D148" s="9" t="s">
        <v>4</v>
      </c>
      <c r="E148" s="9" t="s">
        <v>544</v>
      </c>
      <c r="F148" s="11" t="s">
        <v>735</v>
      </c>
      <c r="H148" s="10" t="s">
        <v>762</v>
      </c>
      <c r="J148" s="13" t="str">
        <f t="shared" si="2"/>
        <v>&lt;eu:PersonResidency&gt;</v>
      </c>
      <c r="K148" s="10" t="s">
        <v>2448</v>
      </c>
    </row>
    <row r="149" spans="1:11" x14ac:dyDescent="0.3">
      <c r="A149" s="9">
        <v>148</v>
      </c>
      <c r="B149" s="4" t="s">
        <v>455</v>
      </c>
      <c r="C149" s="4" t="s">
        <v>669</v>
      </c>
      <c r="D149" s="9" t="s">
        <v>4</v>
      </c>
      <c r="E149" s="9" t="s">
        <v>544</v>
      </c>
      <c r="F149" s="11" t="s">
        <v>735</v>
      </c>
      <c r="H149" s="10" t="s">
        <v>762</v>
      </c>
      <c r="J149" s="13" t="str">
        <f t="shared" si="2"/>
        <v>&lt;eu:PersonAddress&gt;</v>
      </c>
      <c r="K149" s="10" t="s">
        <v>2448</v>
      </c>
    </row>
    <row r="150" spans="1:11" ht="187.2" x14ac:dyDescent="0.3">
      <c r="A150" s="9">
        <v>149</v>
      </c>
      <c r="B150" s="4" t="s">
        <v>456</v>
      </c>
      <c r="C150" s="4" t="s">
        <v>670</v>
      </c>
      <c r="D150" s="9" t="s">
        <v>75</v>
      </c>
      <c r="E150" s="9" t="s">
        <v>2</v>
      </c>
      <c r="F150" s="11" t="s">
        <v>735</v>
      </c>
      <c r="H150" s="10" t="s">
        <v>762</v>
      </c>
      <c r="J150" s="13" t="str">
        <f t="shared" si="2"/>
        <v>&lt;eu:ProcessingTime&gt;</v>
      </c>
      <c r="K150" s="10" t="s">
        <v>2448</v>
      </c>
    </row>
    <row r="151" spans="1:11" ht="28.8" x14ac:dyDescent="0.3">
      <c r="A151" s="9">
        <v>150</v>
      </c>
      <c r="B151" s="4" t="s">
        <v>457</v>
      </c>
      <c r="C151" s="4" t="s">
        <v>671</v>
      </c>
      <c r="D151" s="9" t="s">
        <v>75</v>
      </c>
      <c r="E151" s="9" t="s">
        <v>3</v>
      </c>
      <c r="F151" s="11" t="s">
        <v>735</v>
      </c>
      <c r="H151" s="10" t="s">
        <v>762</v>
      </c>
      <c r="J151" s="13" t="str">
        <f t="shared" si="2"/>
        <v>&lt;eu:ProcessingTimeIdentifier&gt;</v>
      </c>
      <c r="K151" s="10" t="s">
        <v>2448</v>
      </c>
    </row>
    <row r="152" spans="1:11" ht="28.8" x14ac:dyDescent="0.3">
      <c r="A152" s="9">
        <v>151</v>
      </c>
      <c r="B152" s="4" t="s">
        <v>458</v>
      </c>
      <c r="C152" s="4" t="s">
        <v>672</v>
      </c>
      <c r="D152" s="9" t="s">
        <v>75</v>
      </c>
      <c r="E152" s="9" t="s">
        <v>3</v>
      </c>
      <c r="F152" s="11" t="s">
        <v>735</v>
      </c>
      <c r="H152" s="10" t="s">
        <v>762</v>
      </c>
      <c r="J152" s="13" t="str">
        <f t="shared" si="2"/>
        <v>&lt;eu:ProcessingTimeMeasurementUnit&gt;</v>
      </c>
      <c r="K152" s="10" t="s">
        <v>2448</v>
      </c>
    </row>
    <row r="153" spans="1:11" x14ac:dyDescent="0.3">
      <c r="A153" s="9">
        <v>152</v>
      </c>
      <c r="B153" s="4" t="s">
        <v>459</v>
      </c>
      <c r="C153" s="4" t="s">
        <v>673</v>
      </c>
      <c r="D153" s="9" t="s">
        <v>75</v>
      </c>
      <c r="E153" s="9" t="s">
        <v>3</v>
      </c>
      <c r="F153" s="11" t="s">
        <v>735</v>
      </c>
      <c r="H153" s="10" t="s">
        <v>762</v>
      </c>
      <c r="J153" s="13" t="str">
        <f t="shared" si="2"/>
        <v>&lt;eu:ProcessingTimeQuantitativeValue&gt;</v>
      </c>
      <c r="K153" s="10" t="s">
        <v>2448</v>
      </c>
    </row>
    <row r="154" spans="1:11" ht="43.2" x14ac:dyDescent="0.3">
      <c r="A154" s="9">
        <v>153</v>
      </c>
      <c r="B154" s="4" t="s">
        <v>460</v>
      </c>
      <c r="C154" s="4" t="s">
        <v>674</v>
      </c>
      <c r="D154" s="9" t="s">
        <v>75</v>
      </c>
      <c r="E154" s="9" t="s">
        <v>3</v>
      </c>
      <c r="F154" s="11" t="s">
        <v>735</v>
      </c>
      <c r="H154" s="10" t="s">
        <v>762</v>
      </c>
      <c r="J154" s="13" t="str">
        <f t="shared" si="2"/>
        <v>&lt;eu:ProcessingTimeOpeningHours&gt;</v>
      </c>
      <c r="K154" s="10" t="s">
        <v>2448</v>
      </c>
    </row>
    <row r="155" spans="1:11" ht="259.2" x14ac:dyDescent="0.3">
      <c r="A155" s="9">
        <v>154</v>
      </c>
      <c r="B155" s="4" t="s">
        <v>461</v>
      </c>
      <c r="C155" s="4" t="s">
        <v>675</v>
      </c>
      <c r="D155" s="9" t="s">
        <v>75</v>
      </c>
      <c r="E155" s="9" t="s">
        <v>2</v>
      </c>
      <c r="F155" s="11" t="s">
        <v>735</v>
      </c>
      <c r="H155" s="10" t="s">
        <v>2010</v>
      </c>
      <c r="J155" s="13" t="str">
        <f t="shared" si="2"/>
        <v>&lt;eu-org:PublicOrganization&gt;</v>
      </c>
      <c r="K155" s="10" t="s">
        <v>2448</v>
      </c>
    </row>
    <row r="156" spans="1:11" ht="187.2" x14ac:dyDescent="0.3">
      <c r="A156" s="9">
        <v>155</v>
      </c>
      <c r="B156" s="4" t="s">
        <v>462</v>
      </c>
      <c r="C156" s="4" t="s">
        <v>676</v>
      </c>
      <c r="D156" s="9" t="s">
        <v>75</v>
      </c>
      <c r="E156" s="9" t="s">
        <v>3</v>
      </c>
      <c r="F156" s="11" t="s">
        <v>735</v>
      </c>
      <c r="H156" s="10" t="s">
        <v>762</v>
      </c>
      <c r="J156" s="13" t="str">
        <f t="shared" si="2"/>
        <v>&lt;eu:PublicOrganizationIdentifier&gt;</v>
      </c>
      <c r="K156" s="10" t="s">
        <v>2448</v>
      </c>
    </row>
    <row r="157" spans="1:11" ht="129.6" x14ac:dyDescent="0.3">
      <c r="A157" s="9">
        <v>156</v>
      </c>
      <c r="B157" s="4" t="s">
        <v>463</v>
      </c>
      <c r="C157" s="4" t="s">
        <v>677</v>
      </c>
      <c r="D157" s="9" t="s">
        <v>75</v>
      </c>
      <c r="E157" s="9" t="s">
        <v>3</v>
      </c>
      <c r="F157" s="11" t="s">
        <v>735</v>
      </c>
      <c r="H157" s="10" t="s">
        <v>762</v>
      </c>
      <c r="J157" s="13" t="str">
        <f t="shared" si="2"/>
        <v>&lt;eu:PublicOrganizationPreferredLabel&gt;</v>
      </c>
      <c r="K157" s="10" t="s">
        <v>2448</v>
      </c>
    </row>
    <row r="158" spans="1:11" ht="72" x14ac:dyDescent="0.3">
      <c r="A158" s="9">
        <v>157</v>
      </c>
      <c r="B158" s="4" t="s">
        <v>464</v>
      </c>
      <c r="C158" s="4" t="s">
        <v>678</v>
      </c>
      <c r="D158" s="9" t="s">
        <v>75</v>
      </c>
      <c r="E158" s="9" t="s">
        <v>3</v>
      </c>
      <c r="F158" s="11" t="s">
        <v>735</v>
      </c>
      <c r="H158" s="10" t="s">
        <v>762</v>
      </c>
      <c r="J158" s="13" t="str">
        <f t="shared" si="2"/>
        <v>&lt;eu:PublicOrganizationAlternativeLabel&gt;</v>
      </c>
      <c r="K158" s="10" t="s">
        <v>2448</v>
      </c>
    </row>
    <row r="159" spans="1:11" ht="43.2" x14ac:dyDescent="0.3">
      <c r="A159" s="9">
        <v>158</v>
      </c>
      <c r="B159" s="4" t="s">
        <v>465</v>
      </c>
      <c r="C159" s="4" t="s">
        <v>679</v>
      </c>
      <c r="D159" s="9" t="s">
        <v>75</v>
      </c>
      <c r="E159" s="9" t="s">
        <v>3</v>
      </c>
      <c r="F159" s="11" t="s">
        <v>735</v>
      </c>
      <c r="H159" s="10" t="s">
        <v>762</v>
      </c>
      <c r="J159" s="13" t="str">
        <f t="shared" si="2"/>
        <v>&lt;eu:PublicOrganizationDescription&gt;</v>
      </c>
      <c r="K159" s="10" t="s">
        <v>2448</v>
      </c>
    </row>
    <row r="160" spans="1:11" ht="43.2" x14ac:dyDescent="0.3">
      <c r="A160" s="9">
        <v>159</v>
      </c>
      <c r="B160" s="4" t="s">
        <v>466</v>
      </c>
      <c r="C160" s="4" t="s">
        <v>680</v>
      </c>
      <c r="D160" s="9" t="s">
        <v>75</v>
      </c>
      <c r="E160" s="9" t="s">
        <v>544</v>
      </c>
      <c r="F160" s="11" t="s">
        <v>735</v>
      </c>
      <c r="H160" s="10" t="s">
        <v>762</v>
      </c>
      <c r="J160" s="13" t="str">
        <f t="shared" si="2"/>
        <v>&lt;eu:PublicOrganizationSpatial&gt;</v>
      </c>
      <c r="K160" s="10" t="s">
        <v>2448</v>
      </c>
    </row>
    <row r="161" spans="1:11" ht="144" x14ac:dyDescent="0.3">
      <c r="A161" s="9">
        <v>160</v>
      </c>
      <c r="B161" s="4" t="s">
        <v>467</v>
      </c>
      <c r="C161" s="4" t="s">
        <v>681</v>
      </c>
      <c r="D161" s="9" t="s">
        <v>75</v>
      </c>
      <c r="E161" s="9" t="s">
        <v>544</v>
      </c>
      <c r="F161" s="11" t="s">
        <v>735</v>
      </c>
      <c r="H161" s="10" t="s">
        <v>762</v>
      </c>
      <c r="J161" s="13" t="str">
        <f t="shared" si="2"/>
        <v>&lt;eu:PublicOrganizationPurpose&gt;</v>
      </c>
      <c r="K161" s="10" t="s">
        <v>2448</v>
      </c>
    </row>
    <row r="162" spans="1:11" ht="158.4" x14ac:dyDescent="0.3">
      <c r="A162" s="9">
        <v>161</v>
      </c>
      <c r="B162" s="4" t="s">
        <v>468</v>
      </c>
      <c r="C162" s="4" t="s">
        <v>682</v>
      </c>
      <c r="D162" s="9" t="s">
        <v>75</v>
      </c>
      <c r="E162" s="9" t="s">
        <v>544</v>
      </c>
      <c r="F162" s="11" t="s">
        <v>735</v>
      </c>
      <c r="H162" s="10" t="s">
        <v>762</v>
      </c>
      <c r="J162" s="13" t="str">
        <f t="shared" si="2"/>
        <v>&lt;eu:PublicOrganizationClassification&gt;</v>
      </c>
      <c r="K162" s="10" t="s">
        <v>2448</v>
      </c>
    </row>
    <row r="163" spans="1:11" ht="72" x14ac:dyDescent="0.3">
      <c r="A163" s="9">
        <v>162</v>
      </c>
      <c r="B163" s="4" t="s">
        <v>469</v>
      </c>
      <c r="C163" s="4" t="s">
        <v>683</v>
      </c>
      <c r="D163" s="9" t="s">
        <v>75</v>
      </c>
      <c r="E163" s="9" t="s">
        <v>544</v>
      </c>
      <c r="F163" s="11" t="s">
        <v>735</v>
      </c>
      <c r="H163" s="10" t="s">
        <v>762</v>
      </c>
      <c r="J163" s="13" t="str">
        <f t="shared" si="2"/>
        <v>&lt;eu:PublicOrganizationHomepage&gt;</v>
      </c>
      <c r="K163" s="10" t="s">
        <v>2448</v>
      </c>
    </row>
    <row r="164" spans="1:11" ht="158.4" x14ac:dyDescent="0.3">
      <c r="A164" s="9">
        <v>163</v>
      </c>
      <c r="B164" s="4" t="s">
        <v>470</v>
      </c>
      <c r="C164" s="4" t="s">
        <v>684</v>
      </c>
      <c r="D164" s="9" t="s">
        <v>75</v>
      </c>
      <c r="E164" s="9" t="s">
        <v>544</v>
      </c>
      <c r="F164" s="11" t="s">
        <v>735</v>
      </c>
      <c r="H164" s="10" t="s">
        <v>762</v>
      </c>
      <c r="J164" s="13" t="str">
        <f t="shared" si="2"/>
        <v>&lt;eu:PublicOrganizationLogo&gt;</v>
      </c>
      <c r="K164" s="10" t="s">
        <v>2448</v>
      </c>
    </row>
    <row r="165" spans="1:11" ht="216" x14ac:dyDescent="0.3">
      <c r="A165" s="9">
        <v>164</v>
      </c>
      <c r="B165" s="4" t="s">
        <v>471</v>
      </c>
      <c r="C165" s="4" t="s">
        <v>685</v>
      </c>
      <c r="D165" s="9" t="s">
        <v>75</v>
      </c>
      <c r="E165" s="9" t="s">
        <v>544</v>
      </c>
      <c r="F165" s="11" t="s">
        <v>735</v>
      </c>
      <c r="H165" s="10" t="s">
        <v>762</v>
      </c>
      <c r="J165" s="13" t="str">
        <f t="shared" si="2"/>
        <v>&lt;eu:PublicOrganizationSubOrganisation&gt;</v>
      </c>
      <c r="K165" s="10" t="s">
        <v>2448</v>
      </c>
    </row>
    <row r="166" spans="1:11" ht="216" x14ac:dyDescent="0.3">
      <c r="A166" s="9">
        <v>165</v>
      </c>
      <c r="B166" s="4" t="s">
        <v>472</v>
      </c>
      <c r="C166" s="4" t="s">
        <v>685</v>
      </c>
      <c r="D166" s="9" t="s">
        <v>75</v>
      </c>
      <c r="E166" s="9" t="s">
        <v>544</v>
      </c>
      <c r="F166" s="11" t="s">
        <v>735</v>
      </c>
      <c r="H166" s="10" t="s">
        <v>762</v>
      </c>
      <c r="J166" s="13" t="str">
        <f t="shared" si="2"/>
        <v>&lt;eu:PublicOrganizationSubOrganisationOf&gt;</v>
      </c>
      <c r="K166" s="10" t="s">
        <v>2448</v>
      </c>
    </row>
    <row r="167" spans="1:11" ht="216" x14ac:dyDescent="0.3">
      <c r="A167" s="9">
        <v>166</v>
      </c>
      <c r="B167" s="4" t="s">
        <v>473</v>
      </c>
      <c r="C167" s="4" t="s">
        <v>686</v>
      </c>
      <c r="D167" s="9" t="s">
        <v>75</v>
      </c>
      <c r="E167" s="9" t="s">
        <v>544</v>
      </c>
      <c r="F167" s="11" t="s">
        <v>735</v>
      </c>
      <c r="H167" s="10" t="s">
        <v>762</v>
      </c>
      <c r="J167" s="13" t="str">
        <f t="shared" si="2"/>
        <v>&lt;eu:PublicOrganizationHasUnit&gt;</v>
      </c>
      <c r="K167" s="10" t="s">
        <v>2448</v>
      </c>
    </row>
    <row r="168" spans="1:11" ht="216" x14ac:dyDescent="0.3">
      <c r="A168" s="9">
        <v>167</v>
      </c>
      <c r="B168" s="4" t="s">
        <v>474</v>
      </c>
      <c r="C168" s="4" t="s">
        <v>686</v>
      </c>
      <c r="D168" s="9" t="s">
        <v>75</v>
      </c>
      <c r="E168" s="9" t="s">
        <v>544</v>
      </c>
      <c r="F168" s="11" t="s">
        <v>735</v>
      </c>
      <c r="H168" s="10" t="s">
        <v>762</v>
      </c>
      <c r="J168" s="13" t="str">
        <f t="shared" si="2"/>
        <v>&lt;eu:PublicOrganizationUnitOf&gt;</v>
      </c>
      <c r="K168" s="10" t="s">
        <v>2448</v>
      </c>
    </row>
    <row r="169" spans="1:11" ht="302.39999999999998" x14ac:dyDescent="0.3">
      <c r="A169" s="9">
        <v>168</v>
      </c>
      <c r="B169" s="4" t="s">
        <v>475</v>
      </c>
      <c r="C169" s="4" t="s">
        <v>687</v>
      </c>
      <c r="D169" s="9" t="s">
        <v>75</v>
      </c>
      <c r="E169" s="9" t="s">
        <v>544</v>
      </c>
      <c r="F169" s="11" t="s">
        <v>735</v>
      </c>
      <c r="H169" s="10" t="s">
        <v>762</v>
      </c>
      <c r="J169" s="13" t="str">
        <f t="shared" si="2"/>
        <v>&lt;eu:PublicOrganizationMemberOf&gt;</v>
      </c>
      <c r="K169" s="10" t="s">
        <v>2448</v>
      </c>
    </row>
    <row r="170" spans="1:11" ht="302.39999999999998" x14ac:dyDescent="0.3">
      <c r="A170" s="9">
        <v>169</v>
      </c>
      <c r="B170" s="4" t="s">
        <v>476</v>
      </c>
      <c r="C170" s="4" t="s">
        <v>687</v>
      </c>
      <c r="D170" s="9" t="s">
        <v>75</v>
      </c>
      <c r="E170" s="9" t="s">
        <v>544</v>
      </c>
      <c r="F170" s="11" t="s">
        <v>735</v>
      </c>
      <c r="H170" s="10" t="s">
        <v>762</v>
      </c>
      <c r="J170" s="13" t="str">
        <f t="shared" si="2"/>
        <v>&lt;eu:PublicOrganizationHasMember&gt;</v>
      </c>
      <c r="K170" s="10" t="s">
        <v>2448</v>
      </c>
    </row>
    <row r="171" spans="1:11" ht="288" x14ac:dyDescent="0.3">
      <c r="A171" s="9">
        <v>170</v>
      </c>
      <c r="B171" s="4" t="s">
        <v>477</v>
      </c>
      <c r="C171" s="4" t="s">
        <v>688</v>
      </c>
      <c r="D171" s="9" t="s">
        <v>75</v>
      </c>
      <c r="E171" s="9" t="s">
        <v>544</v>
      </c>
      <c r="F171" s="11" t="s">
        <v>735</v>
      </c>
      <c r="H171" s="10" t="s">
        <v>762</v>
      </c>
      <c r="J171" s="13" t="str">
        <f t="shared" si="2"/>
        <v>&lt;eu:PublicOrganizationContactPoint&gt;</v>
      </c>
      <c r="K171" s="10" t="s">
        <v>2448</v>
      </c>
    </row>
    <row r="172" spans="1:11" ht="100.8" x14ac:dyDescent="0.3">
      <c r="A172" s="9">
        <v>171</v>
      </c>
      <c r="B172" s="4" t="s">
        <v>478</v>
      </c>
      <c r="C172" s="4" t="s">
        <v>689</v>
      </c>
      <c r="D172" s="9" t="s">
        <v>75</v>
      </c>
      <c r="E172" s="9" t="s">
        <v>544</v>
      </c>
      <c r="F172" s="11" t="s">
        <v>735</v>
      </c>
      <c r="H172" s="10" t="s">
        <v>762</v>
      </c>
      <c r="J172" s="13" t="str">
        <f t="shared" si="2"/>
        <v>&lt;eu:PublicOrganizationAddress&gt;</v>
      </c>
      <c r="K172" s="10" t="s">
        <v>2448</v>
      </c>
    </row>
    <row r="173" spans="1:11" ht="158.4" x14ac:dyDescent="0.3">
      <c r="A173" s="9">
        <v>172</v>
      </c>
      <c r="B173" s="4" t="s">
        <v>479</v>
      </c>
      <c r="C173" s="4" t="s">
        <v>690</v>
      </c>
      <c r="D173" s="9" t="s">
        <v>75</v>
      </c>
      <c r="E173" s="9" t="s">
        <v>544</v>
      </c>
      <c r="F173" s="11" t="s">
        <v>735</v>
      </c>
      <c r="H173" s="10" t="s">
        <v>762</v>
      </c>
      <c r="J173" s="13" t="str">
        <f t="shared" si="2"/>
        <v>&lt;eu:PublicOrganizationPrev&gt;</v>
      </c>
      <c r="K173" s="10" t="s">
        <v>2448</v>
      </c>
    </row>
    <row r="174" spans="1:11" ht="158.4" x14ac:dyDescent="0.3">
      <c r="A174" s="9">
        <v>173</v>
      </c>
      <c r="B174" s="4" t="s">
        <v>480</v>
      </c>
      <c r="C174" s="4" t="s">
        <v>690</v>
      </c>
      <c r="D174" s="9" t="s">
        <v>75</v>
      </c>
      <c r="E174" s="9" t="s">
        <v>544</v>
      </c>
      <c r="F174" s="11" t="s">
        <v>735</v>
      </c>
      <c r="H174" s="10" t="s">
        <v>762</v>
      </c>
      <c r="J174" s="13" t="str">
        <f t="shared" si="2"/>
        <v>&lt;eu:PublicOrganizationNext&gt;</v>
      </c>
      <c r="K174" s="10" t="s">
        <v>2448</v>
      </c>
    </row>
    <row r="175" spans="1:11" x14ac:dyDescent="0.3">
      <c r="A175" s="9">
        <v>174</v>
      </c>
      <c r="B175" s="4" t="s">
        <v>769</v>
      </c>
      <c r="D175" s="9" t="s">
        <v>75</v>
      </c>
      <c r="E175" s="9" t="s">
        <v>544</v>
      </c>
      <c r="F175" s="11" t="s">
        <v>735</v>
      </c>
      <c r="H175" s="10" t="s">
        <v>762</v>
      </c>
      <c r="J175" s="13" t="str">
        <f t="shared" si="2"/>
        <v>&lt;eu:PublicOrganisationChangedBy&gt;</v>
      </c>
      <c r="K175" s="10" t="s">
        <v>2448</v>
      </c>
    </row>
    <row r="176" spans="1:11" x14ac:dyDescent="0.3">
      <c r="A176" s="9">
        <v>175</v>
      </c>
      <c r="B176" s="4" t="s">
        <v>481</v>
      </c>
      <c r="D176" s="9" t="s">
        <v>75</v>
      </c>
      <c r="E176" s="9" t="s">
        <v>544</v>
      </c>
      <c r="F176" s="11" t="s">
        <v>735</v>
      </c>
      <c r="H176" s="10" t="s">
        <v>762</v>
      </c>
      <c r="J176" s="13" t="str">
        <f t="shared" si="2"/>
        <v>&lt;eu:PublicOrganisationResultedFrom&gt;</v>
      </c>
      <c r="K176" s="10" t="s">
        <v>2448</v>
      </c>
    </row>
    <row r="177" spans="1:11" ht="43.2" x14ac:dyDescent="0.3">
      <c r="A177" s="9">
        <v>176</v>
      </c>
      <c r="B177" s="4" t="s">
        <v>482</v>
      </c>
      <c r="C177" s="4" t="s">
        <v>691</v>
      </c>
      <c r="D177" s="9" t="s">
        <v>75</v>
      </c>
      <c r="E177" s="9" t="s">
        <v>2</v>
      </c>
      <c r="F177" s="11" t="s">
        <v>735</v>
      </c>
      <c r="H177" s="10" t="s">
        <v>762</v>
      </c>
      <c r="J177" s="13" t="str">
        <f t="shared" si="2"/>
        <v>&lt;eu:PublicService&gt;</v>
      </c>
      <c r="K177" s="10" t="s">
        <v>2448</v>
      </c>
    </row>
    <row r="178" spans="1:11" ht="28.8" x14ac:dyDescent="0.3">
      <c r="A178" s="9">
        <v>177</v>
      </c>
      <c r="B178" s="4" t="s">
        <v>483</v>
      </c>
      <c r="C178" s="4" t="s">
        <v>692</v>
      </c>
      <c r="D178" s="9" t="s">
        <v>75</v>
      </c>
      <c r="E178" s="9" t="s">
        <v>3</v>
      </c>
      <c r="F178" s="11" t="s">
        <v>735</v>
      </c>
      <c r="H178" s="10" t="s">
        <v>762</v>
      </c>
      <c r="J178" s="13" t="str">
        <f t="shared" si="2"/>
        <v>&lt;eu:PublicServiceIdentifier&gt;</v>
      </c>
      <c r="K178" s="10" t="s">
        <v>2448</v>
      </c>
    </row>
    <row r="179" spans="1:11" x14ac:dyDescent="0.3">
      <c r="A179" s="9">
        <v>178</v>
      </c>
      <c r="B179" s="4" t="s">
        <v>484</v>
      </c>
      <c r="C179" s="4" t="s">
        <v>693</v>
      </c>
      <c r="D179" s="9" t="s">
        <v>75</v>
      </c>
      <c r="E179" s="9" t="s">
        <v>3</v>
      </c>
      <c r="F179" s="11" t="s">
        <v>735</v>
      </c>
      <c r="H179" s="10" t="s">
        <v>762</v>
      </c>
      <c r="J179" s="13" t="str">
        <f t="shared" si="2"/>
        <v>&lt;eu:PublicServiceName&gt;</v>
      </c>
      <c r="K179" s="10" t="s">
        <v>2448</v>
      </c>
    </row>
    <row r="180" spans="1:11" x14ac:dyDescent="0.3">
      <c r="A180" s="9">
        <v>179</v>
      </c>
      <c r="B180" s="4" t="s">
        <v>485</v>
      </c>
      <c r="C180" s="4" t="s">
        <v>694</v>
      </c>
      <c r="D180" s="9" t="s">
        <v>75</v>
      </c>
      <c r="E180" s="9" t="s">
        <v>3</v>
      </c>
      <c r="F180" s="11" t="s">
        <v>735</v>
      </c>
      <c r="H180" s="10" t="s">
        <v>762</v>
      </c>
      <c r="J180" s="13" t="str">
        <f t="shared" si="2"/>
        <v>&lt;eu:PublicServiceDescription&gt;</v>
      </c>
      <c r="K180" s="10" t="s">
        <v>2448</v>
      </c>
    </row>
    <row r="181" spans="1:11" ht="28.8" x14ac:dyDescent="0.3">
      <c r="A181" s="9">
        <v>180</v>
      </c>
      <c r="B181" s="4" t="s">
        <v>486</v>
      </c>
      <c r="C181" s="4" t="s">
        <v>695</v>
      </c>
      <c r="D181" s="9" t="s">
        <v>75</v>
      </c>
      <c r="E181" s="9" t="s">
        <v>3</v>
      </c>
      <c r="F181" s="11" t="s">
        <v>735</v>
      </c>
      <c r="H181" s="10" t="s">
        <v>762</v>
      </c>
      <c r="J181" s="13" t="str">
        <f t="shared" si="2"/>
        <v>&lt;eu:PublicServiceKeyword&gt;</v>
      </c>
      <c r="K181" s="10" t="s">
        <v>2448</v>
      </c>
    </row>
    <row r="182" spans="1:11" ht="115.2" x14ac:dyDescent="0.3">
      <c r="A182" s="9">
        <v>181</v>
      </c>
      <c r="B182" s="4" t="s">
        <v>487</v>
      </c>
      <c r="C182" s="4" t="s">
        <v>696</v>
      </c>
      <c r="D182" s="9" t="s">
        <v>75</v>
      </c>
      <c r="E182" s="9" t="s">
        <v>3</v>
      </c>
      <c r="F182" s="11" t="s">
        <v>735</v>
      </c>
      <c r="H182" s="10" t="s">
        <v>762</v>
      </c>
      <c r="J182" s="13" t="str">
        <f t="shared" si="2"/>
        <v>&lt;eu:PublicServiceSector&gt;</v>
      </c>
      <c r="K182" s="10" t="s">
        <v>2448</v>
      </c>
    </row>
    <row r="183" spans="1:11" x14ac:dyDescent="0.3">
      <c r="A183" s="9">
        <v>182</v>
      </c>
      <c r="B183" s="4" t="s">
        <v>488</v>
      </c>
      <c r="C183" s="4" t="s">
        <v>697</v>
      </c>
      <c r="D183" s="9" t="s">
        <v>75</v>
      </c>
      <c r="E183" s="9" t="s">
        <v>3</v>
      </c>
      <c r="F183" s="11" t="s">
        <v>735</v>
      </c>
      <c r="H183" s="10" t="s">
        <v>762</v>
      </c>
      <c r="J183" s="13" t="str">
        <f t="shared" si="2"/>
        <v>&lt;eu:PublicServiceType&gt;</v>
      </c>
      <c r="K183" s="10" t="s">
        <v>2448</v>
      </c>
    </row>
    <row r="184" spans="1:11" x14ac:dyDescent="0.3">
      <c r="A184" s="9">
        <v>183</v>
      </c>
      <c r="B184" s="4" t="s">
        <v>489</v>
      </c>
      <c r="C184" s="4" t="s">
        <v>698</v>
      </c>
      <c r="D184" s="9" t="s">
        <v>75</v>
      </c>
      <c r="E184" s="9" t="s">
        <v>3</v>
      </c>
      <c r="F184" s="11" t="s">
        <v>735</v>
      </c>
      <c r="H184" s="10" t="s">
        <v>762</v>
      </c>
      <c r="J184" s="13" t="str">
        <f t="shared" si="2"/>
        <v>&lt;eu:PublicServiceLanguage&gt;</v>
      </c>
      <c r="K184" s="10" t="s">
        <v>2448</v>
      </c>
    </row>
    <row r="185" spans="1:11" ht="86.4" x14ac:dyDescent="0.3">
      <c r="A185" s="9">
        <v>184</v>
      </c>
      <c r="B185" s="4" t="s">
        <v>490</v>
      </c>
      <c r="C185" s="4" t="s">
        <v>699</v>
      </c>
      <c r="D185" s="9" t="s">
        <v>75</v>
      </c>
      <c r="E185" s="9" t="s">
        <v>3</v>
      </c>
      <c r="F185" s="11" t="s">
        <v>735</v>
      </c>
      <c r="H185" s="10" t="s">
        <v>762</v>
      </c>
      <c r="J185" s="13" t="str">
        <f t="shared" si="2"/>
        <v>&lt;eu:PublicServiceStatus&gt;</v>
      </c>
      <c r="K185" s="10" t="s">
        <v>2448</v>
      </c>
    </row>
    <row r="186" spans="1:11" ht="158.4" x14ac:dyDescent="0.3">
      <c r="A186" s="9">
        <v>185</v>
      </c>
      <c r="B186" s="4" t="s">
        <v>491</v>
      </c>
      <c r="C186" s="4" t="s">
        <v>700</v>
      </c>
      <c r="D186" s="9" t="s">
        <v>75</v>
      </c>
      <c r="E186" s="9" t="s">
        <v>3</v>
      </c>
      <c r="F186" s="11" t="s">
        <v>735</v>
      </c>
      <c r="H186" s="10" t="s">
        <v>762</v>
      </c>
      <c r="J186" s="13" t="str">
        <f t="shared" si="2"/>
        <v>&lt;eu:PublicServiceHasContactPoint&gt;</v>
      </c>
      <c r="K186" s="10" t="s">
        <v>2448</v>
      </c>
    </row>
    <row r="187" spans="1:11" ht="43.2" x14ac:dyDescent="0.3">
      <c r="A187" s="9">
        <v>186</v>
      </c>
      <c r="B187" s="4" t="s">
        <v>492</v>
      </c>
      <c r="C187" s="4" t="s">
        <v>701</v>
      </c>
      <c r="D187" s="9" t="s">
        <v>75</v>
      </c>
      <c r="E187" s="9" t="s">
        <v>544</v>
      </c>
      <c r="F187" s="11" t="s">
        <v>735</v>
      </c>
      <c r="H187" s="10" t="s">
        <v>762</v>
      </c>
      <c r="J187" s="13" t="str">
        <f t="shared" si="2"/>
        <v>&lt;eu:PublicServiceServiceProvider&gt;</v>
      </c>
      <c r="K187" s="10" t="s">
        <v>2448</v>
      </c>
    </row>
    <row r="188" spans="1:11" ht="28.8" x14ac:dyDescent="0.3">
      <c r="A188" s="9">
        <v>187</v>
      </c>
      <c r="B188" s="4" t="s">
        <v>493</v>
      </c>
      <c r="C188" s="4" t="s">
        <v>702</v>
      </c>
      <c r="D188" s="9" t="s">
        <v>75</v>
      </c>
      <c r="E188" s="9" t="s">
        <v>544</v>
      </c>
      <c r="F188" s="11" t="s">
        <v>735</v>
      </c>
      <c r="H188" s="10" t="s">
        <v>762</v>
      </c>
      <c r="J188" s="13" t="str">
        <f t="shared" si="2"/>
        <v>&lt;eu:PublicServiceServiceUser&gt;</v>
      </c>
      <c r="K188" s="10" t="s">
        <v>2448</v>
      </c>
    </row>
    <row r="189" spans="1:11" ht="129.6" x14ac:dyDescent="0.3">
      <c r="A189" s="9">
        <v>188</v>
      </c>
      <c r="B189" s="4" t="s">
        <v>494</v>
      </c>
      <c r="C189" s="4" t="s">
        <v>703</v>
      </c>
      <c r="D189" s="9" t="s">
        <v>75</v>
      </c>
      <c r="E189" s="9" t="s">
        <v>544</v>
      </c>
      <c r="F189" s="11" t="s">
        <v>735</v>
      </c>
      <c r="H189" s="10" t="s">
        <v>762</v>
      </c>
      <c r="J189" s="13" t="str">
        <f t="shared" si="2"/>
        <v>&lt;eu:PublicServiceIsGroupedBy&gt;</v>
      </c>
      <c r="K189" s="10" t="s">
        <v>2448</v>
      </c>
    </row>
    <row r="190" spans="1:11" x14ac:dyDescent="0.3">
      <c r="A190" s="9">
        <v>189</v>
      </c>
      <c r="B190" s="4" t="s">
        <v>495</v>
      </c>
      <c r="C190" s="4" t="s">
        <v>704</v>
      </c>
      <c r="D190" s="9" t="s">
        <v>75</v>
      </c>
      <c r="E190" s="9" t="s">
        <v>544</v>
      </c>
      <c r="F190" s="11" t="s">
        <v>735</v>
      </c>
      <c r="H190" s="10" t="s">
        <v>762</v>
      </c>
      <c r="J190" s="13" t="str">
        <f t="shared" si="2"/>
        <v>&lt;eu:PublicServiceRequires&gt;</v>
      </c>
      <c r="K190" s="10" t="s">
        <v>2448</v>
      </c>
    </row>
    <row r="191" spans="1:11" ht="28.8" x14ac:dyDescent="0.3">
      <c r="A191" s="9">
        <v>190</v>
      </c>
      <c r="B191" s="4" t="s">
        <v>496</v>
      </c>
      <c r="C191" s="4" t="s">
        <v>705</v>
      </c>
      <c r="D191" s="9" t="s">
        <v>75</v>
      </c>
      <c r="E191" s="9" t="s">
        <v>544</v>
      </c>
      <c r="F191" s="11" t="s">
        <v>735</v>
      </c>
      <c r="H191" s="10" t="s">
        <v>762</v>
      </c>
      <c r="J191" s="13" t="str">
        <f t="shared" si="2"/>
        <v>&lt;eu:PublicServiceRelated&gt;</v>
      </c>
      <c r="K191" s="10" t="s">
        <v>2448</v>
      </c>
    </row>
    <row r="192" spans="1:11" ht="28.8" x14ac:dyDescent="0.3">
      <c r="A192" s="9">
        <v>191</v>
      </c>
      <c r="B192" s="4" t="s">
        <v>497</v>
      </c>
      <c r="C192" s="4" t="s">
        <v>706</v>
      </c>
      <c r="D192" s="9" t="s">
        <v>75</v>
      </c>
      <c r="E192" s="9" t="s">
        <v>544</v>
      </c>
      <c r="F192" s="11" t="s">
        <v>735</v>
      </c>
      <c r="H192" s="10" t="s">
        <v>762</v>
      </c>
      <c r="J192" s="13" t="str">
        <f t="shared" si="2"/>
        <v>&lt;eu:PublicServiceHasCriterion&gt;</v>
      </c>
      <c r="K192" s="10" t="s">
        <v>2448</v>
      </c>
    </row>
    <row r="193" spans="1:11" ht="273.60000000000002" x14ac:dyDescent="0.3">
      <c r="A193" s="9">
        <v>192</v>
      </c>
      <c r="B193" s="4" t="s">
        <v>498</v>
      </c>
      <c r="C193" s="4" t="s">
        <v>707</v>
      </c>
      <c r="D193" s="9" t="s">
        <v>75</v>
      </c>
      <c r="E193" s="9" t="s">
        <v>544</v>
      </c>
      <c r="F193" s="11" t="s">
        <v>735</v>
      </c>
      <c r="H193" s="10" t="s">
        <v>762</v>
      </c>
      <c r="J193" s="13" t="str">
        <f t="shared" si="2"/>
        <v>&lt;eu:PublicServiceHasCompetentAuthority&gt;</v>
      </c>
      <c r="K193" s="10" t="s">
        <v>2448</v>
      </c>
    </row>
    <row r="194" spans="1:11" ht="28.8" x14ac:dyDescent="0.3">
      <c r="A194" s="9">
        <v>193</v>
      </c>
      <c r="B194" s="4" t="s">
        <v>499</v>
      </c>
      <c r="C194" s="4" t="s">
        <v>708</v>
      </c>
      <c r="D194" s="9" t="s">
        <v>75</v>
      </c>
      <c r="E194" s="9" t="s">
        <v>544</v>
      </c>
      <c r="F194" s="11" t="s">
        <v>735</v>
      </c>
      <c r="H194" s="10" t="s">
        <v>762</v>
      </c>
      <c r="J194" s="13" t="str">
        <f t="shared" ref="J194:J257" si="3">IF(F194="FED",IF(AND(E194="ConceptScheme",LEFT(H194,7) &lt;&gt; "inspire"),CONCATENATE("&lt;",H194,":",LOWER(IF(I194="",B194,I194)),"#id&gt;"),CONCATENATE("&lt;",H194,":",IF(I194="",B194,I194),"&gt;")),CONCATENATE("&lt;",H194,":",IF(I194="",B194,I194),"&gt;"))</f>
        <v>&lt;eu:PublicServiceHasParticipation&gt;</v>
      </c>
      <c r="K194" s="10" t="s">
        <v>2448</v>
      </c>
    </row>
    <row r="195" spans="1:11" ht="57.6" x14ac:dyDescent="0.3">
      <c r="A195" s="9">
        <v>194</v>
      </c>
      <c r="B195" s="4" t="s">
        <v>500</v>
      </c>
      <c r="C195" s="4" t="s">
        <v>709</v>
      </c>
      <c r="D195" s="9" t="s">
        <v>75</v>
      </c>
      <c r="E195" s="9" t="s">
        <v>544</v>
      </c>
      <c r="F195" s="11" t="s">
        <v>735</v>
      </c>
      <c r="H195" s="10" t="s">
        <v>762</v>
      </c>
      <c r="J195" s="13" t="str">
        <f t="shared" si="3"/>
        <v>&lt;eu:PublicServiceHasFormalFramework&gt;</v>
      </c>
      <c r="K195" s="10" t="s">
        <v>2448</v>
      </c>
    </row>
    <row r="196" spans="1:11" x14ac:dyDescent="0.3">
      <c r="A196" s="9">
        <v>195</v>
      </c>
      <c r="B196" s="4" t="s">
        <v>501</v>
      </c>
      <c r="C196" s="4" t="s">
        <v>710</v>
      </c>
      <c r="D196" s="9" t="s">
        <v>75</v>
      </c>
      <c r="E196" s="9" t="s">
        <v>544</v>
      </c>
      <c r="F196" s="11" t="s">
        <v>735</v>
      </c>
      <c r="H196" s="10" t="s">
        <v>762</v>
      </c>
      <c r="J196" s="13" t="str">
        <f t="shared" si="3"/>
        <v>&lt;eu:PublicServiceProduces&gt;</v>
      </c>
      <c r="K196" s="10" t="s">
        <v>2448</v>
      </c>
    </row>
    <row r="197" spans="1:11" x14ac:dyDescent="0.3">
      <c r="A197" s="9">
        <v>196</v>
      </c>
      <c r="B197" s="4" t="s">
        <v>502</v>
      </c>
      <c r="C197" s="4" t="s">
        <v>711</v>
      </c>
      <c r="D197" s="9" t="s">
        <v>75</v>
      </c>
      <c r="E197" s="9" t="s">
        <v>544</v>
      </c>
      <c r="F197" s="11" t="s">
        <v>735</v>
      </c>
      <c r="H197" s="10" t="s">
        <v>762</v>
      </c>
      <c r="J197" s="13" t="str">
        <f t="shared" si="3"/>
        <v>&lt;eu:PublicServiceFollows&gt;</v>
      </c>
      <c r="K197" s="10" t="s">
        <v>2448</v>
      </c>
    </row>
    <row r="198" spans="1:11" x14ac:dyDescent="0.3">
      <c r="A198" s="9">
        <v>197</v>
      </c>
      <c r="B198" s="4" t="s">
        <v>503</v>
      </c>
      <c r="C198" s="4" t="s">
        <v>712</v>
      </c>
      <c r="D198" s="9" t="s">
        <v>75</v>
      </c>
      <c r="E198" s="9" t="s">
        <v>544</v>
      </c>
      <c r="F198" s="11" t="s">
        <v>735</v>
      </c>
      <c r="H198" s="10" t="s">
        <v>762</v>
      </c>
      <c r="J198" s="13" t="str">
        <f t="shared" si="3"/>
        <v>&lt;eu:PublicServiceSpatial&gt;</v>
      </c>
      <c r="K198" s="10" t="s">
        <v>2448</v>
      </c>
    </row>
    <row r="199" spans="1:11" x14ac:dyDescent="0.3">
      <c r="A199" s="9">
        <v>198</v>
      </c>
      <c r="B199" s="4" t="s">
        <v>504</v>
      </c>
      <c r="C199" s="4" t="s">
        <v>713</v>
      </c>
      <c r="D199" s="9" t="s">
        <v>75</v>
      </c>
      <c r="E199" s="9" t="s">
        <v>544</v>
      </c>
      <c r="F199" s="11" t="s">
        <v>735</v>
      </c>
      <c r="H199" s="10" t="s">
        <v>762</v>
      </c>
      <c r="J199" s="13" t="str">
        <f t="shared" si="3"/>
        <v>&lt;eu:PublicServiceTemporal&gt;</v>
      </c>
      <c r="K199" s="10" t="s">
        <v>2448</v>
      </c>
    </row>
    <row r="200" spans="1:11" ht="43.2" x14ac:dyDescent="0.3">
      <c r="A200" s="9">
        <v>199</v>
      </c>
      <c r="B200" s="4" t="s">
        <v>505</v>
      </c>
      <c r="C200" s="4" t="s">
        <v>714</v>
      </c>
      <c r="D200" s="9" t="s">
        <v>75</v>
      </c>
      <c r="E200" s="9" t="s">
        <v>544</v>
      </c>
      <c r="F200" s="11" t="s">
        <v>735</v>
      </c>
      <c r="H200" s="10" t="s">
        <v>762</v>
      </c>
      <c r="J200" s="13" t="str">
        <f t="shared" si="3"/>
        <v>&lt;eu:PublicServiceHasChannel&gt;</v>
      </c>
      <c r="K200" s="10" t="s">
        <v>2448</v>
      </c>
    </row>
    <row r="201" spans="1:11" ht="72" x14ac:dyDescent="0.3">
      <c r="A201" s="9">
        <v>200</v>
      </c>
      <c r="B201" s="4" t="s">
        <v>506</v>
      </c>
      <c r="C201" s="4" t="s">
        <v>715</v>
      </c>
      <c r="D201" s="9" t="s">
        <v>75</v>
      </c>
      <c r="E201" s="9" t="s">
        <v>544</v>
      </c>
      <c r="F201" s="11" t="s">
        <v>735</v>
      </c>
      <c r="H201" s="10" t="s">
        <v>762</v>
      </c>
      <c r="J201" s="13" t="str">
        <f t="shared" si="3"/>
        <v>&lt;eu:PublicServiceProcessingTime&gt;</v>
      </c>
      <c r="K201" s="10" t="s">
        <v>2448</v>
      </c>
    </row>
    <row r="202" spans="1:11" ht="100.8" x14ac:dyDescent="0.3">
      <c r="A202" s="9">
        <v>201</v>
      </c>
      <c r="B202" s="4" t="s">
        <v>507</v>
      </c>
      <c r="C202" s="4" t="s">
        <v>716</v>
      </c>
      <c r="D202" s="9" t="s">
        <v>75</v>
      </c>
      <c r="E202" s="9" t="s">
        <v>544</v>
      </c>
      <c r="F202" s="11" t="s">
        <v>735</v>
      </c>
      <c r="H202" s="10" t="s">
        <v>762</v>
      </c>
      <c r="J202" s="13" t="str">
        <f t="shared" si="3"/>
        <v>&lt;eu:PublicServiceHasCost&gt;</v>
      </c>
      <c r="K202" s="10" t="s">
        <v>2448</v>
      </c>
    </row>
    <row r="203" spans="1:11" ht="187.2" x14ac:dyDescent="0.3">
      <c r="A203" s="9">
        <v>202</v>
      </c>
      <c r="B203" s="4" t="s">
        <v>508</v>
      </c>
      <c r="C203" s="4" t="s">
        <v>717</v>
      </c>
      <c r="D203" s="9" t="s">
        <v>766</v>
      </c>
      <c r="E203" s="9" t="s">
        <v>2</v>
      </c>
      <c r="F203" s="11" t="s">
        <v>735</v>
      </c>
      <c r="H203" s="10" t="s">
        <v>762</v>
      </c>
      <c r="J203" s="13" t="str">
        <f t="shared" si="3"/>
        <v>&lt;eu:RequirementGroup&gt;</v>
      </c>
      <c r="K203" s="10" t="s">
        <v>2448</v>
      </c>
    </row>
    <row r="204" spans="1:11" x14ac:dyDescent="0.3">
      <c r="A204" s="9">
        <v>203</v>
      </c>
      <c r="B204" s="4" t="s">
        <v>509</v>
      </c>
      <c r="C204" s="4" t="s">
        <v>718</v>
      </c>
      <c r="D204" s="9" t="s">
        <v>766</v>
      </c>
      <c r="E204" s="9" t="s">
        <v>3</v>
      </c>
      <c r="F204" s="11" t="s">
        <v>735</v>
      </c>
      <c r="H204" s="10" t="s">
        <v>762</v>
      </c>
      <c r="J204" s="13" t="str">
        <f t="shared" si="3"/>
        <v>&lt;eu:RequirementGroupIdentifier&gt;</v>
      </c>
      <c r="K204" s="10" t="s">
        <v>2448</v>
      </c>
    </row>
    <row r="205" spans="1:11" ht="72" x14ac:dyDescent="0.3">
      <c r="A205" s="9">
        <v>204</v>
      </c>
      <c r="B205" s="4" t="s">
        <v>510</v>
      </c>
      <c r="C205" s="4" t="s">
        <v>719</v>
      </c>
      <c r="D205" s="9" t="s">
        <v>766</v>
      </c>
      <c r="E205" s="9" t="s">
        <v>3</v>
      </c>
      <c r="F205" s="11" t="s">
        <v>735</v>
      </c>
      <c r="H205" s="10" t="s">
        <v>762</v>
      </c>
      <c r="J205" s="13" t="str">
        <f t="shared" si="3"/>
        <v>&lt;eu:RequirementGroupDescription&gt;</v>
      </c>
      <c r="K205" s="10" t="s">
        <v>2448</v>
      </c>
    </row>
    <row r="206" spans="1:11" ht="43.2" x14ac:dyDescent="0.3">
      <c r="A206" s="9">
        <v>205</v>
      </c>
      <c r="B206" s="4" t="s">
        <v>511</v>
      </c>
      <c r="C206" s="4" t="s">
        <v>720</v>
      </c>
      <c r="D206" s="9" t="s">
        <v>766</v>
      </c>
      <c r="E206" s="9" t="s">
        <v>544</v>
      </c>
      <c r="F206" s="11" t="s">
        <v>735</v>
      </c>
      <c r="H206" s="10" t="s">
        <v>762</v>
      </c>
      <c r="J206" s="13" t="str">
        <f t="shared" si="3"/>
        <v>&lt;eu:RequirementGroupHasCriterionRequirement&gt;</v>
      </c>
      <c r="K206" s="10" t="s">
        <v>2448</v>
      </c>
    </row>
    <row r="207" spans="1:11" ht="129.6" x14ac:dyDescent="0.3">
      <c r="A207" s="9">
        <v>206</v>
      </c>
      <c r="B207" s="4" t="s">
        <v>512</v>
      </c>
      <c r="C207" s="4" t="s">
        <v>721</v>
      </c>
      <c r="D207" s="9" t="s">
        <v>766</v>
      </c>
      <c r="E207" s="9" t="s">
        <v>2</v>
      </c>
      <c r="F207" s="11" t="s">
        <v>735</v>
      </c>
      <c r="H207" s="10" t="s">
        <v>762</v>
      </c>
      <c r="J207" s="13" t="str">
        <f t="shared" si="3"/>
        <v>&lt;eu:RequirementResponse&gt;</v>
      </c>
      <c r="K207" s="10" t="s">
        <v>2448</v>
      </c>
    </row>
    <row r="208" spans="1:11" x14ac:dyDescent="0.3">
      <c r="A208" s="9">
        <v>207</v>
      </c>
      <c r="B208" s="4" t="s">
        <v>513</v>
      </c>
      <c r="C208" s="4" t="s">
        <v>722</v>
      </c>
      <c r="D208" s="9" t="s">
        <v>766</v>
      </c>
      <c r="E208" s="9" t="s">
        <v>3</v>
      </c>
      <c r="F208" s="11" t="s">
        <v>735</v>
      </c>
      <c r="H208" s="10" t="s">
        <v>762</v>
      </c>
      <c r="J208" s="13" t="str">
        <f t="shared" si="3"/>
        <v>&lt;eu:RequirementResponseIdentifier&gt;</v>
      </c>
      <c r="K208" s="10" t="s">
        <v>2448</v>
      </c>
    </row>
    <row r="209" spans="1:11" ht="28.8" x14ac:dyDescent="0.3">
      <c r="A209" s="9">
        <v>208</v>
      </c>
      <c r="B209" s="4" t="s">
        <v>514</v>
      </c>
      <c r="C209" s="4" t="s">
        <v>723</v>
      </c>
      <c r="D209" s="9" t="s">
        <v>766</v>
      </c>
      <c r="E209" s="9" t="s">
        <v>3</v>
      </c>
      <c r="F209" s="11" t="s">
        <v>735</v>
      </c>
      <c r="H209" s="10" t="s">
        <v>762</v>
      </c>
      <c r="J209" s="13" t="str">
        <f t="shared" si="3"/>
        <v>&lt;eu:RequirementResponseName&gt;</v>
      </c>
      <c r="K209" s="10" t="s">
        <v>2448</v>
      </c>
    </row>
    <row r="210" spans="1:11" x14ac:dyDescent="0.3">
      <c r="A210" s="9">
        <v>209</v>
      </c>
      <c r="B210" s="4" t="s">
        <v>515</v>
      </c>
      <c r="C210" s="4" t="s">
        <v>724</v>
      </c>
      <c r="D210" s="9" t="s">
        <v>766</v>
      </c>
      <c r="E210" s="9" t="s">
        <v>3</v>
      </c>
      <c r="F210" s="11" t="s">
        <v>735</v>
      </c>
      <c r="H210" s="10" t="s">
        <v>762</v>
      </c>
      <c r="J210" s="13" t="str">
        <f t="shared" si="3"/>
        <v>&lt;eu:RequirementResponseDescription&gt;</v>
      </c>
      <c r="K210" s="10" t="s">
        <v>2448</v>
      </c>
    </row>
    <row r="211" spans="1:11" ht="86.4" x14ac:dyDescent="0.3">
      <c r="A211" s="9">
        <v>210</v>
      </c>
      <c r="B211" s="4" t="s">
        <v>516</v>
      </c>
      <c r="C211" s="4" t="s">
        <v>725</v>
      </c>
      <c r="D211" s="9" t="s">
        <v>766</v>
      </c>
      <c r="E211" s="9" t="s">
        <v>3</v>
      </c>
      <c r="F211" s="11" t="s">
        <v>735</v>
      </c>
      <c r="H211" s="10" t="s">
        <v>762</v>
      </c>
      <c r="J211" s="13" t="str">
        <f t="shared" si="3"/>
        <v>&lt;eu:RequirementResponseValue&gt;</v>
      </c>
      <c r="K211" s="10" t="s">
        <v>2448</v>
      </c>
    </row>
    <row r="212" spans="1:11" ht="43.2" x14ac:dyDescent="0.3">
      <c r="A212" s="9">
        <v>211</v>
      </c>
      <c r="B212" s="4" t="s">
        <v>517</v>
      </c>
      <c r="C212" s="4" t="s">
        <v>726</v>
      </c>
      <c r="D212" s="9" t="s">
        <v>766</v>
      </c>
      <c r="E212" s="9" t="s">
        <v>544</v>
      </c>
      <c r="F212" s="11" t="s">
        <v>735</v>
      </c>
      <c r="H212" s="10" t="s">
        <v>762</v>
      </c>
      <c r="J212" s="13" t="str">
        <f t="shared" si="3"/>
        <v>&lt;eu:RequirementResponseProvenByEvidence&gt;</v>
      </c>
      <c r="K212" s="10" t="s">
        <v>2448</v>
      </c>
    </row>
    <row r="213" spans="1:11" ht="28.8" x14ac:dyDescent="0.3">
      <c r="A213" s="9">
        <v>212</v>
      </c>
      <c r="B213" s="4" t="s">
        <v>518</v>
      </c>
      <c r="C213" s="4" t="s">
        <v>727</v>
      </c>
      <c r="D213" s="9" t="s">
        <v>766</v>
      </c>
      <c r="E213" s="9" t="s">
        <v>544</v>
      </c>
      <c r="F213" s="11" t="s">
        <v>735</v>
      </c>
      <c r="H213" s="10" t="s">
        <v>762</v>
      </c>
      <c r="J213" s="13" t="str">
        <f t="shared" si="3"/>
        <v>&lt;eu:RequirementResponseAppliesToPeriodOfTime&gt;</v>
      </c>
      <c r="K213" s="10" t="s">
        <v>2448</v>
      </c>
    </row>
    <row r="214" spans="1:11" ht="43.2" x14ac:dyDescent="0.3">
      <c r="A214" s="9">
        <v>213</v>
      </c>
      <c r="B214" s="4" t="s">
        <v>519</v>
      </c>
      <c r="C214" s="4" t="s">
        <v>728</v>
      </c>
      <c r="D214" s="9" t="s">
        <v>766</v>
      </c>
      <c r="E214" s="9" t="s">
        <v>544</v>
      </c>
      <c r="F214" s="11" t="s">
        <v>735</v>
      </c>
      <c r="H214" s="10" t="s">
        <v>762</v>
      </c>
      <c r="J214" s="13" t="str">
        <f t="shared" si="3"/>
        <v>&lt;eu:RequirementResponseValidatesCriterionRequirement&gt;</v>
      </c>
      <c r="K214" s="10" t="s">
        <v>2448</v>
      </c>
    </row>
    <row r="215" spans="1:11" ht="28.8" x14ac:dyDescent="0.3">
      <c r="A215" s="9">
        <v>214</v>
      </c>
      <c r="B215" s="4" t="s">
        <v>520</v>
      </c>
      <c r="C215" s="4" t="s">
        <v>729</v>
      </c>
      <c r="D215" s="9" t="s">
        <v>75</v>
      </c>
      <c r="E215" s="9" t="s">
        <v>2</v>
      </c>
      <c r="F215" s="11" t="s">
        <v>735</v>
      </c>
      <c r="H215" s="10" t="s">
        <v>762</v>
      </c>
      <c r="J215" s="13" t="str">
        <f t="shared" si="3"/>
        <v>&lt;eu:Rule&gt;</v>
      </c>
      <c r="K215" s="10" t="s">
        <v>2448</v>
      </c>
    </row>
    <row r="216" spans="1:11" x14ac:dyDescent="0.3">
      <c r="A216" s="9">
        <v>215</v>
      </c>
      <c r="B216" s="4" t="s">
        <v>521</v>
      </c>
      <c r="C216" s="4" t="s">
        <v>730</v>
      </c>
      <c r="D216" s="9" t="s">
        <v>75</v>
      </c>
      <c r="E216" s="9" t="s">
        <v>3</v>
      </c>
      <c r="F216" s="11" t="s">
        <v>735</v>
      </c>
      <c r="H216" s="10" t="s">
        <v>762</v>
      </c>
      <c r="J216" s="13" t="str">
        <f t="shared" si="3"/>
        <v>&lt;eu:RuleIdentifier&gt;</v>
      </c>
      <c r="K216" s="10" t="s">
        <v>2448</v>
      </c>
    </row>
    <row r="217" spans="1:11" x14ac:dyDescent="0.3">
      <c r="A217" s="9">
        <v>216</v>
      </c>
      <c r="B217" s="4" t="s">
        <v>522</v>
      </c>
      <c r="C217" s="4" t="s">
        <v>731</v>
      </c>
      <c r="D217" s="9" t="s">
        <v>75</v>
      </c>
      <c r="E217" s="9" t="s">
        <v>3</v>
      </c>
      <c r="F217" s="11" t="s">
        <v>735</v>
      </c>
      <c r="H217" s="10" t="s">
        <v>762</v>
      </c>
      <c r="J217" s="13" t="str">
        <f t="shared" si="3"/>
        <v>&lt;eu:RuleDescription&gt;</v>
      </c>
      <c r="K217" s="10" t="s">
        <v>2448</v>
      </c>
    </row>
    <row r="218" spans="1:11" ht="57.6" x14ac:dyDescent="0.3">
      <c r="A218" s="9">
        <v>217</v>
      </c>
      <c r="B218" s="4" t="s">
        <v>523</v>
      </c>
      <c r="C218" s="4" t="s">
        <v>732</v>
      </c>
      <c r="D218" s="9" t="s">
        <v>75</v>
      </c>
      <c r="E218" s="9" t="s">
        <v>3</v>
      </c>
      <c r="F218" s="11" t="s">
        <v>735</v>
      </c>
      <c r="H218" s="10" t="s">
        <v>762</v>
      </c>
      <c r="J218" s="13" t="str">
        <f t="shared" si="3"/>
        <v>&lt;eu:RuleLanguage&gt;</v>
      </c>
      <c r="K218" s="10" t="s">
        <v>2448</v>
      </c>
    </row>
    <row r="219" spans="1:11" x14ac:dyDescent="0.3">
      <c r="A219" s="9">
        <v>218</v>
      </c>
      <c r="B219" s="4" t="s">
        <v>524</v>
      </c>
      <c r="C219" s="4" t="s">
        <v>733</v>
      </c>
      <c r="D219" s="9" t="s">
        <v>75</v>
      </c>
      <c r="E219" s="9" t="s">
        <v>3</v>
      </c>
      <c r="F219" s="11" t="s">
        <v>735</v>
      </c>
      <c r="H219" s="10" t="s">
        <v>762</v>
      </c>
      <c r="J219" s="13" t="str">
        <f t="shared" si="3"/>
        <v>&lt;eu:RuleName&gt;</v>
      </c>
      <c r="K219" s="10" t="s">
        <v>2448</v>
      </c>
    </row>
    <row r="220" spans="1:11" x14ac:dyDescent="0.3">
      <c r="A220" s="9">
        <v>219</v>
      </c>
      <c r="B220" s="4" t="s">
        <v>525</v>
      </c>
      <c r="C220" s="4" t="s">
        <v>734</v>
      </c>
      <c r="D220" s="9" t="s">
        <v>75</v>
      </c>
      <c r="E220" s="9" t="s">
        <v>544</v>
      </c>
      <c r="F220" s="11" t="s">
        <v>735</v>
      </c>
      <c r="H220" s="10" t="s">
        <v>762</v>
      </c>
      <c r="J220" s="13" t="str">
        <f t="shared" si="3"/>
        <v>&lt;eu:RuleImplements&gt;</v>
      </c>
      <c r="K220" s="10" t="s">
        <v>2448</v>
      </c>
    </row>
    <row r="221" spans="1:11" ht="57.6" x14ac:dyDescent="0.3">
      <c r="A221" s="9">
        <v>220</v>
      </c>
      <c r="B221" s="4" t="s">
        <v>1708</v>
      </c>
      <c r="C221" s="4" t="s">
        <v>1750</v>
      </c>
      <c r="D221" s="9" t="s">
        <v>75</v>
      </c>
      <c r="E221" s="9" t="s">
        <v>2</v>
      </c>
      <c r="F221" s="11" t="s">
        <v>736</v>
      </c>
      <c r="H221" s="10" t="s">
        <v>1031</v>
      </c>
      <c r="J221" s="13" t="str">
        <f t="shared" si="3"/>
        <v>&lt;org:OrganizationalUnit&gt;</v>
      </c>
      <c r="K221" s="10" t="s">
        <v>2448</v>
      </c>
    </row>
    <row r="222" spans="1:11" ht="86.4" x14ac:dyDescent="0.3">
      <c r="A222" s="9">
        <v>221</v>
      </c>
      <c r="B222" s="4" t="s">
        <v>75</v>
      </c>
      <c r="C222" s="4" t="s">
        <v>1377</v>
      </c>
      <c r="D222" s="9" t="s">
        <v>75</v>
      </c>
      <c r="E222" s="9" t="s">
        <v>2</v>
      </c>
      <c r="F222" s="11" t="s">
        <v>736</v>
      </c>
      <c r="H222" s="10" t="s">
        <v>1031</v>
      </c>
      <c r="J222" s="13" t="str">
        <f t="shared" si="3"/>
        <v>&lt;org:Organization&gt;</v>
      </c>
      <c r="K222" s="10" t="s">
        <v>2448</v>
      </c>
    </row>
    <row r="223" spans="1:11" ht="72" x14ac:dyDescent="0.3">
      <c r="A223" s="9">
        <v>222</v>
      </c>
      <c r="B223" s="4" t="s">
        <v>461</v>
      </c>
      <c r="C223" s="4" t="s">
        <v>1729</v>
      </c>
      <c r="D223" s="9" t="s">
        <v>75</v>
      </c>
      <c r="E223" s="9" t="s">
        <v>2</v>
      </c>
      <c r="F223" s="11" t="s">
        <v>736</v>
      </c>
      <c r="H223" s="10" t="s">
        <v>2010</v>
      </c>
      <c r="J223" s="13" t="str">
        <f t="shared" si="3"/>
        <v>&lt;eu-org:PublicOrganization&gt;</v>
      </c>
      <c r="K223" s="10" t="s">
        <v>2448</v>
      </c>
    </row>
    <row r="224" spans="1:11" x14ac:dyDescent="0.3">
      <c r="A224" s="9">
        <v>223</v>
      </c>
      <c r="B224" s="4" t="s">
        <v>300</v>
      </c>
      <c r="C224" s="4" t="s">
        <v>1945</v>
      </c>
      <c r="D224" s="9" t="s">
        <v>75</v>
      </c>
      <c r="E224" s="9" t="s">
        <v>3</v>
      </c>
      <c r="F224" s="11" t="s">
        <v>736</v>
      </c>
      <c r="G224" s="4" t="s">
        <v>1892</v>
      </c>
      <c r="H224" s="10" t="s">
        <v>1946</v>
      </c>
      <c r="I224" s="4" t="s">
        <v>1944</v>
      </c>
      <c r="J224" s="13" t="str">
        <f t="shared" si="3"/>
        <v>&lt;sto:abbreviation&gt;</v>
      </c>
      <c r="K224" s="10" t="s">
        <v>2448</v>
      </c>
    </row>
    <row r="225" spans="1:11" x14ac:dyDescent="0.3">
      <c r="A225" s="9">
        <v>224</v>
      </c>
      <c r="B225" s="4" t="s">
        <v>44</v>
      </c>
      <c r="C225" s="4" t="s">
        <v>1623</v>
      </c>
      <c r="D225" s="9" t="s">
        <v>32</v>
      </c>
      <c r="E225" s="9" t="s">
        <v>3</v>
      </c>
      <c r="F225" s="11" t="s">
        <v>736</v>
      </c>
      <c r="H225" s="10" t="s">
        <v>1018</v>
      </c>
      <c r="J225" s="13" t="str">
        <f t="shared" si="3"/>
        <v>&lt;locn:address&gt;</v>
      </c>
      <c r="K225" s="10" t="s">
        <v>2448</v>
      </c>
    </row>
    <row r="226" spans="1:11" ht="43.2" x14ac:dyDescent="0.3">
      <c r="A226" s="9">
        <v>225</v>
      </c>
      <c r="B226" s="4" t="s">
        <v>86</v>
      </c>
      <c r="C226" s="4" t="s">
        <v>632</v>
      </c>
      <c r="D226" s="9" t="s">
        <v>75</v>
      </c>
      <c r="E226" s="9" t="s">
        <v>3</v>
      </c>
      <c r="F226" s="11" t="s">
        <v>736</v>
      </c>
      <c r="G226" s="4" t="s">
        <v>1733</v>
      </c>
      <c r="H226" s="10" t="s">
        <v>1400</v>
      </c>
      <c r="J226" s="13" t="str">
        <f t="shared" si="3"/>
        <v>&lt;fed-bus:addressRegisteredOffice&gt;</v>
      </c>
      <c r="K226" s="10" t="s">
        <v>2448</v>
      </c>
    </row>
    <row r="227" spans="1:11" x14ac:dyDescent="0.3">
      <c r="A227" s="9">
        <v>226</v>
      </c>
      <c r="B227" s="4" t="s">
        <v>257</v>
      </c>
      <c r="C227" s="4" t="s">
        <v>1941</v>
      </c>
      <c r="D227" s="9" t="s">
        <v>75</v>
      </c>
      <c r="E227" s="9" t="s">
        <v>3</v>
      </c>
      <c r="F227" s="11" t="s">
        <v>736</v>
      </c>
      <c r="G227" s="4" t="s">
        <v>628</v>
      </c>
      <c r="H227" s="10" t="s">
        <v>1024</v>
      </c>
      <c r="I227" s="4" t="s">
        <v>1940</v>
      </c>
      <c r="J227" s="13" t="str">
        <f t="shared" si="3"/>
        <v>&lt;skos:altLabel&gt;</v>
      </c>
      <c r="K227" s="10" t="s">
        <v>2448</v>
      </c>
    </row>
    <row r="228" spans="1:11" x14ac:dyDescent="0.3">
      <c r="A228" s="9">
        <v>227</v>
      </c>
      <c r="B228" s="4" t="s">
        <v>80</v>
      </c>
      <c r="C228" s="4" t="s">
        <v>631</v>
      </c>
      <c r="D228" s="9" t="s">
        <v>75</v>
      </c>
      <c r="E228" s="9" t="s">
        <v>3</v>
      </c>
      <c r="F228" s="11" t="s">
        <v>736</v>
      </c>
      <c r="G228" s="4" t="s">
        <v>1950</v>
      </c>
      <c r="H228" s="10" t="s">
        <v>1400</v>
      </c>
      <c r="J228" s="13" t="str">
        <f t="shared" si="3"/>
        <v>&lt;fed-bus:economicActivity&gt;</v>
      </c>
      <c r="K228" s="10" t="s">
        <v>2448</v>
      </c>
    </row>
    <row r="229" spans="1:11" x14ac:dyDescent="0.3">
      <c r="A229" s="9">
        <v>228</v>
      </c>
      <c r="B229" s="4" t="s">
        <v>85</v>
      </c>
      <c r="C229" s="4" t="s">
        <v>1422</v>
      </c>
      <c r="D229" s="9" t="s">
        <v>75</v>
      </c>
      <c r="E229" s="9" t="s">
        <v>3</v>
      </c>
      <c r="F229" s="11" t="s">
        <v>736</v>
      </c>
      <c r="H229" s="10" t="s">
        <v>995</v>
      </c>
      <c r="J229" s="13" t="str">
        <f t="shared" si="3"/>
        <v>&lt;schema:email&gt;</v>
      </c>
      <c r="K229" s="10" t="s">
        <v>2448</v>
      </c>
    </row>
    <row r="230" spans="1:11" x14ac:dyDescent="0.3">
      <c r="A230" s="9">
        <v>230</v>
      </c>
      <c r="B230" s="4" t="s">
        <v>2279</v>
      </c>
      <c r="C230" s="4" t="s">
        <v>2177</v>
      </c>
      <c r="D230" s="9" t="s">
        <v>75</v>
      </c>
      <c r="E230" s="9" t="s">
        <v>3</v>
      </c>
      <c r="F230" s="11" t="s">
        <v>736</v>
      </c>
      <c r="H230" s="10" t="s">
        <v>1400</v>
      </c>
      <c r="J230" s="13" t="str">
        <f t="shared" si="3"/>
        <v>&lt;fed-bus:endReason&gt;</v>
      </c>
      <c r="K230" s="10" t="s">
        <v>2448</v>
      </c>
    </row>
    <row r="231" spans="1:11" x14ac:dyDescent="0.3">
      <c r="A231" s="9">
        <v>231</v>
      </c>
      <c r="B231" s="4" t="s">
        <v>2299</v>
      </c>
      <c r="C231" s="4" t="s">
        <v>2416</v>
      </c>
      <c r="D231" s="9" t="s">
        <v>75</v>
      </c>
      <c r="E231" s="9" t="s">
        <v>3</v>
      </c>
      <c r="F231" s="11" t="s">
        <v>736</v>
      </c>
      <c r="G231" s="4" t="s">
        <v>2411</v>
      </c>
      <c r="H231" s="10" t="s">
        <v>1136</v>
      </c>
      <c r="I231" s="10" t="s">
        <v>2017</v>
      </c>
      <c r="J231" s="13" t="str">
        <f t="shared" si="3"/>
        <v>&lt;dcterms:identifier&gt;</v>
      </c>
      <c r="K231" s="10" t="s">
        <v>2447</v>
      </c>
    </row>
    <row r="232" spans="1:11" ht="28.8" x14ac:dyDescent="0.3">
      <c r="A232" s="9">
        <v>232</v>
      </c>
      <c r="B232" s="4" t="s">
        <v>2300</v>
      </c>
      <c r="C232" s="4" t="s">
        <v>2419</v>
      </c>
      <c r="D232" s="9" t="s">
        <v>75</v>
      </c>
      <c r="E232" s="9" t="s">
        <v>3</v>
      </c>
      <c r="F232" s="11" t="s">
        <v>736</v>
      </c>
      <c r="G232" s="4" t="s">
        <v>2411</v>
      </c>
      <c r="H232" s="10" t="s">
        <v>1136</v>
      </c>
      <c r="I232" s="10" t="s">
        <v>2017</v>
      </c>
      <c r="J232" s="13" t="str">
        <f t="shared" si="3"/>
        <v>&lt;dcterms:identifier&gt;</v>
      </c>
      <c r="K232" s="10" t="s">
        <v>2447</v>
      </c>
    </row>
    <row r="233" spans="1:11" x14ac:dyDescent="0.3">
      <c r="A233" s="9">
        <v>233</v>
      </c>
      <c r="B233" s="4" t="s">
        <v>1688</v>
      </c>
      <c r="C233" s="4" t="s">
        <v>1423</v>
      </c>
      <c r="D233" s="9" t="s">
        <v>75</v>
      </c>
      <c r="E233" s="9" t="s">
        <v>3</v>
      </c>
      <c r="F233" s="11" t="s">
        <v>736</v>
      </c>
      <c r="H233" s="10" t="s">
        <v>995</v>
      </c>
      <c r="J233" s="13" t="str">
        <f t="shared" si="3"/>
        <v>&lt;schema:faxNumber&gt;</v>
      </c>
      <c r="K233" s="10" t="s">
        <v>2448</v>
      </c>
    </row>
    <row r="234" spans="1:11" ht="28.8" x14ac:dyDescent="0.3">
      <c r="A234" s="9">
        <v>235</v>
      </c>
      <c r="B234" s="4" t="s">
        <v>275</v>
      </c>
      <c r="C234" s="4" t="s">
        <v>1424</v>
      </c>
      <c r="D234" s="9" t="s">
        <v>75</v>
      </c>
      <c r="E234" s="9" t="s">
        <v>3</v>
      </c>
      <c r="F234" s="11" t="s">
        <v>736</v>
      </c>
      <c r="H234" s="10" t="s">
        <v>1400</v>
      </c>
      <c r="J234" s="13" t="str">
        <f t="shared" si="3"/>
        <v>&lt;fed-bus:function&gt;</v>
      </c>
      <c r="K234" s="10" t="s">
        <v>2448</v>
      </c>
    </row>
    <row r="235" spans="1:11" ht="43.2" x14ac:dyDescent="0.3">
      <c r="A235" s="9">
        <v>236</v>
      </c>
      <c r="B235" s="4" t="s">
        <v>1707</v>
      </c>
      <c r="C235" s="4" t="s">
        <v>1716</v>
      </c>
      <c r="D235" s="9" t="s">
        <v>75</v>
      </c>
      <c r="E235" s="9" t="s">
        <v>3</v>
      </c>
      <c r="F235" s="11" t="s">
        <v>736</v>
      </c>
      <c r="H235" s="10" t="s">
        <v>1031</v>
      </c>
      <c r="J235" s="13" t="str">
        <f t="shared" si="3"/>
        <v>&lt;org:hasSite&gt;</v>
      </c>
      <c r="K235" s="10" t="s">
        <v>2448</v>
      </c>
    </row>
    <row r="236" spans="1:11" ht="129.6" x14ac:dyDescent="0.3">
      <c r="A236" s="9">
        <v>237</v>
      </c>
      <c r="B236" s="4" t="s">
        <v>2166</v>
      </c>
      <c r="C236" s="4" t="s">
        <v>2167</v>
      </c>
      <c r="D236" s="9" t="s">
        <v>75</v>
      </c>
      <c r="E236" s="9" t="s">
        <v>3</v>
      </c>
      <c r="F236" s="11" t="s">
        <v>736</v>
      </c>
      <c r="G236" s="4" t="s">
        <v>2169</v>
      </c>
      <c r="H236" s="10" t="s">
        <v>1033</v>
      </c>
      <c r="J236" s="13" t="str">
        <f t="shared" si="3"/>
        <v>&lt;rov:legalForm&gt;</v>
      </c>
      <c r="K236" s="10" t="s">
        <v>2448</v>
      </c>
    </row>
    <row r="237" spans="1:11" ht="28.8" x14ac:dyDescent="0.3">
      <c r="A237" s="9">
        <v>238</v>
      </c>
      <c r="B237" s="4" t="s">
        <v>108</v>
      </c>
      <c r="C237" s="4" t="s">
        <v>627</v>
      </c>
      <c r="D237" s="9" t="s">
        <v>75</v>
      </c>
      <c r="E237" s="9" t="s">
        <v>3</v>
      </c>
      <c r="F237" s="11" t="s">
        <v>736</v>
      </c>
      <c r="G237" s="4" t="s">
        <v>1829</v>
      </c>
      <c r="H237" s="10" t="s">
        <v>1033</v>
      </c>
      <c r="J237" s="13" t="str">
        <f t="shared" si="3"/>
        <v>&lt;rov:legalName&gt;</v>
      </c>
      <c r="K237" s="10" t="s">
        <v>2448</v>
      </c>
    </row>
    <row r="238" spans="1:11" ht="28.8" x14ac:dyDescent="0.3">
      <c r="A238" s="9">
        <v>239</v>
      </c>
      <c r="B238" s="4" t="s">
        <v>81</v>
      </c>
      <c r="C238" s="4" t="s">
        <v>1425</v>
      </c>
      <c r="D238" s="9" t="s">
        <v>75</v>
      </c>
      <c r="E238" s="9" t="s">
        <v>3</v>
      </c>
      <c r="F238" s="11" t="s">
        <v>736</v>
      </c>
      <c r="H238" s="10" t="s">
        <v>1400</v>
      </c>
      <c r="J238" s="13" t="str">
        <f t="shared" si="3"/>
        <v>&lt;fed-bus:legalStatus&gt;</v>
      </c>
      <c r="K238" s="10" t="s">
        <v>2448</v>
      </c>
    </row>
    <row r="239" spans="1:11" ht="28.8" x14ac:dyDescent="0.3">
      <c r="A239" s="9">
        <v>241</v>
      </c>
      <c r="B239" s="4" t="s">
        <v>1627</v>
      </c>
      <c r="C239" s="4" t="s">
        <v>2410</v>
      </c>
      <c r="D239" s="9" t="s">
        <v>75</v>
      </c>
      <c r="E239" s="9" t="s">
        <v>3</v>
      </c>
      <c r="F239" s="11" t="s">
        <v>736</v>
      </c>
      <c r="G239" s="4" t="s">
        <v>2411</v>
      </c>
      <c r="H239" s="10" t="s">
        <v>1136</v>
      </c>
      <c r="I239" s="10" t="s">
        <v>2017</v>
      </c>
      <c r="J239" s="13" t="str">
        <f t="shared" si="3"/>
        <v>&lt;dcterms:identifier&gt;</v>
      </c>
      <c r="K239" s="10" t="s">
        <v>2447</v>
      </c>
    </row>
    <row r="240" spans="1:11" ht="43.2" x14ac:dyDescent="0.3">
      <c r="A240" s="9">
        <v>242</v>
      </c>
      <c r="B240" s="4" t="s">
        <v>2164</v>
      </c>
      <c r="C240" s="4" t="s">
        <v>2165</v>
      </c>
      <c r="D240" s="9" t="s">
        <v>75</v>
      </c>
      <c r="E240" s="9" t="s">
        <v>3</v>
      </c>
      <c r="F240" s="11" t="s">
        <v>736</v>
      </c>
      <c r="H240" s="10" t="s">
        <v>1400</v>
      </c>
      <c r="J240" s="13" t="str">
        <f t="shared" si="3"/>
        <v>&lt;fed-bus:organizationType&gt;</v>
      </c>
      <c r="K240" s="10" t="s">
        <v>2448</v>
      </c>
    </row>
    <row r="241" spans="1:11" ht="43.2" x14ac:dyDescent="0.3">
      <c r="A241" s="9">
        <v>243</v>
      </c>
      <c r="B241" s="4" t="s">
        <v>2173</v>
      </c>
      <c r="C241" s="4" t="s">
        <v>2174</v>
      </c>
      <c r="D241" s="9" t="s">
        <v>75</v>
      </c>
      <c r="E241" s="9" t="s">
        <v>3</v>
      </c>
      <c r="F241" s="11" t="s">
        <v>736</v>
      </c>
      <c r="H241" s="10" t="s">
        <v>1400</v>
      </c>
      <c r="J241" s="13" t="str">
        <f t="shared" si="3"/>
        <v>&lt;fed-bus:authorization&gt;</v>
      </c>
      <c r="K241" s="10" t="s">
        <v>2448</v>
      </c>
    </row>
    <row r="242" spans="1:11" x14ac:dyDescent="0.3">
      <c r="A242" s="9">
        <v>244</v>
      </c>
      <c r="B242" s="4" t="s">
        <v>82</v>
      </c>
      <c r="C242" s="4" t="s">
        <v>2383</v>
      </c>
      <c r="D242" s="9" t="s">
        <v>75</v>
      </c>
      <c r="E242" s="9" t="s">
        <v>3</v>
      </c>
      <c r="F242" s="11" t="s">
        <v>736</v>
      </c>
      <c r="H242" s="10" t="s">
        <v>1400</v>
      </c>
      <c r="J242" s="13" t="str">
        <f t="shared" si="3"/>
        <v>&lt;fed-bus:person&gt;</v>
      </c>
      <c r="K242" s="10" t="s">
        <v>2448</v>
      </c>
    </row>
    <row r="243" spans="1:11" x14ac:dyDescent="0.3">
      <c r="A243" s="9">
        <v>245</v>
      </c>
      <c r="B243" s="4" t="s">
        <v>1689</v>
      </c>
      <c r="C243" s="4" t="s">
        <v>1426</v>
      </c>
      <c r="D243" s="9" t="s">
        <v>75</v>
      </c>
      <c r="E243" s="9" t="s">
        <v>3</v>
      </c>
      <c r="F243" s="11" t="s">
        <v>736</v>
      </c>
      <c r="H243" s="10" t="s">
        <v>995</v>
      </c>
      <c r="J243" s="13" t="str">
        <f t="shared" si="3"/>
        <v>&lt;schema:telephone&gt;</v>
      </c>
      <c r="K243" s="10" t="s">
        <v>2448</v>
      </c>
    </row>
    <row r="244" spans="1:11" ht="43.2" x14ac:dyDescent="0.3">
      <c r="A244" s="9">
        <v>246</v>
      </c>
      <c r="B244" s="4" t="s">
        <v>83</v>
      </c>
      <c r="D244" s="9" t="s">
        <v>75</v>
      </c>
      <c r="E244" s="9" t="s">
        <v>3</v>
      </c>
      <c r="F244" s="11" t="s">
        <v>736</v>
      </c>
      <c r="G244" s="4" t="s">
        <v>1898</v>
      </c>
      <c r="H244" s="10" t="s">
        <v>1400</v>
      </c>
      <c r="J244" s="13" t="str">
        <f t="shared" si="3"/>
        <v>&lt;fed-bus:rightsHolder&gt;</v>
      </c>
      <c r="K244" s="10" t="s">
        <v>2448</v>
      </c>
    </row>
    <row r="245" spans="1:11" x14ac:dyDescent="0.3">
      <c r="A245" s="9">
        <v>248</v>
      </c>
      <c r="B245" s="4" t="s">
        <v>84</v>
      </c>
      <c r="C245" s="4" t="s">
        <v>1427</v>
      </c>
      <c r="D245" s="9" t="s">
        <v>75</v>
      </c>
      <c r="E245" s="9" t="s">
        <v>3</v>
      </c>
      <c r="F245" s="11" t="s">
        <v>736</v>
      </c>
      <c r="H245" s="10" t="s">
        <v>1400</v>
      </c>
      <c r="J245" s="13" t="str">
        <f t="shared" si="3"/>
        <v>&lt;fed-bus:website&gt;</v>
      </c>
      <c r="K245" s="10" t="s">
        <v>2448</v>
      </c>
    </row>
    <row r="246" spans="1:11" ht="144" x14ac:dyDescent="0.3">
      <c r="A246" s="9">
        <v>249</v>
      </c>
      <c r="B246" s="4" t="s">
        <v>1857</v>
      </c>
      <c r="C246" s="4" t="s">
        <v>2057</v>
      </c>
      <c r="D246" s="9" t="s">
        <v>32</v>
      </c>
      <c r="E246" s="9" t="s">
        <v>2</v>
      </c>
      <c r="F246" s="11" t="s">
        <v>736</v>
      </c>
      <c r="G246" s="4" t="s">
        <v>1696</v>
      </c>
      <c r="H246" s="10" t="s">
        <v>1018</v>
      </c>
      <c r="I246" s="4" t="s">
        <v>5</v>
      </c>
      <c r="J246" s="13" t="str">
        <f t="shared" si="3"/>
        <v>&lt;locn:Address&gt;</v>
      </c>
      <c r="K246" s="10" t="s">
        <v>2448</v>
      </c>
    </row>
    <row r="247" spans="1:11" ht="43.2" x14ac:dyDescent="0.3">
      <c r="A247" s="9">
        <v>250</v>
      </c>
      <c r="B247" s="4" t="s">
        <v>194</v>
      </c>
      <c r="C247" s="4" t="s">
        <v>1927</v>
      </c>
      <c r="D247" s="9" t="s">
        <v>32</v>
      </c>
      <c r="E247" s="9" t="s">
        <v>2</v>
      </c>
      <c r="F247" s="11" t="s">
        <v>736</v>
      </c>
      <c r="H247" s="10" t="s">
        <v>1401</v>
      </c>
      <c r="J247" s="13" t="str">
        <f t="shared" si="3"/>
        <v>&lt;fed-loc:AddressableObject&gt;</v>
      </c>
      <c r="K247" s="10" t="s">
        <v>2448</v>
      </c>
    </row>
    <row r="248" spans="1:11" ht="28.8" x14ac:dyDescent="0.3">
      <c r="A248" s="9">
        <v>251</v>
      </c>
      <c r="B248" s="4" t="s">
        <v>5</v>
      </c>
      <c r="C248" s="4" t="s">
        <v>2057</v>
      </c>
      <c r="D248" s="9" t="s">
        <v>32</v>
      </c>
      <c r="E248" s="9" t="s">
        <v>2</v>
      </c>
      <c r="F248" s="11" t="s">
        <v>736</v>
      </c>
      <c r="H248" s="10" t="s">
        <v>2224</v>
      </c>
      <c r="I248" s="10" t="s">
        <v>5</v>
      </c>
      <c r="J248" s="13" t="str">
        <f t="shared" si="3"/>
        <v>&lt;inspire-ad:Address&gt;</v>
      </c>
      <c r="K248" s="10" t="s">
        <v>2448</v>
      </c>
    </row>
    <row r="249" spans="1:11" ht="57.6" x14ac:dyDescent="0.3">
      <c r="A249" s="9">
        <v>252</v>
      </c>
      <c r="B249" s="4" t="s">
        <v>199</v>
      </c>
      <c r="C249" s="4" t="s">
        <v>1430</v>
      </c>
      <c r="D249" s="9" t="s">
        <v>32</v>
      </c>
      <c r="E249" s="9" t="s">
        <v>2</v>
      </c>
      <c r="F249" s="11" t="s">
        <v>736</v>
      </c>
      <c r="H249" s="10" t="s">
        <v>1401</v>
      </c>
      <c r="J249" s="13" t="str">
        <f t="shared" si="3"/>
        <v>&lt;fed-loc:BuildingUnit&gt;</v>
      </c>
      <c r="K249" s="10" t="s">
        <v>2448</v>
      </c>
    </row>
    <row r="250" spans="1:11" x14ac:dyDescent="0.3">
      <c r="A250" s="9">
        <v>255</v>
      </c>
      <c r="B250" s="4" t="s">
        <v>175</v>
      </c>
      <c r="C250" s="4" t="s">
        <v>1431</v>
      </c>
      <c r="D250" s="9" t="s">
        <v>32</v>
      </c>
      <c r="E250" s="9" t="s">
        <v>2</v>
      </c>
      <c r="F250" s="11" t="s">
        <v>736</v>
      </c>
      <c r="H250" s="10" t="s">
        <v>2224</v>
      </c>
      <c r="I250" s="10" t="s">
        <v>2239</v>
      </c>
      <c r="J250" s="13" t="str">
        <f t="shared" si="3"/>
        <v>&lt;inspire-ad:GeographicPosition&gt;</v>
      </c>
      <c r="K250" s="10" t="s">
        <v>2448</v>
      </c>
    </row>
    <row r="251" spans="1:11" ht="230.4" x14ac:dyDescent="0.3">
      <c r="A251" s="9">
        <v>256</v>
      </c>
      <c r="B251" s="4" t="s">
        <v>145</v>
      </c>
      <c r="C251" s="4" t="s">
        <v>2018</v>
      </c>
      <c r="D251" s="9" t="s">
        <v>782</v>
      </c>
      <c r="E251" s="9" t="s">
        <v>2</v>
      </c>
      <c r="F251" s="11" t="s">
        <v>736</v>
      </c>
      <c r="H251" s="10" t="s">
        <v>1028</v>
      </c>
      <c r="J251" s="13" t="str">
        <f t="shared" si="3"/>
        <v>&lt;adms:Identifier&gt;</v>
      </c>
      <c r="K251" s="10" t="s">
        <v>2448</v>
      </c>
    </row>
    <row r="252" spans="1:11" ht="72" x14ac:dyDescent="0.3">
      <c r="A252" s="9">
        <v>257</v>
      </c>
      <c r="B252" s="4" t="s">
        <v>202</v>
      </c>
      <c r="C252" s="4" t="s">
        <v>1432</v>
      </c>
      <c r="D252" s="9" t="s">
        <v>32</v>
      </c>
      <c r="E252" s="9" t="s">
        <v>2</v>
      </c>
      <c r="F252" s="11" t="s">
        <v>736</v>
      </c>
      <c r="H252" s="10" t="s">
        <v>1401</v>
      </c>
      <c r="J252" s="13" t="str">
        <f t="shared" si="3"/>
        <v>&lt;fed-loc:MooringPlace&gt;</v>
      </c>
      <c r="K252" s="10" t="s">
        <v>2448</v>
      </c>
    </row>
    <row r="253" spans="1:11" ht="43.2" x14ac:dyDescent="0.3">
      <c r="A253" s="9">
        <v>258</v>
      </c>
      <c r="B253" s="4" t="s">
        <v>147</v>
      </c>
      <c r="C253" s="4" t="s">
        <v>1435</v>
      </c>
      <c r="D253" s="9" t="s">
        <v>32</v>
      </c>
      <c r="E253" s="9" t="s">
        <v>2</v>
      </c>
      <c r="F253" s="11" t="s">
        <v>736</v>
      </c>
      <c r="H253" s="10" t="s">
        <v>1401</v>
      </c>
      <c r="J253" s="13" t="str">
        <f t="shared" si="3"/>
        <v>&lt;fed-loc:Municipality&gt;</v>
      </c>
      <c r="K253" s="10" t="s">
        <v>2448</v>
      </c>
    </row>
    <row r="254" spans="1:11" ht="28.8" x14ac:dyDescent="0.3">
      <c r="A254" s="9">
        <v>260</v>
      </c>
      <c r="B254" s="4" t="s">
        <v>200</v>
      </c>
      <c r="C254" s="4" t="s">
        <v>1443</v>
      </c>
      <c r="D254" s="9" t="s">
        <v>32</v>
      </c>
      <c r="E254" s="9" t="s">
        <v>2</v>
      </c>
      <c r="F254" s="11" t="s">
        <v>736</v>
      </c>
      <c r="H254" s="10" t="s">
        <v>1401</v>
      </c>
      <c r="J254" s="13" t="str">
        <f t="shared" si="3"/>
        <v>&lt;fed-loc:Parcel&gt;</v>
      </c>
      <c r="K254" s="10" t="s">
        <v>2448</v>
      </c>
    </row>
    <row r="255" spans="1:11" ht="28.8" x14ac:dyDescent="0.3">
      <c r="A255" s="9">
        <v>261</v>
      </c>
      <c r="B255" s="4" t="s">
        <v>148</v>
      </c>
      <c r="C255" s="4" t="s">
        <v>1446</v>
      </c>
      <c r="D255" s="9" t="s">
        <v>32</v>
      </c>
      <c r="E255" s="9" t="s">
        <v>2</v>
      </c>
      <c r="F255" s="11" t="s">
        <v>736</v>
      </c>
      <c r="H255" s="10" t="s">
        <v>1401</v>
      </c>
      <c r="J255" s="13" t="str">
        <f t="shared" si="3"/>
        <v>&lt;fed-loc:PartOfMunicipality&gt;</v>
      </c>
      <c r="K255" s="10" t="s">
        <v>2448</v>
      </c>
    </row>
    <row r="256" spans="1:11" ht="43.2" x14ac:dyDescent="0.3">
      <c r="A256" s="9">
        <v>262</v>
      </c>
      <c r="B256" s="4" t="s">
        <v>146</v>
      </c>
      <c r="C256" s="4" t="s">
        <v>1448</v>
      </c>
      <c r="D256" s="9" t="s">
        <v>32</v>
      </c>
      <c r="E256" s="9" t="s">
        <v>2</v>
      </c>
      <c r="F256" s="11" t="s">
        <v>736</v>
      </c>
      <c r="H256" s="10" t="s">
        <v>2224</v>
      </c>
      <c r="I256" s="10" t="s">
        <v>2238</v>
      </c>
      <c r="J256" s="13" t="str">
        <f t="shared" si="3"/>
        <v>&lt;inspire-ad:PostalDescriptor&gt;</v>
      </c>
      <c r="K256" s="10" t="s">
        <v>2448</v>
      </c>
    </row>
    <row r="257" spans="1:11" ht="86.4" x14ac:dyDescent="0.3">
      <c r="A257" s="9">
        <v>263</v>
      </c>
      <c r="B257" s="4" t="s">
        <v>201</v>
      </c>
      <c r="C257" s="4" t="s">
        <v>1452</v>
      </c>
      <c r="D257" s="9" t="s">
        <v>32</v>
      </c>
      <c r="E257" s="9" t="s">
        <v>2</v>
      </c>
      <c r="F257" s="11" t="s">
        <v>736</v>
      </c>
      <c r="H257" s="10" t="s">
        <v>1401</v>
      </c>
      <c r="J257" s="13" t="str">
        <f t="shared" si="3"/>
        <v>&lt;fed-loc:Stand&gt;</v>
      </c>
      <c r="K257" s="10" t="s">
        <v>2448</v>
      </c>
    </row>
    <row r="258" spans="1:11" ht="43.2" x14ac:dyDescent="0.3">
      <c r="A258" s="9">
        <v>267</v>
      </c>
      <c r="B258" s="4" t="s">
        <v>172</v>
      </c>
      <c r="C258" s="4" t="s">
        <v>1455</v>
      </c>
      <c r="D258" s="9" t="s">
        <v>32</v>
      </c>
      <c r="E258" s="9" t="s">
        <v>3</v>
      </c>
      <c r="F258" s="11" t="s">
        <v>736</v>
      </c>
      <c r="H258" s="10" t="s">
        <v>2224</v>
      </c>
      <c r="I258" s="10" t="s">
        <v>2230</v>
      </c>
      <c r="J258" s="13" t="str">
        <f t="shared" ref="J258:J320" si="4">IF(F258="FED",IF(AND(E258="ConceptScheme",LEFT(H258,7) &lt;&gt; "inspire"),CONCATENATE("&lt;",H258,":",LOWER(IF(I258="",B258,I258)),"#id&gt;"),CONCATENATE("&lt;",H258,":",IF(I258="",B258,I258),"&gt;")),CONCATENATE("&lt;",H258,":",IF(I258="",B258,I258),"&gt;"))</f>
        <v>&lt;inspire-ad:Address.position&gt;</v>
      </c>
      <c r="K258" s="10" t="s">
        <v>2448</v>
      </c>
    </row>
    <row r="259" spans="1:11" ht="28.8" x14ac:dyDescent="0.3">
      <c r="A259" s="9">
        <v>268</v>
      </c>
      <c r="B259" s="4" t="s">
        <v>185</v>
      </c>
      <c r="C259" s="4" t="s">
        <v>1457</v>
      </c>
      <c r="D259" s="9" t="s">
        <v>32</v>
      </c>
      <c r="E259" s="9" t="s">
        <v>3</v>
      </c>
      <c r="F259" s="11" t="s">
        <v>736</v>
      </c>
      <c r="H259" s="10" t="s">
        <v>1401</v>
      </c>
      <c r="J259" s="13" t="str">
        <f t="shared" si="4"/>
        <v>&lt;fed-loc:addressSortField&gt;</v>
      </c>
      <c r="K259" s="10" t="s">
        <v>2448</v>
      </c>
    </row>
    <row r="260" spans="1:11" x14ac:dyDescent="0.3">
      <c r="A260" s="9">
        <v>269</v>
      </c>
      <c r="B260" s="4" t="s">
        <v>188</v>
      </c>
      <c r="C260" s="4" t="s">
        <v>1460</v>
      </c>
      <c r="D260" s="9" t="s">
        <v>32</v>
      </c>
      <c r="E260" s="9" t="s">
        <v>3</v>
      </c>
      <c r="F260" s="11" t="s">
        <v>736</v>
      </c>
      <c r="H260" s="10" t="s">
        <v>2224</v>
      </c>
      <c r="I260" s="10" t="s">
        <v>2242</v>
      </c>
      <c r="J260" s="13" t="str">
        <f t="shared" si="4"/>
        <v>&lt;inspire-ad:Address.status&gt;</v>
      </c>
      <c r="K260" s="10" t="s">
        <v>2448</v>
      </c>
    </row>
    <row r="261" spans="1:11" ht="43.2" x14ac:dyDescent="0.3">
      <c r="A261" s="9">
        <v>272</v>
      </c>
      <c r="B261" s="4" t="s">
        <v>1665</v>
      </c>
      <c r="C261" s="4" t="s">
        <v>1462</v>
      </c>
      <c r="D261" s="9" t="s">
        <v>32</v>
      </c>
      <c r="E261" s="9" t="s">
        <v>3</v>
      </c>
      <c r="F261" s="11" t="s">
        <v>736</v>
      </c>
      <c r="H261" s="10" t="s">
        <v>1018</v>
      </c>
      <c r="J261" s="13" t="str">
        <f t="shared" si="4"/>
        <v>&lt;locn:fullAddress&gt;</v>
      </c>
      <c r="K261" s="10" t="s">
        <v>2448</v>
      </c>
    </row>
    <row r="262" spans="1:11" ht="43.2" x14ac:dyDescent="0.3">
      <c r="A262" s="9">
        <v>276</v>
      </c>
      <c r="B262" s="4" t="s">
        <v>255</v>
      </c>
      <c r="C262" s="4" t="s">
        <v>1464</v>
      </c>
      <c r="D262" s="9" t="s">
        <v>32</v>
      </c>
      <c r="E262" s="9" t="s">
        <v>3</v>
      </c>
      <c r="F262" s="11" t="s">
        <v>736</v>
      </c>
      <c r="G262" s="4" t="s">
        <v>2124</v>
      </c>
      <c r="H262" s="10" t="s">
        <v>2224</v>
      </c>
      <c r="I262" s="10" t="s">
        <v>2232</v>
      </c>
      <c r="J262" s="13" t="str">
        <f t="shared" si="4"/>
        <v>&lt;inspire-ad:Address.component&gt;</v>
      </c>
      <c r="K262" s="10" t="s">
        <v>2448</v>
      </c>
    </row>
    <row r="263" spans="1:11" ht="28.8" x14ac:dyDescent="0.3">
      <c r="A263" s="9">
        <v>277</v>
      </c>
      <c r="B263" s="4" t="s">
        <v>164</v>
      </c>
      <c r="C263" s="4" t="s">
        <v>1581</v>
      </c>
      <c r="D263" s="9" t="s">
        <v>32</v>
      </c>
      <c r="E263" s="9" t="s">
        <v>3</v>
      </c>
      <c r="F263" s="11" t="s">
        <v>736</v>
      </c>
      <c r="H263" s="10" t="s">
        <v>1401</v>
      </c>
      <c r="J263" s="13" t="str">
        <f t="shared" si="4"/>
        <v>&lt;fed-loc:hasRepresentation&gt;</v>
      </c>
      <c r="K263" s="10" t="s">
        <v>2448</v>
      </c>
    </row>
    <row r="264" spans="1:11" ht="43.2" x14ac:dyDescent="0.3">
      <c r="A264" s="9">
        <v>278</v>
      </c>
      <c r="B264" s="4" t="s">
        <v>191</v>
      </c>
      <c r="C264" s="4" t="s">
        <v>1466</v>
      </c>
      <c r="D264" s="9" t="s">
        <v>32</v>
      </c>
      <c r="E264" s="9" t="s">
        <v>3</v>
      </c>
      <c r="F264" s="11" t="s">
        <v>736</v>
      </c>
      <c r="H264" s="10" t="s">
        <v>1401</v>
      </c>
      <c r="J264" s="13" t="str">
        <f t="shared" si="4"/>
        <v>&lt;fed-loc:homonymAddition&gt;</v>
      </c>
      <c r="K264" s="10" t="s">
        <v>2448</v>
      </c>
    </row>
    <row r="265" spans="1:11" x14ac:dyDescent="0.3">
      <c r="A265" s="9">
        <v>280</v>
      </c>
      <c r="B265" s="4" t="s">
        <v>1617</v>
      </c>
      <c r="C265" s="4" t="s">
        <v>1469</v>
      </c>
      <c r="D265" s="9" t="s">
        <v>32</v>
      </c>
      <c r="E265" s="9" t="s">
        <v>3</v>
      </c>
      <c r="F265" s="11" t="s">
        <v>736</v>
      </c>
      <c r="H265" s="10" t="s">
        <v>1401</v>
      </c>
      <c r="J265" s="13" t="str">
        <f t="shared" si="4"/>
        <v>&lt;fed-loc:assignedTo&gt;</v>
      </c>
      <c r="K265" s="10" t="s">
        <v>2448</v>
      </c>
    </row>
    <row r="266" spans="1:11" ht="72" x14ac:dyDescent="0.3">
      <c r="A266" s="9">
        <v>283</v>
      </c>
      <c r="B266" s="4" t="s">
        <v>169</v>
      </c>
      <c r="C266" s="4" t="s">
        <v>1471</v>
      </c>
      <c r="D266" s="9" t="s">
        <v>32</v>
      </c>
      <c r="E266" s="9" t="s">
        <v>3</v>
      </c>
      <c r="F266" s="11" t="s">
        <v>736</v>
      </c>
      <c r="H266" s="10" t="s">
        <v>1401</v>
      </c>
      <c r="J266" s="13" t="str">
        <f t="shared" si="4"/>
        <v>&lt;fed-loc:isOfficiallyAssigned&gt;</v>
      </c>
      <c r="K266" s="10" t="s">
        <v>2448</v>
      </c>
    </row>
    <row r="267" spans="1:11" ht="72" x14ac:dyDescent="0.3">
      <c r="A267" s="9">
        <v>285</v>
      </c>
      <c r="B267" s="4" t="s">
        <v>1618</v>
      </c>
      <c r="C267" s="4" t="s">
        <v>1590</v>
      </c>
      <c r="D267" s="9" t="s">
        <v>32</v>
      </c>
      <c r="E267" s="9" t="s">
        <v>3</v>
      </c>
      <c r="F267" s="11" t="s">
        <v>736</v>
      </c>
      <c r="H267" s="10" t="s">
        <v>2224</v>
      </c>
      <c r="I267" s="10" t="s">
        <v>2231</v>
      </c>
      <c r="J267" s="13" t="str">
        <f t="shared" si="4"/>
        <v>&lt;inspire-ad:AddressComponent.situatedWithin&gt;</v>
      </c>
      <c r="K267" s="10" t="s">
        <v>2448</v>
      </c>
    </row>
    <row r="268" spans="1:11" x14ac:dyDescent="0.3">
      <c r="A268" s="9">
        <v>289</v>
      </c>
      <c r="B268" s="4" t="s">
        <v>158</v>
      </c>
      <c r="C268" s="4" t="s">
        <v>1614</v>
      </c>
      <c r="D268" s="9" t="s">
        <v>32</v>
      </c>
      <c r="E268" s="9" t="s">
        <v>3</v>
      </c>
      <c r="F268" s="11" t="s">
        <v>736</v>
      </c>
      <c r="H268" s="10" t="s">
        <v>1401</v>
      </c>
      <c r="J268" s="13" t="str">
        <f t="shared" si="4"/>
        <v>&lt;fed-loc:municipalityName&gt;</v>
      </c>
      <c r="K268" s="10" t="s">
        <v>2448</v>
      </c>
    </row>
    <row r="269" spans="1:11" ht="115.2" x14ac:dyDescent="0.3">
      <c r="A269" s="9">
        <v>292</v>
      </c>
      <c r="B269" s="4" t="s">
        <v>2287</v>
      </c>
      <c r="C269" s="4" t="s">
        <v>1868</v>
      </c>
      <c r="D269" s="9" t="s">
        <v>32</v>
      </c>
      <c r="E269" s="9" t="s">
        <v>3</v>
      </c>
      <c r="F269" s="11" t="s">
        <v>736</v>
      </c>
      <c r="H269" s="10" t="s">
        <v>1401</v>
      </c>
      <c r="J269" s="13" t="str">
        <f t="shared" si="4"/>
        <v>&lt;fed-loc:nameSpace&gt;</v>
      </c>
      <c r="K269" s="10" t="s">
        <v>2448</v>
      </c>
    </row>
    <row r="270" spans="1:11" ht="57.6" x14ac:dyDescent="0.3">
      <c r="A270" s="9">
        <v>294</v>
      </c>
      <c r="B270" s="4" t="s">
        <v>1862</v>
      </c>
      <c r="C270" s="4" t="s">
        <v>2020</v>
      </c>
      <c r="D270" s="9" t="s">
        <v>32</v>
      </c>
      <c r="E270" s="9" t="s">
        <v>3</v>
      </c>
      <c r="F270" s="11" t="s">
        <v>736</v>
      </c>
      <c r="G270" s="4" t="s">
        <v>1866</v>
      </c>
      <c r="H270" s="10" t="s">
        <v>1136</v>
      </c>
      <c r="I270" s="10" t="s">
        <v>2017</v>
      </c>
      <c r="J270" s="13" t="str">
        <f t="shared" si="4"/>
        <v>&lt;dcterms:identifier&gt;</v>
      </c>
      <c r="K270" s="10" t="s">
        <v>2448</v>
      </c>
    </row>
    <row r="271" spans="1:11" x14ac:dyDescent="0.3">
      <c r="A271" s="9">
        <v>297</v>
      </c>
      <c r="B271" s="4" t="s">
        <v>161</v>
      </c>
      <c r="C271" s="4" t="s">
        <v>1473</v>
      </c>
      <c r="D271" s="9" t="s">
        <v>32</v>
      </c>
      <c r="E271" s="9" t="s">
        <v>3</v>
      </c>
      <c r="F271" s="11" t="s">
        <v>736</v>
      </c>
      <c r="H271" s="10" t="s">
        <v>1401</v>
      </c>
      <c r="J271" s="13" t="str">
        <f t="shared" si="4"/>
        <v>&lt;fed-loc:partOfMunicipalityName&gt;</v>
      </c>
      <c r="K271" s="10" t="s">
        <v>2448</v>
      </c>
    </row>
    <row r="272" spans="1:11" ht="72" x14ac:dyDescent="0.3">
      <c r="A272" s="9">
        <v>298</v>
      </c>
      <c r="B272" s="4" t="s">
        <v>2286</v>
      </c>
      <c r="C272" s="4" t="s">
        <v>1700</v>
      </c>
      <c r="D272" s="9" t="s">
        <v>32</v>
      </c>
      <c r="E272" s="9" t="s">
        <v>3</v>
      </c>
      <c r="F272" s="11" t="s">
        <v>736</v>
      </c>
      <c r="H272" s="10" t="s">
        <v>1018</v>
      </c>
      <c r="I272" s="10" t="s">
        <v>107</v>
      </c>
      <c r="J272" s="13" t="str">
        <f t="shared" si="4"/>
        <v>&lt;locn:poBox&gt;</v>
      </c>
      <c r="K272" s="10" t="s">
        <v>2448</v>
      </c>
    </row>
    <row r="273" spans="1:11" x14ac:dyDescent="0.3">
      <c r="A273" s="9">
        <v>299</v>
      </c>
      <c r="B273" s="4" t="s">
        <v>178</v>
      </c>
      <c r="C273" s="4" t="s">
        <v>1476</v>
      </c>
      <c r="D273" s="9" t="s">
        <v>32</v>
      </c>
      <c r="E273" s="9" t="s">
        <v>3</v>
      </c>
      <c r="F273" s="11" t="s">
        <v>736</v>
      </c>
      <c r="H273" s="10" t="s">
        <v>1401</v>
      </c>
      <c r="J273" s="13" t="str">
        <f t="shared" si="4"/>
        <v>&lt;fed-loc:pointGeometry&gt;</v>
      </c>
      <c r="K273" s="10" t="s">
        <v>2448</v>
      </c>
    </row>
    <row r="274" spans="1:11" x14ac:dyDescent="0.3">
      <c r="A274" s="9">
        <v>300</v>
      </c>
      <c r="B274" s="4" t="s">
        <v>179</v>
      </c>
      <c r="C274" s="4" t="s">
        <v>1479</v>
      </c>
      <c r="D274" s="9" t="s">
        <v>32</v>
      </c>
      <c r="E274" s="9" t="s">
        <v>3</v>
      </c>
      <c r="F274" s="11" t="s">
        <v>736</v>
      </c>
      <c r="H274" s="10" t="s">
        <v>2224</v>
      </c>
      <c r="I274" s="10" t="s">
        <v>2240</v>
      </c>
      <c r="J274" s="13" t="str">
        <f t="shared" si="4"/>
        <v>&lt;inspire-ad:GeographicPosition.method&gt;</v>
      </c>
      <c r="K274" s="10" t="s">
        <v>2448</v>
      </c>
    </row>
    <row r="275" spans="1:11" ht="28.8" x14ac:dyDescent="0.3">
      <c r="A275" s="9">
        <v>301</v>
      </c>
      <c r="B275" s="4" t="s">
        <v>180</v>
      </c>
      <c r="C275" s="4" t="s">
        <v>1483</v>
      </c>
      <c r="D275" s="9" t="s">
        <v>32</v>
      </c>
      <c r="E275" s="9" t="s">
        <v>3</v>
      </c>
      <c r="F275" s="11" t="s">
        <v>736</v>
      </c>
      <c r="H275" s="10" t="s">
        <v>2224</v>
      </c>
      <c r="I275" s="10" t="s">
        <v>2237</v>
      </c>
      <c r="J275" s="13" t="str">
        <f t="shared" si="4"/>
        <v>&lt;inspire-ad:GeographicPosition.specification&gt;</v>
      </c>
      <c r="K275" s="10" t="s">
        <v>2448</v>
      </c>
    </row>
    <row r="276" spans="1:11" ht="72" x14ac:dyDescent="0.3">
      <c r="A276" s="9">
        <v>303</v>
      </c>
      <c r="B276" s="4" t="s">
        <v>41</v>
      </c>
      <c r="C276" s="4" t="s">
        <v>1685</v>
      </c>
      <c r="D276" s="9" t="s">
        <v>32</v>
      </c>
      <c r="E276" s="9" t="s">
        <v>3</v>
      </c>
      <c r="F276" s="11" t="s">
        <v>736</v>
      </c>
      <c r="H276" s="10" t="s">
        <v>2224</v>
      </c>
      <c r="I276" s="10" t="s">
        <v>2241</v>
      </c>
      <c r="J276" s="13" t="str">
        <f t="shared" si="4"/>
        <v>&lt;inspire-ad:PostalDescriptor.postCode&gt;</v>
      </c>
      <c r="K276" s="10" t="s">
        <v>2448</v>
      </c>
    </row>
    <row r="277" spans="1:11" ht="28.8" x14ac:dyDescent="0.3">
      <c r="A277" s="9">
        <v>310</v>
      </c>
      <c r="B277" s="4" t="s">
        <v>74</v>
      </c>
      <c r="C277" s="4" t="s">
        <v>1489</v>
      </c>
      <c r="D277" s="9" t="s">
        <v>32</v>
      </c>
      <c r="E277" s="9" t="s">
        <v>3</v>
      </c>
      <c r="F277" s="11" t="s">
        <v>736</v>
      </c>
      <c r="H277" s="10" t="s">
        <v>1401</v>
      </c>
      <c r="J277" s="13" t="str">
        <f t="shared" si="4"/>
        <v>&lt;fed-loc:territory&gt;</v>
      </c>
      <c r="K277" s="10" t="s">
        <v>2448</v>
      </c>
    </row>
    <row r="278" spans="1:11" ht="43.2" x14ac:dyDescent="0.3">
      <c r="A278" s="9">
        <v>311</v>
      </c>
      <c r="B278" s="4" t="s">
        <v>1863</v>
      </c>
      <c r="C278" s="35" t="s">
        <v>2033</v>
      </c>
      <c r="D278" s="9" t="s">
        <v>32</v>
      </c>
      <c r="E278" s="9" t="s">
        <v>3</v>
      </c>
      <c r="F278" s="11" t="s">
        <v>736</v>
      </c>
      <c r="G278" s="4" t="s">
        <v>1867</v>
      </c>
      <c r="H278" s="37" t="s">
        <v>1023</v>
      </c>
      <c r="I278" s="35" t="s">
        <v>2031</v>
      </c>
      <c r="J278" s="13" t="str">
        <f t="shared" si="4"/>
        <v>&lt;owl:versionInfo&gt;</v>
      </c>
      <c r="K278" s="10" t="s">
        <v>2448</v>
      </c>
    </row>
    <row r="279" spans="1:11" ht="100.8" x14ac:dyDescent="0.3">
      <c r="A279" s="9">
        <v>312</v>
      </c>
      <c r="B279" s="4" t="s">
        <v>45</v>
      </c>
      <c r="C279" s="4" t="s">
        <v>2193</v>
      </c>
      <c r="D279" s="9" t="s">
        <v>4</v>
      </c>
      <c r="E279" s="9" t="s">
        <v>2</v>
      </c>
      <c r="F279" s="11" t="s">
        <v>736</v>
      </c>
      <c r="H279" s="10" t="s">
        <v>1402</v>
      </c>
      <c r="J279" s="13" t="str">
        <f t="shared" si="4"/>
        <v>&lt;fed-per:AsylumSeeker&gt;</v>
      </c>
      <c r="K279" s="10" t="s">
        <v>2448</v>
      </c>
    </row>
    <row r="280" spans="1:11" ht="28.8" x14ac:dyDescent="0.3">
      <c r="A280" s="9">
        <v>313</v>
      </c>
      <c r="B280" s="4" t="s">
        <v>57</v>
      </c>
      <c r="C280" s="4" t="s">
        <v>1956</v>
      </c>
      <c r="D280" s="9" t="s">
        <v>4</v>
      </c>
      <c r="E280" s="9" t="s">
        <v>2</v>
      </c>
      <c r="F280" s="11" t="s">
        <v>736</v>
      </c>
      <c r="H280" s="10" t="s">
        <v>1402</v>
      </c>
      <c r="J280" s="13" t="str">
        <f t="shared" si="4"/>
        <v>&lt;fed-per:BelgianResident&gt;</v>
      </c>
      <c r="K280" s="10" t="s">
        <v>2448</v>
      </c>
    </row>
    <row r="281" spans="1:11" ht="57.6" x14ac:dyDescent="0.3">
      <c r="A281" s="9">
        <v>314</v>
      </c>
      <c r="B281" s="4" t="s">
        <v>134</v>
      </c>
      <c r="C281" s="4" t="s">
        <v>1561</v>
      </c>
      <c r="D281" s="9" t="s">
        <v>4</v>
      </c>
      <c r="E281" s="9" t="s">
        <v>2</v>
      </c>
      <c r="F281" s="11" t="s">
        <v>736</v>
      </c>
      <c r="H281" s="10" t="s">
        <v>1402</v>
      </c>
      <c r="J281" s="13" t="str">
        <f t="shared" si="4"/>
        <v>&lt;fed-per:Cohabitation&gt;</v>
      </c>
      <c r="K281" s="10" t="s">
        <v>2448</v>
      </c>
    </row>
    <row r="282" spans="1:11" ht="100.8" x14ac:dyDescent="0.3">
      <c r="A282" s="9">
        <v>315</v>
      </c>
      <c r="B282" s="4" t="s">
        <v>123</v>
      </c>
      <c r="C282" s="4" t="s">
        <v>1562</v>
      </c>
      <c r="D282" s="9" t="s">
        <v>4</v>
      </c>
      <c r="E282" s="9" t="s">
        <v>2</v>
      </c>
      <c r="F282" s="11" t="s">
        <v>736</v>
      </c>
      <c r="H282" s="10" t="s">
        <v>1402</v>
      </c>
      <c r="J282" s="13" t="str">
        <f t="shared" si="4"/>
        <v>&lt;fed-per:Descent&gt;</v>
      </c>
      <c r="K282" s="10" t="s">
        <v>2448</v>
      </c>
    </row>
    <row r="283" spans="1:11" x14ac:dyDescent="0.3">
      <c r="A283" s="9">
        <v>316</v>
      </c>
      <c r="B283" s="4" t="s">
        <v>58</v>
      </c>
      <c r="C283" s="4" t="s">
        <v>1505</v>
      </c>
      <c r="D283" s="9" t="s">
        <v>4</v>
      </c>
      <c r="E283" s="9" t="s">
        <v>2</v>
      </c>
      <c r="F283" s="11" t="s">
        <v>736</v>
      </c>
      <c r="H283" s="10" t="s">
        <v>1402</v>
      </c>
      <c r="J283" s="13" t="str">
        <f t="shared" si="4"/>
        <v>&lt;fed-per:EmbassyResident&gt;</v>
      </c>
      <c r="K283" s="10" t="s">
        <v>2448</v>
      </c>
    </row>
    <row r="284" spans="1:11" x14ac:dyDescent="0.3">
      <c r="A284" s="9">
        <v>317</v>
      </c>
      <c r="B284" s="4" t="s">
        <v>59</v>
      </c>
      <c r="C284" s="4" t="s">
        <v>1508</v>
      </c>
      <c r="D284" s="9" t="s">
        <v>4</v>
      </c>
      <c r="E284" s="9" t="s">
        <v>2</v>
      </c>
      <c r="F284" s="11" t="s">
        <v>736</v>
      </c>
      <c r="H284" s="10" t="s">
        <v>1402</v>
      </c>
      <c r="J284" s="13" t="str">
        <f t="shared" si="4"/>
        <v>&lt;fed-per:ForeignResident&gt;</v>
      </c>
      <c r="K284" s="10" t="s">
        <v>2448</v>
      </c>
    </row>
    <row r="285" spans="1:11" ht="57.6" x14ac:dyDescent="0.3">
      <c r="A285" s="9">
        <v>318</v>
      </c>
      <c r="B285" s="4" t="s">
        <v>132</v>
      </c>
      <c r="C285" s="4" t="s">
        <v>1500</v>
      </c>
      <c r="D285" s="9" t="s">
        <v>4</v>
      </c>
      <c r="E285" s="9" t="s">
        <v>2</v>
      </c>
      <c r="F285" s="11" t="s">
        <v>736</v>
      </c>
      <c r="H285" s="10" t="s">
        <v>1402</v>
      </c>
      <c r="J285" s="13" t="str">
        <f t="shared" si="4"/>
        <v>&lt;fed-per:Guardianship&gt;</v>
      </c>
      <c r="K285" s="10" t="s">
        <v>2448</v>
      </c>
    </row>
    <row r="286" spans="1:11" ht="86.4" x14ac:dyDescent="0.3">
      <c r="A286" s="9">
        <v>319</v>
      </c>
      <c r="B286" s="4" t="s">
        <v>264</v>
      </c>
      <c r="C286" s="4" t="s">
        <v>1503</v>
      </c>
      <c r="D286" s="9" t="s">
        <v>4</v>
      </c>
      <c r="E286" s="9" t="s">
        <v>2</v>
      </c>
      <c r="F286" s="11" t="s">
        <v>736</v>
      </c>
      <c r="H286" s="10" t="s">
        <v>1402</v>
      </c>
      <c r="J286" s="13" t="str">
        <f t="shared" si="4"/>
        <v>&lt;fed-per:Household&gt;</v>
      </c>
      <c r="K286" s="10" t="s">
        <v>2448</v>
      </c>
    </row>
    <row r="287" spans="1:11" ht="28.8" x14ac:dyDescent="0.3">
      <c r="A287" s="9">
        <v>320</v>
      </c>
      <c r="B287" s="4" t="s">
        <v>265</v>
      </c>
      <c r="C287" s="4" t="s">
        <v>1511</v>
      </c>
      <c r="D287" s="9" t="s">
        <v>4</v>
      </c>
      <c r="E287" s="9" t="s">
        <v>2</v>
      </c>
      <c r="F287" s="11" t="s">
        <v>736</v>
      </c>
      <c r="H287" s="10" t="s">
        <v>1402</v>
      </c>
      <c r="J287" s="13" t="str">
        <f t="shared" si="4"/>
        <v>&lt;fed-per:HouseholdRelation&gt;</v>
      </c>
      <c r="K287" s="10" t="s">
        <v>2448</v>
      </c>
    </row>
    <row r="288" spans="1:11" ht="43.2" x14ac:dyDescent="0.3">
      <c r="A288" s="9">
        <v>321</v>
      </c>
      <c r="B288" s="4" t="s">
        <v>135</v>
      </c>
      <c r="C288" s="4" t="s">
        <v>1515</v>
      </c>
      <c r="D288" s="9" t="s">
        <v>4</v>
      </c>
      <c r="E288" s="9" t="s">
        <v>2</v>
      </c>
      <c r="F288" s="11" t="s">
        <v>736</v>
      </c>
      <c r="H288" s="10" t="s">
        <v>1402</v>
      </c>
      <c r="J288" s="13" t="str">
        <f t="shared" si="4"/>
        <v>&lt;fed-per:Marriage&gt;</v>
      </c>
      <c r="K288" s="10" t="s">
        <v>2448</v>
      </c>
    </row>
    <row r="289" spans="1:11" ht="28.8" x14ac:dyDescent="0.3">
      <c r="A289" s="9">
        <v>322</v>
      </c>
      <c r="B289" s="4" t="s">
        <v>51</v>
      </c>
      <c r="C289" s="4" t="s">
        <v>1518</v>
      </c>
      <c r="D289" s="9" t="s">
        <v>4</v>
      </c>
      <c r="E289" s="9" t="s">
        <v>2</v>
      </c>
      <c r="F289" s="11" t="s">
        <v>736</v>
      </c>
      <c r="H289" s="10" t="s">
        <v>1402</v>
      </c>
      <c r="J289" s="13" t="str">
        <f t="shared" si="4"/>
        <v>&lt;fed-per:NonResident&gt;</v>
      </c>
      <c r="K289" s="10" t="s">
        <v>2448</v>
      </c>
    </row>
    <row r="290" spans="1:11" ht="57.6" x14ac:dyDescent="0.3">
      <c r="A290" s="9">
        <v>323</v>
      </c>
      <c r="B290" s="4" t="s">
        <v>4</v>
      </c>
      <c r="C290" s="4" t="s">
        <v>1937</v>
      </c>
      <c r="D290" s="9" t="s">
        <v>4</v>
      </c>
      <c r="E290" s="9" t="s">
        <v>2</v>
      </c>
      <c r="F290" s="11" t="s">
        <v>736</v>
      </c>
      <c r="H290" s="10" t="s">
        <v>82</v>
      </c>
      <c r="J290" s="13" t="str">
        <f t="shared" si="4"/>
        <v>&lt;person:Person&gt;</v>
      </c>
      <c r="K290" s="10" t="s">
        <v>2448</v>
      </c>
    </row>
    <row r="291" spans="1:11" ht="43.2" x14ac:dyDescent="0.3">
      <c r="A291" s="9">
        <v>324</v>
      </c>
      <c r="B291" s="4" t="s">
        <v>131</v>
      </c>
      <c r="C291" s="4" t="s">
        <v>1521</v>
      </c>
      <c r="D291" s="9" t="s">
        <v>4</v>
      </c>
      <c r="E291" s="9" t="s">
        <v>2</v>
      </c>
      <c r="F291" s="11" t="s">
        <v>736</v>
      </c>
      <c r="H291" s="10" t="s">
        <v>1402</v>
      </c>
      <c r="J291" s="13" t="str">
        <f t="shared" si="4"/>
        <v>&lt;fed-per:PersonRelation&gt;</v>
      </c>
      <c r="K291" s="10" t="s">
        <v>2448</v>
      </c>
    </row>
    <row r="292" spans="1:11" x14ac:dyDescent="0.3">
      <c r="A292" s="9">
        <v>325</v>
      </c>
      <c r="B292" s="4" t="s">
        <v>1847</v>
      </c>
      <c r="C292" s="4" t="s">
        <v>2195</v>
      </c>
      <c r="D292" s="9" t="s">
        <v>4</v>
      </c>
      <c r="E292" s="9" t="s">
        <v>2</v>
      </c>
      <c r="F292" s="11" t="s">
        <v>736</v>
      </c>
      <c r="H292" s="10" t="s">
        <v>1402</v>
      </c>
      <c r="J292" s="13" t="str">
        <f t="shared" si="4"/>
        <v>&lt;fed-per:FormerResident&gt;</v>
      </c>
      <c r="K292" s="10" t="s">
        <v>2448</v>
      </c>
    </row>
    <row r="293" spans="1:11" ht="28.8" x14ac:dyDescent="0.3">
      <c r="A293" s="9">
        <v>326</v>
      </c>
      <c r="B293" s="4" t="s">
        <v>55</v>
      </c>
      <c r="C293" s="4" t="s">
        <v>1493</v>
      </c>
      <c r="D293" s="9" t="s">
        <v>4</v>
      </c>
      <c r="E293" s="9" t="s">
        <v>2</v>
      </c>
      <c r="F293" s="11" t="s">
        <v>736</v>
      </c>
      <c r="H293" s="10" t="s">
        <v>1402</v>
      </c>
      <c r="J293" s="13" t="str">
        <f t="shared" si="4"/>
        <v>&lt;fed-per:Resident&gt;</v>
      </c>
      <c r="K293" s="10" t="s">
        <v>2448</v>
      </c>
    </row>
    <row r="294" spans="1:11" x14ac:dyDescent="0.3">
      <c r="A294" s="9">
        <v>329</v>
      </c>
      <c r="B294" s="4" t="s">
        <v>14</v>
      </c>
      <c r="C294" s="4" t="s">
        <v>1523</v>
      </c>
      <c r="D294" s="9" t="s">
        <v>4</v>
      </c>
      <c r="E294" s="9" t="s">
        <v>3</v>
      </c>
      <c r="F294" s="11" t="s">
        <v>736</v>
      </c>
      <c r="H294" s="10" t="s">
        <v>1402</v>
      </c>
      <c r="J294" s="13" t="str">
        <f t="shared" si="4"/>
        <v>&lt;fed-per:civilState&gt;</v>
      </c>
      <c r="K294" s="10" t="s">
        <v>2448</v>
      </c>
    </row>
    <row r="295" spans="1:11" x14ac:dyDescent="0.3">
      <c r="A295" s="9">
        <v>330</v>
      </c>
      <c r="B295" s="4" t="s">
        <v>1975</v>
      </c>
      <c r="C295" s="4" t="s">
        <v>661</v>
      </c>
      <c r="D295" s="9" t="s">
        <v>4</v>
      </c>
      <c r="E295" s="9" t="s">
        <v>3</v>
      </c>
      <c r="F295" s="11" t="s">
        <v>736</v>
      </c>
      <c r="H295" s="10" t="s">
        <v>995</v>
      </c>
      <c r="J295" s="13" t="str">
        <f t="shared" si="4"/>
        <v>&lt;schema:birthDate&gt;</v>
      </c>
      <c r="K295" s="10" t="s">
        <v>2448</v>
      </c>
    </row>
    <row r="296" spans="1:11" x14ac:dyDescent="0.3">
      <c r="A296" s="9">
        <v>331</v>
      </c>
      <c r="B296" s="4" t="s">
        <v>1976</v>
      </c>
      <c r="C296" s="4" t="s">
        <v>662</v>
      </c>
      <c r="D296" s="9" t="s">
        <v>4</v>
      </c>
      <c r="E296" s="9" t="s">
        <v>3</v>
      </c>
      <c r="F296" s="11" t="s">
        <v>736</v>
      </c>
      <c r="H296" s="10" t="s">
        <v>995</v>
      </c>
      <c r="J296" s="13" t="str">
        <f t="shared" si="4"/>
        <v>&lt;schema:deathDate&gt;</v>
      </c>
      <c r="K296" s="10" t="s">
        <v>2448</v>
      </c>
    </row>
    <row r="297" spans="1:11" x14ac:dyDescent="0.3">
      <c r="A297" s="9">
        <v>332</v>
      </c>
      <c r="B297" s="4" t="s">
        <v>15</v>
      </c>
      <c r="C297" s="4" t="s">
        <v>2197</v>
      </c>
      <c r="D297" s="9" t="s">
        <v>4</v>
      </c>
      <c r="E297" s="9" t="s">
        <v>3</v>
      </c>
      <c r="F297" s="11" t="s">
        <v>736</v>
      </c>
      <c r="G297" s="4" t="s">
        <v>1538</v>
      </c>
      <c r="H297" s="10" t="s">
        <v>1035</v>
      </c>
      <c r="J297" s="13" t="str">
        <f t="shared" si="4"/>
        <v>&lt;foaf:familyName&gt;</v>
      </c>
      <c r="K297" s="10" t="s">
        <v>2448</v>
      </c>
    </row>
    <row r="298" spans="1:11" ht="28.8" x14ac:dyDescent="0.3">
      <c r="A298" s="9">
        <v>333</v>
      </c>
      <c r="B298" s="4" t="s">
        <v>17</v>
      </c>
      <c r="C298" s="4" t="s">
        <v>1563</v>
      </c>
      <c r="D298" s="9" t="s">
        <v>4</v>
      </c>
      <c r="E298" s="9" t="s">
        <v>3</v>
      </c>
      <c r="F298" s="11" t="s">
        <v>736</v>
      </c>
      <c r="H298" s="10" t="s">
        <v>1035</v>
      </c>
      <c r="J298" s="13" t="str">
        <f t="shared" si="4"/>
        <v>&lt;foaf:givenName&gt;</v>
      </c>
      <c r="K298" s="10" t="s">
        <v>2448</v>
      </c>
    </row>
    <row r="299" spans="1:11" ht="28.8" x14ac:dyDescent="0.3">
      <c r="A299" s="9">
        <v>334</v>
      </c>
      <c r="B299" s="4" t="s">
        <v>110</v>
      </c>
      <c r="C299" s="4" t="s">
        <v>1852</v>
      </c>
      <c r="D299" s="9" t="s">
        <v>4</v>
      </c>
      <c r="E299" s="9" t="s">
        <v>3</v>
      </c>
      <c r="F299" s="11" t="s">
        <v>736</v>
      </c>
      <c r="G299" s="4" t="s">
        <v>1538</v>
      </c>
      <c r="H299" s="10" t="s">
        <v>1402</v>
      </c>
      <c r="J299" s="13" t="str">
        <f t="shared" si="4"/>
        <v>&lt;fed-per:fullName&gt;</v>
      </c>
      <c r="K299" s="10" t="s">
        <v>2448</v>
      </c>
    </row>
    <row r="300" spans="1:11" x14ac:dyDescent="0.3">
      <c r="A300" s="9">
        <v>335</v>
      </c>
      <c r="B300" s="4" t="s">
        <v>16</v>
      </c>
      <c r="C300" s="4" t="s">
        <v>2358</v>
      </c>
      <c r="D300" s="9" t="s">
        <v>4</v>
      </c>
      <c r="E300" s="9" t="s">
        <v>3</v>
      </c>
      <c r="F300" s="11" t="s">
        <v>736</v>
      </c>
      <c r="H300" s="10" t="s">
        <v>1035</v>
      </c>
      <c r="J300" s="13" t="str">
        <f t="shared" si="4"/>
        <v>&lt;foaf:gender&gt;</v>
      </c>
      <c r="K300" s="10" t="s">
        <v>2448</v>
      </c>
    </row>
    <row r="301" spans="1:11" ht="28.8" x14ac:dyDescent="0.3">
      <c r="A301" s="9">
        <v>336</v>
      </c>
      <c r="B301" s="4" t="s">
        <v>1564</v>
      </c>
      <c r="C301" s="4" t="s">
        <v>1854</v>
      </c>
      <c r="D301" s="9" t="s">
        <v>4</v>
      </c>
      <c r="E301" s="9" t="s">
        <v>3</v>
      </c>
      <c r="F301" s="11" t="s">
        <v>736</v>
      </c>
      <c r="H301" s="10" t="s">
        <v>1402</v>
      </c>
      <c r="J301" s="13" t="str">
        <f t="shared" si="4"/>
        <v>&lt;fed-per:givenNames&gt;</v>
      </c>
      <c r="K301" s="10" t="s">
        <v>2448</v>
      </c>
    </row>
    <row r="302" spans="1:11" x14ac:dyDescent="0.3">
      <c r="A302" s="9">
        <v>337</v>
      </c>
      <c r="B302" s="4" t="s">
        <v>140</v>
      </c>
      <c r="C302" s="4" t="s">
        <v>1907</v>
      </c>
      <c r="D302" s="9" t="s">
        <v>4</v>
      </c>
      <c r="E302" s="9" t="s">
        <v>3</v>
      </c>
      <c r="F302" s="11" t="s">
        <v>736</v>
      </c>
      <c r="H302" s="10" t="s">
        <v>1402</v>
      </c>
      <c r="J302" s="13" t="str">
        <f t="shared" si="4"/>
        <v>&lt;fed-per:headOf&gt;</v>
      </c>
      <c r="K302" s="10" t="s">
        <v>2448</v>
      </c>
    </row>
    <row r="303" spans="1:11" ht="72" x14ac:dyDescent="0.3">
      <c r="A303" s="9">
        <v>338</v>
      </c>
      <c r="B303" s="4" t="s">
        <v>269</v>
      </c>
      <c r="C303" s="4" t="s">
        <v>1533</v>
      </c>
      <c r="D303" s="9" t="s">
        <v>4</v>
      </c>
      <c r="E303" s="9" t="s">
        <v>3</v>
      </c>
      <c r="F303" s="11" t="s">
        <v>736</v>
      </c>
      <c r="H303" s="10" t="s">
        <v>1402</v>
      </c>
      <c r="J303" s="13" t="str">
        <f t="shared" si="4"/>
        <v>&lt;fed-per:householdRelationType&gt;</v>
      </c>
      <c r="K303" s="10" t="s">
        <v>2448</v>
      </c>
    </row>
    <row r="304" spans="1:11" x14ac:dyDescent="0.3">
      <c r="A304" s="9">
        <v>339</v>
      </c>
      <c r="B304" s="4" t="s">
        <v>1566</v>
      </c>
      <c r="C304" s="4" t="s">
        <v>1568</v>
      </c>
      <c r="D304" s="9" t="s">
        <v>4</v>
      </c>
      <c r="E304" s="9" t="s">
        <v>3</v>
      </c>
      <c r="F304" s="11" t="s">
        <v>736</v>
      </c>
      <c r="H304" s="10" t="s">
        <v>1402</v>
      </c>
      <c r="J304" s="13" t="str">
        <f t="shared" si="4"/>
        <v>&lt;fed-per:person1&gt;</v>
      </c>
      <c r="K304" s="10" t="s">
        <v>2448</v>
      </c>
    </row>
    <row r="305" spans="1:11" x14ac:dyDescent="0.3">
      <c r="A305" s="9">
        <v>341</v>
      </c>
      <c r="B305" s="4" t="s">
        <v>139</v>
      </c>
      <c r="C305" s="4" t="s">
        <v>1906</v>
      </c>
      <c r="D305" s="9" t="s">
        <v>4</v>
      </c>
      <c r="E305" s="9" t="s">
        <v>3</v>
      </c>
      <c r="F305" s="11" t="s">
        <v>736</v>
      </c>
      <c r="H305" s="10" t="s">
        <v>1402</v>
      </c>
      <c r="J305" s="13" t="str">
        <f t="shared" si="4"/>
        <v>&lt;fed-per:memberOf&gt;</v>
      </c>
      <c r="K305" s="10" t="s">
        <v>2448</v>
      </c>
    </row>
    <row r="306" spans="1:11" ht="144" x14ac:dyDescent="0.3">
      <c r="A306" s="9">
        <v>343</v>
      </c>
      <c r="B306" s="4" t="s">
        <v>112</v>
      </c>
      <c r="C306" s="4" t="s">
        <v>1440</v>
      </c>
      <c r="D306" s="9" t="s">
        <v>4</v>
      </c>
      <c r="E306" s="9" t="s">
        <v>3</v>
      </c>
      <c r="F306" s="11" t="s">
        <v>736</v>
      </c>
      <c r="H306" s="10" t="s">
        <v>1402</v>
      </c>
      <c r="J306" s="13" t="str">
        <f t="shared" si="4"/>
        <v>&lt;fed-per:nationality&gt;</v>
      </c>
      <c r="K306" s="10" t="s">
        <v>2448</v>
      </c>
    </row>
    <row r="307" spans="1:11" ht="57.6" x14ac:dyDescent="0.3">
      <c r="A307" s="9">
        <v>344</v>
      </c>
      <c r="B307" s="4" t="s">
        <v>246</v>
      </c>
      <c r="C307" s="4" t="s">
        <v>2020</v>
      </c>
      <c r="D307" s="9" t="s">
        <v>4</v>
      </c>
      <c r="E307" s="9" t="s">
        <v>3</v>
      </c>
      <c r="F307" s="11" t="s">
        <v>736</v>
      </c>
      <c r="G307" s="4" t="s">
        <v>2049</v>
      </c>
      <c r="H307" s="10" t="s">
        <v>1136</v>
      </c>
      <c r="I307" s="10" t="s">
        <v>2017</v>
      </c>
      <c r="J307" s="13" t="str">
        <f t="shared" si="4"/>
        <v>&lt;dcterms:identifier&gt;</v>
      </c>
      <c r="K307" s="10" t="s">
        <v>2448</v>
      </c>
    </row>
    <row r="308" spans="1:11" ht="28.8" x14ac:dyDescent="0.3">
      <c r="A308" s="9">
        <v>345</v>
      </c>
      <c r="B308" s="4" t="s">
        <v>1977</v>
      </c>
      <c r="C308" s="4" t="s">
        <v>1995</v>
      </c>
      <c r="D308" s="9" t="s">
        <v>4</v>
      </c>
      <c r="E308" s="9" t="s">
        <v>3</v>
      </c>
      <c r="F308" s="11" t="s">
        <v>736</v>
      </c>
      <c r="G308" s="4" t="s">
        <v>2378</v>
      </c>
      <c r="H308" s="10" t="s">
        <v>82</v>
      </c>
      <c r="J308" s="13" t="str">
        <f t="shared" si="4"/>
        <v>&lt;person:placeOfBirth&gt;</v>
      </c>
      <c r="K308" s="10" t="s">
        <v>2448</v>
      </c>
    </row>
    <row r="309" spans="1:11" ht="28.8" x14ac:dyDescent="0.3">
      <c r="A309" s="9">
        <v>346</v>
      </c>
      <c r="B309" s="4" t="s">
        <v>1979</v>
      </c>
      <c r="C309" s="4" t="s">
        <v>1996</v>
      </c>
      <c r="D309" s="9" t="s">
        <v>4</v>
      </c>
      <c r="E309" s="9" t="s">
        <v>3</v>
      </c>
      <c r="F309" s="11" t="s">
        <v>736</v>
      </c>
      <c r="G309" s="4" t="s">
        <v>2378</v>
      </c>
      <c r="H309" s="10" t="s">
        <v>82</v>
      </c>
      <c r="J309" s="13" t="str">
        <f t="shared" si="4"/>
        <v>&lt;person:placeOfDeath&gt;</v>
      </c>
      <c r="K309" s="10" t="s">
        <v>2448</v>
      </c>
    </row>
    <row r="310" spans="1:11" x14ac:dyDescent="0.3">
      <c r="A310" s="9">
        <v>347</v>
      </c>
      <c r="B310" s="4" t="s">
        <v>48</v>
      </c>
      <c r="C310" s="4" t="s">
        <v>2215</v>
      </c>
      <c r="D310" s="9" t="s">
        <v>4</v>
      </c>
      <c r="E310" s="9" t="s">
        <v>3</v>
      </c>
      <c r="F310" s="11" t="s">
        <v>736</v>
      </c>
      <c r="H310" s="10" t="s">
        <v>1402</v>
      </c>
      <c r="J310" s="13" t="str">
        <f t="shared" si="4"/>
        <v>&lt;fed-per:register&gt;</v>
      </c>
      <c r="K310" s="10" t="s">
        <v>2448</v>
      </c>
    </row>
    <row r="311" spans="1:11" x14ac:dyDescent="0.3">
      <c r="A311" s="9">
        <v>348</v>
      </c>
      <c r="B311" s="4" t="s">
        <v>138</v>
      </c>
      <c r="C311" s="4" t="s">
        <v>1535</v>
      </c>
      <c r="D311" s="9" t="s">
        <v>4</v>
      </c>
      <c r="E311" s="9" t="s">
        <v>3</v>
      </c>
      <c r="F311" s="11" t="s">
        <v>736</v>
      </c>
      <c r="H311" s="10" t="s">
        <v>1402</v>
      </c>
      <c r="J311" s="13" t="str">
        <f t="shared" si="4"/>
        <v>&lt;fed-per:residenceAddress&gt;</v>
      </c>
      <c r="K311" s="10" t="s">
        <v>2448</v>
      </c>
    </row>
    <row r="312" spans="1:11" ht="28.8" x14ac:dyDescent="0.3">
      <c r="A312" s="9">
        <v>349</v>
      </c>
      <c r="B312" s="4" t="s">
        <v>109</v>
      </c>
      <c r="C312" s="4" t="s">
        <v>2395</v>
      </c>
      <c r="D312" s="9" t="s">
        <v>4</v>
      </c>
      <c r="E312" s="9" t="s">
        <v>3</v>
      </c>
      <c r="F312" s="11" t="s">
        <v>736</v>
      </c>
      <c r="G312" s="4" t="s">
        <v>2403</v>
      </c>
      <c r="H312" s="10" t="s">
        <v>1136</v>
      </c>
      <c r="I312" s="10" t="s">
        <v>2017</v>
      </c>
      <c r="J312" s="13" t="str">
        <f t="shared" si="4"/>
        <v>&lt;dcterms:identifier&gt;</v>
      </c>
      <c r="K312" s="10" t="s">
        <v>2447</v>
      </c>
    </row>
    <row r="313" spans="1:11" ht="28.8" x14ac:dyDescent="0.3">
      <c r="A313" s="9">
        <v>350</v>
      </c>
      <c r="B313" s="4" t="s">
        <v>304</v>
      </c>
      <c r="C313" s="4" t="s">
        <v>1539</v>
      </c>
      <c r="D313" s="9" t="s">
        <v>115</v>
      </c>
      <c r="E313" s="9" t="s">
        <v>2</v>
      </c>
      <c r="F313" s="11" t="s">
        <v>736</v>
      </c>
      <c r="G313" s="4" t="s">
        <v>2398</v>
      </c>
      <c r="H313" s="10" t="s">
        <v>1403</v>
      </c>
      <c r="J313" s="13" t="str">
        <f t="shared" si="4"/>
        <v>&lt;fed-temp:Period&gt;</v>
      </c>
      <c r="K313" s="10" t="s">
        <v>2448</v>
      </c>
    </row>
    <row r="314" spans="1:11" x14ac:dyDescent="0.3">
      <c r="A314" s="9">
        <v>352</v>
      </c>
      <c r="B314" s="4" t="s">
        <v>69</v>
      </c>
      <c r="C314" s="4" t="s">
        <v>2060</v>
      </c>
      <c r="D314" s="9" t="s">
        <v>115</v>
      </c>
      <c r="E314" s="9" t="s">
        <v>3</v>
      </c>
      <c r="F314" s="11" t="s">
        <v>736</v>
      </c>
      <c r="H314" s="10" t="s">
        <v>995</v>
      </c>
      <c r="J314" s="13" t="str">
        <f t="shared" si="4"/>
        <v>&lt;schema:endDate&gt;</v>
      </c>
      <c r="K314" s="10" t="s">
        <v>2448</v>
      </c>
    </row>
    <row r="315" spans="1:11" x14ac:dyDescent="0.3">
      <c r="A315" s="9">
        <v>355</v>
      </c>
      <c r="B315" s="4" t="s">
        <v>68</v>
      </c>
      <c r="C315" s="4" t="s">
        <v>2061</v>
      </c>
      <c r="D315" s="9" t="s">
        <v>115</v>
      </c>
      <c r="E315" s="9" t="s">
        <v>3</v>
      </c>
      <c r="F315" s="11" t="s">
        <v>736</v>
      </c>
      <c r="H315" s="10" t="s">
        <v>995</v>
      </c>
      <c r="J315" s="13" t="str">
        <f t="shared" si="4"/>
        <v>&lt;schema:startDate&gt;</v>
      </c>
      <c r="K315" s="10" t="s">
        <v>2448</v>
      </c>
    </row>
    <row r="316" spans="1:11" ht="43.2" x14ac:dyDescent="0.3">
      <c r="A316" s="9">
        <v>359</v>
      </c>
      <c r="B316" s="4" t="s">
        <v>181</v>
      </c>
      <c r="C316" s="4" t="s">
        <v>2134</v>
      </c>
      <c r="D316" s="9" t="s">
        <v>32</v>
      </c>
      <c r="E316" s="9" t="s">
        <v>2</v>
      </c>
      <c r="F316" s="11" t="s">
        <v>736</v>
      </c>
      <c r="G316" s="4" t="s">
        <v>1844</v>
      </c>
      <c r="H316" s="10" t="s">
        <v>1401</v>
      </c>
      <c r="J316" s="13" t="str">
        <f t="shared" si="4"/>
        <v>&lt;fed-loc:GM_Point&gt;</v>
      </c>
      <c r="K316" s="10" t="s">
        <v>2448</v>
      </c>
    </row>
    <row r="317" spans="1:11" x14ac:dyDescent="0.3">
      <c r="A317" s="9">
        <v>360</v>
      </c>
      <c r="B317" s="4" t="s">
        <v>249</v>
      </c>
      <c r="C317" s="4" t="s">
        <v>2125</v>
      </c>
      <c r="D317" s="9" t="s">
        <v>32</v>
      </c>
      <c r="E317" s="9" t="s">
        <v>8</v>
      </c>
      <c r="F317" s="11" t="s">
        <v>736</v>
      </c>
      <c r="H317" s="10" t="s">
        <v>1559</v>
      </c>
      <c r="J317" s="13" t="str">
        <f t="shared" si="4"/>
        <v>&lt;fed-thesaurus:addressstatus#id&gt;</v>
      </c>
      <c r="K317" s="10" t="s">
        <v>2448</v>
      </c>
    </row>
    <row r="318" spans="1:11" x14ac:dyDescent="0.3">
      <c r="A318" s="9">
        <v>361</v>
      </c>
      <c r="B318" s="4" t="s">
        <v>250</v>
      </c>
      <c r="C318" s="4" t="s">
        <v>2207</v>
      </c>
      <c r="D318" s="9" t="s">
        <v>4</v>
      </c>
      <c r="E318" s="9" t="s">
        <v>8</v>
      </c>
      <c r="F318" s="11" t="s">
        <v>736</v>
      </c>
      <c r="H318" s="10" t="s">
        <v>1559</v>
      </c>
      <c r="J318" s="13" t="str">
        <f t="shared" si="4"/>
        <v>&lt;fed-thesaurus:administrativestatus#id&gt;</v>
      </c>
      <c r="K318" s="10" t="s">
        <v>2448</v>
      </c>
    </row>
    <row r="319" spans="1:11" x14ac:dyDescent="0.3">
      <c r="A319" s="9">
        <v>362</v>
      </c>
      <c r="B319" s="4" t="s">
        <v>251</v>
      </c>
      <c r="C319" s="4" t="s">
        <v>2200</v>
      </c>
      <c r="D319" s="9" t="s">
        <v>4</v>
      </c>
      <c r="E319" s="9" t="s">
        <v>8</v>
      </c>
      <c r="F319" s="11" t="s">
        <v>736</v>
      </c>
      <c r="H319" s="10" t="s">
        <v>1559</v>
      </c>
      <c r="J319" s="13" t="str">
        <f t="shared" si="4"/>
        <v>&lt;fed-thesaurus:civilstate#id&gt;</v>
      </c>
      <c r="K319" s="10" t="s">
        <v>2448</v>
      </c>
    </row>
    <row r="320" spans="1:11" ht="86.4" x14ac:dyDescent="0.3">
      <c r="A320" s="9">
        <v>363</v>
      </c>
      <c r="B320" s="4" t="s">
        <v>123</v>
      </c>
      <c r="C320" s="4" t="s">
        <v>2204</v>
      </c>
      <c r="D320" s="9" t="s">
        <v>4</v>
      </c>
      <c r="E320" s="9" t="s">
        <v>8</v>
      </c>
      <c r="F320" s="11" t="s">
        <v>736</v>
      </c>
      <c r="G320" s="4" t="s">
        <v>1565</v>
      </c>
      <c r="H320" s="10" t="s">
        <v>1559</v>
      </c>
      <c r="J320" s="13" t="str">
        <f t="shared" si="4"/>
        <v>&lt;fed-thesaurus:descent#id&gt;</v>
      </c>
      <c r="K320" s="10" t="s">
        <v>2448</v>
      </c>
    </row>
    <row r="321" spans="1:11" ht="115.2" x14ac:dyDescent="0.3">
      <c r="A321" s="9">
        <v>364</v>
      </c>
      <c r="B321" s="4" t="s">
        <v>1955</v>
      </c>
      <c r="C321" s="4" t="s">
        <v>2141</v>
      </c>
      <c r="D321" s="9" t="s">
        <v>75</v>
      </c>
      <c r="E321" s="9" t="s">
        <v>8</v>
      </c>
      <c r="F321" s="11" t="s">
        <v>736</v>
      </c>
      <c r="G321" s="4" t="s">
        <v>772</v>
      </c>
      <c r="H321" s="10" t="s">
        <v>1559</v>
      </c>
      <c r="J321" s="13" t="str">
        <f t="shared" ref="J321:J384" si="5">IF(F321="FED",IF(AND(E321="ConceptScheme",LEFT(H321,7) &lt;&gt; "inspire"),CONCATENATE("&lt;",H321,":",LOWER(IF(I321="",B321,I321)),"#id&gt;"),CONCATENATE("&lt;",H321,":",IF(I321="",B321,I321),"&gt;")),CONCATENATE("&lt;",H321,":",IF(I321="",B321,I321),"&gt;"))</f>
        <v>&lt;fed-thesaurus:nace2008#id&gt;</v>
      </c>
      <c r="K321" s="10" t="s">
        <v>2448</v>
      </c>
    </row>
    <row r="322" spans="1:11" ht="57.6" x14ac:dyDescent="0.3">
      <c r="A322" s="9">
        <v>365</v>
      </c>
      <c r="B322" s="4" t="s">
        <v>1593</v>
      </c>
      <c r="C322" s="4" t="s">
        <v>1596</v>
      </c>
      <c r="D322" s="9" t="s">
        <v>32</v>
      </c>
      <c r="E322" s="9" t="s">
        <v>8</v>
      </c>
      <c r="F322" s="11" t="s">
        <v>736</v>
      </c>
      <c r="G322" s="4" t="s">
        <v>1603</v>
      </c>
      <c r="H322" s="10" t="s">
        <v>1559</v>
      </c>
      <c r="J322" s="13" t="str">
        <f t="shared" si="5"/>
        <v>&lt;fed-thesaurus:territoryofnationality#id&gt;</v>
      </c>
      <c r="K322" s="10" t="s">
        <v>2448</v>
      </c>
    </row>
    <row r="323" spans="1:11" ht="72" x14ac:dyDescent="0.3">
      <c r="A323" s="9">
        <v>366</v>
      </c>
      <c r="B323" s="4" t="s">
        <v>1838</v>
      </c>
      <c r="C323" s="4" t="s">
        <v>1533</v>
      </c>
      <c r="D323" s="9" t="s">
        <v>4</v>
      </c>
      <c r="E323" s="9" t="s">
        <v>8</v>
      </c>
      <c r="F323" s="11" t="s">
        <v>736</v>
      </c>
      <c r="H323" s="10" t="s">
        <v>1559</v>
      </c>
      <c r="J323" s="13" t="str">
        <f t="shared" si="5"/>
        <v>&lt;fed-thesaurus:householdrelationtype#id&gt;</v>
      </c>
      <c r="K323" s="10" t="s">
        <v>2448</v>
      </c>
    </row>
    <row r="324" spans="1:11" ht="100.8" x14ac:dyDescent="0.3">
      <c r="A324" s="9">
        <v>367</v>
      </c>
      <c r="B324" s="4" t="s">
        <v>278</v>
      </c>
      <c r="C324" s="4" t="s">
        <v>2158</v>
      </c>
      <c r="D324" s="9" t="s">
        <v>75</v>
      </c>
      <c r="E324" s="9" t="s">
        <v>8</v>
      </c>
      <c r="F324" s="11" t="s">
        <v>736</v>
      </c>
      <c r="G324" s="4" t="s">
        <v>2091</v>
      </c>
      <c r="H324" s="10" t="s">
        <v>1559</v>
      </c>
      <c r="J324" s="13" t="str">
        <f t="shared" si="5"/>
        <v>&lt;fed-thesaurus:function#id&gt;</v>
      </c>
      <c r="K324" s="10" t="s">
        <v>2448</v>
      </c>
    </row>
    <row r="325" spans="1:11" ht="28.8" x14ac:dyDescent="0.3">
      <c r="A325" s="9">
        <v>368</v>
      </c>
      <c r="B325" s="4" t="s">
        <v>245</v>
      </c>
      <c r="C325" s="4" t="s">
        <v>2387</v>
      </c>
      <c r="D325" s="9" t="s">
        <v>4</v>
      </c>
      <c r="E325" s="9" t="s">
        <v>8</v>
      </c>
      <c r="F325" s="11" t="s">
        <v>736</v>
      </c>
      <c r="G325" s="4" t="s">
        <v>2388</v>
      </c>
      <c r="H325" s="10" t="s">
        <v>1559</v>
      </c>
      <c r="J325" s="13" t="str">
        <f t="shared" si="5"/>
        <v>&lt;fed-thesaurus:gender#id&gt;</v>
      </c>
      <c r="K325" s="10" t="s">
        <v>2447</v>
      </c>
    </row>
    <row r="326" spans="1:11" ht="57.6" x14ac:dyDescent="0.3">
      <c r="A326" s="9">
        <v>369</v>
      </c>
      <c r="B326" s="4" t="s">
        <v>1594</v>
      </c>
      <c r="C326" s="4" t="s">
        <v>1597</v>
      </c>
      <c r="D326" s="9" t="s">
        <v>32</v>
      </c>
      <c r="E326" s="9" t="s">
        <v>8</v>
      </c>
      <c r="F326" s="11" t="s">
        <v>736</v>
      </c>
      <c r="G326" s="4" t="s">
        <v>1604</v>
      </c>
      <c r="H326" s="10" t="s">
        <v>1559</v>
      </c>
      <c r="J326" s="13" t="str">
        <f t="shared" si="5"/>
        <v>&lt;fed-thesaurus:territoryofaddress#id&gt;</v>
      </c>
      <c r="K326" s="10" t="s">
        <v>2448</v>
      </c>
    </row>
    <row r="327" spans="1:11" ht="72" x14ac:dyDescent="0.3">
      <c r="A327" s="9">
        <v>370</v>
      </c>
      <c r="B327" s="4" t="s">
        <v>1595</v>
      </c>
      <c r="C327" s="4" t="s">
        <v>1598</v>
      </c>
      <c r="D327" s="9" t="s">
        <v>32</v>
      </c>
      <c r="E327" s="9" t="s">
        <v>8</v>
      </c>
      <c r="F327" s="11" t="s">
        <v>736</v>
      </c>
      <c r="G327" s="4" t="s">
        <v>1605</v>
      </c>
      <c r="H327" s="10" t="s">
        <v>1559</v>
      </c>
      <c r="J327" s="13" t="str">
        <f t="shared" si="5"/>
        <v>&lt;fed-thesaurus:territoryofplace#id&gt;</v>
      </c>
      <c r="K327" s="10" t="s">
        <v>2448</v>
      </c>
    </row>
    <row r="328" spans="1:11" ht="144" x14ac:dyDescent="0.3">
      <c r="A328" s="9">
        <v>372</v>
      </c>
      <c r="B328" s="4" t="s">
        <v>2142</v>
      </c>
      <c r="C328" s="4" t="s">
        <v>2159</v>
      </c>
      <c r="D328" s="9" t="s">
        <v>75</v>
      </c>
      <c r="E328" s="9" t="s">
        <v>8</v>
      </c>
      <c r="F328" s="11" t="s">
        <v>736</v>
      </c>
      <c r="G328" s="4" t="s">
        <v>2098</v>
      </c>
      <c r="H328" s="10" t="s">
        <v>1559</v>
      </c>
      <c r="J328" s="13" t="str">
        <f t="shared" si="5"/>
        <v>&lt;fed-thesaurus:legalform#id&gt;</v>
      </c>
      <c r="K328" s="10" t="s">
        <v>2448</v>
      </c>
    </row>
    <row r="329" spans="1:11" ht="57.6" x14ac:dyDescent="0.3">
      <c r="A329" s="9">
        <v>373</v>
      </c>
      <c r="B329" s="4" t="s">
        <v>248</v>
      </c>
      <c r="C329" s="4" t="s">
        <v>2160</v>
      </c>
      <c r="D329" s="9" t="s">
        <v>75</v>
      </c>
      <c r="E329" s="9" t="s">
        <v>8</v>
      </c>
      <c r="F329" s="11" t="s">
        <v>736</v>
      </c>
      <c r="G329" s="4" t="s">
        <v>773</v>
      </c>
      <c r="H329" s="10" t="s">
        <v>1559</v>
      </c>
      <c r="J329" s="13" t="str">
        <f t="shared" si="5"/>
        <v>&lt;fed-thesaurus:legalstatus#id&gt;</v>
      </c>
      <c r="K329" s="10" t="s">
        <v>2448</v>
      </c>
    </row>
    <row r="330" spans="1:11" ht="57.6" x14ac:dyDescent="0.3">
      <c r="A330" s="9">
        <v>376</v>
      </c>
      <c r="B330" s="4" t="s">
        <v>2146</v>
      </c>
      <c r="C330" s="4" t="s">
        <v>2161</v>
      </c>
      <c r="D330" s="9" t="s">
        <v>75</v>
      </c>
      <c r="E330" s="9" t="s">
        <v>8</v>
      </c>
      <c r="F330" s="11" t="s">
        <v>736</v>
      </c>
      <c r="G330" s="4" t="s">
        <v>774</v>
      </c>
      <c r="H330" s="10" t="s">
        <v>1559</v>
      </c>
      <c r="J330" s="13" t="str">
        <f t="shared" si="5"/>
        <v>&lt;fed-thesaurus:organizationtype#id&gt;</v>
      </c>
      <c r="K330" s="10" t="s">
        <v>2448</v>
      </c>
    </row>
    <row r="331" spans="1:11" ht="57.6" x14ac:dyDescent="0.3">
      <c r="A331" s="9">
        <v>377</v>
      </c>
      <c r="B331" s="4" t="s">
        <v>2147</v>
      </c>
      <c r="C331" s="4" t="s">
        <v>2162</v>
      </c>
      <c r="D331" s="9" t="s">
        <v>75</v>
      </c>
      <c r="E331" s="9" t="s">
        <v>8</v>
      </c>
      <c r="F331" s="11" t="s">
        <v>736</v>
      </c>
      <c r="G331" s="4" t="s">
        <v>775</v>
      </c>
      <c r="H331" s="10" t="s">
        <v>1559</v>
      </c>
      <c r="J331" s="13" t="str">
        <f t="shared" si="5"/>
        <v>&lt;fed-thesaurus:authorization#id&gt;</v>
      </c>
      <c r="K331" s="10" t="s">
        <v>2448</v>
      </c>
    </row>
    <row r="332" spans="1:11" x14ac:dyDescent="0.3">
      <c r="A332" s="9">
        <v>378</v>
      </c>
      <c r="B332" s="4" t="s">
        <v>252</v>
      </c>
      <c r="C332" s="4" t="s">
        <v>2128</v>
      </c>
      <c r="D332" s="9" t="s">
        <v>32</v>
      </c>
      <c r="E332" s="9" t="s">
        <v>8</v>
      </c>
      <c r="F332" s="11" t="s">
        <v>736</v>
      </c>
      <c r="H332" s="10" t="s">
        <v>2219</v>
      </c>
      <c r="I332" s="10" t="s">
        <v>2221</v>
      </c>
      <c r="J332" s="13" t="str">
        <f t="shared" si="5"/>
        <v>&lt;inspire-code:GeoMetryMethodValue&gt;</v>
      </c>
      <c r="K332" s="10" t="s">
        <v>2448</v>
      </c>
    </row>
    <row r="333" spans="1:11" x14ac:dyDescent="0.3">
      <c r="A333" s="9">
        <v>379</v>
      </c>
      <c r="B333" s="4" t="s">
        <v>253</v>
      </c>
      <c r="C333" s="4" t="s">
        <v>2131</v>
      </c>
      <c r="D333" s="9" t="s">
        <v>32</v>
      </c>
      <c r="E333" s="9" t="s">
        <v>8</v>
      </c>
      <c r="F333" s="11" t="s">
        <v>736</v>
      </c>
      <c r="H333" s="10" t="s">
        <v>2219</v>
      </c>
      <c r="I333" s="10" t="s">
        <v>2223</v>
      </c>
      <c r="J333" s="13" t="str">
        <f t="shared" si="5"/>
        <v>&lt;inspire-code:GeometrySpecification&gt;</v>
      </c>
      <c r="K333" s="10" t="s">
        <v>2448</v>
      </c>
    </row>
    <row r="334" spans="1:11" ht="57.6" x14ac:dyDescent="0.3">
      <c r="A334" s="9">
        <v>380</v>
      </c>
      <c r="B334" s="4" t="s">
        <v>2278</v>
      </c>
      <c r="C334" s="4" t="s">
        <v>2284</v>
      </c>
      <c r="D334" s="9" t="s">
        <v>75</v>
      </c>
      <c r="E334" s="9" t="s">
        <v>8</v>
      </c>
      <c r="F334" s="11" t="s">
        <v>736</v>
      </c>
      <c r="G334" s="4" t="s">
        <v>776</v>
      </c>
      <c r="H334" s="10" t="s">
        <v>1559</v>
      </c>
      <c r="J334" s="13" t="str">
        <f t="shared" si="5"/>
        <v>&lt;fed-thesaurus:endreason#id&gt;</v>
      </c>
      <c r="K334" s="10" t="s">
        <v>2448</v>
      </c>
    </row>
    <row r="335" spans="1:11" ht="28.8" x14ac:dyDescent="0.3">
      <c r="A335" s="9">
        <v>383</v>
      </c>
      <c r="B335" s="4" t="s">
        <v>49</v>
      </c>
      <c r="C335" s="4" t="s">
        <v>2214</v>
      </c>
      <c r="D335" s="9" t="s">
        <v>4</v>
      </c>
      <c r="E335" s="9" t="s">
        <v>8</v>
      </c>
      <c r="F335" s="11" t="s">
        <v>736</v>
      </c>
      <c r="G335" s="4" t="s">
        <v>1835</v>
      </c>
      <c r="H335" s="10" t="s">
        <v>1559</v>
      </c>
      <c r="J335" s="13" t="str">
        <f t="shared" si="5"/>
        <v>&lt;fed-thesaurus:register#id&gt;</v>
      </c>
      <c r="K335" s="10" t="s">
        <v>2448</v>
      </c>
    </row>
    <row r="336" spans="1:11" ht="28.8" x14ac:dyDescent="0.3">
      <c r="A336" s="9">
        <v>384</v>
      </c>
      <c r="B336" s="4" t="s">
        <v>781</v>
      </c>
      <c r="C336" s="4" t="s">
        <v>783</v>
      </c>
      <c r="D336" s="9" t="s">
        <v>782</v>
      </c>
      <c r="E336" s="9" t="s">
        <v>2</v>
      </c>
      <c r="F336" s="11" t="s">
        <v>737</v>
      </c>
      <c r="H336" s="10" t="s">
        <v>1038</v>
      </c>
      <c r="J336" s="13" t="str">
        <f t="shared" si="5"/>
        <v>&lt;vl-generiek:Gebeurtenisdatum&gt;</v>
      </c>
      <c r="K336" s="10" t="s">
        <v>2448</v>
      </c>
    </row>
    <row r="337" spans="1:11" x14ac:dyDescent="0.3">
      <c r="A337" s="9">
        <v>385</v>
      </c>
      <c r="B337" s="4" t="s">
        <v>794</v>
      </c>
      <c r="C337" s="4" t="s">
        <v>784</v>
      </c>
      <c r="D337" s="9" t="s">
        <v>782</v>
      </c>
      <c r="E337" s="9" t="s">
        <v>2</v>
      </c>
      <c r="F337" s="11" t="s">
        <v>737</v>
      </c>
      <c r="H337" s="10" t="s">
        <v>1038</v>
      </c>
      <c r="J337" s="13" t="str">
        <f t="shared" si="5"/>
        <v>&lt;vl-generiek:GeografischePositie&gt;</v>
      </c>
      <c r="K337" s="10" t="s">
        <v>2448</v>
      </c>
    </row>
    <row r="338" spans="1:11" ht="28.8" x14ac:dyDescent="0.3">
      <c r="A338" s="9">
        <v>386</v>
      </c>
      <c r="B338" s="4" t="s">
        <v>795</v>
      </c>
      <c r="C338" s="4" t="s">
        <v>785</v>
      </c>
      <c r="D338" s="9" t="s">
        <v>782</v>
      </c>
      <c r="E338" s="9" t="s">
        <v>2</v>
      </c>
      <c r="F338" s="11" t="s">
        <v>737</v>
      </c>
      <c r="H338" s="10" t="s">
        <v>1038</v>
      </c>
      <c r="J338" s="13" t="str">
        <f t="shared" si="5"/>
        <v>&lt;vl-generiek:GestructureerdeIdentificator&gt;</v>
      </c>
      <c r="K338" s="10" t="s">
        <v>2448</v>
      </c>
    </row>
    <row r="339" spans="1:11" x14ac:dyDescent="0.3">
      <c r="A339" s="9">
        <v>387</v>
      </c>
      <c r="B339" s="4" t="s">
        <v>796</v>
      </c>
      <c r="C339" s="4" t="s">
        <v>786</v>
      </c>
      <c r="D339" s="9" t="s">
        <v>782</v>
      </c>
      <c r="E339" s="9" t="s">
        <v>3</v>
      </c>
      <c r="F339" s="11" t="s">
        <v>737</v>
      </c>
      <c r="H339" s="10" t="s">
        <v>1038</v>
      </c>
      <c r="J339" s="13" t="str">
        <f t="shared" si="5"/>
        <v>&lt;vl-generiek:Gebeurtenisdatum.begin&gt;</v>
      </c>
      <c r="K339" s="10" t="s">
        <v>2448</v>
      </c>
    </row>
    <row r="340" spans="1:11" x14ac:dyDescent="0.3">
      <c r="A340" s="9">
        <v>388</v>
      </c>
      <c r="B340" s="4" t="s">
        <v>797</v>
      </c>
      <c r="C340" s="4" t="s">
        <v>787</v>
      </c>
      <c r="D340" s="9" t="s">
        <v>782</v>
      </c>
      <c r="E340" s="9" t="s">
        <v>3</v>
      </c>
      <c r="F340" s="11" t="s">
        <v>737</v>
      </c>
      <c r="H340" s="10" t="s">
        <v>1038</v>
      </c>
      <c r="J340" s="13" t="str">
        <f t="shared" si="5"/>
        <v>&lt;vl-generiek:TijdsInterval.begin&gt;</v>
      </c>
      <c r="K340" s="10" t="s">
        <v>2448</v>
      </c>
    </row>
    <row r="341" spans="1:11" ht="72" x14ac:dyDescent="0.3">
      <c r="A341" s="9">
        <v>389</v>
      </c>
      <c r="B341" s="4" t="s">
        <v>798</v>
      </c>
      <c r="C341" s="4" t="s">
        <v>898</v>
      </c>
      <c r="D341" s="9" t="s">
        <v>782</v>
      </c>
      <c r="E341" s="9" t="s">
        <v>3</v>
      </c>
      <c r="F341" s="11" t="s">
        <v>737</v>
      </c>
      <c r="H341" s="10" t="s">
        <v>1038</v>
      </c>
      <c r="J341" s="13" t="str">
        <f t="shared" si="5"/>
        <v>&lt;vl-generiek:bewerking&gt;</v>
      </c>
      <c r="K341" s="10" t="s">
        <v>2448</v>
      </c>
    </row>
    <row r="342" spans="1:11" ht="72" x14ac:dyDescent="0.3">
      <c r="A342" s="9">
        <v>390</v>
      </c>
      <c r="B342" s="4" t="s">
        <v>799</v>
      </c>
      <c r="C342" s="4" t="s">
        <v>899</v>
      </c>
      <c r="D342" s="9" t="s">
        <v>782</v>
      </c>
      <c r="E342" s="9" t="s">
        <v>3</v>
      </c>
      <c r="F342" s="11" t="s">
        <v>737</v>
      </c>
      <c r="H342" s="10" t="s">
        <v>1038</v>
      </c>
      <c r="J342" s="13" t="str">
        <f t="shared" si="5"/>
        <v>&lt;vl-generiek:default&gt;</v>
      </c>
      <c r="K342" s="10" t="s">
        <v>2448</v>
      </c>
    </row>
    <row r="343" spans="1:11" x14ac:dyDescent="0.3">
      <c r="A343" s="9">
        <v>391</v>
      </c>
      <c r="B343" s="4" t="s">
        <v>800</v>
      </c>
      <c r="C343" s="4" t="s">
        <v>788</v>
      </c>
      <c r="D343" s="9" t="s">
        <v>782</v>
      </c>
      <c r="E343" s="9" t="s">
        <v>3</v>
      </c>
      <c r="F343" s="11" t="s">
        <v>737</v>
      </c>
      <c r="H343" s="10" t="s">
        <v>1038</v>
      </c>
      <c r="J343" s="13" t="str">
        <f t="shared" si="5"/>
        <v>&lt;vl-generiek:Gebeurtenisdatum.einde&gt;</v>
      </c>
      <c r="K343" s="10" t="s">
        <v>2448</v>
      </c>
    </row>
    <row r="344" spans="1:11" x14ac:dyDescent="0.3">
      <c r="A344" s="9">
        <v>392</v>
      </c>
      <c r="B344" s="4" t="s">
        <v>801</v>
      </c>
      <c r="C344" s="4" t="s">
        <v>789</v>
      </c>
      <c r="D344" s="9" t="s">
        <v>782</v>
      </c>
      <c r="E344" s="9" t="s">
        <v>3</v>
      </c>
      <c r="F344" s="11" t="s">
        <v>737</v>
      </c>
      <c r="H344" s="10" t="s">
        <v>1038</v>
      </c>
      <c r="J344" s="13" t="str">
        <f t="shared" si="5"/>
        <v>&lt;vl-generiek:TijdsInterval.einde&gt;</v>
      </c>
      <c r="K344" s="10" t="s">
        <v>2448</v>
      </c>
    </row>
    <row r="345" spans="1:11" ht="28.8" x14ac:dyDescent="0.3">
      <c r="A345" s="9">
        <v>393</v>
      </c>
      <c r="B345" s="4" t="s">
        <v>802</v>
      </c>
      <c r="C345" s="4" t="s">
        <v>790</v>
      </c>
      <c r="D345" s="9" t="s">
        <v>782</v>
      </c>
      <c r="E345" s="9" t="s">
        <v>3</v>
      </c>
      <c r="F345" s="11" t="s">
        <v>737</v>
      </c>
      <c r="H345" s="10" t="s">
        <v>1038</v>
      </c>
      <c r="J345" s="13" t="str">
        <f t="shared" si="5"/>
        <v>&lt;vl-generiek:gestructureerdeIdentificator&gt;</v>
      </c>
      <c r="K345" s="10" t="s">
        <v>2448</v>
      </c>
    </row>
    <row r="346" spans="1:11" ht="100.8" x14ac:dyDescent="0.3">
      <c r="A346" s="9">
        <v>394</v>
      </c>
      <c r="B346" s="4" t="s">
        <v>803</v>
      </c>
      <c r="C346" s="4" t="s">
        <v>900</v>
      </c>
      <c r="D346" s="9" t="s">
        <v>782</v>
      </c>
      <c r="E346" s="9" t="s">
        <v>3</v>
      </c>
      <c r="F346" s="11" t="s">
        <v>737</v>
      </c>
      <c r="H346" s="10" t="s">
        <v>1038</v>
      </c>
      <c r="J346" s="13" t="str">
        <f t="shared" si="5"/>
        <v>&lt;vl-generiek:handeldeInOpdrachtVan&gt;</v>
      </c>
      <c r="K346" s="10" t="s">
        <v>2448</v>
      </c>
    </row>
    <row r="347" spans="1:11" ht="28.8" x14ac:dyDescent="0.3">
      <c r="A347" s="9">
        <v>395</v>
      </c>
      <c r="B347" s="4" t="s">
        <v>804</v>
      </c>
      <c r="C347" s="4" t="s">
        <v>791</v>
      </c>
      <c r="D347" s="9" t="s">
        <v>782</v>
      </c>
      <c r="E347" s="9" t="s">
        <v>3</v>
      </c>
      <c r="F347" s="11" t="s">
        <v>737</v>
      </c>
      <c r="H347" s="10" t="s">
        <v>1038</v>
      </c>
      <c r="J347" s="13" t="str">
        <f t="shared" si="5"/>
        <v>&lt;vl-generiek:lokaleIdentificator&gt;</v>
      </c>
      <c r="K347" s="10" t="s">
        <v>2448</v>
      </c>
    </row>
    <row r="348" spans="1:11" ht="72" x14ac:dyDescent="0.3">
      <c r="A348" s="9">
        <v>396</v>
      </c>
      <c r="B348" s="4" t="s">
        <v>805</v>
      </c>
      <c r="C348" s="4" t="s">
        <v>901</v>
      </c>
      <c r="D348" s="9" t="s">
        <v>782</v>
      </c>
      <c r="E348" s="9" t="s">
        <v>3</v>
      </c>
      <c r="F348" s="11" t="s">
        <v>737</v>
      </c>
      <c r="H348" s="10" t="s">
        <v>1038</v>
      </c>
      <c r="J348" s="13" t="str">
        <f t="shared" si="5"/>
        <v>&lt;vl-generiek:methode&gt;</v>
      </c>
      <c r="K348" s="10" t="s">
        <v>2448</v>
      </c>
    </row>
    <row r="349" spans="1:11" ht="129.6" x14ac:dyDescent="0.3">
      <c r="A349" s="9">
        <v>397</v>
      </c>
      <c r="B349" s="4" t="s">
        <v>806</v>
      </c>
      <c r="C349" s="4" t="s">
        <v>902</v>
      </c>
      <c r="D349" s="9" t="s">
        <v>782</v>
      </c>
      <c r="E349" s="9" t="s">
        <v>3</v>
      </c>
      <c r="F349" s="11" t="s">
        <v>737</v>
      </c>
      <c r="H349" s="10" t="s">
        <v>1038</v>
      </c>
      <c r="J349" s="13" t="str">
        <f t="shared" si="5"/>
        <v>&lt;vl-generiek:naamruimte&gt;</v>
      </c>
      <c r="K349" s="10" t="s">
        <v>2448</v>
      </c>
    </row>
    <row r="350" spans="1:11" ht="57.6" x14ac:dyDescent="0.3">
      <c r="A350" s="9">
        <v>398</v>
      </c>
      <c r="B350" s="4" t="s">
        <v>807</v>
      </c>
      <c r="C350" s="4" t="s">
        <v>903</v>
      </c>
      <c r="D350" s="9" t="s">
        <v>782</v>
      </c>
      <c r="E350" s="9" t="s">
        <v>3</v>
      </c>
      <c r="F350" s="11" t="s">
        <v>737</v>
      </c>
      <c r="H350" s="10" t="s">
        <v>1038</v>
      </c>
      <c r="J350" s="13" t="str">
        <f t="shared" si="5"/>
        <v>&lt;vl-generiek:plaats&gt;</v>
      </c>
      <c r="K350" s="10" t="s">
        <v>2448</v>
      </c>
    </row>
    <row r="351" spans="1:11" ht="57.6" x14ac:dyDescent="0.3">
      <c r="A351" s="9">
        <v>399</v>
      </c>
      <c r="B351" s="4" t="s">
        <v>808</v>
      </c>
      <c r="C351" s="4" t="s">
        <v>904</v>
      </c>
      <c r="D351" s="9" t="s">
        <v>782</v>
      </c>
      <c r="E351" s="9" t="s">
        <v>3</v>
      </c>
      <c r="F351" s="11" t="s">
        <v>737</v>
      </c>
      <c r="H351" s="10" t="s">
        <v>1038</v>
      </c>
      <c r="J351" s="13" t="str">
        <f t="shared" si="5"/>
        <v>&lt;vl-generiek:specificatie&gt;</v>
      </c>
      <c r="K351" s="10" t="s">
        <v>2448</v>
      </c>
    </row>
    <row r="352" spans="1:11" x14ac:dyDescent="0.3">
      <c r="A352" s="9">
        <v>400</v>
      </c>
      <c r="B352" s="4" t="s">
        <v>809</v>
      </c>
      <c r="C352" s="4" t="s">
        <v>792</v>
      </c>
      <c r="D352" s="9" t="s">
        <v>782</v>
      </c>
      <c r="E352" s="9" t="s">
        <v>3</v>
      </c>
      <c r="F352" s="11" t="s">
        <v>737</v>
      </c>
      <c r="H352" s="10" t="s">
        <v>1038</v>
      </c>
      <c r="J352" s="13" t="str">
        <f t="shared" si="5"/>
        <v>&lt;vl-generiek:tussentijdstip&gt;</v>
      </c>
      <c r="K352" s="10" t="s">
        <v>2448</v>
      </c>
    </row>
    <row r="353" spans="1:11" x14ac:dyDescent="0.3">
      <c r="A353" s="9">
        <v>401</v>
      </c>
      <c r="B353" s="4" t="s">
        <v>810</v>
      </c>
      <c r="C353" s="4" t="s">
        <v>793</v>
      </c>
      <c r="D353" s="9" t="s">
        <v>782</v>
      </c>
      <c r="E353" s="9" t="s">
        <v>3</v>
      </c>
      <c r="F353" s="11" t="s">
        <v>737</v>
      </c>
      <c r="H353" s="10" t="s">
        <v>1038</v>
      </c>
      <c r="J353" s="13" t="str">
        <f t="shared" si="5"/>
        <v>&lt;vl-generiek:versieIdentificator&gt;</v>
      </c>
      <c r="K353" s="10" t="s">
        <v>2448</v>
      </c>
    </row>
    <row r="354" spans="1:11" ht="57.6" x14ac:dyDescent="0.3">
      <c r="A354" s="9">
        <v>402</v>
      </c>
      <c r="B354" s="4" t="s">
        <v>811</v>
      </c>
      <c r="C354" s="4" t="s">
        <v>863</v>
      </c>
      <c r="D354" s="9" t="s">
        <v>32</v>
      </c>
      <c r="E354" s="9" t="s">
        <v>2</v>
      </c>
      <c r="F354" s="11" t="s">
        <v>737</v>
      </c>
      <c r="H354" s="10" t="s">
        <v>833</v>
      </c>
      <c r="J354" s="13" t="str">
        <f t="shared" si="5"/>
        <v>&lt;vl-adres:Adreslocator&gt;</v>
      </c>
      <c r="K354" s="10" t="s">
        <v>2448</v>
      </c>
    </row>
    <row r="355" spans="1:11" ht="72" x14ac:dyDescent="0.3">
      <c r="A355" s="9">
        <v>403</v>
      </c>
      <c r="B355" s="4" t="s">
        <v>836</v>
      </c>
      <c r="C355" s="4" t="s">
        <v>897</v>
      </c>
      <c r="D355" s="9" t="s">
        <v>32</v>
      </c>
      <c r="E355" s="9" t="s">
        <v>2</v>
      </c>
      <c r="F355" s="11" t="s">
        <v>737</v>
      </c>
      <c r="H355" s="10" t="s">
        <v>833</v>
      </c>
      <c r="J355" s="13" t="str">
        <f t="shared" si="5"/>
        <v>&lt;vl-adres:AdresseerbaarObject&gt;</v>
      </c>
      <c r="K355" s="10" t="s">
        <v>2448</v>
      </c>
    </row>
    <row r="356" spans="1:11" ht="72" x14ac:dyDescent="0.3">
      <c r="A356" s="9">
        <v>404</v>
      </c>
      <c r="B356" s="4" t="s">
        <v>812</v>
      </c>
      <c r="C356" s="4" t="s">
        <v>896</v>
      </c>
      <c r="D356" s="9" t="s">
        <v>32</v>
      </c>
      <c r="E356" s="9" t="s">
        <v>2</v>
      </c>
      <c r="F356" s="11" t="s">
        <v>737</v>
      </c>
      <c r="H356" s="10" t="s">
        <v>833</v>
      </c>
      <c r="J356" s="13" t="str">
        <f t="shared" si="5"/>
        <v>&lt;vl-adres:Adresuitbreiding&gt;</v>
      </c>
      <c r="K356" s="10" t="s">
        <v>2448</v>
      </c>
    </row>
    <row r="357" spans="1:11" ht="259.2" x14ac:dyDescent="0.3">
      <c r="A357" s="9">
        <v>405</v>
      </c>
      <c r="B357" s="4" t="s">
        <v>27</v>
      </c>
      <c r="C357" s="4" t="s">
        <v>895</v>
      </c>
      <c r="D357" s="9" t="s">
        <v>32</v>
      </c>
      <c r="E357" s="9" t="s">
        <v>2</v>
      </c>
      <c r="F357" s="11" t="s">
        <v>737</v>
      </c>
      <c r="H357" s="10" t="s">
        <v>833</v>
      </c>
      <c r="J357" s="13" t="str">
        <f t="shared" si="5"/>
        <v>&lt;vl-adres:Adres&gt;</v>
      </c>
      <c r="K357" s="10" t="s">
        <v>2448</v>
      </c>
    </row>
    <row r="358" spans="1:11" ht="43.2" x14ac:dyDescent="0.3">
      <c r="A358" s="9">
        <v>406</v>
      </c>
      <c r="B358" s="4" t="s">
        <v>813</v>
      </c>
      <c r="C358" s="4" t="s">
        <v>864</v>
      </c>
      <c r="D358" s="9" t="s">
        <v>32</v>
      </c>
      <c r="E358" s="9" t="s">
        <v>2</v>
      </c>
      <c r="F358" s="11" t="s">
        <v>737</v>
      </c>
      <c r="H358" s="10" t="s">
        <v>833</v>
      </c>
      <c r="J358" s="13" t="str">
        <f t="shared" si="5"/>
        <v>&lt;vl-adres:Gemeentenaam&gt;</v>
      </c>
      <c r="K358" s="10" t="s">
        <v>2448</v>
      </c>
    </row>
    <row r="359" spans="1:11" ht="28.8" x14ac:dyDescent="0.3">
      <c r="A359" s="9">
        <v>407</v>
      </c>
      <c r="B359" s="4" t="s">
        <v>814</v>
      </c>
      <c r="C359" s="4" t="s">
        <v>865</v>
      </c>
      <c r="D359" s="9" t="s">
        <v>32</v>
      </c>
      <c r="E359" s="9" t="s">
        <v>2</v>
      </c>
      <c r="F359" s="11" t="s">
        <v>737</v>
      </c>
      <c r="H359" s="10" t="s">
        <v>833</v>
      </c>
      <c r="J359" s="13" t="str">
        <f t="shared" si="5"/>
        <v>&lt;vl-adres:Locatieaanduiding&gt;</v>
      </c>
      <c r="K359" s="10" t="s">
        <v>2448</v>
      </c>
    </row>
    <row r="360" spans="1:11" ht="86.4" x14ac:dyDescent="0.3">
      <c r="A360" s="9">
        <v>408</v>
      </c>
      <c r="B360" s="4" t="s">
        <v>815</v>
      </c>
      <c r="C360" s="4" t="s">
        <v>894</v>
      </c>
      <c r="D360" s="9" t="s">
        <v>32</v>
      </c>
      <c r="E360" s="9" t="s">
        <v>2</v>
      </c>
      <c r="F360" s="11" t="s">
        <v>737</v>
      </c>
      <c r="H360" s="10" t="s">
        <v>833</v>
      </c>
      <c r="J360" s="13" t="str">
        <f t="shared" si="5"/>
        <v>&lt;vl-adres:Locatienaam&gt;</v>
      </c>
      <c r="K360" s="10" t="s">
        <v>2448</v>
      </c>
    </row>
    <row r="361" spans="1:11" ht="57.6" x14ac:dyDescent="0.3">
      <c r="A361" s="9">
        <v>409</v>
      </c>
      <c r="B361" s="4" t="s">
        <v>816</v>
      </c>
      <c r="C361" s="4" t="s">
        <v>866</v>
      </c>
      <c r="D361" s="9" t="s">
        <v>32</v>
      </c>
      <c r="E361" s="9" t="s">
        <v>2</v>
      </c>
      <c r="F361" s="11" t="s">
        <v>737</v>
      </c>
      <c r="H361" s="10" t="s">
        <v>833</v>
      </c>
      <c r="J361" s="13" t="str">
        <f t="shared" si="5"/>
        <v>&lt;vl-adres:Postinfo&gt;</v>
      </c>
      <c r="K361" s="10" t="s">
        <v>2448</v>
      </c>
    </row>
    <row r="362" spans="1:11" ht="43.2" x14ac:dyDescent="0.3">
      <c r="A362" s="9">
        <v>410</v>
      </c>
      <c r="B362" s="4" t="s">
        <v>150</v>
      </c>
      <c r="C362" s="4" t="s">
        <v>867</v>
      </c>
      <c r="D362" s="9" t="s">
        <v>32</v>
      </c>
      <c r="E362" s="9" t="s">
        <v>2</v>
      </c>
      <c r="F362" s="11" t="s">
        <v>737</v>
      </c>
      <c r="H362" s="10" t="s">
        <v>833</v>
      </c>
      <c r="J362" s="13" t="str">
        <f t="shared" si="5"/>
        <v>&lt;vl-adres:Straatnaam&gt;</v>
      </c>
      <c r="K362" s="10" t="s">
        <v>2448</v>
      </c>
    </row>
    <row r="363" spans="1:11" ht="28.8" x14ac:dyDescent="0.3">
      <c r="A363" s="9">
        <v>411</v>
      </c>
      <c r="B363" s="4" t="s">
        <v>837</v>
      </c>
      <c r="C363" s="4" t="s">
        <v>868</v>
      </c>
      <c r="D363" s="9" t="s">
        <v>32</v>
      </c>
      <c r="E363" s="9" t="s">
        <v>3</v>
      </c>
      <c r="F363" s="11" t="s">
        <v>737</v>
      </c>
      <c r="H363" s="10" t="s">
        <v>833</v>
      </c>
      <c r="J363" s="13" t="str">
        <f t="shared" si="5"/>
        <v>&lt;vl-adres:aanduiding&gt;</v>
      </c>
      <c r="K363" s="10" t="s">
        <v>2448</v>
      </c>
    </row>
    <row r="364" spans="1:11" ht="28.8" x14ac:dyDescent="0.3">
      <c r="A364" s="9">
        <v>412</v>
      </c>
      <c r="B364" s="4" t="s">
        <v>838</v>
      </c>
      <c r="C364" s="4" t="s">
        <v>869</v>
      </c>
      <c r="D364" s="9" t="s">
        <v>32</v>
      </c>
      <c r="E364" s="9" t="s">
        <v>3</v>
      </c>
      <c r="F364" s="11" t="s">
        <v>737</v>
      </c>
      <c r="H364" s="10" t="s">
        <v>833</v>
      </c>
      <c r="J364" s="13" t="str">
        <f t="shared" si="5"/>
        <v>&lt;vl-adres:Locatieaanduiding.aanduiding&gt;</v>
      </c>
      <c r="K364" s="10" t="s">
        <v>2448</v>
      </c>
    </row>
    <row r="365" spans="1:11" x14ac:dyDescent="0.3">
      <c r="A365" s="9">
        <v>413</v>
      </c>
      <c r="B365" s="4" t="s">
        <v>839</v>
      </c>
      <c r="C365" s="4" t="s">
        <v>870</v>
      </c>
      <c r="D365" s="9" t="s">
        <v>32</v>
      </c>
      <c r="E365" s="9" t="s">
        <v>3</v>
      </c>
      <c r="F365" s="11" t="s">
        <v>737</v>
      </c>
      <c r="H365" s="10" t="s">
        <v>833</v>
      </c>
      <c r="J365" s="13" t="str">
        <f t="shared" si="5"/>
        <v>&lt;vl-adres:adreslocator&gt;</v>
      </c>
      <c r="K365" s="10" t="s">
        <v>2448</v>
      </c>
    </row>
    <row r="366" spans="1:11" ht="57.6" x14ac:dyDescent="0.3">
      <c r="A366" s="9">
        <v>414</v>
      </c>
      <c r="B366" s="4" t="s">
        <v>840</v>
      </c>
      <c r="C366" s="4" t="s">
        <v>871</v>
      </c>
      <c r="D366" s="9" t="s">
        <v>32</v>
      </c>
      <c r="E366" s="9" t="s">
        <v>3</v>
      </c>
      <c r="F366" s="11" t="s">
        <v>737</v>
      </c>
      <c r="H366" s="10" t="s">
        <v>833</v>
      </c>
      <c r="J366" s="13" t="str">
        <f t="shared" si="5"/>
        <v>&lt;vl-adres:busnummer&gt;</v>
      </c>
      <c r="K366" s="10" t="s">
        <v>2448</v>
      </c>
    </row>
    <row r="367" spans="1:11" ht="115.2" x14ac:dyDescent="0.3">
      <c r="A367" s="9">
        <v>415</v>
      </c>
      <c r="B367" s="4" t="s">
        <v>841</v>
      </c>
      <c r="C367" s="4" t="s">
        <v>893</v>
      </c>
      <c r="D367" s="9" t="s">
        <v>32</v>
      </c>
      <c r="E367" s="9" t="s">
        <v>3</v>
      </c>
      <c r="F367" s="11" t="s">
        <v>737</v>
      </c>
      <c r="H367" s="10" t="s">
        <v>833</v>
      </c>
      <c r="J367" s="13" t="str">
        <f t="shared" si="5"/>
        <v>&lt;vl-adres:Adresvoorstelling.busnummer&gt;</v>
      </c>
      <c r="K367" s="10" t="s">
        <v>2448</v>
      </c>
    </row>
    <row r="368" spans="1:11" x14ac:dyDescent="0.3">
      <c r="A368" s="9">
        <v>416</v>
      </c>
      <c r="B368" s="4" t="s">
        <v>842</v>
      </c>
      <c r="C368" s="4" t="s">
        <v>872</v>
      </c>
      <c r="D368" s="9" t="s">
        <v>32</v>
      </c>
      <c r="E368" s="9" t="s">
        <v>3</v>
      </c>
      <c r="F368" s="11" t="s">
        <v>737</v>
      </c>
      <c r="H368" s="10" t="s">
        <v>833</v>
      </c>
      <c r="J368" s="13" t="str">
        <f t="shared" si="5"/>
        <v>&lt;vl-adres:gemeentenaam&gt;</v>
      </c>
      <c r="K368" s="10" t="s">
        <v>2448</v>
      </c>
    </row>
    <row r="369" spans="1:11" x14ac:dyDescent="0.3">
      <c r="A369" s="9">
        <v>417</v>
      </c>
      <c r="B369" s="4" t="s">
        <v>843</v>
      </c>
      <c r="C369" s="4" t="s">
        <v>873</v>
      </c>
      <c r="D369" s="9" t="s">
        <v>32</v>
      </c>
      <c r="E369" s="9" t="s">
        <v>3</v>
      </c>
      <c r="F369" s="11" t="s">
        <v>737</v>
      </c>
      <c r="H369" s="10" t="s">
        <v>833</v>
      </c>
      <c r="J369" s="13" t="str">
        <f t="shared" si="5"/>
        <v>&lt;vl-adres:heeftGemeentenaam&gt;</v>
      </c>
      <c r="K369" s="10" t="s">
        <v>2448</v>
      </c>
    </row>
    <row r="370" spans="1:11" x14ac:dyDescent="0.3">
      <c r="A370" s="9">
        <v>418</v>
      </c>
      <c r="B370" s="4" t="s">
        <v>844</v>
      </c>
      <c r="C370" s="4" t="s">
        <v>874</v>
      </c>
      <c r="D370" s="9" t="s">
        <v>32</v>
      </c>
      <c r="E370" s="9" t="s">
        <v>3</v>
      </c>
      <c r="F370" s="11" t="s">
        <v>737</v>
      </c>
      <c r="H370" s="10" t="s">
        <v>833</v>
      </c>
      <c r="J370" s="13" t="str">
        <f t="shared" si="5"/>
        <v>&lt;vl-adres:heeftPostinfo&gt;</v>
      </c>
      <c r="K370" s="10" t="s">
        <v>2448</v>
      </c>
    </row>
    <row r="371" spans="1:11" x14ac:dyDescent="0.3">
      <c r="A371" s="9">
        <v>419</v>
      </c>
      <c r="B371" s="4" t="s">
        <v>845</v>
      </c>
      <c r="C371" s="4" t="s">
        <v>875</v>
      </c>
      <c r="D371" s="9" t="s">
        <v>32</v>
      </c>
      <c r="E371" s="9" t="s">
        <v>3</v>
      </c>
      <c r="F371" s="11" t="s">
        <v>737</v>
      </c>
      <c r="H371" s="10" t="s">
        <v>833</v>
      </c>
      <c r="J371" s="13" t="str">
        <f t="shared" si="5"/>
        <v>&lt;vl-adres:heeftStraatnaam&gt;</v>
      </c>
      <c r="K371" s="10" t="s">
        <v>2448</v>
      </c>
    </row>
    <row r="372" spans="1:11" ht="43.2" x14ac:dyDescent="0.3">
      <c r="A372" s="9">
        <v>420</v>
      </c>
      <c r="B372" s="4" t="s">
        <v>846</v>
      </c>
      <c r="C372" s="4" t="s">
        <v>876</v>
      </c>
      <c r="D372" s="9" t="s">
        <v>32</v>
      </c>
      <c r="E372" s="9" t="s">
        <v>3</v>
      </c>
      <c r="F372" s="11" t="s">
        <v>737</v>
      </c>
      <c r="H372" s="10" t="s">
        <v>833</v>
      </c>
      <c r="J372" s="13" t="str">
        <f t="shared" si="5"/>
        <v>&lt;vl-adres:homoniemToevoeging&gt;</v>
      </c>
      <c r="K372" s="10" t="s">
        <v>2448</v>
      </c>
    </row>
    <row r="373" spans="1:11" ht="86.4" x14ac:dyDescent="0.3">
      <c r="A373" s="9">
        <v>421</v>
      </c>
      <c r="B373" s="4" t="s">
        <v>847</v>
      </c>
      <c r="C373" s="4" t="s">
        <v>892</v>
      </c>
      <c r="D373" s="9" t="s">
        <v>32</v>
      </c>
      <c r="E373" s="9" t="s">
        <v>3</v>
      </c>
      <c r="F373" s="11" t="s">
        <v>737</v>
      </c>
      <c r="H373" s="10" t="s">
        <v>833</v>
      </c>
      <c r="J373" s="13" t="str">
        <f t="shared" si="5"/>
        <v>&lt;vl-adres:Adresvoorstelling.huisnummer&gt;</v>
      </c>
      <c r="K373" s="10" t="s">
        <v>2448</v>
      </c>
    </row>
    <row r="374" spans="1:11" ht="28.8" x14ac:dyDescent="0.3">
      <c r="A374" s="9">
        <v>422</v>
      </c>
      <c r="B374" s="4" t="s">
        <v>848</v>
      </c>
      <c r="C374" s="4" t="s">
        <v>877</v>
      </c>
      <c r="D374" s="9" t="s">
        <v>32</v>
      </c>
      <c r="E374" s="9" t="s">
        <v>3</v>
      </c>
      <c r="F374" s="11" t="s">
        <v>737</v>
      </c>
      <c r="H374" s="10" t="s">
        <v>833</v>
      </c>
      <c r="J374" s="13" t="str">
        <f t="shared" si="5"/>
        <v>&lt;vl-adres:huisnummer&gt;</v>
      </c>
      <c r="K374" s="10" t="s">
        <v>2448</v>
      </c>
    </row>
    <row r="375" spans="1:11" x14ac:dyDescent="0.3">
      <c r="A375" s="9">
        <v>423</v>
      </c>
      <c r="B375" s="4" t="s">
        <v>849</v>
      </c>
      <c r="C375" s="4" t="s">
        <v>878</v>
      </c>
      <c r="D375" s="9" t="s">
        <v>32</v>
      </c>
      <c r="E375" s="9" t="s">
        <v>3</v>
      </c>
      <c r="F375" s="11" t="s">
        <v>737</v>
      </c>
      <c r="H375" s="10" t="s">
        <v>833</v>
      </c>
      <c r="J375" s="13" t="str">
        <f t="shared" si="5"/>
        <v>&lt;vl-adres:isToegekendAan&gt;</v>
      </c>
      <c r="K375" s="10" t="s">
        <v>2448</v>
      </c>
    </row>
    <row r="376" spans="1:11" x14ac:dyDescent="0.3">
      <c r="A376" s="9">
        <v>424</v>
      </c>
      <c r="B376" s="4" t="s">
        <v>850</v>
      </c>
      <c r="C376" s="4" t="s">
        <v>879</v>
      </c>
      <c r="D376" s="9" t="s">
        <v>32</v>
      </c>
      <c r="E376" s="9" t="s">
        <v>3</v>
      </c>
      <c r="F376" s="11" t="s">
        <v>737</v>
      </c>
      <c r="H376" s="10" t="s">
        <v>833</v>
      </c>
      <c r="J376" s="13" t="str">
        <f t="shared" si="5"/>
        <v>&lt;vl-adres:isVerrijktMet&gt;</v>
      </c>
      <c r="K376" s="10" t="s">
        <v>2448</v>
      </c>
    </row>
    <row r="377" spans="1:11" x14ac:dyDescent="0.3">
      <c r="A377" s="9">
        <v>425</v>
      </c>
      <c r="B377" s="4" t="s">
        <v>851</v>
      </c>
      <c r="C377" s="4" t="s">
        <v>880</v>
      </c>
      <c r="D377" s="9" t="s">
        <v>32</v>
      </c>
      <c r="E377" s="9" t="s">
        <v>3</v>
      </c>
      <c r="F377" s="11" t="s">
        <v>737</v>
      </c>
      <c r="H377" s="10" t="s">
        <v>833</v>
      </c>
      <c r="J377" s="13" t="str">
        <f t="shared" si="5"/>
        <v>&lt;vl-adres:land&gt;</v>
      </c>
      <c r="K377" s="10" t="s">
        <v>2448</v>
      </c>
    </row>
    <row r="378" spans="1:11" ht="100.8" x14ac:dyDescent="0.3">
      <c r="A378" s="9">
        <v>426</v>
      </c>
      <c r="B378" s="4" t="s">
        <v>852</v>
      </c>
      <c r="C378" s="4" t="s">
        <v>891</v>
      </c>
      <c r="D378" s="9" t="s">
        <v>32</v>
      </c>
      <c r="E378" s="9" t="s">
        <v>3</v>
      </c>
      <c r="F378" s="11" t="s">
        <v>737</v>
      </c>
      <c r="H378" s="10" t="s">
        <v>833</v>
      </c>
      <c r="J378" s="13" t="str">
        <f t="shared" si="5"/>
        <v>&lt;vl-adres:niveau&gt;</v>
      </c>
      <c r="K378" s="10" t="s">
        <v>2448</v>
      </c>
    </row>
    <row r="379" spans="1:11" ht="100.8" x14ac:dyDescent="0.3">
      <c r="A379" s="9">
        <v>427</v>
      </c>
      <c r="B379" s="4" t="s">
        <v>853</v>
      </c>
      <c r="C379" s="4" t="s">
        <v>890</v>
      </c>
      <c r="D379" s="9" t="s">
        <v>32</v>
      </c>
      <c r="E379" s="9" t="s">
        <v>3</v>
      </c>
      <c r="F379" s="11" t="s">
        <v>737</v>
      </c>
      <c r="H379" s="10" t="s">
        <v>833</v>
      </c>
      <c r="J379" s="13" t="str">
        <f t="shared" si="5"/>
        <v>&lt;vl-adres:officieelToegekend&gt;</v>
      </c>
      <c r="K379" s="10" t="s">
        <v>2448</v>
      </c>
    </row>
    <row r="380" spans="1:11" ht="86.4" x14ac:dyDescent="0.3">
      <c r="A380" s="9">
        <v>428</v>
      </c>
      <c r="B380" s="4" t="s">
        <v>854</v>
      </c>
      <c r="C380" s="4" t="s">
        <v>889</v>
      </c>
      <c r="D380" s="9" t="s">
        <v>32</v>
      </c>
      <c r="E380" s="9" t="s">
        <v>3</v>
      </c>
      <c r="F380" s="11" t="s">
        <v>737</v>
      </c>
      <c r="H380" s="10" t="s">
        <v>833</v>
      </c>
      <c r="J380" s="13" t="str">
        <f t="shared" si="5"/>
        <v>&lt;vl-adres:positie&gt;</v>
      </c>
      <c r="K380" s="10" t="s">
        <v>2448</v>
      </c>
    </row>
    <row r="381" spans="1:11" ht="28.8" x14ac:dyDescent="0.3">
      <c r="A381" s="9">
        <v>429</v>
      </c>
      <c r="B381" s="4" t="s">
        <v>855</v>
      </c>
      <c r="C381" s="4" t="s">
        <v>881</v>
      </c>
      <c r="D381" s="9" t="s">
        <v>32</v>
      </c>
      <c r="E381" s="9" t="s">
        <v>3</v>
      </c>
      <c r="F381" s="11" t="s">
        <v>737</v>
      </c>
      <c r="G381" s="4" t="s">
        <v>1249</v>
      </c>
      <c r="H381" s="10" t="s">
        <v>833</v>
      </c>
      <c r="J381" s="13" t="str">
        <f t="shared" si="5"/>
        <v>&lt;vl-adres:postcode&gt;</v>
      </c>
      <c r="K381" s="10" t="s">
        <v>2448</v>
      </c>
    </row>
    <row r="382" spans="1:11" ht="86.4" x14ac:dyDescent="0.3">
      <c r="A382" s="9">
        <v>430</v>
      </c>
      <c r="B382" s="4" t="s">
        <v>856</v>
      </c>
      <c r="C382" s="4" t="s">
        <v>888</v>
      </c>
      <c r="D382" s="9" t="s">
        <v>32</v>
      </c>
      <c r="E382" s="9" t="s">
        <v>3</v>
      </c>
      <c r="F382" s="11" t="s">
        <v>737</v>
      </c>
      <c r="G382" s="4" t="s">
        <v>1250</v>
      </c>
      <c r="H382" s="10" t="s">
        <v>833</v>
      </c>
      <c r="J382" s="13" t="str">
        <f t="shared" si="5"/>
        <v>&lt;vl-adres:postnaam&gt;</v>
      </c>
      <c r="K382" s="10" t="s">
        <v>2448</v>
      </c>
    </row>
    <row r="383" spans="1:11" x14ac:dyDescent="0.3">
      <c r="A383" s="9">
        <v>431</v>
      </c>
      <c r="B383" s="4" t="s">
        <v>857</v>
      </c>
      <c r="C383" s="4" t="s">
        <v>882</v>
      </c>
      <c r="D383" s="9" t="s">
        <v>32</v>
      </c>
      <c r="E383" s="9" t="s">
        <v>3</v>
      </c>
      <c r="F383" s="11" t="s">
        <v>737</v>
      </c>
      <c r="H383" s="10" t="s">
        <v>833</v>
      </c>
      <c r="J383" s="13" t="str">
        <f t="shared" si="5"/>
        <v>&lt;vl-adres:Straatnaam.status&gt;</v>
      </c>
      <c r="K383" s="10" t="s">
        <v>2448</v>
      </c>
    </row>
    <row r="384" spans="1:11" x14ac:dyDescent="0.3">
      <c r="A384" s="9">
        <v>432</v>
      </c>
      <c r="B384" s="4" t="s">
        <v>858</v>
      </c>
      <c r="C384" s="4" t="s">
        <v>883</v>
      </c>
      <c r="D384" s="9" t="s">
        <v>32</v>
      </c>
      <c r="E384" s="9" t="s">
        <v>3</v>
      </c>
      <c r="F384" s="11" t="s">
        <v>737</v>
      </c>
      <c r="H384" s="10" t="s">
        <v>833</v>
      </c>
      <c r="J384" s="13" t="str">
        <f t="shared" si="5"/>
        <v>&lt;vl-adres:Adres.status&gt;</v>
      </c>
      <c r="K384" s="10" t="s">
        <v>2448</v>
      </c>
    </row>
    <row r="385" spans="1:11" x14ac:dyDescent="0.3">
      <c r="A385" s="9">
        <v>433</v>
      </c>
      <c r="B385" s="4" t="s">
        <v>859</v>
      </c>
      <c r="C385" s="4" t="s">
        <v>884</v>
      </c>
      <c r="D385" s="9" t="s">
        <v>32</v>
      </c>
      <c r="E385" s="9" t="s">
        <v>3</v>
      </c>
      <c r="F385" s="11" t="s">
        <v>737</v>
      </c>
      <c r="H385" s="10" t="s">
        <v>833</v>
      </c>
      <c r="J385" s="13" t="str">
        <f t="shared" ref="J385:J448" si="6">IF(F385="FED",IF(AND(E385="ConceptScheme",LEFT(H385,7) &lt;&gt; "inspire"),CONCATENATE("&lt;",H385,":",LOWER(IF(I385="",B385,I385)),"#id&gt;"),CONCATENATE("&lt;",H385,":",IF(I385="",B385,I385),"&gt;")),CONCATENATE("&lt;",H385,":",IF(I385="",B385,I385),"&gt;"))</f>
        <v>&lt;vl-adres:Locatienaam.type&gt;</v>
      </c>
      <c r="K385" s="10" t="s">
        <v>2448</v>
      </c>
    </row>
    <row r="386" spans="1:11" x14ac:dyDescent="0.3">
      <c r="A386" s="9">
        <v>434</v>
      </c>
      <c r="B386" s="4" t="s">
        <v>860</v>
      </c>
      <c r="C386" s="4" t="s">
        <v>885</v>
      </c>
      <c r="D386" s="9" t="s">
        <v>32</v>
      </c>
      <c r="E386" s="9" t="s">
        <v>3</v>
      </c>
      <c r="F386" s="11" t="s">
        <v>737</v>
      </c>
      <c r="H386" s="10" t="s">
        <v>833</v>
      </c>
      <c r="J386" s="13" t="str">
        <f t="shared" si="6"/>
        <v>&lt;vl-adres:Locatieaanduiding.type&gt;</v>
      </c>
      <c r="K386" s="10" t="s">
        <v>2448</v>
      </c>
    </row>
    <row r="387" spans="1:11" ht="72" x14ac:dyDescent="0.3">
      <c r="A387" s="9">
        <v>435</v>
      </c>
      <c r="B387" s="4" t="s">
        <v>861</v>
      </c>
      <c r="C387" s="4" t="s">
        <v>887</v>
      </c>
      <c r="D387" s="9" t="s">
        <v>32</v>
      </c>
      <c r="E387" s="9" t="s">
        <v>3</v>
      </c>
      <c r="F387" s="11" t="s">
        <v>737</v>
      </c>
      <c r="H387" s="10" t="s">
        <v>833</v>
      </c>
      <c r="J387" s="13" t="str">
        <f t="shared" si="6"/>
        <v>&lt;vl-adres:verwijstNaar&gt;</v>
      </c>
      <c r="K387" s="10" t="s">
        <v>2448</v>
      </c>
    </row>
    <row r="388" spans="1:11" ht="86.4" x14ac:dyDescent="0.3">
      <c r="A388" s="9">
        <v>436</v>
      </c>
      <c r="B388" s="4" t="s">
        <v>862</v>
      </c>
      <c r="C388" s="4" t="s">
        <v>886</v>
      </c>
      <c r="D388" s="9" t="s">
        <v>32</v>
      </c>
      <c r="E388" s="9" t="s">
        <v>3</v>
      </c>
      <c r="F388" s="11" t="s">
        <v>737</v>
      </c>
      <c r="G388" s="4" t="s">
        <v>1252</v>
      </c>
      <c r="H388" s="10" t="s">
        <v>833</v>
      </c>
      <c r="J388" s="13" t="str">
        <f t="shared" si="6"/>
        <v>&lt;vl-adres:volledigAdres&gt;</v>
      </c>
      <c r="K388" s="10" t="s">
        <v>2448</v>
      </c>
    </row>
    <row r="389" spans="1:11" ht="100.8" x14ac:dyDescent="0.3">
      <c r="A389" s="9">
        <v>437</v>
      </c>
      <c r="B389" s="4" t="s">
        <v>124</v>
      </c>
      <c r="C389" s="4" t="s">
        <v>1072</v>
      </c>
      <c r="D389" s="9" t="s">
        <v>4</v>
      </c>
      <c r="E389" s="9" t="s">
        <v>2</v>
      </c>
      <c r="F389" s="11" t="s">
        <v>737</v>
      </c>
      <c r="H389" s="10" t="s">
        <v>834</v>
      </c>
      <c r="J389" s="13" t="str">
        <f t="shared" si="6"/>
        <v>&lt;vl-persoon:Afstamming&gt;</v>
      </c>
      <c r="K389" s="10" t="s">
        <v>2448</v>
      </c>
    </row>
    <row r="390" spans="1:11" ht="72" x14ac:dyDescent="0.3">
      <c r="A390" s="9">
        <v>438</v>
      </c>
      <c r="B390" s="4" t="s">
        <v>1042</v>
      </c>
      <c r="C390" s="4" t="s">
        <v>1071</v>
      </c>
      <c r="D390" s="9" t="s">
        <v>4</v>
      </c>
      <c r="E390" s="9" t="s">
        <v>2</v>
      </c>
      <c r="F390" s="11" t="s">
        <v>737</v>
      </c>
      <c r="H390" s="10" t="s">
        <v>834</v>
      </c>
      <c r="J390" s="13" t="str">
        <f t="shared" si="6"/>
        <v>&lt;vl-persoon:BurgerlijkeStaat&gt;</v>
      </c>
      <c r="K390" s="10" t="s">
        <v>2448</v>
      </c>
    </row>
    <row r="391" spans="1:11" ht="100.8" x14ac:dyDescent="0.3">
      <c r="A391" s="9">
        <v>439</v>
      </c>
      <c r="B391" s="4" t="s">
        <v>817</v>
      </c>
      <c r="C391" s="4" t="s">
        <v>1073</v>
      </c>
      <c r="D391" s="9" t="s">
        <v>4</v>
      </c>
      <c r="E391" s="9" t="s">
        <v>2</v>
      </c>
      <c r="F391" s="11" t="s">
        <v>737</v>
      </c>
      <c r="H391" s="10" t="s">
        <v>834</v>
      </c>
      <c r="J391" s="13" t="str">
        <f t="shared" si="6"/>
        <v>&lt;vl-persoon:Domicilie&gt;</v>
      </c>
      <c r="K391" s="10" t="s">
        <v>2448</v>
      </c>
    </row>
    <row r="392" spans="1:11" x14ac:dyDescent="0.3">
      <c r="A392" s="9">
        <v>440</v>
      </c>
      <c r="B392" s="4" t="s">
        <v>818</v>
      </c>
      <c r="C392" s="4" t="s">
        <v>1074</v>
      </c>
      <c r="D392" s="9" t="s">
        <v>4</v>
      </c>
      <c r="E392" s="9" t="s">
        <v>2</v>
      </c>
      <c r="F392" s="11" t="s">
        <v>737</v>
      </c>
      <c r="H392" s="10" t="s">
        <v>834</v>
      </c>
      <c r="J392" s="13" t="str">
        <f t="shared" si="6"/>
        <v>&lt;vl-persoon:Geboorte&gt;</v>
      </c>
      <c r="K392" s="10" t="s">
        <v>2448</v>
      </c>
    </row>
    <row r="393" spans="1:11" ht="72" x14ac:dyDescent="0.3">
      <c r="A393" s="9">
        <v>441</v>
      </c>
      <c r="B393" s="4" t="s">
        <v>1043</v>
      </c>
      <c r="C393" s="4" t="s">
        <v>1075</v>
      </c>
      <c r="D393" s="9" t="s">
        <v>4</v>
      </c>
      <c r="E393" s="9" t="s">
        <v>2</v>
      </c>
      <c r="F393" s="11" t="s">
        <v>737</v>
      </c>
      <c r="H393" s="10" t="s">
        <v>834</v>
      </c>
      <c r="J393" s="13" t="str">
        <f t="shared" si="6"/>
        <v>&lt;vl-persoon:GeenInwoner&gt;</v>
      </c>
      <c r="K393" s="10" t="s">
        <v>2448</v>
      </c>
    </row>
    <row r="394" spans="1:11" ht="158.4" x14ac:dyDescent="0.3">
      <c r="A394" s="9">
        <v>442</v>
      </c>
      <c r="B394" s="4" t="s">
        <v>1044</v>
      </c>
      <c r="C394" s="4" t="s">
        <v>1076</v>
      </c>
      <c r="D394" s="9" t="s">
        <v>4</v>
      </c>
      <c r="E394" s="9" t="s">
        <v>2</v>
      </c>
      <c r="F394" s="11" t="s">
        <v>737</v>
      </c>
      <c r="H394" s="10" t="s">
        <v>834</v>
      </c>
      <c r="J394" s="13" t="str">
        <f t="shared" si="6"/>
        <v>&lt;vl-persoon:GeregistreerdPersoon&gt;</v>
      </c>
      <c r="K394" s="10" t="s">
        <v>2448</v>
      </c>
    </row>
    <row r="395" spans="1:11" ht="115.2" x14ac:dyDescent="0.3">
      <c r="A395" s="9">
        <v>443</v>
      </c>
      <c r="B395" s="4" t="s">
        <v>126</v>
      </c>
      <c r="C395" s="4" t="s">
        <v>1077</v>
      </c>
      <c r="D395" s="9" t="s">
        <v>4</v>
      </c>
      <c r="E395" s="9" t="s">
        <v>2</v>
      </c>
      <c r="F395" s="11" t="s">
        <v>737</v>
      </c>
      <c r="H395" s="10" t="s">
        <v>834</v>
      </c>
      <c r="J395" s="13" t="str">
        <f t="shared" si="6"/>
        <v>&lt;vl-persoon:Gezin&gt;</v>
      </c>
      <c r="K395" s="10" t="s">
        <v>2448</v>
      </c>
    </row>
    <row r="396" spans="1:11" ht="57.6" x14ac:dyDescent="0.3">
      <c r="A396" s="9">
        <v>444</v>
      </c>
      <c r="B396" s="4" t="s">
        <v>127</v>
      </c>
      <c r="C396" s="4" t="s">
        <v>1078</v>
      </c>
      <c r="D396" s="9" t="s">
        <v>4</v>
      </c>
      <c r="E396" s="9" t="s">
        <v>2</v>
      </c>
      <c r="F396" s="11" t="s">
        <v>737</v>
      </c>
      <c r="H396" s="10" t="s">
        <v>834</v>
      </c>
      <c r="J396" s="13" t="str">
        <f t="shared" si="6"/>
        <v>&lt;vl-persoon:Gezinsrelatie&gt;</v>
      </c>
      <c r="K396" s="10" t="s">
        <v>2448</v>
      </c>
    </row>
    <row r="397" spans="1:11" ht="72" x14ac:dyDescent="0.3">
      <c r="A397" s="9">
        <v>445</v>
      </c>
      <c r="B397" s="4" t="s">
        <v>129</v>
      </c>
      <c r="C397" s="4" t="s">
        <v>1079</v>
      </c>
      <c r="D397" s="9" t="s">
        <v>4</v>
      </c>
      <c r="E397" s="9" t="s">
        <v>2</v>
      </c>
      <c r="F397" s="11" t="s">
        <v>737</v>
      </c>
      <c r="H397" s="10" t="s">
        <v>834</v>
      </c>
      <c r="J397" s="13" t="str">
        <f t="shared" si="6"/>
        <v>&lt;vl-persoon:Huwelijk&gt;</v>
      </c>
      <c r="K397" s="10" t="s">
        <v>2448</v>
      </c>
    </row>
    <row r="398" spans="1:11" ht="72" x14ac:dyDescent="0.3">
      <c r="A398" s="9">
        <v>446</v>
      </c>
      <c r="B398" s="4" t="s">
        <v>819</v>
      </c>
      <c r="C398" s="4" t="s">
        <v>1080</v>
      </c>
      <c r="D398" s="9" t="s">
        <v>4</v>
      </c>
      <c r="E398" s="9" t="s">
        <v>2</v>
      </c>
      <c r="F398" s="11" t="s">
        <v>737</v>
      </c>
      <c r="H398" s="10" t="s">
        <v>834</v>
      </c>
      <c r="J398" s="13" t="str">
        <f t="shared" si="6"/>
        <v>&lt;vl-persoon:Inwoner&gt;</v>
      </c>
      <c r="K398" s="10" t="s">
        <v>2448</v>
      </c>
    </row>
    <row r="399" spans="1:11" x14ac:dyDescent="0.3">
      <c r="A399" s="9">
        <v>447</v>
      </c>
      <c r="B399" s="4" t="s">
        <v>820</v>
      </c>
      <c r="C399" s="4" t="s">
        <v>1081</v>
      </c>
      <c r="D399" s="9" t="s">
        <v>4</v>
      </c>
      <c r="E399" s="9" t="s">
        <v>2</v>
      </c>
      <c r="F399" s="11" t="s">
        <v>737</v>
      </c>
      <c r="H399" s="10" t="s">
        <v>834</v>
      </c>
      <c r="J399" s="13" t="str">
        <f t="shared" si="6"/>
        <v>&lt;vl-persoon:Inwonerschap&gt;</v>
      </c>
      <c r="K399" s="10" t="s">
        <v>2448</v>
      </c>
    </row>
    <row r="400" spans="1:11" ht="172.8" x14ac:dyDescent="0.3">
      <c r="A400" s="9">
        <v>448</v>
      </c>
      <c r="B400" s="4" t="s">
        <v>64</v>
      </c>
      <c r="C400" s="4" t="s">
        <v>1082</v>
      </c>
      <c r="D400" s="9" t="s">
        <v>4</v>
      </c>
      <c r="E400" s="9" t="s">
        <v>2</v>
      </c>
      <c r="F400" s="11" t="s">
        <v>737</v>
      </c>
      <c r="H400" s="10" t="s">
        <v>834</v>
      </c>
      <c r="J400" s="13" t="str">
        <f t="shared" si="6"/>
        <v>&lt;vl-persoon:Nationaliteit&gt;</v>
      </c>
      <c r="K400" s="10" t="s">
        <v>2448</v>
      </c>
    </row>
    <row r="401" spans="1:11" x14ac:dyDescent="0.3">
      <c r="A401" s="9">
        <v>449</v>
      </c>
      <c r="B401" s="4" t="s">
        <v>821</v>
      </c>
      <c r="C401" s="4" t="s">
        <v>1083</v>
      </c>
      <c r="D401" s="9" t="s">
        <v>4</v>
      </c>
      <c r="E401" s="9" t="s">
        <v>2</v>
      </c>
      <c r="F401" s="11" t="s">
        <v>737</v>
      </c>
      <c r="H401" s="10" t="s">
        <v>834</v>
      </c>
      <c r="J401" s="13" t="str">
        <f t="shared" si="6"/>
        <v>&lt;vl-persoon:Overlijden&gt;</v>
      </c>
      <c r="K401" s="10" t="s">
        <v>2448</v>
      </c>
    </row>
    <row r="402" spans="1:11" ht="72" x14ac:dyDescent="0.3">
      <c r="A402" s="9">
        <v>450</v>
      </c>
      <c r="B402" s="4" t="s">
        <v>1045</v>
      </c>
      <c r="C402" s="4" t="s">
        <v>1084</v>
      </c>
      <c r="D402" s="9" t="s">
        <v>4</v>
      </c>
      <c r="E402" s="9" t="s">
        <v>2</v>
      </c>
      <c r="F402" s="11" t="s">
        <v>737</v>
      </c>
      <c r="H402" s="10" t="s">
        <v>834</v>
      </c>
      <c r="J402" s="13" t="str">
        <f t="shared" si="6"/>
        <v>&lt;vl-persoon:PermanentInwoner&gt;</v>
      </c>
      <c r="K402" s="10" t="s">
        <v>2448</v>
      </c>
    </row>
    <row r="403" spans="1:11" x14ac:dyDescent="0.3">
      <c r="A403" s="9">
        <v>451</v>
      </c>
      <c r="B403" s="4" t="s">
        <v>822</v>
      </c>
      <c r="C403" s="4" t="s">
        <v>1085</v>
      </c>
      <c r="D403" s="9" t="s">
        <v>4</v>
      </c>
      <c r="E403" s="9" t="s">
        <v>2</v>
      </c>
      <c r="F403" s="11" t="s">
        <v>737</v>
      </c>
      <c r="H403" s="10" t="s">
        <v>834</v>
      </c>
      <c r="J403" s="13" t="str">
        <f t="shared" si="6"/>
        <v>&lt;vl-persoon:Persoonsgebeurtenis&gt;</v>
      </c>
      <c r="K403" s="10" t="s">
        <v>2448</v>
      </c>
    </row>
    <row r="404" spans="1:11" ht="72" x14ac:dyDescent="0.3">
      <c r="A404" s="9">
        <v>452</v>
      </c>
      <c r="B404" s="4" t="s">
        <v>130</v>
      </c>
      <c r="C404" s="4" t="s">
        <v>1086</v>
      </c>
      <c r="D404" s="9" t="s">
        <v>4</v>
      </c>
      <c r="E404" s="9" t="s">
        <v>2</v>
      </c>
      <c r="F404" s="11" t="s">
        <v>737</v>
      </c>
      <c r="H404" s="10" t="s">
        <v>834</v>
      </c>
      <c r="J404" s="13" t="str">
        <f t="shared" si="6"/>
        <v>&lt;vl-persoon:Persoonsrelatie&gt;</v>
      </c>
      <c r="K404" s="10" t="s">
        <v>2448</v>
      </c>
    </row>
    <row r="405" spans="1:11" ht="57.6" x14ac:dyDescent="0.3">
      <c r="A405" s="9">
        <v>453</v>
      </c>
      <c r="B405" s="4" t="s">
        <v>823</v>
      </c>
      <c r="C405" s="4" t="s">
        <v>1087</v>
      </c>
      <c r="D405" s="9" t="s">
        <v>4</v>
      </c>
      <c r="E405" s="9" t="s">
        <v>2</v>
      </c>
      <c r="F405" s="11" t="s">
        <v>737</v>
      </c>
      <c r="H405" s="10" t="s">
        <v>834</v>
      </c>
      <c r="J405" s="13" t="str">
        <f t="shared" si="6"/>
        <v>&lt;vl-persoon:Samenwonen&gt;</v>
      </c>
      <c r="K405" s="10" t="s">
        <v>2448</v>
      </c>
    </row>
    <row r="406" spans="1:11" ht="115.2" x14ac:dyDescent="0.3">
      <c r="A406" s="9">
        <v>454</v>
      </c>
      <c r="B406" s="4" t="s">
        <v>824</v>
      </c>
      <c r="C406" s="4" t="s">
        <v>1088</v>
      </c>
      <c r="D406" s="9" t="s">
        <v>4</v>
      </c>
      <c r="E406" s="9" t="s">
        <v>2</v>
      </c>
      <c r="F406" s="11" t="s">
        <v>737</v>
      </c>
      <c r="H406" s="10" t="s">
        <v>834</v>
      </c>
      <c r="J406" s="13" t="str">
        <f t="shared" si="6"/>
        <v>&lt;vl-persoon:Staatburgerschap&gt;</v>
      </c>
      <c r="K406" s="10" t="s">
        <v>2448</v>
      </c>
    </row>
    <row r="407" spans="1:11" x14ac:dyDescent="0.3">
      <c r="A407" s="9">
        <v>455</v>
      </c>
      <c r="B407" s="4" t="s">
        <v>825</v>
      </c>
      <c r="C407" s="4" t="s">
        <v>1089</v>
      </c>
      <c r="D407" s="9" t="s">
        <v>4</v>
      </c>
      <c r="E407" s="9" t="s">
        <v>2</v>
      </c>
      <c r="F407" s="11" t="s">
        <v>737</v>
      </c>
      <c r="H407" s="10" t="s">
        <v>834</v>
      </c>
      <c r="J407" s="13" t="str">
        <f t="shared" si="6"/>
        <v>&lt;vl-persoon:Staatsburger&gt;</v>
      </c>
      <c r="K407" s="10" t="s">
        <v>2448</v>
      </c>
    </row>
    <row r="408" spans="1:11" ht="86.4" x14ac:dyDescent="0.3">
      <c r="A408" s="9">
        <v>456</v>
      </c>
      <c r="B408" s="4" t="s">
        <v>1046</v>
      </c>
      <c r="C408" s="4" t="s">
        <v>1090</v>
      </c>
      <c r="D408" s="9" t="s">
        <v>4</v>
      </c>
      <c r="E408" s="9" t="s">
        <v>2</v>
      </c>
      <c r="F408" s="11" t="s">
        <v>737</v>
      </c>
      <c r="H408" s="10" t="s">
        <v>834</v>
      </c>
      <c r="J408" s="13" t="str">
        <f t="shared" si="6"/>
        <v>&lt;vl-persoon:TijdelijkInwoner&gt;</v>
      </c>
      <c r="K408" s="10" t="s">
        <v>2448</v>
      </c>
    </row>
    <row r="409" spans="1:11" x14ac:dyDescent="0.3">
      <c r="A409" s="9">
        <v>457</v>
      </c>
      <c r="B409" s="4" t="s">
        <v>826</v>
      </c>
      <c r="C409" s="4" t="s">
        <v>1091</v>
      </c>
      <c r="D409" s="9" t="s">
        <v>4</v>
      </c>
      <c r="E409" s="9" t="s">
        <v>2</v>
      </c>
      <c r="F409" s="11" t="s">
        <v>737</v>
      </c>
      <c r="H409" s="10" t="s">
        <v>834</v>
      </c>
      <c r="J409" s="13" t="str">
        <f t="shared" si="6"/>
        <v>&lt;vl-persoon:Verblijfplaats&gt;</v>
      </c>
      <c r="K409" s="10" t="s">
        <v>2448</v>
      </c>
    </row>
    <row r="410" spans="1:11" ht="115.2" x14ac:dyDescent="0.3">
      <c r="A410" s="9">
        <v>458</v>
      </c>
      <c r="B410" s="4" t="s">
        <v>128</v>
      </c>
      <c r="C410" s="4" t="s">
        <v>1092</v>
      </c>
      <c r="D410" s="9" t="s">
        <v>4</v>
      </c>
      <c r="E410" s="9" t="s">
        <v>2</v>
      </c>
      <c r="F410" s="11" t="s">
        <v>737</v>
      </c>
      <c r="H410" s="10" t="s">
        <v>834</v>
      </c>
      <c r="J410" s="13" t="str">
        <f t="shared" si="6"/>
        <v>&lt;vl-persoon:Voogdij&gt;</v>
      </c>
      <c r="K410" s="10" t="s">
        <v>2448</v>
      </c>
    </row>
    <row r="411" spans="1:11" ht="100.8" x14ac:dyDescent="0.3">
      <c r="A411" s="9">
        <v>459</v>
      </c>
      <c r="B411" s="4" t="s">
        <v>827</v>
      </c>
      <c r="C411" s="4" t="s">
        <v>1093</v>
      </c>
      <c r="D411" s="9" t="s">
        <v>4</v>
      </c>
      <c r="E411" s="9" t="s">
        <v>2</v>
      </c>
      <c r="F411" s="11" t="s">
        <v>737</v>
      </c>
      <c r="H411" s="10" t="s">
        <v>834</v>
      </c>
      <c r="J411" s="13" t="str">
        <f t="shared" si="6"/>
        <v>&lt;vl-persoon:Vreemdeling&gt;</v>
      </c>
      <c r="K411" s="10" t="s">
        <v>2448</v>
      </c>
    </row>
    <row r="412" spans="1:11" ht="57.6" x14ac:dyDescent="0.3">
      <c r="A412" s="9">
        <v>460</v>
      </c>
      <c r="B412" s="4" t="s">
        <v>1047</v>
      </c>
      <c r="C412" s="4" t="s">
        <v>1094</v>
      </c>
      <c r="D412" s="9" t="s">
        <v>4</v>
      </c>
      <c r="E412" s="9" t="s">
        <v>3</v>
      </c>
      <c r="F412" s="11" t="s">
        <v>737</v>
      </c>
      <c r="H412" s="10" t="s">
        <v>834</v>
      </c>
      <c r="J412" s="13" t="str">
        <f t="shared" si="6"/>
        <v>&lt;vl-persoon:afstammingstype&gt;</v>
      </c>
      <c r="K412" s="10" t="s">
        <v>2448</v>
      </c>
    </row>
    <row r="413" spans="1:11" ht="43.2" x14ac:dyDescent="0.3">
      <c r="A413" s="9">
        <v>461</v>
      </c>
      <c r="B413" s="4" t="s">
        <v>1048</v>
      </c>
      <c r="C413" s="4" t="s">
        <v>1095</v>
      </c>
      <c r="D413" s="9" t="s">
        <v>4</v>
      </c>
      <c r="E413" s="9" t="s">
        <v>3</v>
      </c>
      <c r="F413" s="11" t="s">
        <v>737</v>
      </c>
      <c r="H413" s="10" t="s">
        <v>834</v>
      </c>
      <c r="J413" s="13" t="str">
        <f t="shared" si="6"/>
        <v>&lt;vl-persoon:Staatburgerschap.binnenJurisdictie&gt;</v>
      </c>
      <c r="K413" s="10" t="s">
        <v>2448</v>
      </c>
    </row>
    <row r="414" spans="1:11" ht="28.8" x14ac:dyDescent="0.3">
      <c r="A414" s="9">
        <v>462</v>
      </c>
      <c r="B414" s="4" t="s">
        <v>1049</v>
      </c>
      <c r="C414" s="4" t="s">
        <v>1096</v>
      </c>
      <c r="D414" s="9" t="s">
        <v>4</v>
      </c>
      <c r="E414" s="9" t="s">
        <v>3</v>
      </c>
      <c r="F414" s="11" t="s">
        <v>737</v>
      </c>
      <c r="H414" s="10" t="s">
        <v>834</v>
      </c>
      <c r="J414" s="13" t="str">
        <f t="shared" si="6"/>
        <v>&lt;vl-persoon:Inwonerschap.binnenJurisdictie&gt;</v>
      </c>
      <c r="K414" s="10" t="s">
        <v>2448</v>
      </c>
    </row>
    <row r="415" spans="1:11" x14ac:dyDescent="0.3">
      <c r="A415" s="9">
        <v>463</v>
      </c>
      <c r="B415" s="4" t="s">
        <v>1050</v>
      </c>
      <c r="C415" s="4" t="s">
        <v>1097</v>
      </c>
      <c r="D415" s="9" t="s">
        <v>4</v>
      </c>
      <c r="E415" s="9" t="s">
        <v>3</v>
      </c>
      <c r="F415" s="11" t="s">
        <v>737</v>
      </c>
      <c r="H415" s="10" t="s">
        <v>834</v>
      </c>
      <c r="J415" s="13" t="str">
        <f t="shared" si="6"/>
        <v>&lt;vl-persoon:datum&gt;</v>
      </c>
      <c r="K415" s="10" t="s">
        <v>2448</v>
      </c>
    </row>
    <row r="416" spans="1:11" x14ac:dyDescent="0.3">
      <c r="A416" s="9">
        <v>464</v>
      </c>
      <c r="B416" s="4" t="s">
        <v>1051</v>
      </c>
      <c r="C416" s="4" t="s">
        <v>1098</v>
      </c>
      <c r="D416" s="9" t="s">
        <v>4</v>
      </c>
      <c r="E416" s="9" t="s">
        <v>3</v>
      </c>
      <c r="F416" s="11" t="s">
        <v>737</v>
      </c>
      <c r="H416" s="10" t="s">
        <v>834</v>
      </c>
      <c r="J416" s="13" t="str">
        <f t="shared" si="6"/>
        <v>&lt;vl-persoon:datumVanAfstamming&gt;</v>
      </c>
      <c r="K416" s="10" t="s">
        <v>2448</v>
      </c>
    </row>
    <row r="417" spans="1:11" x14ac:dyDescent="0.3">
      <c r="A417" s="9">
        <v>465</v>
      </c>
      <c r="B417" s="4" t="s">
        <v>1052</v>
      </c>
      <c r="C417" s="4" t="s">
        <v>1099</v>
      </c>
      <c r="D417" s="9" t="s">
        <v>4</v>
      </c>
      <c r="E417" s="9" t="s">
        <v>3</v>
      </c>
      <c r="F417" s="11" t="s">
        <v>737</v>
      </c>
      <c r="H417" s="10" t="s">
        <v>834</v>
      </c>
      <c r="J417" s="13" t="str">
        <f t="shared" si="6"/>
        <v>&lt;vl-persoon:gebruikteVoornaam&gt;</v>
      </c>
      <c r="K417" s="10" t="s">
        <v>2448</v>
      </c>
    </row>
    <row r="418" spans="1:11" x14ac:dyDescent="0.3">
      <c r="A418" s="9">
        <v>466</v>
      </c>
      <c r="B418" s="4" t="s">
        <v>1053</v>
      </c>
      <c r="C418" s="4" t="s">
        <v>1100</v>
      </c>
      <c r="D418" s="9" t="s">
        <v>4</v>
      </c>
      <c r="E418" s="9" t="s">
        <v>3</v>
      </c>
      <c r="F418" s="11" t="s">
        <v>737</v>
      </c>
      <c r="H418" s="10" t="s">
        <v>834</v>
      </c>
      <c r="J418" s="13" t="str">
        <f t="shared" si="6"/>
        <v>&lt;vl-persoon:geslacht&gt;</v>
      </c>
      <c r="K418" s="10" t="s">
        <v>2448</v>
      </c>
    </row>
    <row r="419" spans="1:11" ht="72" x14ac:dyDescent="0.3">
      <c r="A419" s="9">
        <v>467</v>
      </c>
      <c r="B419" s="4" t="s">
        <v>1054</v>
      </c>
      <c r="C419" s="4" t="s">
        <v>1101</v>
      </c>
      <c r="D419" s="9" t="s">
        <v>4</v>
      </c>
      <c r="E419" s="9" t="s">
        <v>3</v>
      </c>
      <c r="F419" s="11" t="s">
        <v>737</v>
      </c>
      <c r="H419" s="10" t="s">
        <v>834</v>
      </c>
      <c r="J419" s="13" t="str">
        <f t="shared" si="6"/>
        <v>&lt;vl-persoon:gezinsadres&gt;</v>
      </c>
      <c r="K419" s="10" t="s">
        <v>2448</v>
      </c>
    </row>
    <row r="420" spans="1:11" ht="86.4" x14ac:dyDescent="0.3">
      <c r="A420" s="9">
        <v>468</v>
      </c>
      <c r="B420" s="4" t="s">
        <v>1055</v>
      </c>
      <c r="C420" s="4" t="s">
        <v>1102</v>
      </c>
      <c r="D420" s="9" t="s">
        <v>4</v>
      </c>
      <c r="E420" s="9" t="s">
        <v>3</v>
      </c>
      <c r="F420" s="11" t="s">
        <v>737</v>
      </c>
      <c r="H420" s="10" t="s">
        <v>834</v>
      </c>
      <c r="J420" s="13" t="str">
        <f t="shared" si="6"/>
        <v>&lt;vl-persoon:gezinsrelatietype&gt;</v>
      </c>
      <c r="K420" s="10" t="s">
        <v>2448</v>
      </c>
    </row>
    <row r="421" spans="1:11" x14ac:dyDescent="0.3">
      <c r="A421" s="9">
        <v>469</v>
      </c>
      <c r="B421" s="4" t="s">
        <v>1056</v>
      </c>
      <c r="C421" s="4" t="s">
        <v>1103</v>
      </c>
      <c r="D421" s="9" t="s">
        <v>4</v>
      </c>
      <c r="E421" s="9" t="s">
        <v>3</v>
      </c>
      <c r="F421" s="11" t="s">
        <v>737</v>
      </c>
      <c r="H421" s="10" t="s">
        <v>834</v>
      </c>
      <c r="J421" s="13" t="str">
        <f t="shared" si="6"/>
        <v>&lt;vl-persoon:heeftBurgerlijkeStaat&gt;</v>
      </c>
      <c r="K421" s="10" t="s">
        <v>2448</v>
      </c>
    </row>
    <row r="422" spans="1:11" x14ac:dyDescent="0.3">
      <c r="A422" s="9">
        <v>470</v>
      </c>
      <c r="B422" s="4" t="s">
        <v>1057</v>
      </c>
      <c r="C422" s="4" t="s">
        <v>1104</v>
      </c>
      <c r="D422" s="9" t="s">
        <v>4</v>
      </c>
      <c r="E422" s="9" t="s">
        <v>3</v>
      </c>
      <c r="F422" s="11" t="s">
        <v>737</v>
      </c>
      <c r="H422" s="10" t="s">
        <v>834</v>
      </c>
      <c r="J422" s="13" t="str">
        <f t="shared" si="6"/>
        <v>&lt;vl-persoon:heeftGeboorte&gt;</v>
      </c>
      <c r="K422" s="10" t="s">
        <v>2448</v>
      </c>
    </row>
    <row r="423" spans="1:11" ht="72" x14ac:dyDescent="0.3">
      <c r="A423" s="9">
        <v>471</v>
      </c>
      <c r="B423" s="4" t="s">
        <v>1058</v>
      </c>
      <c r="C423" s="4" t="s">
        <v>1105</v>
      </c>
      <c r="D423" s="9" t="s">
        <v>4</v>
      </c>
      <c r="E423" s="9" t="s">
        <v>3</v>
      </c>
      <c r="F423" s="11" t="s">
        <v>737</v>
      </c>
      <c r="H423" s="10" t="s">
        <v>834</v>
      </c>
      <c r="J423" s="13" t="str">
        <f t="shared" si="6"/>
        <v>&lt;vl-persoon:heeftInwonerschap&gt;</v>
      </c>
      <c r="K423" s="10" t="s">
        <v>2448</v>
      </c>
    </row>
    <row r="424" spans="1:11" x14ac:dyDescent="0.3">
      <c r="A424" s="9">
        <v>472</v>
      </c>
      <c r="B424" s="4" t="s">
        <v>1059</v>
      </c>
      <c r="C424" s="4" t="s">
        <v>1106</v>
      </c>
      <c r="D424" s="9" t="s">
        <v>4</v>
      </c>
      <c r="E424" s="9" t="s">
        <v>3</v>
      </c>
      <c r="F424" s="11" t="s">
        <v>737</v>
      </c>
      <c r="H424" s="10" t="s">
        <v>834</v>
      </c>
      <c r="J424" s="13" t="str">
        <f t="shared" si="6"/>
        <v>&lt;vl-persoon:heeftNationaliteit&gt;</v>
      </c>
      <c r="K424" s="10" t="s">
        <v>2448</v>
      </c>
    </row>
    <row r="425" spans="1:11" x14ac:dyDescent="0.3">
      <c r="A425" s="9">
        <v>473</v>
      </c>
      <c r="B425" s="4" t="s">
        <v>1060</v>
      </c>
      <c r="C425" s="4" t="s">
        <v>1107</v>
      </c>
      <c r="D425" s="9" t="s">
        <v>4</v>
      </c>
      <c r="E425" s="9" t="s">
        <v>3</v>
      </c>
      <c r="F425" s="11" t="s">
        <v>737</v>
      </c>
      <c r="H425" s="10" t="s">
        <v>834</v>
      </c>
      <c r="J425" s="13" t="str">
        <f t="shared" si="6"/>
        <v>&lt;vl-persoon:heeftOverlijden&gt;</v>
      </c>
      <c r="K425" s="10" t="s">
        <v>2448</v>
      </c>
    </row>
    <row r="426" spans="1:11" x14ac:dyDescent="0.3">
      <c r="A426" s="9">
        <v>474</v>
      </c>
      <c r="B426" s="4" t="s">
        <v>1061</v>
      </c>
      <c r="C426" s="4" t="s">
        <v>1108</v>
      </c>
      <c r="D426" s="9" t="s">
        <v>4</v>
      </c>
      <c r="E426" s="9" t="s">
        <v>3</v>
      </c>
      <c r="F426" s="11" t="s">
        <v>737</v>
      </c>
      <c r="H426" s="10" t="s">
        <v>834</v>
      </c>
      <c r="J426" s="13" t="str">
        <f t="shared" si="6"/>
        <v>&lt;vl-persoon:heeftPersoonsrelatie&gt;</v>
      </c>
      <c r="K426" s="10" t="s">
        <v>2448</v>
      </c>
    </row>
    <row r="427" spans="1:11" ht="72" x14ac:dyDescent="0.3">
      <c r="A427" s="9">
        <v>475</v>
      </c>
      <c r="B427" s="4" t="s">
        <v>1062</v>
      </c>
      <c r="C427" s="4" t="s">
        <v>1109</v>
      </c>
      <c r="D427" s="9" t="s">
        <v>4</v>
      </c>
      <c r="E427" s="9" t="s">
        <v>3</v>
      </c>
      <c r="F427" s="11" t="s">
        <v>737</v>
      </c>
      <c r="H427" s="10" t="s">
        <v>834</v>
      </c>
      <c r="J427" s="13" t="str">
        <f t="shared" si="6"/>
        <v>&lt;vl-persoon:heeftStaatsburgerschap&gt;</v>
      </c>
      <c r="K427" s="10" t="s">
        <v>2448</v>
      </c>
    </row>
    <row r="428" spans="1:11" x14ac:dyDescent="0.3">
      <c r="A428" s="9">
        <v>476</v>
      </c>
      <c r="B428" s="4" t="s">
        <v>1063</v>
      </c>
      <c r="C428" s="4" t="s">
        <v>1110</v>
      </c>
      <c r="D428" s="9" t="s">
        <v>4</v>
      </c>
      <c r="E428" s="9" t="s">
        <v>3</v>
      </c>
      <c r="F428" s="11" t="s">
        <v>737</v>
      </c>
      <c r="H428" s="10" t="s">
        <v>834</v>
      </c>
      <c r="J428" s="13" t="str">
        <f t="shared" si="6"/>
        <v>&lt;vl-persoon:heeftVerblijfplaats&gt;</v>
      </c>
      <c r="K428" s="10" t="s">
        <v>2448</v>
      </c>
    </row>
    <row r="429" spans="1:11" x14ac:dyDescent="0.3">
      <c r="A429" s="9">
        <v>477</v>
      </c>
      <c r="B429" s="4" t="s">
        <v>1064</v>
      </c>
      <c r="C429" s="4" t="s">
        <v>1111</v>
      </c>
      <c r="D429" s="9" t="s">
        <v>4</v>
      </c>
      <c r="E429" s="9" t="s">
        <v>3</v>
      </c>
      <c r="F429" s="11" t="s">
        <v>737</v>
      </c>
      <c r="H429" s="10" t="s">
        <v>834</v>
      </c>
      <c r="J429" s="13" t="str">
        <f t="shared" si="6"/>
        <v>&lt;vl-persoon:isHoofdVan&gt;</v>
      </c>
      <c r="K429" s="10" t="s">
        <v>2448</v>
      </c>
    </row>
    <row r="430" spans="1:11" x14ac:dyDescent="0.3">
      <c r="A430" s="9">
        <v>478</v>
      </c>
      <c r="B430" s="4" t="s">
        <v>1065</v>
      </c>
      <c r="C430" s="4" t="s">
        <v>1112</v>
      </c>
      <c r="D430" s="9" t="s">
        <v>4</v>
      </c>
      <c r="E430" s="9" t="s">
        <v>3</v>
      </c>
      <c r="F430" s="11" t="s">
        <v>737</v>
      </c>
      <c r="H430" s="10" t="s">
        <v>834</v>
      </c>
      <c r="J430" s="13" t="str">
        <f t="shared" si="6"/>
        <v>&lt;vl-persoon:isLidVan&gt;</v>
      </c>
      <c r="K430" s="10" t="s">
        <v>2448</v>
      </c>
    </row>
    <row r="431" spans="1:11" x14ac:dyDescent="0.3">
      <c r="A431" s="9">
        <v>479</v>
      </c>
      <c r="B431" s="4" t="s">
        <v>1066</v>
      </c>
      <c r="C431" s="4" t="s">
        <v>1113</v>
      </c>
      <c r="D431" s="9" t="s">
        <v>4</v>
      </c>
      <c r="E431" s="9" t="s">
        <v>3</v>
      </c>
      <c r="F431" s="11" t="s">
        <v>737</v>
      </c>
      <c r="H431" s="10" t="s">
        <v>834</v>
      </c>
      <c r="J431" s="13" t="str">
        <f t="shared" si="6"/>
        <v>&lt;vl-persoon:isRelatieMet&gt;</v>
      </c>
      <c r="K431" s="10" t="s">
        <v>2448</v>
      </c>
    </row>
    <row r="432" spans="1:11" x14ac:dyDescent="0.3">
      <c r="A432" s="9">
        <v>480</v>
      </c>
      <c r="B432" s="4" t="s">
        <v>1067</v>
      </c>
      <c r="C432" s="4" t="s">
        <v>1114</v>
      </c>
      <c r="D432" s="9" t="s">
        <v>4</v>
      </c>
      <c r="E432" s="9" t="s">
        <v>3</v>
      </c>
      <c r="F432" s="11" t="s">
        <v>737</v>
      </c>
      <c r="H432" s="10" t="s">
        <v>834</v>
      </c>
      <c r="J432" s="13" t="str">
        <f t="shared" si="6"/>
        <v>&lt;vl-persoon:nationaliteit&gt;</v>
      </c>
      <c r="K432" s="10" t="s">
        <v>2448</v>
      </c>
    </row>
    <row r="433" spans="1:11" x14ac:dyDescent="0.3">
      <c r="A433" s="9">
        <v>481</v>
      </c>
      <c r="B433" s="4" t="s">
        <v>807</v>
      </c>
      <c r="C433" s="4" t="s">
        <v>1115</v>
      </c>
      <c r="D433" s="9" t="s">
        <v>4</v>
      </c>
      <c r="E433" s="9" t="s">
        <v>3</v>
      </c>
      <c r="F433" s="11" t="s">
        <v>737</v>
      </c>
      <c r="H433" s="10" t="s">
        <v>834</v>
      </c>
      <c r="J433" s="13" t="str">
        <f t="shared" si="6"/>
        <v>&lt;vl-persoon:plaats&gt;</v>
      </c>
      <c r="K433" s="10" t="s">
        <v>2448</v>
      </c>
    </row>
    <row r="434" spans="1:11" x14ac:dyDescent="0.3">
      <c r="A434" s="9">
        <v>482</v>
      </c>
      <c r="B434" s="4" t="s">
        <v>1068</v>
      </c>
      <c r="C434" s="4" t="s">
        <v>1116</v>
      </c>
      <c r="D434" s="9" t="s">
        <v>4</v>
      </c>
      <c r="E434" s="9" t="s">
        <v>3</v>
      </c>
      <c r="F434" s="11" t="s">
        <v>737</v>
      </c>
      <c r="H434" s="10" t="s">
        <v>834</v>
      </c>
      <c r="J434" s="13" t="str">
        <f t="shared" si="6"/>
        <v>&lt;vl-persoon:registratie&gt;</v>
      </c>
      <c r="K434" s="10" t="s">
        <v>2448</v>
      </c>
    </row>
    <row r="435" spans="1:11" x14ac:dyDescent="0.3">
      <c r="A435" s="9">
        <v>483</v>
      </c>
      <c r="B435" s="4" t="s">
        <v>7</v>
      </c>
      <c r="C435" s="4" t="s">
        <v>1117</v>
      </c>
      <c r="D435" s="9" t="s">
        <v>4</v>
      </c>
      <c r="E435" s="9" t="s">
        <v>3</v>
      </c>
      <c r="F435" s="11" t="s">
        <v>737</v>
      </c>
      <c r="H435" s="10" t="s">
        <v>834</v>
      </c>
      <c r="J435" s="13" t="str">
        <f t="shared" si="6"/>
        <v>&lt;vl-persoon:type&gt;</v>
      </c>
      <c r="K435" s="10" t="s">
        <v>2448</v>
      </c>
    </row>
    <row r="436" spans="1:11" x14ac:dyDescent="0.3">
      <c r="A436" s="9">
        <v>484</v>
      </c>
      <c r="B436" s="4" t="s">
        <v>1069</v>
      </c>
      <c r="C436" s="4" t="s">
        <v>1091</v>
      </c>
      <c r="D436" s="9" t="s">
        <v>4</v>
      </c>
      <c r="E436" s="9" t="s">
        <v>3</v>
      </c>
      <c r="F436" s="11" t="s">
        <v>737</v>
      </c>
      <c r="H436" s="10" t="s">
        <v>834</v>
      </c>
      <c r="J436" s="13" t="str">
        <f t="shared" si="6"/>
        <v>&lt;vl-persoon:verblijfsadres&gt;</v>
      </c>
      <c r="K436" s="10" t="s">
        <v>2448</v>
      </c>
    </row>
    <row r="437" spans="1:11" ht="28.8" x14ac:dyDescent="0.3">
      <c r="A437" s="9">
        <v>485</v>
      </c>
      <c r="B437" s="4" t="s">
        <v>1070</v>
      </c>
      <c r="C437" s="4" t="s">
        <v>1118</v>
      </c>
      <c r="D437" s="9" t="s">
        <v>4</v>
      </c>
      <c r="E437" s="9" t="s">
        <v>3</v>
      </c>
      <c r="F437" s="11" t="s">
        <v>737</v>
      </c>
      <c r="H437" s="10" t="s">
        <v>834</v>
      </c>
      <c r="J437" s="13" t="str">
        <f t="shared" si="6"/>
        <v>&lt;vl-persoon:volledigeNaam&gt;</v>
      </c>
      <c r="K437" s="10" t="s">
        <v>2448</v>
      </c>
    </row>
    <row r="438" spans="1:11" ht="28.8" x14ac:dyDescent="0.3">
      <c r="A438" s="9">
        <v>486</v>
      </c>
      <c r="B438" s="4" t="s">
        <v>828</v>
      </c>
      <c r="C438" s="4" t="s">
        <v>1125</v>
      </c>
      <c r="D438" s="9" t="s">
        <v>75</v>
      </c>
      <c r="E438" s="9" t="s">
        <v>2</v>
      </c>
      <c r="F438" s="11" t="s">
        <v>737</v>
      </c>
      <c r="H438" s="10" t="s">
        <v>835</v>
      </c>
      <c r="J438" s="13" t="str">
        <f t="shared" si="6"/>
        <v>&lt;vl-organisatie:Fusie&gt;</v>
      </c>
      <c r="K438" s="10" t="s">
        <v>2448</v>
      </c>
    </row>
    <row r="439" spans="1:11" ht="72" x14ac:dyDescent="0.3">
      <c r="A439" s="9">
        <v>487</v>
      </c>
      <c r="B439" s="4" t="s">
        <v>829</v>
      </c>
      <c r="C439" s="4" t="s">
        <v>1126</v>
      </c>
      <c r="D439" s="9" t="s">
        <v>75</v>
      </c>
      <c r="E439" s="9" t="s">
        <v>2</v>
      </c>
      <c r="F439" s="11" t="s">
        <v>737</v>
      </c>
      <c r="H439" s="10" t="s">
        <v>835</v>
      </c>
      <c r="J439" s="13" t="str">
        <f t="shared" si="6"/>
        <v>&lt;vl-organisatie:Hoedanigheid&gt;</v>
      </c>
      <c r="K439" s="10" t="s">
        <v>2448</v>
      </c>
    </row>
    <row r="440" spans="1:11" ht="28.8" x14ac:dyDescent="0.3">
      <c r="A440" s="9">
        <v>488</v>
      </c>
      <c r="B440" s="4" t="s">
        <v>830</v>
      </c>
      <c r="C440" s="4" t="s">
        <v>1127</v>
      </c>
      <c r="D440" s="9" t="s">
        <v>75</v>
      </c>
      <c r="E440" s="9" t="s">
        <v>2</v>
      </c>
      <c r="F440" s="11" t="s">
        <v>737</v>
      </c>
      <c r="H440" s="10" t="s">
        <v>835</v>
      </c>
      <c r="J440" s="13" t="str">
        <f t="shared" si="6"/>
        <v>&lt;vl-organisatie:Splitsing&gt;</v>
      </c>
      <c r="K440" s="10" t="s">
        <v>2448</v>
      </c>
    </row>
    <row r="441" spans="1:11" x14ac:dyDescent="0.3">
      <c r="A441" s="9">
        <v>489</v>
      </c>
      <c r="B441" s="4" t="s">
        <v>831</v>
      </c>
      <c r="C441" s="4" t="s">
        <v>1128</v>
      </c>
      <c r="D441" s="9" t="s">
        <v>75</v>
      </c>
      <c r="E441" s="9" t="s">
        <v>2</v>
      </c>
      <c r="F441" s="11" t="s">
        <v>737</v>
      </c>
      <c r="H441" s="10" t="s">
        <v>835</v>
      </c>
      <c r="J441" s="13" t="str">
        <f t="shared" si="6"/>
        <v>&lt;vl-organisatie:Stopzetting&gt;</v>
      </c>
      <c r="K441" s="10" t="s">
        <v>2448</v>
      </c>
    </row>
    <row r="442" spans="1:11" ht="72" x14ac:dyDescent="0.3">
      <c r="A442" s="9">
        <v>490</v>
      </c>
      <c r="B442" s="4" t="s">
        <v>832</v>
      </c>
      <c r="C442" s="4" t="s">
        <v>1129</v>
      </c>
      <c r="D442" s="9" t="s">
        <v>75</v>
      </c>
      <c r="E442" s="9" t="s">
        <v>2</v>
      </c>
      <c r="F442" s="11" t="s">
        <v>737</v>
      </c>
      <c r="H442" s="10" t="s">
        <v>835</v>
      </c>
      <c r="J442" s="13" t="str">
        <f t="shared" si="6"/>
        <v>&lt;vl-organisatie:Vervanging&gt;</v>
      </c>
      <c r="K442" s="10" t="s">
        <v>2448</v>
      </c>
    </row>
    <row r="443" spans="1:11" x14ac:dyDescent="0.3">
      <c r="A443" s="9">
        <v>491</v>
      </c>
      <c r="B443" s="4" t="s">
        <v>1119</v>
      </c>
      <c r="C443" s="4" t="s">
        <v>1130</v>
      </c>
      <c r="D443" s="9" t="s">
        <v>75</v>
      </c>
      <c r="E443" s="9" t="s">
        <v>3</v>
      </c>
      <c r="F443" s="11" t="s">
        <v>737</v>
      </c>
      <c r="H443" s="10" t="s">
        <v>835</v>
      </c>
      <c r="J443" s="13" t="str">
        <f t="shared" si="6"/>
        <v>&lt;vl-organisatie:bestaatUit&gt;</v>
      </c>
      <c r="K443" s="10" t="s">
        <v>2448</v>
      </c>
    </row>
    <row r="444" spans="1:11" ht="28.8" x14ac:dyDescent="0.3">
      <c r="A444" s="9">
        <v>492</v>
      </c>
      <c r="B444" s="4" t="s">
        <v>1120</v>
      </c>
      <c r="C444" s="4" t="s">
        <v>1131</v>
      </c>
      <c r="D444" s="9" t="s">
        <v>75</v>
      </c>
      <c r="E444" s="9" t="s">
        <v>3</v>
      </c>
      <c r="F444" s="11" t="s">
        <v>737</v>
      </c>
      <c r="H444" s="10" t="s">
        <v>835</v>
      </c>
      <c r="J444" s="13" t="str">
        <f t="shared" si="6"/>
        <v>&lt;vl-organisatie:contactinfo&gt;</v>
      </c>
      <c r="K444" s="10" t="s">
        <v>2448</v>
      </c>
    </row>
    <row r="445" spans="1:11" ht="187.2" x14ac:dyDescent="0.3">
      <c r="A445" s="9">
        <v>493</v>
      </c>
      <c r="B445" s="4" t="s">
        <v>1121</v>
      </c>
      <c r="C445" s="4" t="s">
        <v>1132</v>
      </c>
      <c r="D445" s="9" t="s">
        <v>75</v>
      </c>
      <c r="E445" s="9" t="s">
        <v>3</v>
      </c>
      <c r="F445" s="11" t="s">
        <v>737</v>
      </c>
      <c r="H445" s="10" t="s">
        <v>835</v>
      </c>
      <c r="J445" s="13" t="str">
        <f t="shared" si="6"/>
        <v>&lt;vl-organisatie:rechtspersoonlijkheid&gt;</v>
      </c>
      <c r="K445" s="10" t="s">
        <v>2448</v>
      </c>
    </row>
    <row r="446" spans="1:11" ht="72" x14ac:dyDescent="0.3">
      <c r="A446" s="9">
        <v>494</v>
      </c>
      <c r="B446" s="4" t="s">
        <v>1122</v>
      </c>
      <c r="C446" s="4" t="s">
        <v>1133</v>
      </c>
      <c r="D446" s="9" t="s">
        <v>75</v>
      </c>
      <c r="E446" s="9" t="s">
        <v>3</v>
      </c>
      <c r="F446" s="11" t="s">
        <v>737</v>
      </c>
      <c r="H446" s="10" t="s">
        <v>835</v>
      </c>
      <c r="J446" s="13" t="str">
        <f t="shared" si="6"/>
        <v>&lt;vl-organisatie:rechtstoestand&gt;</v>
      </c>
      <c r="K446" s="10" t="s">
        <v>2448</v>
      </c>
    </row>
    <row r="447" spans="1:11" ht="72" x14ac:dyDescent="0.3">
      <c r="A447" s="9">
        <v>495</v>
      </c>
      <c r="B447" s="4" t="s">
        <v>1123</v>
      </c>
      <c r="C447" s="4" t="s">
        <v>1134</v>
      </c>
      <c r="D447" s="9" t="s">
        <v>75</v>
      </c>
      <c r="E447" s="9" t="s">
        <v>3</v>
      </c>
      <c r="F447" s="11" t="s">
        <v>737</v>
      </c>
      <c r="H447" s="10" t="s">
        <v>835</v>
      </c>
      <c r="J447" s="13" t="str">
        <f t="shared" si="6"/>
        <v>&lt;vl-organisatie:rechtsvorm&gt;</v>
      </c>
      <c r="K447" s="10" t="s">
        <v>2448</v>
      </c>
    </row>
    <row r="448" spans="1:11" ht="57.6" x14ac:dyDescent="0.3">
      <c r="A448" s="9">
        <v>496</v>
      </c>
      <c r="B448" s="4" t="s">
        <v>1124</v>
      </c>
      <c r="C448" s="4" t="s">
        <v>1135</v>
      </c>
      <c r="D448" s="9" t="s">
        <v>75</v>
      </c>
      <c r="E448" s="9" t="s">
        <v>3</v>
      </c>
      <c r="F448" s="11" t="s">
        <v>737</v>
      </c>
      <c r="H448" s="10" t="s">
        <v>835</v>
      </c>
      <c r="J448" s="13" t="str">
        <f t="shared" si="6"/>
        <v>&lt;vl-organisatie:redenStopzetting&gt;</v>
      </c>
      <c r="K448" s="10" t="s">
        <v>2448</v>
      </c>
    </row>
    <row r="449" spans="1:11" ht="28.8" x14ac:dyDescent="0.3">
      <c r="A449" s="9">
        <v>497</v>
      </c>
      <c r="B449" s="4" t="s">
        <v>1141</v>
      </c>
      <c r="D449" s="9" t="s">
        <v>782</v>
      </c>
      <c r="E449" s="9" t="s">
        <v>3</v>
      </c>
      <c r="F449" s="11" t="s">
        <v>737</v>
      </c>
      <c r="G449" s="4" t="s">
        <v>1184</v>
      </c>
      <c r="H449" s="10" t="s">
        <v>1241</v>
      </c>
      <c r="J449" s="13" t="str">
        <f t="shared" ref="J449:J512" si="7">IF(F449="FED",IF(AND(E449="ConceptScheme",LEFT(H449,7) &lt;&gt; "inspire"),CONCATENATE("&lt;",H449,":",LOWER(IF(I449="",B449,I449)),"#id&gt;"),CONCATENATE("&lt;",H449,":",IF(I449="",B449,I449),"&gt;")),CONCATENATE("&lt;",H449,":",IF(I449="",B449,I449),"&gt;"))</f>
        <v>&lt;vl-generiek-ext:aanschrijfprefix&gt;</v>
      </c>
      <c r="K449" s="10" t="s">
        <v>2448</v>
      </c>
    </row>
    <row r="450" spans="1:11" ht="28.8" x14ac:dyDescent="0.3">
      <c r="A450" s="9">
        <v>498</v>
      </c>
      <c r="B450" s="4" t="s">
        <v>1142</v>
      </c>
      <c r="D450" s="9" t="s">
        <v>782</v>
      </c>
      <c r="E450" s="9" t="s">
        <v>2</v>
      </c>
      <c r="F450" s="11" t="s">
        <v>737</v>
      </c>
      <c r="G450" s="4" t="s">
        <v>1185</v>
      </c>
      <c r="H450" s="10" t="s">
        <v>1241</v>
      </c>
      <c r="J450" s="13" t="str">
        <f t="shared" si="7"/>
        <v>&lt;vl-generiek-ext:Activiteit&gt;</v>
      </c>
      <c r="K450" s="10" t="s">
        <v>2448</v>
      </c>
    </row>
    <row r="451" spans="1:11" ht="28.8" x14ac:dyDescent="0.3">
      <c r="A451" s="9">
        <v>499</v>
      </c>
      <c r="B451" s="4" t="s">
        <v>1143</v>
      </c>
      <c r="D451" s="9" t="s">
        <v>782</v>
      </c>
      <c r="E451" s="9" t="s">
        <v>3</v>
      </c>
      <c r="F451" s="11" t="s">
        <v>737</v>
      </c>
      <c r="G451" s="4" t="s">
        <v>1186</v>
      </c>
      <c r="H451" s="10" t="s">
        <v>1241</v>
      </c>
      <c r="J451" s="13" t="str">
        <f t="shared" si="7"/>
        <v>&lt;vl-generiek-ext:activiteit&gt;</v>
      </c>
      <c r="K451" s="10" t="s">
        <v>2448</v>
      </c>
    </row>
    <row r="452" spans="1:11" ht="28.8" x14ac:dyDescent="0.3">
      <c r="A452" s="9">
        <v>500</v>
      </c>
      <c r="B452" s="4" t="s">
        <v>1144</v>
      </c>
      <c r="D452" s="9" t="s">
        <v>782</v>
      </c>
      <c r="E452" s="9" t="s">
        <v>3</v>
      </c>
      <c r="F452" s="11" t="s">
        <v>737</v>
      </c>
      <c r="G452" s="4" t="s">
        <v>1187</v>
      </c>
      <c r="H452" s="10" t="s">
        <v>1241</v>
      </c>
      <c r="J452" s="13" t="str">
        <f t="shared" si="7"/>
        <v>&lt;vl-generiek-ext:adres&gt;</v>
      </c>
      <c r="K452" s="10" t="s">
        <v>2448</v>
      </c>
    </row>
    <row r="453" spans="1:11" ht="43.2" x14ac:dyDescent="0.3">
      <c r="A453" s="9">
        <v>501</v>
      </c>
      <c r="B453" s="4" t="s">
        <v>322</v>
      </c>
      <c r="C453" s="4" t="s">
        <v>1373</v>
      </c>
      <c r="D453" s="9" t="s">
        <v>782</v>
      </c>
      <c r="E453" s="9" t="s">
        <v>2</v>
      </c>
      <c r="F453" s="11" t="s">
        <v>737</v>
      </c>
      <c r="G453" s="4" t="s">
        <v>1188</v>
      </c>
      <c r="H453" s="10" t="s">
        <v>1241</v>
      </c>
      <c r="J453" s="13" t="str">
        <f t="shared" si="7"/>
        <v>&lt;vl-generiek-ext:Agent&gt;</v>
      </c>
      <c r="K453" s="10" t="s">
        <v>2448</v>
      </c>
    </row>
    <row r="454" spans="1:11" ht="43.2" x14ac:dyDescent="0.3">
      <c r="A454" s="9">
        <v>502</v>
      </c>
      <c r="B454" s="4" t="s">
        <v>322</v>
      </c>
      <c r="C454" s="4" t="s">
        <v>1374</v>
      </c>
      <c r="D454" s="9" t="s">
        <v>782</v>
      </c>
      <c r="E454" s="9" t="s">
        <v>2</v>
      </c>
      <c r="F454" s="11" t="s">
        <v>737</v>
      </c>
      <c r="G454" s="4" t="s">
        <v>1189</v>
      </c>
      <c r="H454" s="10" t="s">
        <v>1241</v>
      </c>
      <c r="J454" s="13" t="str">
        <f t="shared" si="7"/>
        <v>&lt;vl-generiek-ext:Agent&gt;</v>
      </c>
      <c r="K454" s="10" t="s">
        <v>2448</v>
      </c>
    </row>
    <row r="455" spans="1:11" ht="28.8" x14ac:dyDescent="0.3">
      <c r="A455" s="9">
        <v>503</v>
      </c>
      <c r="B455" s="4" t="s">
        <v>1145</v>
      </c>
      <c r="D455" s="9" t="s">
        <v>782</v>
      </c>
      <c r="E455" s="9" t="s">
        <v>3</v>
      </c>
      <c r="F455" s="11" t="s">
        <v>737</v>
      </c>
      <c r="G455" s="4" t="s">
        <v>1190</v>
      </c>
      <c r="H455" s="10" t="s">
        <v>1241</v>
      </c>
      <c r="J455" s="13" t="str">
        <f t="shared" si="7"/>
        <v>&lt;vl-generiek-ext:alsGML&gt;</v>
      </c>
      <c r="K455" s="10" t="s">
        <v>2448</v>
      </c>
    </row>
    <row r="456" spans="1:11" ht="28.8" x14ac:dyDescent="0.3">
      <c r="A456" s="9">
        <v>504</v>
      </c>
      <c r="B456" s="4" t="s">
        <v>1146</v>
      </c>
      <c r="D456" s="9" t="s">
        <v>782</v>
      </c>
      <c r="E456" s="9" t="s">
        <v>3</v>
      </c>
      <c r="F456" s="11" t="s">
        <v>737</v>
      </c>
      <c r="G456" s="4" t="s">
        <v>1191</v>
      </c>
      <c r="H456" s="10" t="s">
        <v>1241</v>
      </c>
      <c r="J456" s="13" t="str">
        <f t="shared" si="7"/>
        <v>&lt;vl-generiek-ext:alsWKT&gt;</v>
      </c>
      <c r="K456" s="10" t="s">
        <v>2448</v>
      </c>
    </row>
    <row r="457" spans="1:11" ht="28.8" x14ac:dyDescent="0.3">
      <c r="A457" s="9">
        <v>505</v>
      </c>
      <c r="B457" s="4" t="s">
        <v>1147</v>
      </c>
      <c r="D457" s="9" t="s">
        <v>782</v>
      </c>
      <c r="E457" s="9" t="s">
        <v>3</v>
      </c>
      <c r="F457" s="11" t="s">
        <v>737</v>
      </c>
      <c r="G457" s="4" t="s">
        <v>1192</v>
      </c>
      <c r="H457" s="10" t="s">
        <v>1241</v>
      </c>
      <c r="J457" s="13" t="str">
        <f t="shared" si="7"/>
        <v>&lt;vl-generiek-ext:beschrijving&gt;</v>
      </c>
      <c r="K457" s="10" t="s">
        <v>2448</v>
      </c>
    </row>
    <row r="458" spans="1:11" ht="28.8" x14ac:dyDescent="0.3">
      <c r="A458" s="9">
        <v>506</v>
      </c>
      <c r="B458" s="4" t="s">
        <v>1148</v>
      </c>
      <c r="C458" s="4" t="s">
        <v>1384</v>
      </c>
      <c r="D458" s="9" t="s">
        <v>782</v>
      </c>
      <c r="E458" s="9" t="s">
        <v>2</v>
      </c>
      <c r="F458" s="11" t="s">
        <v>737</v>
      </c>
      <c r="G458" s="4" t="s">
        <v>1193</v>
      </c>
      <c r="H458" s="10" t="s">
        <v>1241</v>
      </c>
      <c r="J458" s="13" t="str">
        <f t="shared" si="7"/>
        <v>&lt;vl-generiek-ext:Contactpunt&gt;</v>
      </c>
      <c r="K458" s="10" t="s">
        <v>2448</v>
      </c>
    </row>
    <row r="459" spans="1:11" ht="28.8" x14ac:dyDescent="0.3">
      <c r="A459" s="9">
        <v>507</v>
      </c>
      <c r="B459" s="4" t="s">
        <v>1149</v>
      </c>
      <c r="D459" s="9" t="s">
        <v>782</v>
      </c>
      <c r="E459" s="9" t="s">
        <v>2</v>
      </c>
      <c r="F459" s="11" t="s">
        <v>737</v>
      </c>
      <c r="G459" s="4" t="s">
        <v>1194</v>
      </c>
      <c r="H459" s="10" t="s">
        <v>1241</v>
      </c>
      <c r="J459" s="13" t="str">
        <f t="shared" si="7"/>
        <v>&lt;vl-generiek-ext:Document&gt;</v>
      </c>
      <c r="K459" s="10" t="s">
        <v>2448</v>
      </c>
    </row>
    <row r="460" spans="1:11" ht="28.8" x14ac:dyDescent="0.3">
      <c r="A460" s="9">
        <v>508</v>
      </c>
      <c r="B460" s="4" t="s">
        <v>85</v>
      </c>
      <c r="D460" s="9" t="s">
        <v>782</v>
      </c>
      <c r="E460" s="9" t="s">
        <v>3</v>
      </c>
      <c r="F460" s="11" t="s">
        <v>737</v>
      </c>
      <c r="G460" s="4" t="s">
        <v>1195</v>
      </c>
      <c r="H460" s="10" t="s">
        <v>1241</v>
      </c>
      <c r="J460" s="13" t="str">
        <f t="shared" si="7"/>
        <v>&lt;vl-generiek-ext:email&gt;</v>
      </c>
      <c r="K460" s="10" t="s">
        <v>2448</v>
      </c>
    </row>
    <row r="461" spans="1:11" ht="28.8" x14ac:dyDescent="0.3">
      <c r="A461" s="9">
        <v>509</v>
      </c>
      <c r="B461" s="4" t="s">
        <v>1150</v>
      </c>
      <c r="D461" s="9" t="s">
        <v>782</v>
      </c>
      <c r="E461" s="9" t="s">
        <v>2</v>
      </c>
      <c r="F461" s="11" t="s">
        <v>737</v>
      </c>
      <c r="G461" s="4" t="s">
        <v>1196</v>
      </c>
      <c r="H461" s="10" t="s">
        <v>1241</v>
      </c>
      <c r="J461" s="13" t="str">
        <f t="shared" si="7"/>
        <v>&lt;vl-generiek-ext:Entiteit&gt;</v>
      </c>
      <c r="K461" s="10" t="s">
        <v>2448</v>
      </c>
    </row>
    <row r="462" spans="1:11" ht="28.8" x14ac:dyDescent="0.3">
      <c r="A462" s="9">
        <v>510</v>
      </c>
      <c r="B462" s="4" t="s">
        <v>1151</v>
      </c>
      <c r="D462" s="9" t="s">
        <v>782</v>
      </c>
      <c r="E462" s="9" t="s">
        <v>3</v>
      </c>
      <c r="F462" s="11" t="s">
        <v>737</v>
      </c>
      <c r="G462" s="4" t="s">
        <v>1197</v>
      </c>
      <c r="H462" s="10" t="s">
        <v>1241</v>
      </c>
      <c r="J462" s="13" t="str">
        <f t="shared" si="7"/>
        <v>&lt;vl-generiek-ext:faxnummer&gt;</v>
      </c>
      <c r="K462" s="10" t="s">
        <v>2448</v>
      </c>
    </row>
    <row r="463" spans="1:11" ht="72" x14ac:dyDescent="0.3">
      <c r="A463" s="9">
        <v>511</v>
      </c>
      <c r="B463" s="4" t="s">
        <v>1152</v>
      </c>
      <c r="C463" s="4" t="s">
        <v>1381</v>
      </c>
      <c r="D463" s="9" t="s">
        <v>782</v>
      </c>
      <c r="E463" s="9" t="s">
        <v>2</v>
      </c>
      <c r="F463" s="11" t="s">
        <v>737</v>
      </c>
      <c r="G463" s="4" t="s">
        <v>1198</v>
      </c>
      <c r="H463" s="10" t="s">
        <v>1241</v>
      </c>
      <c r="J463" s="13" t="str">
        <f t="shared" si="7"/>
        <v>&lt;vl-generiek-ext:FormeelKader&gt;</v>
      </c>
      <c r="K463" s="10" t="s">
        <v>2448</v>
      </c>
    </row>
    <row r="464" spans="1:11" ht="28.8" x14ac:dyDescent="0.3">
      <c r="A464" s="9">
        <v>512</v>
      </c>
      <c r="B464" s="4" t="s">
        <v>1153</v>
      </c>
      <c r="D464" s="9" t="s">
        <v>782</v>
      </c>
      <c r="E464" s="9" t="s">
        <v>3</v>
      </c>
      <c r="F464" s="11" t="s">
        <v>737</v>
      </c>
      <c r="G464" s="4" t="s">
        <v>1199</v>
      </c>
      <c r="H464" s="10" t="s">
        <v>1241</v>
      </c>
      <c r="J464" s="13" t="str">
        <f t="shared" si="7"/>
        <v>&lt;vl-generiek-ext:gebruikt&gt;</v>
      </c>
      <c r="K464" s="10" t="s">
        <v>2448</v>
      </c>
    </row>
    <row r="465" spans="1:11" ht="28.8" x14ac:dyDescent="0.3">
      <c r="A465" s="9">
        <v>513</v>
      </c>
      <c r="B465" s="4" t="s">
        <v>1154</v>
      </c>
      <c r="D465" s="9" t="s">
        <v>782</v>
      </c>
      <c r="E465" s="9" t="s">
        <v>3</v>
      </c>
      <c r="F465" s="11" t="s">
        <v>737</v>
      </c>
      <c r="G465" s="4" t="s">
        <v>1200</v>
      </c>
      <c r="H465" s="10" t="s">
        <v>1241</v>
      </c>
      <c r="J465" s="13" t="str">
        <f t="shared" si="7"/>
        <v>&lt;vl-generiek-ext:gekwalificeerdeGeneratie&gt;</v>
      </c>
      <c r="K465" s="10" t="s">
        <v>2448</v>
      </c>
    </row>
    <row r="466" spans="1:11" ht="28.8" x14ac:dyDescent="0.3">
      <c r="A466" s="9">
        <v>514</v>
      </c>
      <c r="B466" s="4" t="s">
        <v>1155</v>
      </c>
      <c r="D466" s="9" t="s">
        <v>782</v>
      </c>
      <c r="E466" s="9" t="s">
        <v>3</v>
      </c>
      <c r="F466" s="11" t="s">
        <v>737</v>
      </c>
      <c r="G466" s="4" t="s">
        <v>1201</v>
      </c>
      <c r="H466" s="10" t="s">
        <v>1241</v>
      </c>
      <c r="J466" s="13" t="str">
        <f t="shared" si="7"/>
        <v>&lt;vl-generiek-ext:gekwalificeerdeInvalidatie&gt;</v>
      </c>
      <c r="K466" s="10" t="s">
        <v>2448</v>
      </c>
    </row>
    <row r="467" spans="1:11" ht="28.8" x14ac:dyDescent="0.3">
      <c r="A467" s="9">
        <v>515</v>
      </c>
      <c r="B467" s="4" t="s">
        <v>1156</v>
      </c>
      <c r="D467" s="9" t="s">
        <v>782</v>
      </c>
      <c r="E467" s="9" t="s">
        <v>2</v>
      </c>
      <c r="F467" s="11" t="s">
        <v>737</v>
      </c>
      <c r="G467" s="4" t="s">
        <v>1202</v>
      </c>
      <c r="H467" s="10" t="s">
        <v>1241</v>
      </c>
      <c r="J467" s="13" t="str">
        <f t="shared" si="7"/>
        <v>&lt;vl-generiek-ext:Generatie&gt;</v>
      </c>
      <c r="K467" s="10" t="s">
        <v>2448</v>
      </c>
    </row>
    <row r="468" spans="1:11" ht="43.2" x14ac:dyDescent="0.3">
      <c r="A468" s="9">
        <v>516</v>
      </c>
      <c r="B468" s="4" t="s">
        <v>1157</v>
      </c>
      <c r="C468" s="4" t="s">
        <v>1385</v>
      </c>
      <c r="D468" s="9" t="s">
        <v>782</v>
      </c>
      <c r="E468" s="9" t="s">
        <v>2</v>
      </c>
      <c r="F468" s="11" t="s">
        <v>737</v>
      </c>
      <c r="G468" s="4" t="s">
        <v>1203</v>
      </c>
      <c r="H468" s="10" t="s">
        <v>1241</v>
      </c>
      <c r="J468" s="13" t="str">
        <f t="shared" si="7"/>
        <v>&lt;vl-generiek-ext:Geometrie&gt;</v>
      </c>
      <c r="K468" s="10" t="s">
        <v>2448</v>
      </c>
    </row>
    <row r="469" spans="1:11" ht="28.8" x14ac:dyDescent="0.3">
      <c r="A469" s="9">
        <v>517</v>
      </c>
      <c r="B469" s="4" t="s">
        <v>1158</v>
      </c>
      <c r="D469" s="9" t="s">
        <v>782</v>
      </c>
      <c r="E469" s="9" t="s">
        <v>3</v>
      </c>
      <c r="F469" s="11" t="s">
        <v>737</v>
      </c>
      <c r="G469" s="4" t="s">
        <v>1204</v>
      </c>
      <c r="H469" s="10" t="s">
        <v>1241</v>
      </c>
      <c r="J469" s="13" t="str">
        <f t="shared" si="7"/>
        <v>&lt;vl-generiek-ext:geometrie&gt;</v>
      </c>
      <c r="K469" s="10" t="s">
        <v>2448</v>
      </c>
    </row>
    <row r="470" spans="1:11" ht="28.8" x14ac:dyDescent="0.3">
      <c r="A470" s="9">
        <v>518</v>
      </c>
      <c r="B470" s="4" t="s">
        <v>149</v>
      </c>
      <c r="D470" s="9" t="s">
        <v>782</v>
      </c>
      <c r="E470" s="9" t="s">
        <v>2</v>
      </c>
      <c r="F470" s="11" t="s">
        <v>737</v>
      </c>
      <c r="G470" s="4" t="s">
        <v>1205</v>
      </c>
      <c r="H470" s="10" t="s">
        <v>1241</v>
      </c>
      <c r="J470" s="13" t="str">
        <f t="shared" si="7"/>
        <v>&lt;vl-generiek-ext:Identificator&gt;</v>
      </c>
      <c r="K470" s="10" t="s">
        <v>2448</v>
      </c>
    </row>
    <row r="471" spans="1:11" ht="28.8" x14ac:dyDescent="0.3">
      <c r="A471" s="9">
        <v>519</v>
      </c>
      <c r="B471" s="4" t="s">
        <v>1159</v>
      </c>
      <c r="D471" s="9" t="s">
        <v>782</v>
      </c>
      <c r="E471" s="9" t="s">
        <v>3</v>
      </c>
      <c r="F471" s="11" t="s">
        <v>737</v>
      </c>
      <c r="G471" s="4" t="s">
        <v>1206</v>
      </c>
      <c r="H471" s="10" t="s">
        <v>1241</v>
      </c>
      <c r="J471" s="13" t="str">
        <f t="shared" si="7"/>
        <v>&lt;vl-generiek-ext:identificator&gt;</v>
      </c>
      <c r="K471" s="10" t="s">
        <v>2448</v>
      </c>
    </row>
    <row r="472" spans="1:11" ht="28.8" x14ac:dyDescent="0.3">
      <c r="A472" s="9">
        <v>520</v>
      </c>
      <c r="B472" s="4" t="s">
        <v>1160</v>
      </c>
      <c r="D472" s="9" t="s">
        <v>782</v>
      </c>
      <c r="E472" s="9" t="s">
        <v>2</v>
      </c>
      <c r="F472" s="11" t="s">
        <v>737</v>
      </c>
      <c r="G472" s="4" t="s">
        <v>1207</v>
      </c>
      <c r="H472" s="10" t="s">
        <v>1241</v>
      </c>
      <c r="J472" s="13" t="str">
        <f t="shared" si="7"/>
        <v>&lt;vl-generiek-ext:Invalidatie&gt;</v>
      </c>
      <c r="K472" s="10" t="s">
        <v>2448</v>
      </c>
    </row>
    <row r="473" spans="1:11" ht="28.8" x14ac:dyDescent="0.3">
      <c r="A473" s="9">
        <v>521</v>
      </c>
      <c r="B473" s="4" t="s">
        <v>1161</v>
      </c>
      <c r="D473" s="9" t="s">
        <v>782</v>
      </c>
      <c r="E473" s="9" t="s">
        <v>3</v>
      </c>
      <c r="F473" s="11" t="s">
        <v>737</v>
      </c>
      <c r="G473" s="4" t="s">
        <v>1208</v>
      </c>
      <c r="H473" s="10" t="s">
        <v>1241</v>
      </c>
      <c r="J473" s="13" t="str">
        <f t="shared" si="7"/>
        <v>&lt;vl-generiek-ext:isPrimairOnderwerpVan&gt;</v>
      </c>
      <c r="K473" s="10" t="s">
        <v>2448</v>
      </c>
    </row>
    <row r="474" spans="1:11" ht="28.8" x14ac:dyDescent="0.3">
      <c r="A474" s="9">
        <v>522</v>
      </c>
      <c r="B474" s="4" t="s">
        <v>1139</v>
      </c>
      <c r="D474" s="9" t="s">
        <v>782</v>
      </c>
      <c r="E474" s="9" t="s">
        <v>2</v>
      </c>
      <c r="F474" s="11" t="s">
        <v>737</v>
      </c>
      <c r="G474" s="4" t="s">
        <v>1140</v>
      </c>
      <c r="H474" s="10" t="s">
        <v>1241</v>
      </c>
      <c r="J474" s="13" t="str">
        <f t="shared" si="7"/>
        <v>&lt;vl-generiek-ext:Jurisdictie&gt;</v>
      </c>
      <c r="K474" s="10" t="s">
        <v>2448</v>
      </c>
    </row>
    <row r="475" spans="1:11" ht="28.8" x14ac:dyDescent="0.3">
      <c r="A475" s="9">
        <v>523</v>
      </c>
      <c r="B475" s="4" t="s">
        <v>1162</v>
      </c>
      <c r="D475" s="9" t="s">
        <v>782</v>
      </c>
      <c r="E475" s="9" t="s">
        <v>3</v>
      </c>
      <c r="F475" s="11" t="s">
        <v>737</v>
      </c>
      <c r="G475" s="4" t="s">
        <v>1209</v>
      </c>
      <c r="H475" s="10" t="s">
        <v>1241</v>
      </c>
      <c r="J475" s="13" t="str">
        <f t="shared" si="7"/>
        <v>&lt;vl-generiek-ext:label&gt;</v>
      </c>
      <c r="K475" s="10" t="s">
        <v>2448</v>
      </c>
    </row>
    <row r="476" spans="1:11" ht="28.8" x14ac:dyDescent="0.3">
      <c r="A476" s="9">
        <v>524</v>
      </c>
      <c r="B476" s="4" t="s">
        <v>1163</v>
      </c>
      <c r="D476" s="9" t="s">
        <v>782</v>
      </c>
      <c r="E476" s="9" t="s">
        <v>2</v>
      </c>
      <c r="F476" s="11" t="s">
        <v>737</v>
      </c>
      <c r="G476" s="4" t="s">
        <v>1210</v>
      </c>
      <c r="H476" s="10" t="s">
        <v>1241</v>
      </c>
      <c r="J476" s="13" t="str">
        <f t="shared" si="7"/>
        <v>&lt;vl-generiek-ext:Lijnstring&gt;</v>
      </c>
      <c r="K476" s="10" t="s">
        <v>2448</v>
      </c>
    </row>
    <row r="477" spans="1:11" ht="28.8" x14ac:dyDescent="0.3">
      <c r="A477" s="9">
        <v>525</v>
      </c>
      <c r="B477" s="4" t="s">
        <v>1164</v>
      </c>
      <c r="D477" s="9" t="s">
        <v>782</v>
      </c>
      <c r="E477" s="9" t="s">
        <v>3</v>
      </c>
      <c r="F477" s="11" t="s">
        <v>737</v>
      </c>
      <c r="G477" s="4" t="s">
        <v>1211</v>
      </c>
      <c r="H477" s="10" t="s">
        <v>1241</v>
      </c>
      <c r="J477" s="13" t="str">
        <f t="shared" si="7"/>
        <v>&lt;vl-generiek-ext:maker&gt;</v>
      </c>
      <c r="K477" s="10" t="s">
        <v>2448</v>
      </c>
    </row>
    <row r="478" spans="1:11" ht="28.8" x14ac:dyDescent="0.3">
      <c r="A478" s="9">
        <v>526</v>
      </c>
      <c r="B478" s="4" t="s">
        <v>1165</v>
      </c>
      <c r="D478" s="9" t="s">
        <v>782</v>
      </c>
      <c r="E478" s="9" t="s">
        <v>3</v>
      </c>
      <c r="F478" s="11" t="s">
        <v>737</v>
      </c>
      <c r="G478" s="4" t="s">
        <v>1212</v>
      </c>
      <c r="H478" s="10" t="s">
        <v>1241</v>
      </c>
      <c r="J478" s="13" t="str">
        <f t="shared" si="7"/>
        <v>&lt;vl-generiek-ext:naam&gt;</v>
      </c>
      <c r="K478" s="10" t="s">
        <v>2448</v>
      </c>
    </row>
    <row r="479" spans="1:11" ht="28.8" x14ac:dyDescent="0.3">
      <c r="A479" s="9">
        <v>527</v>
      </c>
      <c r="B479" s="4" t="s">
        <v>1166</v>
      </c>
      <c r="D479" s="9" t="s">
        <v>782</v>
      </c>
      <c r="E479" s="9" t="s">
        <v>3</v>
      </c>
      <c r="F479" s="11" t="s">
        <v>737</v>
      </c>
      <c r="G479" s="4" t="s">
        <v>1213</v>
      </c>
      <c r="H479" s="10" t="s">
        <v>1241</v>
      </c>
      <c r="J479" s="13" t="str">
        <f t="shared" si="7"/>
        <v>&lt;vl-generiek-ext:notatie&gt;</v>
      </c>
      <c r="K479" s="10" t="s">
        <v>2448</v>
      </c>
    </row>
    <row r="480" spans="1:11" ht="28.8" x14ac:dyDescent="0.3">
      <c r="A480" s="9">
        <v>528</v>
      </c>
      <c r="B480" s="4" t="s">
        <v>1167</v>
      </c>
      <c r="D480" s="9" t="s">
        <v>782</v>
      </c>
      <c r="E480" s="9" t="s">
        <v>3</v>
      </c>
      <c r="F480" s="11" t="s">
        <v>737</v>
      </c>
      <c r="G480" s="4" t="s">
        <v>1214</v>
      </c>
      <c r="H480" s="10" t="s">
        <v>1241</v>
      </c>
      <c r="J480" s="13" t="str">
        <f t="shared" si="7"/>
        <v>&lt;vl-generiek-ext:onderwerp&gt;</v>
      </c>
      <c r="K480" s="10" t="s">
        <v>2448</v>
      </c>
    </row>
    <row r="481" spans="1:11" ht="28.8" x14ac:dyDescent="0.3">
      <c r="A481" s="9">
        <v>529</v>
      </c>
      <c r="B481" s="4" t="s">
        <v>1233</v>
      </c>
      <c r="D481" s="9" t="s">
        <v>782</v>
      </c>
      <c r="E481" s="9" t="s">
        <v>3</v>
      </c>
      <c r="F481" s="11" t="s">
        <v>737</v>
      </c>
      <c r="G481" s="4" t="s">
        <v>1215</v>
      </c>
      <c r="H481" s="10" t="s">
        <v>1241</v>
      </c>
      <c r="J481" s="13" t="str">
        <f t="shared" si="7"/>
        <v>&lt;vl-generiek-ext:opTijdstip&gt;</v>
      </c>
      <c r="K481" s="10" t="s">
        <v>2448</v>
      </c>
    </row>
    <row r="482" spans="1:11" ht="28.8" x14ac:dyDescent="0.3">
      <c r="A482" s="9">
        <v>530</v>
      </c>
      <c r="B482" s="4" t="s">
        <v>1168</v>
      </c>
      <c r="D482" s="9" t="s">
        <v>782</v>
      </c>
      <c r="E482" s="9" t="s">
        <v>3</v>
      </c>
      <c r="F482" s="11" t="s">
        <v>737</v>
      </c>
      <c r="G482" s="4" t="s">
        <v>1216</v>
      </c>
      <c r="H482" s="10" t="s">
        <v>1241</v>
      </c>
      <c r="J482" s="13" t="str">
        <f t="shared" si="7"/>
        <v>&lt;vl-generiek-ext:openingsuren&gt;</v>
      </c>
      <c r="K482" s="10" t="s">
        <v>2448</v>
      </c>
    </row>
    <row r="483" spans="1:11" ht="28.8" x14ac:dyDescent="0.3">
      <c r="A483" s="9">
        <v>531</v>
      </c>
      <c r="B483" s="4" t="s">
        <v>1169</v>
      </c>
      <c r="D483" s="9" t="s">
        <v>782</v>
      </c>
      <c r="E483" s="9" t="s">
        <v>3</v>
      </c>
      <c r="F483" s="11" t="s">
        <v>737</v>
      </c>
      <c r="G483" s="4" t="s">
        <v>1217</v>
      </c>
      <c r="H483" s="10" t="s">
        <v>1241</v>
      </c>
      <c r="J483" s="13" t="str">
        <f t="shared" si="7"/>
        <v>&lt;vl-generiek-ext:pagina&gt;</v>
      </c>
      <c r="K483" s="10" t="s">
        <v>2448</v>
      </c>
    </row>
    <row r="484" spans="1:11" ht="28.8" x14ac:dyDescent="0.3">
      <c r="A484" s="9">
        <v>532</v>
      </c>
      <c r="B484" s="4" t="s">
        <v>1170</v>
      </c>
      <c r="D484" s="9" t="s">
        <v>782</v>
      </c>
      <c r="E484" s="9" t="s">
        <v>2</v>
      </c>
      <c r="F484" s="11" t="s">
        <v>737</v>
      </c>
      <c r="G484" s="4" t="s">
        <v>1218</v>
      </c>
      <c r="H484" s="10" t="s">
        <v>1241</v>
      </c>
      <c r="J484" s="13" t="str">
        <f t="shared" si="7"/>
        <v>&lt;vl-generiek-ext:Polygoon&gt;</v>
      </c>
      <c r="K484" s="10" t="s">
        <v>2448</v>
      </c>
    </row>
    <row r="485" spans="1:11" ht="28.8" x14ac:dyDescent="0.3">
      <c r="A485" s="9">
        <v>533</v>
      </c>
      <c r="B485" s="4" t="s">
        <v>1171</v>
      </c>
      <c r="D485" s="9" t="s">
        <v>782</v>
      </c>
      <c r="E485" s="9" t="s">
        <v>2</v>
      </c>
      <c r="F485" s="11" t="s">
        <v>737</v>
      </c>
      <c r="G485" s="4" t="s">
        <v>1219</v>
      </c>
      <c r="H485" s="10" t="s">
        <v>1241</v>
      </c>
      <c r="J485" s="13" t="str">
        <f t="shared" si="7"/>
        <v>&lt;vl-generiek-ext:Punt&gt;</v>
      </c>
      <c r="K485" s="10" t="s">
        <v>2448</v>
      </c>
    </row>
    <row r="486" spans="1:11" ht="28.8" x14ac:dyDescent="0.3">
      <c r="A486" s="9">
        <v>534</v>
      </c>
      <c r="B486" s="4" t="s">
        <v>1172</v>
      </c>
      <c r="D486" s="9" t="s">
        <v>782</v>
      </c>
      <c r="E486" s="9" t="s">
        <v>3</v>
      </c>
      <c r="F486" s="11" t="s">
        <v>737</v>
      </c>
      <c r="G486" s="4" t="s">
        <v>1220</v>
      </c>
      <c r="H486" s="10" t="s">
        <v>1241</v>
      </c>
      <c r="J486" s="13" t="str">
        <f t="shared" si="7"/>
        <v>&lt;vl-generiek-ext:relatie&gt;</v>
      </c>
      <c r="K486" s="10" t="s">
        <v>2448</v>
      </c>
    </row>
    <row r="487" spans="1:11" ht="28.8" x14ac:dyDescent="0.3">
      <c r="A487" s="9">
        <v>535</v>
      </c>
      <c r="B487" s="4" t="s">
        <v>1173</v>
      </c>
      <c r="D487" s="9" t="s">
        <v>782</v>
      </c>
      <c r="E487" s="9" t="s">
        <v>2</v>
      </c>
      <c r="F487" s="11" t="s">
        <v>737</v>
      </c>
      <c r="G487" s="4" t="s">
        <v>1221</v>
      </c>
      <c r="H487" s="10" t="s">
        <v>1241</v>
      </c>
      <c r="J487" s="13" t="str">
        <f t="shared" si="7"/>
        <v>&lt;vl-generiek-ext:Resource&gt;</v>
      </c>
      <c r="K487" s="10" t="s">
        <v>2448</v>
      </c>
    </row>
    <row r="488" spans="1:11" ht="28.8" x14ac:dyDescent="0.3">
      <c r="A488" s="9">
        <v>536</v>
      </c>
      <c r="B488" s="4" t="s">
        <v>1174</v>
      </c>
      <c r="D488" s="9" t="s">
        <v>782</v>
      </c>
      <c r="E488" s="9" t="s">
        <v>3</v>
      </c>
      <c r="F488" s="11" t="s">
        <v>737</v>
      </c>
      <c r="G488" s="4" t="s">
        <v>1222</v>
      </c>
      <c r="H488" s="10" t="s">
        <v>1241</v>
      </c>
      <c r="J488" s="13" t="str">
        <f t="shared" si="7"/>
        <v>&lt;vl-generiek-ext:schemaAgentschap&gt;</v>
      </c>
      <c r="K488" s="10" t="s">
        <v>2448</v>
      </c>
    </row>
    <row r="489" spans="1:11" ht="28.8" x14ac:dyDescent="0.3">
      <c r="A489" s="9">
        <v>537</v>
      </c>
      <c r="B489" s="4" t="s">
        <v>1175</v>
      </c>
      <c r="D489" s="9" t="s">
        <v>782</v>
      </c>
      <c r="E489" s="9" t="s">
        <v>3</v>
      </c>
      <c r="F489" s="11" t="s">
        <v>737</v>
      </c>
      <c r="G489" s="4" t="s">
        <v>1223</v>
      </c>
      <c r="H489" s="10" t="s">
        <v>1241</v>
      </c>
      <c r="J489" s="13" t="str">
        <f t="shared" si="7"/>
        <v>&lt;vl-generiek-ext:status&gt;</v>
      </c>
      <c r="K489" s="10" t="s">
        <v>2448</v>
      </c>
    </row>
    <row r="490" spans="1:11" ht="28.8" x14ac:dyDescent="0.3">
      <c r="A490" s="9">
        <v>538</v>
      </c>
      <c r="B490" s="4" t="s">
        <v>1176</v>
      </c>
      <c r="D490" s="9" t="s">
        <v>782</v>
      </c>
      <c r="E490" s="9" t="s">
        <v>3</v>
      </c>
      <c r="F490" s="11" t="s">
        <v>737</v>
      </c>
      <c r="G490" s="4" t="s">
        <v>1224</v>
      </c>
      <c r="H490" s="10" t="s">
        <v>1241</v>
      </c>
      <c r="J490" s="13" t="str">
        <f t="shared" si="7"/>
        <v>&lt;vl-generiek-ext:taal&gt;</v>
      </c>
      <c r="K490" s="10" t="s">
        <v>2448</v>
      </c>
    </row>
    <row r="491" spans="1:11" ht="28.8" x14ac:dyDescent="0.3">
      <c r="A491" s="9">
        <v>539</v>
      </c>
      <c r="B491" s="4" t="s">
        <v>1177</v>
      </c>
      <c r="D491" s="9" t="s">
        <v>782</v>
      </c>
      <c r="E491" s="9" t="s">
        <v>3</v>
      </c>
      <c r="F491" s="11" t="s">
        <v>737</v>
      </c>
      <c r="G491" s="4" t="s">
        <v>1225</v>
      </c>
      <c r="H491" s="10" t="s">
        <v>1241</v>
      </c>
      <c r="J491" s="13" t="str">
        <f t="shared" si="7"/>
        <v>&lt;vl-generiek-ext:telefoon&gt;</v>
      </c>
      <c r="K491" s="10" t="s">
        <v>2448</v>
      </c>
    </row>
    <row r="492" spans="1:11" ht="28.8" x14ac:dyDescent="0.3">
      <c r="A492" s="9">
        <v>540</v>
      </c>
      <c r="B492" s="4" t="s">
        <v>1178</v>
      </c>
      <c r="D492" s="9" t="s">
        <v>782</v>
      </c>
      <c r="E492" s="9" t="s">
        <v>3</v>
      </c>
      <c r="F492" s="11" t="s">
        <v>737</v>
      </c>
      <c r="G492" s="4" t="s">
        <v>1226</v>
      </c>
      <c r="H492" s="10" t="s">
        <v>1241</v>
      </c>
      <c r="J492" s="13" t="str">
        <f t="shared" si="7"/>
        <v>&lt;vl-generiek-ext:territorialeToepassing&gt;</v>
      </c>
      <c r="K492" s="10" t="s">
        <v>2448</v>
      </c>
    </row>
    <row r="493" spans="1:11" ht="28.8" x14ac:dyDescent="0.3">
      <c r="A493" s="9">
        <v>541</v>
      </c>
      <c r="B493" s="4" t="s">
        <v>1179</v>
      </c>
      <c r="D493" s="9" t="s">
        <v>782</v>
      </c>
      <c r="E493" s="9" t="s">
        <v>2</v>
      </c>
      <c r="F493" s="11" t="s">
        <v>737</v>
      </c>
      <c r="G493" s="4" t="s">
        <v>1227</v>
      </c>
      <c r="H493" s="10" t="s">
        <v>1241</v>
      </c>
      <c r="J493" s="13" t="str">
        <f t="shared" si="7"/>
        <v>&lt;vl-generiek-ext:TijdsInterval&gt;</v>
      </c>
      <c r="K493" s="10" t="s">
        <v>2448</v>
      </c>
    </row>
    <row r="494" spans="1:11" ht="28.8" x14ac:dyDescent="0.3">
      <c r="A494" s="9">
        <v>542</v>
      </c>
      <c r="B494" s="4" t="s">
        <v>1180</v>
      </c>
      <c r="D494" s="9" t="s">
        <v>782</v>
      </c>
      <c r="E494" s="9" t="s">
        <v>3</v>
      </c>
      <c r="F494" s="11" t="s">
        <v>737</v>
      </c>
      <c r="G494" s="4" t="s">
        <v>1228</v>
      </c>
      <c r="H494" s="10" t="s">
        <v>1241</v>
      </c>
      <c r="J494" s="13" t="str">
        <f t="shared" si="7"/>
        <v>&lt;vl-generiek-ext:titel&gt;</v>
      </c>
      <c r="K494" s="10" t="s">
        <v>2448</v>
      </c>
    </row>
    <row r="495" spans="1:11" ht="28.8" x14ac:dyDescent="0.3">
      <c r="A495" s="9">
        <v>543</v>
      </c>
      <c r="B495" s="4" t="s">
        <v>7</v>
      </c>
      <c r="D495" s="9" t="s">
        <v>782</v>
      </c>
      <c r="E495" s="9" t="s">
        <v>3</v>
      </c>
      <c r="F495" s="11" t="s">
        <v>737</v>
      </c>
      <c r="G495" s="4" t="s">
        <v>1229</v>
      </c>
      <c r="H495" s="10" t="s">
        <v>1241</v>
      </c>
      <c r="J495" s="13" t="str">
        <f t="shared" si="7"/>
        <v>&lt;vl-generiek-ext:type&gt;</v>
      </c>
      <c r="K495" s="10" t="s">
        <v>2448</v>
      </c>
    </row>
    <row r="496" spans="1:11" ht="28.8" x14ac:dyDescent="0.3">
      <c r="A496" s="9">
        <v>544</v>
      </c>
      <c r="B496" s="4" t="s">
        <v>1181</v>
      </c>
      <c r="D496" s="9" t="s">
        <v>782</v>
      </c>
      <c r="E496" s="9" t="s">
        <v>3</v>
      </c>
      <c r="F496" s="11" t="s">
        <v>737</v>
      </c>
      <c r="G496" s="4" t="s">
        <v>1230</v>
      </c>
      <c r="H496" s="10" t="s">
        <v>1241</v>
      </c>
      <c r="J496" s="13" t="str">
        <f t="shared" si="7"/>
        <v>&lt;vl-generiek-ext:uitgegeven&gt;</v>
      </c>
      <c r="K496" s="10" t="s">
        <v>2448</v>
      </c>
    </row>
    <row r="497" spans="1:11" ht="28.8" x14ac:dyDescent="0.3">
      <c r="A497" s="9">
        <v>545</v>
      </c>
      <c r="B497" s="4" t="s">
        <v>1182</v>
      </c>
      <c r="D497" s="9" t="s">
        <v>782</v>
      </c>
      <c r="E497" s="9" t="s">
        <v>3</v>
      </c>
      <c r="F497" s="11" t="s">
        <v>737</v>
      </c>
      <c r="G497" s="4" t="s">
        <v>1231</v>
      </c>
      <c r="H497" s="10" t="s">
        <v>1241</v>
      </c>
      <c r="J497" s="13" t="str">
        <f t="shared" si="7"/>
        <v>&lt;vl-generiek-ext:urenBeschikbaarheid&gt;</v>
      </c>
      <c r="K497" s="10" t="s">
        <v>2448</v>
      </c>
    </row>
    <row r="498" spans="1:11" ht="28.8" x14ac:dyDescent="0.3">
      <c r="A498" s="9">
        <v>546</v>
      </c>
      <c r="B498" s="4" t="s">
        <v>1183</v>
      </c>
      <c r="D498" s="9" t="s">
        <v>782</v>
      </c>
      <c r="E498" s="9" t="s">
        <v>3</v>
      </c>
      <c r="F498" s="11" t="s">
        <v>737</v>
      </c>
      <c r="G498" s="4" t="s">
        <v>1232</v>
      </c>
      <c r="H498" s="10" t="s">
        <v>1241</v>
      </c>
      <c r="J498" s="13" t="str">
        <f t="shared" si="7"/>
        <v>&lt;vl-generiek-ext:wasGeassocieerdMet&gt;</v>
      </c>
      <c r="K498" s="10" t="s">
        <v>2448</v>
      </c>
    </row>
    <row r="499" spans="1:11" ht="28.8" x14ac:dyDescent="0.3">
      <c r="A499" s="9">
        <v>547</v>
      </c>
      <c r="B499" s="4" t="s">
        <v>1234</v>
      </c>
      <c r="C499" s="4" t="s">
        <v>537</v>
      </c>
      <c r="D499" s="9" t="s">
        <v>32</v>
      </c>
      <c r="E499" s="9" t="s">
        <v>3</v>
      </c>
      <c r="F499" s="11" t="s">
        <v>737</v>
      </c>
      <c r="G499" s="4" t="s">
        <v>1242</v>
      </c>
      <c r="H499" s="10" t="s">
        <v>1269</v>
      </c>
      <c r="J499" s="13" t="str">
        <f t="shared" si="7"/>
        <v>&lt;vl-adres-ext:administratieveEenheidNiveau1&gt;</v>
      </c>
      <c r="K499" s="10" t="s">
        <v>2448</v>
      </c>
    </row>
    <row r="500" spans="1:11" ht="28.8" x14ac:dyDescent="0.3">
      <c r="A500" s="9">
        <v>548</v>
      </c>
      <c r="B500" s="4" t="s">
        <v>1235</v>
      </c>
      <c r="C500" s="4" t="s">
        <v>536</v>
      </c>
      <c r="D500" s="9" t="s">
        <v>32</v>
      </c>
      <c r="E500" s="9" t="s">
        <v>3</v>
      </c>
      <c r="F500" s="11" t="s">
        <v>737</v>
      </c>
      <c r="G500" s="4" t="s">
        <v>1243</v>
      </c>
      <c r="H500" s="10" t="s">
        <v>1269</v>
      </c>
      <c r="J500" s="13" t="str">
        <f t="shared" si="7"/>
        <v>&lt;vl-adres-ext:administratieveEenheidNiveau2&gt;</v>
      </c>
      <c r="K500" s="10" t="s">
        <v>2448</v>
      </c>
    </row>
    <row r="501" spans="1:11" ht="28.8" x14ac:dyDescent="0.3">
      <c r="A501" s="9">
        <v>549</v>
      </c>
      <c r="B501" s="4" t="s">
        <v>1236</v>
      </c>
      <c r="D501" s="9" t="s">
        <v>32</v>
      </c>
      <c r="E501" s="9" t="s">
        <v>3</v>
      </c>
      <c r="F501" s="11" t="s">
        <v>737</v>
      </c>
      <c r="G501" s="4" t="s">
        <v>1244</v>
      </c>
      <c r="H501" s="10" t="s">
        <v>1269</v>
      </c>
      <c r="J501" s="13" t="str">
        <f t="shared" si="7"/>
        <v>&lt;vl-adres-ext:adresgebied&gt;</v>
      </c>
      <c r="K501" s="10" t="s">
        <v>2448</v>
      </c>
    </row>
    <row r="502" spans="1:11" ht="28.8" x14ac:dyDescent="0.3">
      <c r="A502" s="9">
        <v>550</v>
      </c>
      <c r="B502" s="4" t="s">
        <v>154</v>
      </c>
      <c r="D502" s="9" t="s">
        <v>32</v>
      </c>
      <c r="E502" s="9" t="s">
        <v>2</v>
      </c>
      <c r="F502" s="11" t="s">
        <v>737</v>
      </c>
      <c r="G502" s="4" t="s">
        <v>1245</v>
      </c>
      <c r="H502" s="10" t="s">
        <v>1269</v>
      </c>
      <c r="J502" s="13" t="str">
        <f t="shared" si="7"/>
        <v>&lt;vl-adres-ext:Adresvoorstelling&gt;</v>
      </c>
      <c r="K502" s="10" t="s">
        <v>2448</v>
      </c>
    </row>
    <row r="503" spans="1:11" ht="28.8" x14ac:dyDescent="0.3">
      <c r="A503" s="9">
        <v>551</v>
      </c>
      <c r="B503" s="4" t="s">
        <v>1162</v>
      </c>
      <c r="D503" s="9" t="s">
        <v>32</v>
      </c>
      <c r="E503" s="9" t="s">
        <v>3</v>
      </c>
      <c r="F503" s="11" t="s">
        <v>737</v>
      </c>
      <c r="G503" s="4" t="s">
        <v>1209</v>
      </c>
      <c r="H503" s="10" t="s">
        <v>1269</v>
      </c>
      <c r="J503" s="13" t="str">
        <f t="shared" si="7"/>
        <v>&lt;vl-adres-ext:label&gt;</v>
      </c>
      <c r="K503" s="10" t="s">
        <v>2448</v>
      </c>
    </row>
    <row r="504" spans="1:11" ht="28.8" x14ac:dyDescent="0.3">
      <c r="A504" s="9">
        <v>552</v>
      </c>
      <c r="B504" s="4" t="s">
        <v>1237</v>
      </c>
      <c r="D504" s="9" t="s">
        <v>32</v>
      </c>
      <c r="E504" s="9" t="s">
        <v>3</v>
      </c>
      <c r="F504" s="11" t="s">
        <v>737</v>
      </c>
      <c r="G504" s="4" t="s">
        <v>1246</v>
      </c>
      <c r="H504" s="10" t="s">
        <v>1269</v>
      </c>
      <c r="J504" s="13" t="str">
        <f t="shared" si="7"/>
        <v>&lt;vl-adres-ext:locatieaanduiding&gt;</v>
      </c>
      <c r="K504" s="10" t="s">
        <v>2448</v>
      </c>
    </row>
    <row r="505" spans="1:11" ht="57.6" x14ac:dyDescent="0.3">
      <c r="A505" s="9">
        <v>553</v>
      </c>
      <c r="B505" s="4" t="s">
        <v>1238</v>
      </c>
      <c r="C505" s="4" t="s">
        <v>1386</v>
      </c>
      <c r="D505" s="9" t="s">
        <v>32</v>
      </c>
      <c r="E505" s="9" t="s">
        <v>3</v>
      </c>
      <c r="F505" s="11" t="s">
        <v>737</v>
      </c>
      <c r="G505" s="4" t="s">
        <v>1247</v>
      </c>
      <c r="H505" s="10" t="s">
        <v>1269</v>
      </c>
      <c r="J505" s="13" t="str">
        <f t="shared" si="7"/>
        <v>&lt;vl-adres-ext:locatienaam&gt;</v>
      </c>
      <c r="K505" s="10" t="s">
        <v>2448</v>
      </c>
    </row>
    <row r="506" spans="1:11" ht="28.8" x14ac:dyDescent="0.3">
      <c r="A506" s="9">
        <v>554</v>
      </c>
      <c r="B506" s="4" t="s">
        <v>1239</v>
      </c>
      <c r="D506" s="9" t="s">
        <v>32</v>
      </c>
      <c r="E506" s="9" t="s">
        <v>3</v>
      </c>
      <c r="F506" s="11" t="s">
        <v>737</v>
      </c>
      <c r="G506" s="4" t="s">
        <v>1248</v>
      </c>
      <c r="H506" s="10" t="s">
        <v>1269</v>
      </c>
      <c r="J506" s="13" t="str">
        <f t="shared" si="7"/>
        <v>&lt;vl-adres-ext:postbus&gt;</v>
      </c>
      <c r="K506" s="10" t="s">
        <v>2448</v>
      </c>
    </row>
    <row r="507" spans="1:11" ht="28.8" x14ac:dyDescent="0.3">
      <c r="A507" s="9">
        <v>557</v>
      </c>
      <c r="B507" s="4" t="s">
        <v>1240</v>
      </c>
      <c r="D507" s="9" t="s">
        <v>32</v>
      </c>
      <c r="E507" s="9" t="s">
        <v>3</v>
      </c>
      <c r="F507" s="11" t="s">
        <v>737</v>
      </c>
      <c r="G507" s="4" t="s">
        <v>1251</v>
      </c>
      <c r="H507" s="10" t="s">
        <v>1269</v>
      </c>
      <c r="J507" s="13" t="str">
        <f t="shared" si="7"/>
        <v>&lt;vl-adres-ext:straatnaam&gt;</v>
      </c>
      <c r="K507" s="10" t="s">
        <v>2448</v>
      </c>
    </row>
    <row r="508" spans="1:11" ht="28.8" x14ac:dyDescent="0.3">
      <c r="A508" s="9">
        <v>559</v>
      </c>
      <c r="B508" s="4" t="s">
        <v>1253</v>
      </c>
      <c r="C508" s="4" t="s">
        <v>1384</v>
      </c>
      <c r="D508" s="9" t="s">
        <v>4</v>
      </c>
      <c r="E508" s="9" t="s">
        <v>3</v>
      </c>
      <c r="F508" s="11" t="s">
        <v>737</v>
      </c>
      <c r="G508" s="4" t="s">
        <v>1260</v>
      </c>
      <c r="H508" s="10" t="s">
        <v>1268</v>
      </c>
      <c r="J508" s="13" t="str">
        <f t="shared" si="7"/>
        <v>&lt;vl-persoon-ext:contactpunt&gt;</v>
      </c>
      <c r="K508" s="10" t="s">
        <v>2448</v>
      </c>
    </row>
    <row r="509" spans="1:11" ht="72" x14ac:dyDescent="0.3">
      <c r="A509" s="9">
        <v>560</v>
      </c>
      <c r="B509" s="4" t="s">
        <v>1254</v>
      </c>
      <c r="C509" s="4" t="s">
        <v>1387</v>
      </c>
      <c r="D509" s="9" t="s">
        <v>4</v>
      </c>
      <c r="E509" s="9" t="s">
        <v>3</v>
      </c>
      <c r="F509" s="11" t="s">
        <v>737</v>
      </c>
      <c r="G509" s="4" t="s">
        <v>1261</v>
      </c>
      <c r="H509" s="10" t="s">
        <v>1268</v>
      </c>
      <c r="J509" s="13" t="str">
        <f t="shared" si="7"/>
        <v>&lt;vl-persoon-ext:familienaam&gt;</v>
      </c>
      <c r="K509" s="10" t="s">
        <v>2448</v>
      </c>
    </row>
    <row r="510" spans="1:11" ht="129.6" x14ac:dyDescent="0.3">
      <c r="A510" s="9">
        <v>561</v>
      </c>
      <c r="B510" s="4" t="s">
        <v>1255</v>
      </c>
      <c r="C510" s="4" t="s">
        <v>1388</v>
      </c>
      <c r="D510" s="9" t="s">
        <v>4</v>
      </c>
      <c r="E510" s="9" t="s">
        <v>3</v>
      </c>
      <c r="F510" s="11" t="s">
        <v>737</v>
      </c>
      <c r="G510" s="4" t="s">
        <v>1262</v>
      </c>
      <c r="H510" s="10" t="s">
        <v>1268</v>
      </c>
      <c r="J510" s="13" t="str">
        <f t="shared" si="7"/>
        <v>&lt;vl-persoon-ext:geboortenaam&gt;</v>
      </c>
      <c r="K510" s="10" t="s">
        <v>2448</v>
      </c>
    </row>
    <row r="511" spans="1:11" ht="72" x14ac:dyDescent="0.3">
      <c r="A511" s="9">
        <v>562</v>
      </c>
      <c r="B511" s="4" t="s">
        <v>1256</v>
      </c>
      <c r="C511" s="4" t="s">
        <v>1389</v>
      </c>
      <c r="D511" s="9" t="s">
        <v>4</v>
      </c>
      <c r="E511" s="9" t="s">
        <v>3</v>
      </c>
      <c r="F511" s="11" t="s">
        <v>737</v>
      </c>
      <c r="G511" s="4" t="s">
        <v>1263</v>
      </c>
      <c r="H511" s="10" t="s">
        <v>1268</v>
      </c>
      <c r="J511" s="13" t="str">
        <f t="shared" si="7"/>
        <v>&lt;vl-persoon-ext:gegevenNaam&gt;</v>
      </c>
      <c r="K511" s="10" t="s">
        <v>2448</v>
      </c>
    </row>
    <row r="512" spans="1:11" ht="28.8" x14ac:dyDescent="0.3">
      <c r="A512" s="9">
        <v>563</v>
      </c>
      <c r="B512" s="4" t="s">
        <v>1257</v>
      </c>
      <c r="D512" s="9" t="s">
        <v>4</v>
      </c>
      <c r="E512" s="9" t="s">
        <v>3</v>
      </c>
      <c r="F512" s="11" t="s">
        <v>737</v>
      </c>
      <c r="G512" s="4" t="s">
        <v>1264</v>
      </c>
      <c r="H512" s="10" t="s">
        <v>1268</v>
      </c>
      <c r="J512" s="13" t="str">
        <f t="shared" si="7"/>
        <v>&lt;vl-persoon-ext:inwonerschap&gt;</v>
      </c>
      <c r="K512" s="10" t="s">
        <v>2448</v>
      </c>
    </row>
    <row r="513" spans="1:11" ht="28.8" x14ac:dyDescent="0.3">
      <c r="A513" s="9">
        <v>564</v>
      </c>
      <c r="B513" s="4" t="s">
        <v>1165</v>
      </c>
      <c r="D513" s="9" t="s">
        <v>4</v>
      </c>
      <c r="E513" s="9" t="s">
        <v>3</v>
      </c>
      <c r="F513" s="11" t="s">
        <v>737</v>
      </c>
      <c r="G513" s="4" t="s">
        <v>1212</v>
      </c>
      <c r="H513" s="10" t="s">
        <v>1268</v>
      </c>
      <c r="J513" s="13" t="str">
        <f t="shared" ref="J513:J576" si="8">IF(F513="FED",IF(AND(E513="ConceptScheme",LEFT(H513,7) &lt;&gt; "inspire"),CONCATENATE("&lt;",H513,":",LOWER(IF(I513="",B513,I513)),"#id&gt;"),CONCATENATE("&lt;",H513,":",IF(I513="",B513,I513),"&gt;")),CONCATENATE("&lt;",H513,":",IF(I513="",B513,I513),"&gt;"))</f>
        <v>&lt;vl-persoon-ext:naam&gt;</v>
      </c>
      <c r="K513" s="10" t="s">
        <v>2448</v>
      </c>
    </row>
    <row r="514" spans="1:11" ht="86.4" x14ac:dyDescent="0.3">
      <c r="A514" s="9">
        <v>565</v>
      </c>
      <c r="B514" s="4" t="s">
        <v>1258</v>
      </c>
      <c r="C514" s="4" t="s">
        <v>1383</v>
      </c>
      <c r="D514" s="9" t="s">
        <v>4</v>
      </c>
      <c r="E514" s="9" t="s">
        <v>3</v>
      </c>
      <c r="F514" s="11" t="s">
        <v>737</v>
      </c>
      <c r="G514" s="4" t="s">
        <v>1265</v>
      </c>
      <c r="H514" s="10" t="s">
        <v>1268</v>
      </c>
      <c r="J514" s="13" t="str">
        <f t="shared" si="8"/>
        <v>&lt;vl-persoon-ext:patroniem&gt;</v>
      </c>
      <c r="K514" s="10" t="s">
        <v>2448</v>
      </c>
    </row>
    <row r="515" spans="1:11" ht="57.6" x14ac:dyDescent="0.3">
      <c r="A515" s="9">
        <v>566</v>
      </c>
      <c r="B515" s="4" t="s">
        <v>759</v>
      </c>
      <c r="C515" s="4" t="s">
        <v>1382</v>
      </c>
      <c r="D515" s="9" t="s">
        <v>4</v>
      </c>
      <c r="E515" s="9" t="s">
        <v>2</v>
      </c>
      <c r="F515" s="11" t="s">
        <v>737</v>
      </c>
      <c r="G515" s="4" t="s">
        <v>1266</v>
      </c>
      <c r="H515" s="10" t="s">
        <v>1268</v>
      </c>
      <c r="J515" s="13" t="str">
        <f t="shared" si="8"/>
        <v>&lt;vl-persoon-ext:Persoon&gt;</v>
      </c>
      <c r="K515" s="10" t="s">
        <v>2448</v>
      </c>
    </row>
    <row r="516" spans="1:11" ht="28.8" x14ac:dyDescent="0.3">
      <c r="A516" s="9">
        <v>567</v>
      </c>
      <c r="B516" s="4" t="s">
        <v>1259</v>
      </c>
      <c r="D516" s="9" t="s">
        <v>4</v>
      </c>
      <c r="E516" s="9" t="s">
        <v>3</v>
      </c>
      <c r="F516" s="11" t="s">
        <v>737</v>
      </c>
      <c r="G516" s="4" t="s">
        <v>1267</v>
      </c>
      <c r="H516" s="10" t="s">
        <v>1268</v>
      </c>
      <c r="J516" s="13" t="str">
        <f t="shared" si="8"/>
        <v>&lt;vl-persoon-ext:staatsburgerschap&gt;</v>
      </c>
      <c r="K516" s="10" t="s">
        <v>2448</v>
      </c>
    </row>
    <row r="517" spans="1:11" ht="28.8" x14ac:dyDescent="0.3">
      <c r="A517" s="9">
        <v>568</v>
      </c>
      <c r="B517" s="4" t="s">
        <v>1271</v>
      </c>
      <c r="D517" s="9" t="s">
        <v>75</v>
      </c>
      <c r="E517" s="9" t="s">
        <v>3</v>
      </c>
      <c r="F517" s="11" t="s">
        <v>737</v>
      </c>
      <c r="G517" s="4" t="s">
        <v>1320</v>
      </c>
      <c r="H517" s="10" t="s">
        <v>1270</v>
      </c>
      <c r="J517" s="13" t="str">
        <f t="shared" si="8"/>
        <v>&lt;vl-organisatie-ext:alternatieveLabel&gt;</v>
      </c>
      <c r="K517" s="10" t="s">
        <v>2448</v>
      </c>
    </row>
    <row r="518" spans="1:11" ht="28.8" x14ac:dyDescent="0.3">
      <c r="A518" s="9">
        <v>569</v>
      </c>
      <c r="B518" s="4" t="s">
        <v>1147</v>
      </c>
      <c r="D518" s="9" t="s">
        <v>75</v>
      </c>
      <c r="E518" s="9" t="s">
        <v>3</v>
      </c>
      <c r="F518" s="11" t="s">
        <v>737</v>
      </c>
      <c r="G518" s="4" t="s">
        <v>1192</v>
      </c>
      <c r="H518" s="10" t="s">
        <v>1270</v>
      </c>
      <c r="J518" s="13" t="str">
        <f t="shared" si="8"/>
        <v>&lt;vl-organisatie-ext:beschrijving&gt;</v>
      </c>
      <c r="K518" s="10" t="s">
        <v>2448</v>
      </c>
    </row>
    <row r="519" spans="1:11" ht="28.8" x14ac:dyDescent="0.3">
      <c r="A519" s="9">
        <v>570</v>
      </c>
      <c r="B519" s="4" t="s">
        <v>1272</v>
      </c>
      <c r="D519" s="9" t="s">
        <v>75</v>
      </c>
      <c r="E519" s="9" t="s">
        <v>3</v>
      </c>
      <c r="F519" s="11" t="s">
        <v>737</v>
      </c>
      <c r="G519" s="4" t="s">
        <v>1321</v>
      </c>
      <c r="H519" s="10" t="s">
        <v>1270</v>
      </c>
      <c r="J519" s="13" t="str">
        <f t="shared" si="8"/>
        <v>&lt;vl-organisatie-ext:classificatie&gt;</v>
      </c>
      <c r="K519" s="10" t="s">
        <v>2448</v>
      </c>
    </row>
    <row r="520" spans="1:11" ht="28.8" x14ac:dyDescent="0.3">
      <c r="A520" s="9">
        <v>571</v>
      </c>
      <c r="B520" s="4" t="s">
        <v>1253</v>
      </c>
      <c r="C520" s="4" t="s">
        <v>1384</v>
      </c>
      <c r="D520" s="9" t="s">
        <v>75</v>
      </c>
      <c r="E520" s="9" t="s">
        <v>3</v>
      </c>
      <c r="F520" s="11" t="s">
        <v>737</v>
      </c>
      <c r="G520" s="4" t="s">
        <v>1260</v>
      </c>
      <c r="H520" s="10" t="s">
        <v>1270</v>
      </c>
      <c r="J520" s="13" t="str">
        <f t="shared" si="8"/>
        <v>&lt;vl-organisatie-ext:contactpunt&gt;</v>
      </c>
      <c r="K520" s="10" t="s">
        <v>2448</v>
      </c>
    </row>
    <row r="521" spans="1:11" ht="28.8" x14ac:dyDescent="0.3">
      <c r="A521" s="9">
        <v>572</v>
      </c>
      <c r="B521" s="4" t="s">
        <v>1050</v>
      </c>
      <c r="D521" s="9" t="s">
        <v>75</v>
      </c>
      <c r="E521" s="9" t="s">
        <v>3</v>
      </c>
      <c r="F521" s="11" t="s">
        <v>737</v>
      </c>
      <c r="G521" s="4" t="s">
        <v>1322</v>
      </c>
      <c r="H521" s="10" t="s">
        <v>1270</v>
      </c>
      <c r="J521" s="13" t="str">
        <f t="shared" si="8"/>
        <v>&lt;vl-organisatie-ext:datum&gt;</v>
      </c>
      <c r="K521" s="10" t="s">
        <v>2448</v>
      </c>
    </row>
    <row r="522" spans="1:11" ht="28.8" x14ac:dyDescent="0.3">
      <c r="A522" s="9">
        <v>573</v>
      </c>
      <c r="B522" s="4" t="s">
        <v>1273</v>
      </c>
      <c r="D522" s="9" t="s">
        <v>75</v>
      </c>
      <c r="E522" s="9" t="s">
        <v>3</v>
      </c>
      <c r="F522" s="11" t="s">
        <v>737</v>
      </c>
      <c r="G522" s="4" t="s">
        <v>1323</v>
      </c>
      <c r="H522" s="10" t="s">
        <v>1270</v>
      </c>
      <c r="J522" s="13" t="str">
        <f t="shared" si="8"/>
        <v>&lt;vl-organisatie-ext:doel&gt;</v>
      </c>
      <c r="K522" s="10" t="s">
        <v>2448</v>
      </c>
    </row>
    <row r="523" spans="1:11" ht="28.8" x14ac:dyDescent="0.3">
      <c r="A523" s="9">
        <v>574</v>
      </c>
      <c r="B523" s="4" t="s">
        <v>1274</v>
      </c>
      <c r="D523" s="9" t="s">
        <v>75</v>
      </c>
      <c r="E523" s="9" t="s">
        <v>3</v>
      </c>
      <c r="F523" s="11" t="s">
        <v>737</v>
      </c>
      <c r="G523" s="4" t="s">
        <v>1324</v>
      </c>
      <c r="H523" s="10" t="s">
        <v>1270</v>
      </c>
      <c r="J523" s="13" t="str">
        <f t="shared" si="8"/>
        <v>&lt;vl-organisatie-ext:eenheidVan&gt;</v>
      </c>
      <c r="K523" s="10" t="s">
        <v>2448</v>
      </c>
    </row>
    <row r="524" spans="1:11" ht="100.8" x14ac:dyDescent="0.3">
      <c r="A524" s="9">
        <v>575</v>
      </c>
      <c r="B524" s="4" t="s">
        <v>1275</v>
      </c>
      <c r="C524" s="4" t="s">
        <v>1375</v>
      </c>
      <c r="D524" s="9" t="s">
        <v>75</v>
      </c>
      <c r="E524" s="9" t="s">
        <v>2</v>
      </c>
      <c r="F524" s="11" t="s">
        <v>737</v>
      </c>
      <c r="G524" s="4" t="s">
        <v>1325</v>
      </c>
      <c r="H524" s="10" t="s">
        <v>1270</v>
      </c>
      <c r="J524" s="13" t="str">
        <f t="shared" si="8"/>
        <v>&lt;vl-organisatie-ext:FormeleOrganisatie&gt;</v>
      </c>
      <c r="K524" s="10" t="s">
        <v>2448</v>
      </c>
    </row>
    <row r="525" spans="1:11" ht="28.8" x14ac:dyDescent="0.3">
      <c r="A525" s="9">
        <v>576</v>
      </c>
      <c r="B525" s="4" t="s">
        <v>1276</v>
      </c>
      <c r="D525" s="9" t="s">
        <v>75</v>
      </c>
      <c r="E525" s="9" t="s">
        <v>3</v>
      </c>
      <c r="F525" s="11" t="s">
        <v>737</v>
      </c>
      <c r="G525" s="4" t="s">
        <v>1326</v>
      </c>
      <c r="H525" s="10" t="s">
        <v>1270</v>
      </c>
      <c r="J525" s="13" t="str">
        <f t="shared" si="8"/>
        <v>&lt;vl-organisatie-ext:gelinktMet&gt;</v>
      </c>
      <c r="K525" s="10" t="s">
        <v>2448</v>
      </c>
    </row>
    <row r="526" spans="1:11" ht="288" x14ac:dyDescent="0.3">
      <c r="A526" s="9">
        <v>577</v>
      </c>
      <c r="B526" s="4" t="s">
        <v>1277</v>
      </c>
      <c r="C526" s="4" t="s">
        <v>1376</v>
      </c>
      <c r="D526" s="9" t="s">
        <v>75</v>
      </c>
      <c r="E526" s="9" t="s">
        <v>2</v>
      </c>
      <c r="F526" s="11" t="s">
        <v>737</v>
      </c>
      <c r="G526" s="4" t="s">
        <v>1327</v>
      </c>
      <c r="H526" s="10" t="s">
        <v>1270</v>
      </c>
      <c r="J526" s="13" t="str">
        <f t="shared" si="8"/>
        <v>&lt;vl-organisatie-ext:GeregistreerdeOrganisatie&gt;</v>
      </c>
      <c r="K526" s="10" t="s">
        <v>2448</v>
      </c>
    </row>
    <row r="527" spans="1:11" ht="28.8" x14ac:dyDescent="0.3">
      <c r="A527" s="9">
        <v>578</v>
      </c>
      <c r="B527" s="4" t="s">
        <v>1278</v>
      </c>
      <c r="D527" s="9" t="s">
        <v>75</v>
      </c>
      <c r="E527" s="9" t="s">
        <v>3</v>
      </c>
      <c r="F527" s="11" t="s">
        <v>737</v>
      </c>
      <c r="G527" s="4" t="s">
        <v>1328</v>
      </c>
      <c r="H527" s="10" t="s">
        <v>1270</v>
      </c>
      <c r="J527" s="13" t="str">
        <f t="shared" si="8"/>
        <v>&lt;vl-organisatie-ext:gevolgVan&gt;</v>
      </c>
      <c r="K527" s="10" t="s">
        <v>2448</v>
      </c>
    </row>
    <row r="528" spans="1:11" ht="28.8" x14ac:dyDescent="0.3">
      <c r="A528" s="9">
        <v>579</v>
      </c>
      <c r="B528" s="4" t="s">
        <v>1279</v>
      </c>
      <c r="D528" s="9" t="s">
        <v>75</v>
      </c>
      <c r="E528" s="9" t="s">
        <v>3</v>
      </c>
      <c r="F528" s="11" t="s">
        <v>737</v>
      </c>
      <c r="G528" s="4" t="s">
        <v>1329</v>
      </c>
      <c r="H528" s="10" t="s">
        <v>1270</v>
      </c>
      <c r="J528" s="13" t="str">
        <f t="shared" si="8"/>
        <v>&lt;vl-organisatie-ext:heeft&gt;</v>
      </c>
      <c r="K528" s="10" t="s">
        <v>2448</v>
      </c>
    </row>
    <row r="529" spans="1:11" ht="28.8" x14ac:dyDescent="0.3">
      <c r="A529" s="9">
        <v>580</v>
      </c>
      <c r="B529" s="4" t="s">
        <v>1280</v>
      </c>
      <c r="D529" s="9" t="s">
        <v>75</v>
      </c>
      <c r="E529" s="9" t="s">
        <v>3</v>
      </c>
      <c r="F529" s="11" t="s">
        <v>737</v>
      </c>
      <c r="G529" s="4" t="s">
        <v>1330</v>
      </c>
      <c r="H529" s="10" t="s">
        <v>1270</v>
      </c>
      <c r="J529" s="13" t="str">
        <f t="shared" si="8"/>
        <v>&lt;vl-organisatie-ext:heeftEenheid&gt;</v>
      </c>
      <c r="K529" s="10" t="s">
        <v>2448</v>
      </c>
    </row>
    <row r="530" spans="1:11" ht="28.8" x14ac:dyDescent="0.3">
      <c r="A530" s="9">
        <v>581</v>
      </c>
      <c r="B530" s="4" t="s">
        <v>1281</v>
      </c>
      <c r="D530" s="9" t="s">
        <v>75</v>
      </c>
      <c r="E530" s="9" t="s">
        <v>3</v>
      </c>
      <c r="F530" s="11" t="s">
        <v>737</v>
      </c>
      <c r="G530" s="4" t="s">
        <v>1331</v>
      </c>
      <c r="H530" s="10" t="s">
        <v>1270</v>
      </c>
      <c r="J530" s="13" t="str">
        <f t="shared" si="8"/>
        <v>&lt;vl-organisatie-ext:heeftFormeelKader&gt;</v>
      </c>
      <c r="K530" s="10" t="s">
        <v>2448</v>
      </c>
    </row>
    <row r="531" spans="1:11" ht="28.8" x14ac:dyDescent="0.3">
      <c r="A531" s="9">
        <v>582</v>
      </c>
      <c r="B531" s="4" t="s">
        <v>1282</v>
      </c>
      <c r="D531" s="9" t="s">
        <v>75</v>
      </c>
      <c r="E531" s="9" t="s">
        <v>3</v>
      </c>
      <c r="F531" s="11" t="s">
        <v>737</v>
      </c>
      <c r="G531" s="4" t="s">
        <v>1332</v>
      </c>
      <c r="H531" s="10" t="s">
        <v>1270</v>
      </c>
      <c r="J531" s="13" t="str">
        <f t="shared" si="8"/>
        <v>&lt;vl-organisatie-ext:heeftGeregistreerdeOrganisatie&gt;</v>
      </c>
      <c r="K531" s="10" t="s">
        <v>2448</v>
      </c>
    </row>
    <row r="532" spans="1:11" ht="28.8" x14ac:dyDescent="0.3">
      <c r="A532" s="9">
        <v>583</v>
      </c>
      <c r="B532" s="4" t="s">
        <v>1283</v>
      </c>
      <c r="D532" s="9" t="s">
        <v>75</v>
      </c>
      <c r="E532" s="9" t="s">
        <v>3</v>
      </c>
      <c r="F532" s="11" t="s">
        <v>737</v>
      </c>
      <c r="G532" s="4" t="s">
        <v>1333</v>
      </c>
      <c r="H532" s="10" t="s">
        <v>1270</v>
      </c>
      <c r="J532" s="13" t="str">
        <f t="shared" si="8"/>
        <v>&lt;vl-organisatie-ext:heeftGeregistreerdeVestiging&gt;</v>
      </c>
      <c r="K532" s="10" t="s">
        <v>2448</v>
      </c>
    </row>
    <row r="533" spans="1:11" ht="28.8" x14ac:dyDescent="0.3">
      <c r="A533" s="9">
        <v>584</v>
      </c>
      <c r="B533" s="4" t="s">
        <v>1284</v>
      </c>
      <c r="D533" s="9" t="s">
        <v>75</v>
      </c>
      <c r="E533" s="9" t="s">
        <v>3</v>
      </c>
      <c r="F533" s="11" t="s">
        <v>737</v>
      </c>
      <c r="G533" s="4" t="s">
        <v>1334</v>
      </c>
      <c r="H533" s="10" t="s">
        <v>1270</v>
      </c>
      <c r="J533" s="13" t="str">
        <f t="shared" si="8"/>
        <v>&lt;vl-organisatie-ext:heeftPositie&gt;</v>
      </c>
      <c r="K533" s="10" t="s">
        <v>2448</v>
      </c>
    </row>
    <row r="534" spans="1:11" ht="28.8" x14ac:dyDescent="0.3">
      <c r="A534" s="9">
        <v>585</v>
      </c>
      <c r="B534" s="4" t="s">
        <v>1285</v>
      </c>
      <c r="D534" s="9" t="s">
        <v>75</v>
      </c>
      <c r="E534" s="9" t="s">
        <v>3</v>
      </c>
      <c r="F534" s="11" t="s">
        <v>737</v>
      </c>
      <c r="G534" s="4" t="s">
        <v>1335</v>
      </c>
      <c r="H534" s="10" t="s">
        <v>1270</v>
      </c>
      <c r="J534" s="13" t="str">
        <f t="shared" si="8"/>
        <v>&lt;vl-organisatie-ext:heeftPrimaireVestiging&gt;</v>
      </c>
      <c r="K534" s="10" t="s">
        <v>2448</v>
      </c>
    </row>
    <row r="535" spans="1:11" ht="28.8" x14ac:dyDescent="0.3">
      <c r="A535" s="9">
        <v>586</v>
      </c>
      <c r="B535" s="4" t="s">
        <v>1286</v>
      </c>
      <c r="D535" s="9" t="s">
        <v>75</v>
      </c>
      <c r="E535" s="9" t="s">
        <v>3</v>
      </c>
      <c r="F535" s="11" t="s">
        <v>737</v>
      </c>
      <c r="G535" s="4" t="s">
        <v>1336</v>
      </c>
      <c r="H535" s="10" t="s">
        <v>1270</v>
      </c>
      <c r="J535" s="13" t="str">
        <f t="shared" si="8"/>
        <v>&lt;vl-organisatie-ext:heeftStandplaats&gt;</v>
      </c>
      <c r="K535" s="10" t="s">
        <v>2448</v>
      </c>
    </row>
    <row r="536" spans="1:11" ht="28.8" x14ac:dyDescent="0.3">
      <c r="A536" s="9">
        <v>587</v>
      </c>
      <c r="B536" s="4" t="s">
        <v>1287</v>
      </c>
      <c r="D536" s="9" t="s">
        <v>75</v>
      </c>
      <c r="E536" s="9" t="s">
        <v>3</v>
      </c>
      <c r="F536" s="11" t="s">
        <v>737</v>
      </c>
      <c r="G536" s="4" t="s">
        <v>1337</v>
      </c>
      <c r="H536" s="10" t="s">
        <v>1270</v>
      </c>
      <c r="J536" s="13" t="str">
        <f t="shared" si="8"/>
        <v>&lt;vl-organisatie-ext:heeftSuborganisatie&gt;</v>
      </c>
      <c r="K536" s="10" t="s">
        <v>2448</v>
      </c>
    </row>
    <row r="537" spans="1:11" ht="28.8" x14ac:dyDescent="0.3">
      <c r="A537" s="9">
        <v>588</v>
      </c>
      <c r="B537" s="4" t="s">
        <v>1288</v>
      </c>
      <c r="D537" s="9" t="s">
        <v>75</v>
      </c>
      <c r="E537" s="9" t="s">
        <v>3</v>
      </c>
      <c r="F537" s="11" t="s">
        <v>737</v>
      </c>
      <c r="G537" s="4" t="s">
        <v>1338</v>
      </c>
      <c r="H537" s="10" t="s">
        <v>1270</v>
      </c>
      <c r="J537" s="13" t="str">
        <f t="shared" si="8"/>
        <v>&lt;vl-organisatie-ext:heeftVestiging&gt;</v>
      </c>
      <c r="K537" s="10" t="s">
        <v>2448</v>
      </c>
    </row>
    <row r="538" spans="1:11" ht="28.8" x14ac:dyDescent="0.3">
      <c r="A538" s="9">
        <v>589</v>
      </c>
      <c r="B538" s="4" t="s">
        <v>1289</v>
      </c>
      <c r="D538" s="9" t="s">
        <v>75</v>
      </c>
      <c r="E538" s="9" t="s">
        <v>3</v>
      </c>
      <c r="F538" s="11" t="s">
        <v>737</v>
      </c>
      <c r="G538" s="4" t="s">
        <v>1339</v>
      </c>
      <c r="H538" s="10" t="s">
        <v>1270</v>
      </c>
      <c r="J538" s="13" t="str">
        <f t="shared" si="8"/>
        <v>&lt;vl-organisatie-ext:homepage&gt;</v>
      </c>
      <c r="K538" s="10" t="s">
        <v>2448</v>
      </c>
    </row>
    <row r="539" spans="1:11" ht="28.8" x14ac:dyDescent="0.3">
      <c r="A539" s="9">
        <v>590</v>
      </c>
      <c r="B539" s="4" t="s">
        <v>1290</v>
      </c>
      <c r="D539" s="9" t="s">
        <v>75</v>
      </c>
      <c r="E539" s="9" t="s">
        <v>3</v>
      </c>
      <c r="F539" s="11" t="s">
        <v>737</v>
      </c>
      <c r="G539" s="4" t="s">
        <v>1340</v>
      </c>
      <c r="H539" s="10" t="s">
        <v>1270</v>
      </c>
      <c r="J539" s="13" t="str">
        <f t="shared" si="8"/>
        <v>&lt;vl-organisatie-ext:hoofdVan&gt;</v>
      </c>
      <c r="K539" s="10" t="s">
        <v>2448</v>
      </c>
    </row>
    <row r="540" spans="1:11" ht="28.8" x14ac:dyDescent="0.3">
      <c r="A540" s="9">
        <v>591</v>
      </c>
      <c r="B540" s="4" t="s">
        <v>1291</v>
      </c>
      <c r="D540" s="9" t="s">
        <v>75</v>
      </c>
      <c r="E540" s="9" t="s">
        <v>3</v>
      </c>
      <c r="F540" s="11" t="s">
        <v>737</v>
      </c>
      <c r="G540" s="4" t="s">
        <v>1341</v>
      </c>
      <c r="H540" s="10" t="s">
        <v>1270</v>
      </c>
      <c r="J540" s="13" t="str">
        <f t="shared" si="8"/>
        <v>&lt;vl-organisatie-ext:houdt&gt;</v>
      </c>
      <c r="K540" s="10" t="s">
        <v>2448</v>
      </c>
    </row>
    <row r="541" spans="1:11" ht="28.8" x14ac:dyDescent="0.3">
      <c r="A541" s="9">
        <v>592</v>
      </c>
      <c r="B541" s="4" t="s">
        <v>1292</v>
      </c>
      <c r="D541" s="9" t="s">
        <v>75</v>
      </c>
      <c r="E541" s="9" t="s">
        <v>3</v>
      </c>
      <c r="F541" s="11" t="s">
        <v>737</v>
      </c>
      <c r="G541" s="4" t="s">
        <v>1342</v>
      </c>
      <c r="H541" s="10" t="s">
        <v>1270</v>
      </c>
      <c r="J541" s="13" t="str">
        <f t="shared" si="8"/>
        <v>&lt;vl-organisatie-ext:ingevuldDoor&gt;</v>
      </c>
      <c r="K541" s="10" t="s">
        <v>2448</v>
      </c>
    </row>
    <row r="542" spans="1:11" ht="28.8" x14ac:dyDescent="0.3">
      <c r="A542" s="9">
        <v>593</v>
      </c>
      <c r="B542" s="4" t="s">
        <v>1293</v>
      </c>
      <c r="D542" s="9" t="s">
        <v>75</v>
      </c>
      <c r="E542" s="9" t="s">
        <v>3</v>
      </c>
      <c r="F542" s="11" t="s">
        <v>737</v>
      </c>
      <c r="G542" s="4" t="s">
        <v>1343</v>
      </c>
      <c r="H542" s="10" t="s">
        <v>1270</v>
      </c>
      <c r="J542" s="13" t="str">
        <f t="shared" si="8"/>
        <v>&lt;vl-organisatie-ext:isLidmaatschapBij&gt;</v>
      </c>
      <c r="K542" s="10" t="s">
        <v>2448</v>
      </c>
    </row>
    <row r="543" spans="1:11" ht="28.8" x14ac:dyDescent="0.3">
      <c r="A543" s="9">
        <v>594</v>
      </c>
      <c r="B543" s="4" t="s">
        <v>1294</v>
      </c>
      <c r="D543" s="9" t="s">
        <v>75</v>
      </c>
      <c r="E543" s="9" t="s">
        <v>3</v>
      </c>
      <c r="F543" s="11" t="s">
        <v>737</v>
      </c>
      <c r="G543" s="4" t="s">
        <v>1344</v>
      </c>
      <c r="H543" s="10" t="s">
        <v>1270</v>
      </c>
      <c r="J543" s="13" t="str">
        <f t="shared" si="8"/>
        <v>&lt;vl-organisatie-ext:lid&gt;</v>
      </c>
      <c r="K543" s="10" t="s">
        <v>2448</v>
      </c>
    </row>
    <row r="544" spans="1:11" ht="28.8" x14ac:dyDescent="0.3">
      <c r="A544" s="9">
        <v>595</v>
      </c>
      <c r="B544" s="4" t="s">
        <v>1295</v>
      </c>
      <c r="D544" s="9" t="s">
        <v>75</v>
      </c>
      <c r="E544" s="9" t="s">
        <v>3</v>
      </c>
      <c r="F544" s="11" t="s">
        <v>737</v>
      </c>
      <c r="G544" s="4" t="s">
        <v>1345</v>
      </c>
      <c r="H544" s="10" t="s">
        <v>1270</v>
      </c>
      <c r="J544" s="13" t="str">
        <f t="shared" si="8"/>
        <v>&lt;vl-organisatie-ext:lidGedurende&gt;</v>
      </c>
      <c r="K544" s="10" t="s">
        <v>2448</v>
      </c>
    </row>
    <row r="545" spans="1:11" ht="28.8" x14ac:dyDescent="0.3">
      <c r="A545" s="9">
        <v>596</v>
      </c>
      <c r="B545" s="4" t="s">
        <v>1296</v>
      </c>
      <c r="D545" s="9" t="s">
        <v>75</v>
      </c>
      <c r="E545" s="9" t="s">
        <v>3</v>
      </c>
      <c r="F545" s="11" t="s">
        <v>737</v>
      </c>
      <c r="G545" s="4" t="s">
        <v>1346</v>
      </c>
      <c r="H545" s="10" t="s">
        <v>1270</v>
      </c>
      <c r="J545" s="13" t="str">
        <f t="shared" si="8"/>
        <v>&lt;vl-organisatie-ext:lidVan&gt;</v>
      </c>
      <c r="K545" s="10" t="s">
        <v>2448</v>
      </c>
    </row>
    <row r="546" spans="1:11" ht="28.8" x14ac:dyDescent="0.3">
      <c r="A546" s="9">
        <v>597</v>
      </c>
      <c r="B546" s="4" t="s">
        <v>1297</v>
      </c>
      <c r="D546" s="9" t="s">
        <v>75</v>
      </c>
      <c r="E546" s="9" t="s">
        <v>2</v>
      </c>
      <c r="F546" s="11" t="s">
        <v>737</v>
      </c>
      <c r="G546" s="4" t="s">
        <v>1347</v>
      </c>
      <c r="H546" s="10" t="s">
        <v>1270</v>
      </c>
      <c r="J546" s="13" t="str">
        <f t="shared" si="8"/>
        <v>&lt;vl-organisatie-ext:Lidmaatschap&gt;</v>
      </c>
      <c r="K546" s="10" t="s">
        <v>2448</v>
      </c>
    </row>
    <row r="547" spans="1:11" ht="28.8" x14ac:dyDescent="0.3">
      <c r="A547" s="9">
        <v>598</v>
      </c>
      <c r="B547" s="4" t="s">
        <v>1298</v>
      </c>
      <c r="D547" s="9" t="s">
        <v>75</v>
      </c>
      <c r="E547" s="9" t="s">
        <v>3</v>
      </c>
      <c r="F547" s="11" t="s">
        <v>737</v>
      </c>
      <c r="G547" s="4" t="s">
        <v>1348</v>
      </c>
      <c r="H547" s="10" t="s">
        <v>1270</v>
      </c>
      <c r="J547" s="13" t="str">
        <f t="shared" si="8"/>
        <v>&lt;vl-organisatie-ext:logo&gt;</v>
      </c>
      <c r="K547" s="10" t="s">
        <v>2448</v>
      </c>
    </row>
    <row r="548" spans="1:11" ht="28.8" x14ac:dyDescent="0.3">
      <c r="A548" s="9">
        <v>599</v>
      </c>
      <c r="B548" s="4" t="s">
        <v>1299</v>
      </c>
      <c r="D548" s="9" t="s">
        <v>75</v>
      </c>
      <c r="E548" s="9" t="s">
        <v>2</v>
      </c>
      <c r="F548" s="11" t="s">
        <v>737</v>
      </c>
      <c r="G548" s="4" t="s">
        <v>1349</v>
      </c>
      <c r="H548" s="10" t="s">
        <v>1270</v>
      </c>
      <c r="J548" s="13" t="str">
        <f t="shared" si="8"/>
        <v>&lt;vl-organisatie-ext:Oprichtingsgebeurtenis&gt;</v>
      </c>
      <c r="K548" s="10" t="s">
        <v>2448</v>
      </c>
    </row>
    <row r="549" spans="1:11" ht="86.4" x14ac:dyDescent="0.3">
      <c r="A549" s="9">
        <v>600</v>
      </c>
      <c r="B549" s="4" t="s">
        <v>78</v>
      </c>
      <c r="C549" s="4" t="s">
        <v>1377</v>
      </c>
      <c r="D549" s="9" t="s">
        <v>75</v>
      </c>
      <c r="E549" s="9" t="s">
        <v>2</v>
      </c>
      <c r="F549" s="11" t="s">
        <v>737</v>
      </c>
      <c r="G549" s="4" t="s">
        <v>1350</v>
      </c>
      <c r="H549" s="10" t="s">
        <v>1270</v>
      </c>
      <c r="J549" s="13" t="str">
        <f t="shared" si="8"/>
        <v>&lt;vl-organisatie-ext:Organisatie&gt;</v>
      </c>
      <c r="K549" s="10" t="s">
        <v>2448</v>
      </c>
    </row>
    <row r="550" spans="1:11" ht="28.8" x14ac:dyDescent="0.3">
      <c r="A550" s="9">
        <v>601</v>
      </c>
      <c r="B550" s="4" t="s">
        <v>1300</v>
      </c>
      <c r="D550" s="9" t="s">
        <v>75</v>
      </c>
      <c r="E550" s="9" t="s">
        <v>3</v>
      </c>
      <c r="F550" s="11" t="s">
        <v>737</v>
      </c>
      <c r="G550" s="4" t="s">
        <v>1351</v>
      </c>
      <c r="H550" s="10" t="s">
        <v>1270</v>
      </c>
      <c r="J550" s="13" t="str">
        <f t="shared" si="8"/>
        <v>&lt;vl-organisatie-ext:organisatieactiviteit&gt;</v>
      </c>
      <c r="K550" s="10" t="s">
        <v>2448</v>
      </c>
    </row>
    <row r="551" spans="1:11" ht="72" x14ac:dyDescent="0.3">
      <c r="A551" s="9">
        <v>602</v>
      </c>
      <c r="B551" s="4" t="s">
        <v>1301</v>
      </c>
      <c r="C551" s="4" t="s">
        <v>1378</v>
      </c>
      <c r="D551" s="9" t="s">
        <v>75</v>
      </c>
      <c r="E551" s="9" t="s">
        <v>2</v>
      </c>
      <c r="F551" s="11" t="s">
        <v>737</v>
      </c>
      <c r="G551" s="4" t="s">
        <v>1352</v>
      </c>
      <c r="H551" s="10" t="s">
        <v>1270</v>
      </c>
      <c r="J551" s="13" t="str">
        <f t="shared" si="8"/>
        <v>&lt;vl-organisatie-ext:Organisatie-eenheid&gt;</v>
      </c>
      <c r="K551" s="10" t="s">
        <v>2448</v>
      </c>
    </row>
    <row r="552" spans="1:11" ht="28.8" x14ac:dyDescent="0.3">
      <c r="A552" s="9">
        <v>603</v>
      </c>
      <c r="B552" s="4" t="s">
        <v>1302</v>
      </c>
      <c r="D552" s="9" t="s">
        <v>75</v>
      </c>
      <c r="E552" s="9" t="s">
        <v>3</v>
      </c>
      <c r="F552" s="11" t="s">
        <v>737</v>
      </c>
      <c r="G552" s="4" t="s">
        <v>1353</v>
      </c>
      <c r="H552" s="10" t="s">
        <v>1270</v>
      </c>
      <c r="J552" s="13" t="str">
        <f t="shared" si="8"/>
        <v>&lt;vl-organisatie-ext:organisatiestatus&gt;</v>
      </c>
      <c r="K552" s="10" t="s">
        <v>2448</v>
      </c>
    </row>
    <row r="553" spans="1:11" ht="28.8" x14ac:dyDescent="0.3">
      <c r="A553" s="9">
        <v>604</v>
      </c>
      <c r="B553" s="4" t="s">
        <v>1303</v>
      </c>
      <c r="D553" s="9" t="s">
        <v>75</v>
      </c>
      <c r="E553" s="9" t="s">
        <v>3</v>
      </c>
      <c r="F553" s="11" t="s">
        <v>737</v>
      </c>
      <c r="G553" s="4" t="s">
        <v>1354</v>
      </c>
      <c r="H553" s="10" t="s">
        <v>1270</v>
      </c>
      <c r="J553" s="13" t="str">
        <f t="shared" si="8"/>
        <v>&lt;vl-organisatie-ext:organisatietype&gt;</v>
      </c>
      <c r="K553" s="10" t="s">
        <v>2448</v>
      </c>
    </row>
    <row r="554" spans="1:11" ht="28.8" x14ac:dyDescent="0.3">
      <c r="A554" s="9">
        <v>605</v>
      </c>
      <c r="B554" s="4" t="s">
        <v>1304</v>
      </c>
      <c r="D554" s="9" t="s">
        <v>75</v>
      </c>
      <c r="E554" s="9" t="s">
        <v>3</v>
      </c>
      <c r="F554" s="11" t="s">
        <v>737</v>
      </c>
      <c r="G554" s="4" t="s">
        <v>1355</v>
      </c>
      <c r="H554" s="10" t="s">
        <v>1270</v>
      </c>
      <c r="J554" s="13" t="str">
        <f t="shared" si="8"/>
        <v>&lt;vl-organisatie-ext:origineleOrganisatie&gt;</v>
      </c>
      <c r="K554" s="10" t="s">
        <v>2448</v>
      </c>
    </row>
    <row r="555" spans="1:11" ht="28.8" x14ac:dyDescent="0.3">
      <c r="A555" s="9">
        <v>606</v>
      </c>
      <c r="B555" s="4" t="s">
        <v>173</v>
      </c>
      <c r="D555" s="9" t="s">
        <v>75</v>
      </c>
      <c r="E555" s="9" t="s">
        <v>2</v>
      </c>
      <c r="F555" s="11" t="s">
        <v>737</v>
      </c>
      <c r="G555" s="4" t="s">
        <v>1356</v>
      </c>
      <c r="H555" s="10" t="s">
        <v>1270</v>
      </c>
      <c r="J555" s="13" t="str">
        <f t="shared" si="8"/>
        <v>&lt;vl-organisatie-ext:Positie&gt;</v>
      </c>
      <c r="K555" s="10" t="s">
        <v>2448</v>
      </c>
    </row>
    <row r="556" spans="1:11" ht="28.8" x14ac:dyDescent="0.3">
      <c r="A556" s="9">
        <v>607</v>
      </c>
      <c r="B556" s="4" t="s">
        <v>1305</v>
      </c>
      <c r="D556" s="9" t="s">
        <v>75</v>
      </c>
      <c r="E556" s="9" t="s">
        <v>3</v>
      </c>
      <c r="F556" s="11" t="s">
        <v>737</v>
      </c>
      <c r="G556" s="4" t="s">
        <v>1357</v>
      </c>
      <c r="H556" s="10" t="s">
        <v>1270</v>
      </c>
      <c r="J556" s="13" t="str">
        <f t="shared" si="8"/>
        <v>&lt;vl-organisatie-ext:positieBij&gt;</v>
      </c>
      <c r="K556" s="10" t="s">
        <v>2448</v>
      </c>
    </row>
    <row r="557" spans="1:11" ht="28.8" x14ac:dyDescent="0.3">
      <c r="A557" s="9">
        <v>608</v>
      </c>
      <c r="B557" s="4" t="s">
        <v>1306</v>
      </c>
      <c r="D557" s="9" t="s">
        <v>75</v>
      </c>
      <c r="E557" s="9" t="s">
        <v>2</v>
      </c>
      <c r="F557" s="11" t="s">
        <v>737</v>
      </c>
      <c r="G557" s="4" t="s">
        <v>1358</v>
      </c>
      <c r="H557" s="10" t="s">
        <v>1270</v>
      </c>
      <c r="J557" s="13" t="str">
        <f t="shared" si="8"/>
        <v>&lt;vl-organisatie-ext:PubliekeOrganisatie&gt;</v>
      </c>
      <c r="K557" s="10" t="s">
        <v>2448</v>
      </c>
    </row>
    <row r="558" spans="1:11" ht="28.8" x14ac:dyDescent="0.3">
      <c r="A558" s="9">
        <v>609</v>
      </c>
      <c r="B558" s="4" t="s">
        <v>1307</v>
      </c>
      <c r="D558" s="9" t="s">
        <v>75</v>
      </c>
      <c r="E558" s="9" t="s">
        <v>3</v>
      </c>
      <c r="F558" s="11" t="s">
        <v>737</v>
      </c>
      <c r="G558" s="4" t="s">
        <v>1359</v>
      </c>
      <c r="H558" s="10" t="s">
        <v>1270</v>
      </c>
      <c r="J558" s="13" t="str">
        <f t="shared" si="8"/>
        <v>&lt;vl-organisatie-ext:rapporteertAan&gt;</v>
      </c>
      <c r="K558" s="10" t="s">
        <v>2448</v>
      </c>
    </row>
    <row r="559" spans="1:11" ht="28.8" x14ac:dyDescent="0.3">
      <c r="A559" s="9">
        <v>610</v>
      </c>
      <c r="B559" s="4" t="s">
        <v>1068</v>
      </c>
      <c r="D559" s="9" t="s">
        <v>75</v>
      </c>
      <c r="E559" s="9" t="s">
        <v>3</v>
      </c>
      <c r="F559" s="11" t="s">
        <v>737</v>
      </c>
      <c r="G559" s="4" t="s">
        <v>1360</v>
      </c>
      <c r="H559" s="10" t="s">
        <v>1270</v>
      </c>
      <c r="J559" s="13" t="str">
        <f t="shared" si="8"/>
        <v>&lt;vl-organisatie-ext:registratie&gt;</v>
      </c>
      <c r="K559" s="10" t="s">
        <v>2448</v>
      </c>
    </row>
    <row r="560" spans="1:11" ht="28.8" x14ac:dyDescent="0.3">
      <c r="A560" s="9">
        <v>611</v>
      </c>
      <c r="B560" s="4" t="s">
        <v>1308</v>
      </c>
      <c r="D560" s="9" t="s">
        <v>75</v>
      </c>
      <c r="E560" s="9" t="s">
        <v>3</v>
      </c>
      <c r="F560" s="11" t="s">
        <v>737</v>
      </c>
      <c r="G560" s="4" t="s">
        <v>1361</v>
      </c>
      <c r="H560" s="10" t="s">
        <v>1270</v>
      </c>
      <c r="J560" s="13" t="str">
        <f t="shared" si="8"/>
        <v>&lt;vl-organisatie-ext:resulterendeOrganisatie&gt;</v>
      </c>
      <c r="K560" s="10" t="s">
        <v>2448</v>
      </c>
    </row>
    <row r="561" spans="1:11" ht="28.8" x14ac:dyDescent="0.3">
      <c r="A561" s="9">
        <v>612</v>
      </c>
      <c r="B561" s="4" t="s">
        <v>1309</v>
      </c>
      <c r="D561" s="9" t="s">
        <v>75</v>
      </c>
      <c r="E561" s="9" t="s">
        <v>2</v>
      </c>
      <c r="F561" s="11" t="s">
        <v>737</v>
      </c>
      <c r="G561" s="4" t="s">
        <v>1362</v>
      </c>
      <c r="H561" s="10" t="s">
        <v>1270</v>
      </c>
      <c r="J561" s="13" t="str">
        <f t="shared" si="8"/>
        <v>&lt;vl-organisatie-ext:Rol&gt;</v>
      </c>
      <c r="K561" s="10" t="s">
        <v>2448</v>
      </c>
    </row>
    <row r="562" spans="1:11" ht="28.8" x14ac:dyDescent="0.3">
      <c r="A562" s="9">
        <v>613</v>
      </c>
      <c r="B562" s="4" t="s">
        <v>1310</v>
      </c>
      <c r="D562" s="9" t="s">
        <v>75</v>
      </c>
      <c r="E562" s="9" t="s">
        <v>3</v>
      </c>
      <c r="F562" s="11" t="s">
        <v>737</v>
      </c>
      <c r="G562" s="4" t="s">
        <v>1363</v>
      </c>
      <c r="H562" s="10" t="s">
        <v>1270</v>
      </c>
      <c r="J562" s="13" t="str">
        <f t="shared" si="8"/>
        <v>&lt;vl-organisatie-ext:rol&gt;</v>
      </c>
      <c r="K562" s="10" t="s">
        <v>2448</v>
      </c>
    </row>
    <row r="563" spans="1:11" ht="28.8" x14ac:dyDescent="0.3">
      <c r="A563" s="9">
        <v>614</v>
      </c>
      <c r="B563" s="4" t="s">
        <v>1311</v>
      </c>
      <c r="D563" s="9" t="s">
        <v>75</v>
      </c>
      <c r="E563" s="9" t="s">
        <v>3</v>
      </c>
      <c r="F563" s="11" t="s">
        <v>737</v>
      </c>
      <c r="G563" s="4" t="s">
        <v>1364</v>
      </c>
      <c r="H563" s="10" t="s">
        <v>1270</v>
      </c>
      <c r="J563" s="13" t="str">
        <f t="shared" si="8"/>
        <v>&lt;vl-organisatie-ext:ruimtelijk&gt;</v>
      </c>
      <c r="K563" s="10" t="s">
        <v>2448</v>
      </c>
    </row>
    <row r="564" spans="1:11" ht="115.2" x14ac:dyDescent="0.3">
      <c r="A564" s="9">
        <v>615</v>
      </c>
      <c r="B564" s="4" t="s">
        <v>1312</v>
      </c>
      <c r="C564" s="4" t="s">
        <v>1380</v>
      </c>
      <c r="D564" s="9" t="s">
        <v>75</v>
      </c>
      <c r="E564" s="9" t="s">
        <v>2</v>
      </c>
      <c r="F564" s="11" t="s">
        <v>737</v>
      </c>
      <c r="G564" s="4" t="s">
        <v>1365</v>
      </c>
      <c r="H564" s="10" t="s">
        <v>1270</v>
      </c>
      <c r="J564" s="13" t="str">
        <f t="shared" si="8"/>
        <v>&lt;vl-organisatie-ext:SamenwerkingVanOrganisaties&gt;</v>
      </c>
      <c r="K564" s="10" t="s">
        <v>2448</v>
      </c>
    </row>
    <row r="565" spans="1:11" ht="28.8" x14ac:dyDescent="0.3">
      <c r="A565" s="9">
        <v>616</v>
      </c>
      <c r="B565" s="4" t="s">
        <v>1313</v>
      </c>
      <c r="D565" s="9" t="s">
        <v>75</v>
      </c>
      <c r="E565" s="9" t="s">
        <v>3</v>
      </c>
      <c r="F565" s="11" t="s">
        <v>737</v>
      </c>
      <c r="G565" s="4" t="s">
        <v>1366</v>
      </c>
      <c r="H565" s="10" t="s">
        <v>1270</v>
      </c>
      <c r="J565" s="13" t="str">
        <f t="shared" si="8"/>
        <v>&lt;vl-organisatie-ext:suborganisatieVan&gt;</v>
      </c>
      <c r="K565" s="10" t="s">
        <v>2448</v>
      </c>
    </row>
    <row r="566" spans="1:11" ht="28.8" x14ac:dyDescent="0.3">
      <c r="A566" s="9">
        <v>617</v>
      </c>
      <c r="B566" s="4" t="s">
        <v>1314</v>
      </c>
      <c r="D566" s="9" t="s">
        <v>75</v>
      </c>
      <c r="E566" s="9" t="s">
        <v>3</v>
      </c>
      <c r="F566" s="11" t="s">
        <v>737</v>
      </c>
      <c r="G566" s="4" t="s">
        <v>1367</v>
      </c>
      <c r="H566" s="10" t="s">
        <v>1270</v>
      </c>
      <c r="J566" s="13" t="str">
        <f t="shared" si="8"/>
        <v>&lt;vl-organisatie-ext:veranderdDoor&gt;</v>
      </c>
      <c r="K566" s="10" t="s">
        <v>2448</v>
      </c>
    </row>
    <row r="567" spans="1:11" ht="28.8" x14ac:dyDescent="0.3">
      <c r="A567" s="9">
        <v>618</v>
      </c>
      <c r="B567" s="4" t="s">
        <v>1315</v>
      </c>
      <c r="D567" s="9" t="s">
        <v>75</v>
      </c>
      <c r="E567" s="9" t="s">
        <v>2</v>
      </c>
      <c r="F567" s="11" t="s">
        <v>737</v>
      </c>
      <c r="G567" s="4" t="s">
        <v>1368</v>
      </c>
      <c r="H567" s="10" t="s">
        <v>1270</v>
      </c>
      <c r="J567" s="13" t="str">
        <f t="shared" si="8"/>
        <v>&lt;vl-organisatie-ext:Veranderingsgebeurtenis&gt;</v>
      </c>
      <c r="K567" s="10" t="s">
        <v>2448</v>
      </c>
    </row>
    <row r="568" spans="1:11" ht="100.8" x14ac:dyDescent="0.3">
      <c r="A568" s="9">
        <v>619</v>
      </c>
      <c r="B568" s="4" t="s">
        <v>1316</v>
      </c>
      <c r="C568" s="4" t="s">
        <v>1379</v>
      </c>
      <c r="D568" s="9" t="s">
        <v>75</v>
      </c>
      <c r="E568" s="9" t="s">
        <v>2</v>
      </c>
      <c r="F568" s="11" t="s">
        <v>737</v>
      </c>
      <c r="G568" s="4" t="s">
        <v>1369</v>
      </c>
      <c r="H568" s="10" t="s">
        <v>1270</v>
      </c>
      <c r="J568" s="13" t="str">
        <f t="shared" si="8"/>
        <v>&lt;vl-organisatie-ext:Vestiging&gt;</v>
      </c>
      <c r="K568" s="10" t="s">
        <v>2448</v>
      </c>
    </row>
    <row r="569" spans="1:11" ht="28.8" x14ac:dyDescent="0.3">
      <c r="A569" s="9">
        <v>620</v>
      </c>
      <c r="B569" s="4" t="s">
        <v>1317</v>
      </c>
      <c r="D569" s="9" t="s">
        <v>75</v>
      </c>
      <c r="E569" s="9" t="s">
        <v>3</v>
      </c>
      <c r="F569" s="11" t="s">
        <v>737</v>
      </c>
      <c r="G569" s="4" t="s">
        <v>1370</v>
      </c>
      <c r="H569" s="10" t="s">
        <v>1270</v>
      </c>
      <c r="J569" s="13" t="str">
        <f t="shared" si="8"/>
        <v>&lt;vl-organisatie-ext:vestigingsadres&gt;</v>
      </c>
      <c r="K569" s="10" t="s">
        <v>2448</v>
      </c>
    </row>
    <row r="570" spans="1:11" ht="28.8" x14ac:dyDescent="0.3">
      <c r="A570" s="9">
        <v>621</v>
      </c>
      <c r="B570" s="4" t="s">
        <v>1318</v>
      </c>
      <c r="D570" s="9" t="s">
        <v>75</v>
      </c>
      <c r="E570" s="9" t="s">
        <v>3</v>
      </c>
      <c r="F570" s="11" t="s">
        <v>737</v>
      </c>
      <c r="G570" s="4" t="s">
        <v>1371</v>
      </c>
      <c r="H570" s="10" t="s">
        <v>1270</v>
      </c>
      <c r="J570" s="13" t="str">
        <f t="shared" si="8"/>
        <v>&lt;vl-organisatie-ext:voorkeurslabel&gt;</v>
      </c>
      <c r="K570" s="10" t="s">
        <v>2448</v>
      </c>
    </row>
    <row r="571" spans="1:11" ht="28.8" x14ac:dyDescent="0.3">
      <c r="A571" s="9">
        <v>622</v>
      </c>
      <c r="B571" s="4" t="s">
        <v>1319</v>
      </c>
      <c r="D571" s="9" t="s">
        <v>75</v>
      </c>
      <c r="E571" s="9" t="s">
        <v>3</v>
      </c>
      <c r="F571" s="11" t="s">
        <v>737</v>
      </c>
      <c r="G571" s="4" t="s">
        <v>1372</v>
      </c>
      <c r="H571" s="10" t="s">
        <v>1270</v>
      </c>
      <c r="J571" s="13" t="str">
        <f t="shared" si="8"/>
        <v>&lt;vl-organisatie-ext:wettelijkeNaam&gt;</v>
      </c>
      <c r="K571" s="10" t="s">
        <v>2448</v>
      </c>
    </row>
    <row r="572" spans="1:11" x14ac:dyDescent="0.3">
      <c r="A572" s="9">
        <v>623</v>
      </c>
      <c r="B572" s="4" t="s">
        <v>1390</v>
      </c>
      <c r="D572" s="9" t="s">
        <v>782</v>
      </c>
      <c r="E572" s="9" t="s">
        <v>2</v>
      </c>
      <c r="F572" s="11" t="s">
        <v>737</v>
      </c>
      <c r="H572" s="10" t="s">
        <v>1038</v>
      </c>
      <c r="J572" s="13" t="str">
        <f t="shared" si="8"/>
        <v>&lt;vl-generiek:Object&gt;</v>
      </c>
      <c r="K572" s="10" t="s">
        <v>2448</v>
      </c>
    </row>
    <row r="573" spans="1:11" x14ac:dyDescent="0.3">
      <c r="A573" s="9">
        <v>624</v>
      </c>
      <c r="B573" s="4" t="s">
        <v>1391</v>
      </c>
      <c r="D573" s="9" t="s">
        <v>782</v>
      </c>
      <c r="E573" s="9" t="s">
        <v>2</v>
      </c>
      <c r="F573" s="11" t="s">
        <v>737</v>
      </c>
      <c r="H573" s="10" t="s">
        <v>1038</v>
      </c>
      <c r="J573" s="13" t="str">
        <f t="shared" si="8"/>
        <v>&lt;vl-generiek:ContactInfo&gt;</v>
      </c>
      <c r="K573" s="10" t="s">
        <v>2448</v>
      </c>
    </row>
    <row r="574" spans="1:11" x14ac:dyDescent="0.3">
      <c r="A574" s="9">
        <v>625</v>
      </c>
      <c r="B574" s="4" t="s">
        <v>205</v>
      </c>
      <c r="D574" s="9" t="s">
        <v>32</v>
      </c>
      <c r="E574" s="9" t="s">
        <v>2</v>
      </c>
      <c r="F574" s="11" t="s">
        <v>737</v>
      </c>
      <c r="H574" s="10" t="s">
        <v>833</v>
      </c>
      <c r="J574" s="13" t="str">
        <f t="shared" si="8"/>
        <v>&lt;vl-adres:Perceel&gt;</v>
      </c>
      <c r="K574" s="10" t="s">
        <v>2448</v>
      </c>
    </row>
    <row r="575" spans="1:11" x14ac:dyDescent="0.3">
      <c r="A575" s="9">
        <v>626</v>
      </c>
      <c r="B575" s="4" t="s">
        <v>203</v>
      </c>
      <c r="D575" s="9" t="s">
        <v>32</v>
      </c>
      <c r="E575" s="9" t="s">
        <v>2</v>
      </c>
      <c r="F575" s="11" t="s">
        <v>737</v>
      </c>
      <c r="H575" s="10" t="s">
        <v>833</v>
      </c>
      <c r="J575" s="13" t="str">
        <f t="shared" si="8"/>
        <v>&lt;vl-adres:Gebouw&gt;</v>
      </c>
      <c r="K575" s="10" t="s">
        <v>2448</v>
      </c>
    </row>
    <row r="576" spans="1:11" x14ac:dyDescent="0.3">
      <c r="A576" s="9">
        <v>627</v>
      </c>
      <c r="B576" s="4" t="s">
        <v>239</v>
      </c>
      <c r="D576" s="9" t="s">
        <v>32</v>
      </c>
      <c r="E576" s="9" t="s">
        <v>2</v>
      </c>
      <c r="F576" s="11" t="s">
        <v>737</v>
      </c>
      <c r="H576" s="10" t="s">
        <v>833</v>
      </c>
      <c r="J576" s="13" t="str">
        <f t="shared" si="8"/>
        <v>&lt;vl-adres:Gebouweenheid&gt;</v>
      </c>
      <c r="K576" s="10" t="s">
        <v>2448</v>
      </c>
    </row>
    <row r="577" spans="1:11" x14ac:dyDescent="0.3">
      <c r="A577" s="9">
        <v>628</v>
      </c>
      <c r="B577" s="4" t="s">
        <v>207</v>
      </c>
      <c r="D577" s="9" t="s">
        <v>32</v>
      </c>
      <c r="E577" s="9" t="s">
        <v>2</v>
      </c>
      <c r="F577" s="11" t="s">
        <v>737</v>
      </c>
      <c r="H577" s="10" t="s">
        <v>833</v>
      </c>
      <c r="J577" s="13" t="str">
        <f t="shared" ref="J577:J626" si="9">IF(F577="FED",IF(AND(E577="ConceptScheme",LEFT(H577,7) &lt;&gt; "inspire"),CONCATENATE("&lt;",H577,":",LOWER(IF(I577="",B577,I577)),"#id&gt;"),CONCATENATE("&lt;",H577,":",IF(I577="",B577,I577),"&gt;")),CONCATENATE("&lt;",H577,":",IF(I577="",B577,I577),"&gt;"))</f>
        <v>&lt;vl-adres:Standplaats&gt;</v>
      </c>
      <c r="K577" s="10" t="s">
        <v>2448</v>
      </c>
    </row>
    <row r="578" spans="1:11" x14ac:dyDescent="0.3">
      <c r="A578" s="9">
        <v>629</v>
      </c>
      <c r="B578" s="4" t="s">
        <v>1392</v>
      </c>
      <c r="D578" s="9" t="s">
        <v>32</v>
      </c>
      <c r="E578" s="9" t="s">
        <v>2</v>
      </c>
      <c r="F578" s="11" t="s">
        <v>737</v>
      </c>
      <c r="H578" s="10" t="s">
        <v>833</v>
      </c>
      <c r="J578" s="13" t="str">
        <f t="shared" si="9"/>
        <v>&lt;vl-adres:Ligplaats&gt;</v>
      </c>
      <c r="K578" s="10" t="s">
        <v>2448</v>
      </c>
    </row>
    <row r="579" spans="1:11" x14ac:dyDescent="0.3">
      <c r="A579" s="9">
        <v>630</v>
      </c>
      <c r="B579" s="4" t="s">
        <v>1393</v>
      </c>
      <c r="D579" s="9" t="s">
        <v>4</v>
      </c>
      <c r="E579" s="9" t="s">
        <v>3</v>
      </c>
      <c r="F579" s="11" t="s">
        <v>737</v>
      </c>
      <c r="H579" s="10" t="s">
        <v>834</v>
      </c>
      <c r="J579" s="13" t="str">
        <f t="shared" si="9"/>
        <v>&lt;vl-persoon:heeftRelatieMet&gt;</v>
      </c>
      <c r="K579" s="10" t="s">
        <v>2448</v>
      </c>
    </row>
    <row r="580" spans="1:11" x14ac:dyDescent="0.3">
      <c r="A580" s="9">
        <v>631</v>
      </c>
      <c r="B580" s="4" t="s">
        <v>1404</v>
      </c>
      <c r="C580" s="4" t="s">
        <v>1405</v>
      </c>
      <c r="D580" s="9" t="s">
        <v>75</v>
      </c>
      <c r="E580" s="9" t="s">
        <v>3</v>
      </c>
      <c r="F580" s="11" t="s">
        <v>737</v>
      </c>
      <c r="G580" s="4" t="s">
        <v>1406</v>
      </c>
      <c r="H580" s="10" t="s">
        <v>1270</v>
      </c>
      <c r="J580" s="13" t="str">
        <f t="shared" si="9"/>
        <v>&lt;vl-organisatie-ext:alternatieveNaam&gt;</v>
      </c>
      <c r="K580" s="10" t="s">
        <v>2448</v>
      </c>
    </row>
    <row r="581" spans="1:11" x14ac:dyDescent="0.3">
      <c r="A581" s="9">
        <v>632</v>
      </c>
      <c r="B581" s="4" t="s">
        <v>84</v>
      </c>
      <c r="D581" s="9" t="s">
        <v>782</v>
      </c>
      <c r="E581" s="9" t="s">
        <v>3</v>
      </c>
      <c r="F581" s="11" t="s">
        <v>737</v>
      </c>
      <c r="H581" s="10" t="s">
        <v>1241</v>
      </c>
      <c r="J581" s="13" t="str">
        <f t="shared" si="9"/>
        <v>&lt;vl-generiek-ext:website&gt;</v>
      </c>
      <c r="K581" s="10" t="s">
        <v>2448</v>
      </c>
    </row>
    <row r="582" spans="1:11" x14ac:dyDescent="0.3">
      <c r="A582" s="9">
        <v>633</v>
      </c>
      <c r="B582" s="4" t="s">
        <v>1411</v>
      </c>
      <c r="D582" s="9" t="s">
        <v>75</v>
      </c>
      <c r="E582" s="9" t="s">
        <v>8</v>
      </c>
      <c r="F582" s="11" t="s">
        <v>737</v>
      </c>
      <c r="H582" s="10" t="s">
        <v>835</v>
      </c>
      <c r="J582" s="13" t="str">
        <f t="shared" si="9"/>
        <v>&lt;vl-organisatie:Rechtsvormtype&gt;</v>
      </c>
      <c r="K582" s="10" t="s">
        <v>2448</v>
      </c>
    </row>
    <row r="583" spans="1:11" x14ac:dyDescent="0.3">
      <c r="A583" s="9">
        <v>634</v>
      </c>
      <c r="B583" s="4" t="s">
        <v>1410</v>
      </c>
      <c r="D583" s="9" t="s">
        <v>75</v>
      </c>
      <c r="E583" s="9" t="s">
        <v>8</v>
      </c>
      <c r="F583" s="11" t="s">
        <v>737</v>
      </c>
      <c r="H583" s="10" t="s">
        <v>835</v>
      </c>
      <c r="J583" s="13" t="str">
        <f t="shared" si="9"/>
        <v>&lt;vl-organisatie:Rechtstoestandtype&gt;</v>
      </c>
      <c r="K583" s="10" t="s">
        <v>2448</v>
      </c>
    </row>
    <row r="584" spans="1:11" ht="158.4" x14ac:dyDescent="0.3">
      <c r="A584" s="9">
        <v>635</v>
      </c>
      <c r="B584" s="4" t="s">
        <v>1409</v>
      </c>
      <c r="C584" s="4" t="s">
        <v>1412</v>
      </c>
      <c r="D584" s="9" t="s">
        <v>75</v>
      </c>
      <c r="E584" s="9" t="s">
        <v>8</v>
      </c>
      <c r="F584" s="11" t="s">
        <v>737</v>
      </c>
      <c r="H584" s="10" t="s">
        <v>835</v>
      </c>
      <c r="J584" s="13" t="str">
        <f t="shared" si="9"/>
        <v>&lt;vl-organisatie:Rechtspersoonlijkheidtype&gt;</v>
      </c>
      <c r="K584" s="10" t="s">
        <v>2448</v>
      </c>
    </row>
    <row r="585" spans="1:11" x14ac:dyDescent="0.3">
      <c r="A585" s="9">
        <v>636</v>
      </c>
      <c r="B585" s="4" t="s">
        <v>1413</v>
      </c>
      <c r="D585" s="9" t="s">
        <v>32</v>
      </c>
      <c r="E585" s="9" t="s">
        <v>8</v>
      </c>
      <c r="F585" s="11" t="s">
        <v>737</v>
      </c>
      <c r="H585" s="10" t="s">
        <v>833</v>
      </c>
      <c r="J585" s="13" t="str">
        <f t="shared" si="9"/>
        <v>&lt;vl-adres:Statuswaarde&gt;</v>
      </c>
      <c r="K585" s="10" t="s">
        <v>2448</v>
      </c>
    </row>
    <row r="586" spans="1:11" x14ac:dyDescent="0.3">
      <c r="A586" s="9">
        <v>637</v>
      </c>
      <c r="B586" s="4" t="s">
        <v>1414</v>
      </c>
      <c r="D586" s="9" t="s">
        <v>4</v>
      </c>
      <c r="E586" s="9" t="s">
        <v>3</v>
      </c>
      <c r="F586" s="11" t="s">
        <v>737</v>
      </c>
      <c r="H586" s="10" t="s">
        <v>1268</v>
      </c>
      <c r="J586" s="13" t="str">
        <f t="shared" si="9"/>
        <v>&lt;vl-persoon-ext:achternaam&gt;</v>
      </c>
      <c r="K586" s="10" t="s">
        <v>2448</v>
      </c>
    </row>
    <row r="587" spans="1:11" x14ac:dyDescent="0.3">
      <c r="A587" s="9">
        <v>638</v>
      </c>
      <c r="B587" s="4" t="s">
        <v>1415</v>
      </c>
      <c r="D587" s="9" t="s">
        <v>4</v>
      </c>
      <c r="E587" s="9" t="s">
        <v>3</v>
      </c>
      <c r="F587" s="11" t="s">
        <v>737</v>
      </c>
      <c r="H587" s="10" t="s">
        <v>1268</v>
      </c>
      <c r="J587" s="13" t="str">
        <f t="shared" si="9"/>
        <v>&lt;vl-persoon-ext:voornaam&gt;</v>
      </c>
      <c r="K587" s="10" t="s">
        <v>2448</v>
      </c>
    </row>
    <row r="588" spans="1:11" x14ac:dyDescent="0.3">
      <c r="A588" s="9">
        <v>639</v>
      </c>
      <c r="B588" s="4" t="s">
        <v>12</v>
      </c>
      <c r="D588" s="9" t="s">
        <v>4</v>
      </c>
      <c r="E588" s="9" t="s">
        <v>8</v>
      </c>
      <c r="F588" s="11" t="s">
        <v>737</v>
      </c>
      <c r="H588" s="10" t="s">
        <v>834</v>
      </c>
      <c r="J588" s="13" t="str">
        <f t="shared" si="9"/>
        <v>&lt;vl-persoon:Geslacht&gt;</v>
      </c>
      <c r="K588" s="10" t="s">
        <v>2448</v>
      </c>
    </row>
    <row r="589" spans="1:11" x14ac:dyDescent="0.3">
      <c r="A589" s="9">
        <v>640</v>
      </c>
      <c r="B589" s="4" t="s">
        <v>1417</v>
      </c>
      <c r="D589" s="9" t="s">
        <v>4</v>
      </c>
      <c r="E589" s="9" t="s">
        <v>8</v>
      </c>
      <c r="F589" s="11" t="s">
        <v>737</v>
      </c>
      <c r="H589" s="10" t="s">
        <v>834</v>
      </c>
      <c r="J589" s="13" t="str">
        <f t="shared" si="9"/>
        <v>&lt;vl-persoon:BurgerlijkeStaatType&gt;</v>
      </c>
      <c r="K589" s="10" t="s">
        <v>2448</v>
      </c>
    </row>
    <row r="590" spans="1:11" x14ac:dyDescent="0.3">
      <c r="A590" s="9">
        <v>641</v>
      </c>
      <c r="B590" s="4" t="s">
        <v>125</v>
      </c>
      <c r="D590" s="9" t="s">
        <v>4</v>
      </c>
      <c r="E590" s="9" t="s">
        <v>8</v>
      </c>
      <c r="F590" s="11" t="s">
        <v>737</v>
      </c>
      <c r="H590" s="10" t="s">
        <v>834</v>
      </c>
      <c r="J590" s="13" t="str">
        <f t="shared" si="9"/>
        <v>&lt;vl-persoon:Afstammingstype&gt;</v>
      </c>
      <c r="K590" s="10" t="s">
        <v>2448</v>
      </c>
    </row>
    <row r="591" spans="1:11" x14ac:dyDescent="0.3">
      <c r="A591" s="9">
        <v>642</v>
      </c>
      <c r="B591" s="4" t="s">
        <v>1418</v>
      </c>
      <c r="D591" s="9" t="s">
        <v>4</v>
      </c>
      <c r="E591" s="9" t="s">
        <v>8</v>
      </c>
      <c r="F591" s="11" t="s">
        <v>737</v>
      </c>
      <c r="H591" s="10" t="s">
        <v>834</v>
      </c>
      <c r="J591" s="13" t="str">
        <f t="shared" si="9"/>
        <v>&lt;vl-persoon:Gezinsrelatietype&gt;</v>
      </c>
      <c r="K591" s="10" t="s">
        <v>2448</v>
      </c>
    </row>
    <row r="592" spans="1:11" x14ac:dyDescent="0.3">
      <c r="A592" s="9">
        <v>643</v>
      </c>
      <c r="B592" s="4" t="s">
        <v>1421</v>
      </c>
      <c r="D592" s="9" t="s">
        <v>75</v>
      </c>
      <c r="E592" s="9" t="s">
        <v>3</v>
      </c>
      <c r="F592" s="11" t="s">
        <v>737</v>
      </c>
      <c r="H592" s="10" t="s">
        <v>835</v>
      </c>
      <c r="J592" s="13" t="str">
        <f t="shared" si="9"/>
        <v>&lt;vl-organisatie:isHetResultaatVan&gt;</v>
      </c>
      <c r="K592" s="10" t="s">
        <v>2448</v>
      </c>
    </row>
    <row r="593" spans="1:11" x14ac:dyDescent="0.3">
      <c r="A593" s="9">
        <v>644</v>
      </c>
      <c r="B593" s="4" t="s">
        <v>1567</v>
      </c>
      <c r="C593" s="4" t="s">
        <v>1569</v>
      </c>
      <c r="D593" s="9" t="s">
        <v>4</v>
      </c>
      <c r="E593" s="9" t="s">
        <v>3</v>
      </c>
      <c r="F593" s="11" t="s">
        <v>736</v>
      </c>
      <c r="H593" s="10" t="s">
        <v>1402</v>
      </c>
      <c r="J593" s="13" t="str">
        <f t="shared" si="9"/>
        <v>&lt;fed-per:person2&gt;</v>
      </c>
      <c r="K593" s="10" t="s">
        <v>2448</v>
      </c>
    </row>
    <row r="594" spans="1:11" x14ac:dyDescent="0.3">
      <c r="A594" s="9">
        <v>645</v>
      </c>
      <c r="B594" s="4" t="s">
        <v>32</v>
      </c>
      <c r="C594" s="4" t="s">
        <v>636</v>
      </c>
      <c r="D594" s="9" t="s">
        <v>32</v>
      </c>
      <c r="E594" s="9" t="s">
        <v>2</v>
      </c>
      <c r="F594" s="11" t="s">
        <v>736</v>
      </c>
      <c r="H594" s="10" t="s">
        <v>1136</v>
      </c>
      <c r="J594" s="13" t="str">
        <f t="shared" si="9"/>
        <v>&lt;dcterms:Location&gt;</v>
      </c>
      <c r="K594" s="10" t="s">
        <v>2448</v>
      </c>
    </row>
    <row r="595" spans="1:11" ht="100.8" x14ac:dyDescent="0.3">
      <c r="A595" s="9">
        <v>648</v>
      </c>
      <c r="B595" s="4" t="s">
        <v>1624</v>
      </c>
      <c r="C595" s="4" t="s">
        <v>1379</v>
      </c>
      <c r="D595" s="9" t="s">
        <v>75</v>
      </c>
      <c r="E595" s="9" t="s">
        <v>2</v>
      </c>
      <c r="F595" s="11" t="s">
        <v>736</v>
      </c>
      <c r="G595" s="4" t="s">
        <v>1826</v>
      </c>
      <c r="H595" s="10" t="s">
        <v>1031</v>
      </c>
      <c r="J595" s="13" t="str">
        <f t="shared" si="9"/>
        <v>&lt;org:Site&gt;</v>
      </c>
      <c r="K595" s="10" t="s">
        <v>2448</v>
      </c>
    </row>
    <row r="596" spans="1:11" ht="86.4" x14ac:dyDescent="0.3">
      <c r="A596" s="9">
        <v>649</v>
      </c>
      <c r="B596" s="4" t="s">
        <v>1667</v>
      </c>
      <c r="C596" s="4" t="s">
        <v>1841</v>
      </c>
      <c r="D596" s="9" t="s">
        <v>32</v>
      </c>
      <c r="E596" s="9" t="s">
        <v>3</v>
      </c>
      <c r="F596" s="11" t="s">
        <v>736</v>
      </c>
      <c r="H596" s="10" t="s">
        <v>2224</v>
      </c>
      <c r="I596" s="10" t="s">
        <v>2229</v>
      </c>
      <c r="J596" s="13" t="str">
        <f t="shared" si="9"/>
        <v>&lt;inspire-ad:PostalDescriptor.postName&gt;</v>
      </c>
      <c r="K596" s="10" t="s">
        <v>2448</v>
      </c>
    </row>
    <row r="597" spans="1:11" x14ac:dyDescent="0.3">
      <c r="A597" s="9">
        <v>650</v>
      </c>
      <c r="B597" s="4" t="s">
        <v>1670</v>
      </c>
      <c r="C597" s="4" t="s">
        <v>637</v>
      </c>
      <c r="D597" s="9" t="s">
        <v>32</v>
      </c>
      <c r="E597" s="9" t="s">
        <v>3</v>
      </c>
      <c r="F597" s="11" t="s">
        <v>736</v>
      </c>
      <c r="H597" s="10" t="s">
        <v>1018</v>
      </c>
      <c r="J597" s="13" t="str">
        <f t="shared" si="9"/>
        <v>&lt;locn:geographicName&gt;</v>
      </c>
      <c r="K597" s="10" t="s">
        <v>2448</v>
      </c>
    </row>
    <row r="598" spans="1:11" ht="28.8" x14ac:dyDescent="0.3">
      <c r="A598" s="9">
        <v>651</v>
      </c>
      <c r="B598" s="4" t="s">
        <v>1676</v>
      </c>
      <c r="C598" s="4" t="s">
        <v>537</v>
      </c>
      <c r="D598" s="9" t="s">
        <v>32</v>
      </c>
      <c r="E598" s="9" t="s">
        <v>3</v>
      </c>
      <c r="F598" s="11" t="s">
        <v>736</v>
      </c>
      <c r="H598" s="10" t="s">
        <v>1018</v>
      </c>
      <c r="J598" s="13" t="str">
        <f t="shared" si="9"/>
        <v>&lt;locn:adminUnitL1&gt;</v>
      </c>
      <c r="K598" s="10" t="s">
        <v>2448</v>
      </c>
    </row>
    <row r="599" spans="1:11" ht="28.8" x14ac:dyDescent="0.3">
      <c r="A599" s="9">
        <v>652</v>
      </c>
      <c r="B599" s="4" t="s">
        <v>1675</v>
      </c>
      <c r="C599" s="4" t="s">
        <v>536</v>
      </c>
      <c r="D599" s="9" t="s">
        <v>32</v>
      </c>
      <c r="E599" s="9" t="s">
        <v>3</v>
      </c>
      <c r="F599" s="11" t="s">
        <v>736</v>
      </c>
      <c r="H599" s="10" t="s">
        <v>1018</v>
      </c>
      <c r="J599" s="13" t="str">
        <f t="shared" si="9"/>
        <v>&lt;locn:adminUnitL2&gt;</v>
      </c>
      <c r="K599" s="10" t="s">
        <v>2448</v>
      </c>
    </row>
    <row r="600" spans="1:11" ht="57.6" x14ac:dyDescent="0.3">
      <c r="A600" s="9">
        <v>653</v>
      </c>
      <c r="B600" s="4" t="s">
        <v>1690</v>
      </c>
      <c r="C600" s="4" t="s">
        <v>1691</v>
      </c>
      <c r="D600" s="9" t="s">
        <v>32</v>
      </c>
      <c r="E600" s="9" t="s">
        <v>3</v>
      </c>
      <c r="F600" s="11" t="s">
        <v>736</v>
      </c>
      <c r="H600" s="10" t="s">
        <v>1018</v>
      </c>
      <c r="J600" s="13" t="str">
        <f t="shared" si="9"/>
        <v>&lt;locn:addressArea&gt;</v>
      </c>
      <c r="K600" s="10" t="s">
        <v>2448</v>
      </c>
    </row>
    <row r="601" spans="1:11" ht="57.6" x14ac:dyDescent="0.3">
      <c r="A601" s="9">
        <v>654</v>
      </c>
      <c r="B601" s="4" t="s">
        <v>1703</v>
      </c>
      <c r="C601" s="4" t="s">
        <v>1386</v>
      </c>
      <c r="D601" s="9" t="s">
        <v>32</v>
      </c>
      <c r="E601" s="9" t="s">
        <v>3</v>
      </c>
      <c r="F601" s="11" t="s">
        <v>736</v>
      </c>
      <c r="H601" s="10" t="s">
        <v>1018</v>
      </c>
      <c r="J601" s="13" t="str">
        <f t="shared" si="9"/>
        <v>&lt;locn:locatorName&gt;</v>
      </c>
      <c r="K601" s="10" t="s">
        <v>2448</v>
      </c>
    </row>
    <row r="602" spans="1:11" ht="28.8" x14ac:dyDescent="0.3">
      <c r="A602" s="9">
        <v>655</v>
      </c>
      <c r="B602" s="4" t="s">
        <v>1709</v>
      </c>
      <c r="C602" s="4" t="s">
        <v>1710</v>
      </c>
      <c r="D602" s="9" t="s">
        <v>75</v>
      </c>
      <c r="E602" s="9" t="s">
        <v>3</v>
      </c>
      <c r="F602" s="11" t="s">
        <v>736</v>
      </c>
      <c r="H602" s="10" t="s">
        <v>1031</v>
      </c>
      <c r="J602" s="13" t="str">
        <f t="shared" si="9"/>
        <v>&lt;org:siteOf&gt;</v>
      </c>
      <c r="K602" s="10" t="s">
        <v>2448</v>
      </c>
    </row>
    <row r="603" spans="1:11" ht="57.6" x14ac:dyDescent="0.3">
      <c r="A603" s="9">
        <v>656</v>
      </c>
      <c r="B603" s="4" t="s">
        <v>2016</v>
      </c>
      <c r="C603" s="4" t="s">
        <v>1720</v>
      </c>
      <c r="D603" s="9" t="s">
        <v>75</v>
      </c>
      <c r="E603" s="9" t="s">
        <v>3</v>
      </c>
      <c r="F603" s="11" t="s">
        <v>736</v>
      </c>
      <c r="H603" s="10" t="s">
        <v>1031</v>
      </c>
      <c r="J603" s="13" t="str">
        <f t="shared" si="9"/>
        <v>&lt;org:subOrganizationOf&gt;</v>
      </c>
      <c r="K603" s="10" t="s">
        <v>2448</v>
      </c>
    </row>
    <row r="604" spans="1:11" ht="57.6" x14ac:dyDescent="0.3">
      <c r="A604" s="9">
        <v>657</v>
      </c>
      <c r="B604" s="4" t="s">
        <v>1845</v>
      </c>
      <c r="C604" s="4" t="s">
        <v>1728</v>
      </c>
      <c r="D604" s="9" t="s">
        <v>75</v>
      </c>
      <c r="E604" s="9" t="s">
        <v>3</v>
      </c>
      <c r="F604" s="11" t="s">
        <v>736</v>
      </c>
      <c r="H604" s="10" t="s">
        <v>1031</v>
      </c>
      <c r="J604" s="13" t="str">
        <f t="shared" si="9"/>
        <v>&lt;org:hasSubOrganization&gt;</v>
      </c>
      <c r="K604" s="10" t="s">
        <v>2448</v>
      </c>
    </row>
    <row r="605" spans="1:11" ht="57.6" x14ac:dyDescent="0.3">
      <c r="A605" s="9">
        <v>658</v>
      </c>
      <c r="B605" s="4" t="s">
        <v>1735</v>
      </c>
      <c r="C605" s="4" t="s">
        <v>1734</v>
      </c>
      <c r="D605" s="9" t="s">
        <v>75</v>
      </c>
      <c r="E605" s="9" t="s">
        <v>2</v>
      </c>
      <c r="F605" s="11" t="s">
        <v>736</v>
      </c>
      <c r="H605" s="10" t="s">
        <v>1031</v>
      </c>
      <c r="J605" s="13" t="str">
        <f t="shared" si="9"/>
        <v>&lt;org:FormalOrganization&gt;</v>
      </c>
      <c r="K605" s="10" t="s">
        <v>2448</v>
      </c>
    </row>
    <row r="606" spans="1:11" ht="302.39999999999998" x14ac:dyDescent="0.3">
      <c r="A606" s="9">
        <v>659</v>
      </c>
      <c r="B606" s="4" t="s">
        <v>1740</v>
      </c>
      <c r="C606" s="4" t="s">
        <v>1741</v>
      </c>
      <c r="D606" s="9" t="s">
        <v>75</v>
      </c>
      <c r="E606" s="9" t="s">
        <v>2</v>
      </c>
      <c r="F606" s="11" t="s">
        <v>736</v>
      </c>
      <c r="G606" s="4" t="s">
        <v>2112</v>
      </c>
      <c r="H606" s="10" t="s">
        <v>1033</v>
      </c>
      <c r="J606" s="13" t="str">
        <f t="shared" si="9"/>
        <v>&lt;rov:RegisteredOrganization&gt;</v>
      </c>
      <c r="K606" s="10" t="s">
        <v>2448</v>
      </c>
    </row>
    <row r="607" spans="1:11" ht="43.2" x14ac:dyDescent="0.3">
      <c r="A607" s="9">
        <v>660</v>
      </c>
      <c r="B607" s="4" t="s">
        <v>1754</v>
      </c>
      <c r="C607" s="4" t="s">
        <v>1756</v>
      </c>
      <c r="D607" s="9" t="s">
        <v>75</v>
      </c>
      <c r="E607" s="9" t="s">
        <v>3</v>
      </c>
      <c r="F607" s="11" t="s">
        <v>736</v>
      </c>
      <c r="H607" s="10" t="s">
        <v>1031</v>
      </c>
      <c r="J607" s="13" t="str">
        <f t="shared" si="9"/>
        <v>&lt;org:hasUnit&gt;</v>
      </c>
      <c r="K607" s="10" t="s">
        <v>2448</v>
      </c>
    </row>
    <row r="608" spans="1:11" ht="43.2" x14ac:dyDescent="0.3">
      <c r="A608" s="9">
        <v>661</v>
      </c>
      <c r="B608" s="4" t="s">
        <v>1755</v>
      </c>
      <c r="C608" s="4" t="s">
        <v>1757</v>
      </c>
      <c r="D608" s="9" t="s">
        <v>75</v>
      </c>
      <c r="E608" s="9" t="s">
        <v>3</v>
      </c>
      <c r="F608" s="11" t="s">
        <v>736</v>
      </c>
      <c r="H608" s="10" t="s">
        <v>1031</v>
      </c>
      <c r="J608" s="13" t="str">
        <f t="shared" si="9"/>
        <v>&lt;org:unitOf&gt;</v>
      </c>
      <c r="K608" s="10" t="s">
        <v>2448</v>
      </c>
    </row>
    <row r="609" spans="1:11" ht="72" x14ac:dyDescent="0.3">
      <c r="A609" s="9">
        <v>662</v>
      </c>
      <c r="B609" s="4" t="s">
        <v>2288</v>
      </c>
      <c r="C609" s="4" t="s">
        <v>2051</v>
      </c>
      <c r="D609" s="9" t="s">
        <v>32</v>
      </c>
      <c r="E609" s="9" t="s">
        <v>2</v>
      </c>
      <c r="F609" s="11" t="s">
        <v>736</v>
      </c>
      <c r="G609" s="4" t="s">
        <v>2234</v>
      </c>
      <c r="H609" s="10" t="s">
        <v>2224</v>
      </c>
      <c r="I609" s="4" t="s">
        <v>2233</v>
      </c>
      <c r="J609" s="13" t="str">
        <f t="shared" si="9"/>
        <v>&lt;inspire-ad:ThoroughfareName&gt;</v>
      </c>
      <c r="K609" s="10" t="s">
        <v>2448</v>
      </c>
    </row>
    <row r="610" spans="1:11" ht="43.2" x14ac:dyDescent="0.3">
      <c r="A610" s="9">
        <v>663</v>
      </c>
      <c r="B610" s="4" t="s">
        <v>1861</v>
      </c>
      <c r="C610" s="4" t="s">
        <v>2053</v>
      </c>
      <c r="D610" s="9" t="s">
        <v>32</v>
      </c>
      <c r="E610" s="9" t="s">
        <v>3</v>
      </c>
      <c r="F610" s="11" t="s">
        <v>736</v>
      </c>
      <c r="G610" s="4" t="s">
        <v>2054</v>
      </c>
      <c r="H610" s="10" t="s">
        <v>1018</v>
      </c>
      <c r="I610" s="4" t="s">
        <v>1666</v>
      </c>
      <c r="J610" s="13" t="str">
        <f t="shared" si="9"/>
        <v>&lt;locn:locatorDesignator&gt;</v>
      </c>
      <c r="K610" s="10" t="s">
        <v>2448</v>
      </c>
    </row>
    <row r="611" spans="1:11" ht="72" x14ac:dyDescent="0.3">
      <c r="A611" s="9">
        <v>664</v>
      </c>
      <c r="B611" s="4" t="s">
        <v>2289</v>
      </c>
      <c r="C611" s="4" t="s">
        <v>1881</v>
      </c>
      <c r="D611" s="9" t="s">
        <v>32</v>
      </c>
      <c r="E611" s="9" t="s">
        <v>3</v>
      </c>
      <c r="F611" s="11" t="s">
        <v>736</v>
      </c>
      <c r="G611" s="4" t="s">
        <v>1884</v>
      </c>
      <c r="H611" s="10" t="s">
        <v>2224</v>
      </c>
      <c r="I611" s="4" t="s">
        <v>2228</v>
      </c>
      <c r="J611" s="13" t="str">
        <f t="shared" si="9"/>
        <v>&lt;inspire-ad:ThoroughfareName.name&gt;</v>
      </c>
      <c r="K611" s="10" t="s">
        <v>2448</v>
      </c>
    </row>
    <row r="612" spans="1:11" x14ac:dyDescent="0.3">
      <c r="A612" s="9">
        <v>666</v>
      </c>
      <c r="B612" s="4" t="s">
        <v>2290</v>
      </c>
      <c r="C612" s="4" t="s">
        <v>1885</v>
      </c>
      <c r="D612" s="9" t="s">
        <v>32</v>
      </c>
      <c r="E612" s="9" t="s">
        <v>3</v>
      </c>
      <c r="F612" s="11" t="s">
        <v>736</v>
      </c>
      <c r="H612" s="10" t="s">
        <v>1401</v>
      </c>
      <c r="J612" s="13" t="str">
        <f t="shared" si="9"/>
        <v>&lt;fed-loc:streetNameStatus&gt;</v>
      </c>
      <c r="K612" s="10" t="s">
        <v>2448</v>
      </c>
    </row>
    <row r="613" spans="1:11" x14ac:dyDescent="0.3">
      <c r="A613" s="9">
        <v>667</v>
      </c>
      <c r="B613" s="4" t="s">
        <v>2291</v>
      </c>
      <c r="C613" s="4" t="s">
        <v>1886</v>
      </c>
      <c r="D613" s="9" t="s">
        <v>32</v>
      </c>
      <c r="E613" s="9" t="s">
        <v>3</v>
      </c>
      <c r="F613" s="11" t="s">
        <v>736</v>
      </c>
      <c r="H613" s="10" t="s">
        <v>1401</v>
      </c>
      <c r="J613" s="13" t="str">
        <f t="shared" si="9"/>
        <v>&lt;fed-loc:streetNameType&gt;</v>
      </c>
      <c r="K613" s="10" t="s">
        <v>2448</v>
      </c>
    </row>
    <row r="614" spans="1:11" x14ac:dyDescent="0.3">
      <c r="A614" s="9">
        <v>668</v>
      </c>
      <c r="B614" s="4" t="s">
        <v>2292</v>
      </c>
      <c r="C614" s="4" t="s">
        <v>1885</v>
      </c>
      <c r="D614" s="9" t="s">
        <v>32</v>
      </c>
      <c r="E614" s="9" t="s">
        <v>8</v>
      </c>
      <c r="F614" s="11" t="s">
        <v>736</v>
      </c>
      <c r="H614" s="10" t="s">
        <v>2219</v>
      </c>
      <c r="I614" s="10" t="s">
        <v>2222</v>
      </c>
      <c r="J614" s="13" t="str">
        <f t="shared" si="9"/>
        <v>&lt;inspire-code:StatusValue&gt;</v>
      </c>
      <c r="K614" s="10" t="s">
        <v>2448</v>
      </c>
    </row>
    <row r="615" spans="1:11" x14ac:dyDescent="0.3">
      <c r="A615" s="9">
        <v>669</v>
      </c>
      <c r="B615" s="4" t="s">
        <v>2293</v>
      </c>
      <c r="C615" s="4" t="s">
        <v>1886</v>
      </c>
      <c r="D615" s="9" t="s">
        <v>32</v>
      </c>
      <c r="E615" s="9" t="s">
        <v>8</v>
      </c>
      <c r="F615" s="11" t="s">
        <v>736</v>
      </c>
      <c r="H615" s="10" t="s">
        <v>1559</v>
      </c>
      <c r="J615" s="13" t="str">
        <f t="shared" si="9"/>
        <v>&lt;fed-thesaurus:streetnametype#id&gt;</v>
      </c>
      <c r="K615" s="10" t="s">
        <v>2448</v>
      </c>
    </row>
    <row r="616" spans="1:11" ht="28.8" x14ac:dyDescent="0.3">
      <c r="A616" s="9">
        <v>670</v>
      </c>
      <c r="B616" s="4" t="s">
        <v>322</v>
      </c>
      <c r="C616" s="4" t="s">
        <v>1902</v>
      </c>
      <c r="D616" s="9" t="s">
        <v>766</v>
      </c>
      <c r="E616" s="9" t="s">
        <v>2</v>
      </c>
      <c r="F616" s="11" t="s">
        <v>736</v>
      </c>
      <c r="H616" s="10" t="s">
        <v>1136</v>
      </c>
      <c r="J616" s="13" t="str">
        <f t="shared" si="9"/>
        <v>&lt;dcterms:Agent&gt;</v>
      </c>
      <c r="K616" s="10" t="s">
        <v>2448</v>
      </c>
    </row>
    <row r="617" spans="1:11" ht="57.6" x14ac:dyDescent="0.3">
      <c r="A617" s="9">
        <v>673</v>
      </c>
      <c r="B617" s="4" t="s">
        <v>1952</v>
      </c>
      <c r="C617" s="4" t="s">
        <v>1951</v>
      </c>
      <c r="D617" s="9" t="s">
        <v>75</v>
      </c>
      <c r="E617" s="9" t="s">
        <v>3</v>
      </c>
      <c r="F617" s="11" t="s">
        <v>736</v>
      </c>
      <c r="H617" s="10" t="s">
        <v>1033</v>
      </c>
      <c r="J617" s="13" t="str">
        <f t="shared" si="9"/>
        <v>&lt;rov:orgActivity&gt;</v>
      </c>
      <c r="K617" s="10" t="s">
        <v>2448</v>
      </c>
    </row>
    <row r="618" spans="1:11" ht="28.8" x14ac:dyDescent="0.3">
      <c r="A618" s="9">
        <v>674</v>
      </c>
      <c r="B618" s="4" t="s">
        <v>1959</v>
      </c>
      <c r="C618" s="4" t="s">
        <v>1961</v>
      </c>
      <c r="D618" s="9" t="s">
        <v>4</v>
      </c>
      <c r="E618" s="9" t="s">
        <v>3</v>
      </c>
      <c r="F618" s="11" t="s">
        <v>736</v>
      </c>
      <c r="H618" s="10" t="s">
        <v>82</v>
      </c>
      <c r="J618" s="13" t="str">
        <f t="shared" si="9"/>
        <v>&lt;person:residency&gt;</v>
      </c>
      <c r="K618" s="10" t="s">
        <v>2448</v>
      </c>
    </row>
    <row r="619" spans="1:11" ht="72" x14ac:dyDescent="0.3">
      <c r="A619" s="9">
        <v>675</v>
      </c>
      <c r="B619" s="4" t="s">
        <v>1960</v>
      </c>
      <c r="C619" s="4" t="s">
        <v>1962</v>
      </c>
      <c r="D619" s="9" t="s">
        <v>4</v>
      </c>
      <c r="E619" s="9" t="s">
        <v>3</v>
      </c>
      <c r="F619" s="11" t="s">
        <v>736</v>
      </c>
      <c r="H619" s="10" t="s">
        <v>82</v>
      </c>
      <c r="J619" s="13" t="str">
        <f t="shared" si="9"/>
        <v>&lt;person:citizenship&gt;</v>
      </c>
      <c r="K619" s="10" t="s">
        <v>2448</v>
      </c>
    </row>
    <row r="620" spans="1:11" ht="28.8" x14ac:dyDescent="0.3">
      <c r="A620" s="9">
        <v>676</v>
      </c>
      <c r="B620" s="4" t="s">
        <v>407</v>
      </c>
      <c r="C620" s="4" t="s">
        <v>1971</v>
      </c>
      <c r="D620" s="9" t="s">
        <v>4</v>
      </c>
      <c r="E620" s="9" t="s">
        <v>2</v>
      </c>
      <c r="F620" s="11" t="s">
        <v>736</v>
      </c>
      <c r="H620" s="10" t="s">
        <v>1136</v>
      </c>
      <c r="J620" s="13" t="str">
        <f t="shared" si="9"/>
        <v>&lt;dcterms:Jurisdiction&gt;</v>
      </c>
      <c r="K620" s="10" t="s">
        <v>2448</v>
      </c>
    </row>
    <row r="621" spans="1:11" ht="28.8" x14ac:dyDescent="0.3">
      <c r="A621" s="9">
        <v>677</v>
      </c>
      <c r="B621" s="4" t="s">
        <v>1978</v>
      </c>
      <c r="C621" s="4" t="s">
        <v>1981</v>
      </c>
      <c r="D621" s="9" t="s">
        <v>4</v>
      </c>
      <c r="E621" s="9" t="s">
        <v>3</v>
      </c>
      <c r="F621" s="11" t="s">
        <v>736</v>
      </c>
      <c r="G621" s="4" t="s">
        <v>2378</v>
      </c>
      <c r="H621" s="10" t="s">
        <v>82</v>
      </c>
      <c r="J621" s="13" t="str">
        <f t="shared" si="9"/>
        <v>&lt;person:countryOfBirth&gt;</v>
      </c>
      <c r="K621" s="10" t="s">
        <v>2448</v>
      </c>
    </row>
    <row r="622" spans="1:11" ht="28.8" x14ac:dyDescent="0.3">
      <c r="A622" s="9">
        <v>678</v>
      </c>
      <c r="B622" s="4" t="s">
        <v>1980</v>
      </c>
      <c r="C622" s="4" t="s">
        <v>1982</v>
      </c>
      <c r="D622" s="9" t="s">
        <v>4</v>
      </c>
      <c r="E622" s="9" t="s">
        <v>3</v>
      </c>
      <c r="F622" s="11" t="s">
        <v>736</v>
      </c>
      <c r="G622" s="4" t="s">
        <v>2378</v>
      </c>
      <c r="H622" s="10" t="s">
        <v>82</v>
      </c>
      <c r="J622" s="13" t="str">
        <f t="shared" si="9"/>
        <v>&lt;person:countryOfDeath&gt;</v>
      </c>
      <c r="K622" s="10" t="s">
        <v>2448</v>
      </c>
    </row>
    <row r="623" spans="1:11" ht="72" x14ac:dyDescent="0.3">
      <c r="A623" s="9">
        <v>679</v>
      </c>
      <c r="B623" s="4" t="s">
        <v>2017</v>
      </c>
      <c r="C623" s="4" t="s">
        <v>2019</v>
      </c>
      <c r="D623" s="9" t="s">
        <v>782</v>
      </c>
      <c r="E623" s="9" t="s">
        <v>3</v>
      </c>
      <c r="F623" s="11" t="s">
        <v>736</v>
      </c>
      <c r="H623" s="10" t="s">
        <v>1028</v>
      </c>
      <c r="J623" s="13" t="str">
        <f t="shared" si="9"/>
        <v>&lt;adms:identifier&gt;</v>
      </c>
      <c r="K623" s="10" t="s">
        <v>2448</v>
      </c>
    </row>
    <row r="624" spans="1:11" ht="43.2" x14ac:dyDescent="0.3">
      <c r="A624" s="9">
        <v>680</v>
      </c>
      <c r="B624" s="4" t="s">
        <v>2017</v>
      </c>
      <c r="C624" s="4" t="s">
        <v>2020</v>
      </c>
      <c r="D624" s="9" t="s">
        <v>782</v>
      </c>
      <c r="E624" s="9" t="s">
        <v>3</v>
      </c>
      <c r="F624" s="11" t="s">
        <v>736</v>
      </c>
      <c r="H624" s="10" t="s">
        <v>1136</v>
      </c>
      <c r="J624" s="13" t="str">
        <f t="shared" si="9"/>
        <v>&lt;dcterms:identifier&gt;</v>
      </c>
      <c r="K624" s="10" t="s">
        <v>2448</v>
      </c>
    </row>
    <row r="625" spans="1:12" s="7" customFormat="1" ht="86.4" x14ac:dyDescent="0.3">
      <c r="A625" s="34">
        <v>681</v>
      </c>
      <c r="B625" s="4" t="s">
        <v>2163</v>
      </c>
      <c r="C625" s="35" t="s">
        <v>2285</v>
      </c>
      <c r="D625" s="34" t="s">
        <v>75</v>
      </c>
      <c r="E625" s="34" t="s">
        <v>8</v>
      </c>
      <c r="F625" s="36" t="s">
        <v>736</v>
      </c>
      <c r="G625" s="4" t="s">
        <v>2180</v>
      </c>
      <c r="H625" s="10" t="s">
        <v>1559</v>
      </c>
      <c r="I625" s="37"/>
      <c r="J625" s="58" t="str">
        <f t="shared" si="9"/>
        <v>&lt;fed-thesaurus:quality#id&gt;</v>
      </c>
      <c r="K625" s="10" t="s">
        <v>2448</v>
      </c>
      <c r="L625" s="2"/>
    </row>
    <row r="626" spans="1:12" s="7" customFormat="1" ht="72" x14ac:dyDescent="0.3">
      <c r="A626" s="34">
        <v>682</v>
      </c>
      <c r="B626" s="4" t="s">
        <v>2181</v>
      </c>
      <c r="C626" s="35" t="s">
        <v>2182</v>
      </c>
      <c r="D626" s="34" t="s">
        <v>75</v>
      </c>
      <c r="E626" s="34" t="s">
        <v>3</v>
      </c>
      <c r="F626" s="36" t="s">
        <v>736</v>
      </c>
      <c r="G626" s="35"/>
      <c r="H626" s="37" t="s">
        <v>1559</v>
      </c>
      <c r="I626" s="37"/>
      <c r="J626" s="58" t="str">
        <f t="shared" si="9"/>
        <v>&lt;fed-thesaurus:quality&gt;</v>
      </c>
      <c r="K626" s="10" t="s">
        <v>2448</v>
      </c>
      <c r="L626" s="2"/>
    </row>
    <row r="627" spans="1:12" x14ac:dyDescent="0.3">
      <c r="A627" s="34">
        <v>683</v>
      </c>
      <c r="B627" s="35" t="s">
        <v>2206</v>
      </c>
      <c r="C627" s="35" t="s">
        <v>2196</v>
      </c>
      <c r="D627" s="34" t="s">
        <v>4</v>
      </c>
      <c r="E627" s="64" t="s">
        <v>3</v>
      </c>
      <c r="F627" s="36" t="s">
        <v>736</v>
      </c>
      <c r="G627" s="35"/>
      <c r="H627" s="37" t="s">
        <v>1402</v>
      </c>
      <c r="I627" s="37"/>
      <c r="J627" s="58" t="str">
        <f t="shared" ref="J627" si="10">IF(F627="FED",IF(E627="ConceptScheme",CONCATENATE("&lt;",H627,":",LOWER(IF(I627="",B627,I627)),"#id&gt;"),CONCATENATE("&lt;",H627,":",IF(I627="",B627,I627),"&gt;")),CONCATENATE("&lt;",H627,":",IF(I627="",B627,I627),"&gt;"))</f>
        <v>&lt;fed-per:administrativeStatus&gt;</v>
      </c>
      <c r="K627" s="10" t="s">
        <v>2448</v>
      </c>
    </row>
    <row r="628" spans="1:12" s="7" customFormat="1" ht="244.8" x14ac:dyDescent="0.3">
      <c r="A628" s="34">
        <v>684</v>
      </c>
      <c r="B628" s="35" t="s">
        <v>2243</v>
      </c>
      <c r="C628" s="35" t="s">
        <v>2244</v>
      </c>
      <c r="D628" s="34" t="s">
        <v>32</v>
      </c>
      <c r="E628" s="34" t="s">
        <v>2</v>
      </c>
      <c r="F628" s="36" t="s">
        <v>736</v>
      </c>
      <c r="G628" s="35" t="s">
        <v>2245</v>
      </c>
      <c r="H628" s="37" t="s">
        <v>2224</v>
      </c>
      <c r="I628" s="37" t="s">
        <v>2243</v>
      </c>
      <c r="J628" s="58" t="str">
        <f t="shared" ref="J628:J631" si="11">IF(F628="FED",IF(AND(E628="ConceptScheme",LEFT(H628,7) &lt;&gt; "inspire"),CONCATENATE("&lt;",H628,":",LOWER(IF(I628="",B628,I628)),"#id&gt;"),CONCATENATE("&lt;",H628,":",IF(I628="",B628,I628),"&gt;")),CONCATENATE("&lt;",H628,":",IF(I628="",B628,I628),"&gt;"))</f>
        <v>&lt;inspire-ad:AddressComponent&gt;</v>
      </c>
      <c r="K628" s="10" t="s">
        <v>2448</v>
      </c>
      <c r="L628" s="2"/>
    </row>
    <row r="629" spans="1:12" s="7" customFormat="1" ht="187.2" x14ac:dyDescent="0.3">
      <c r="A629" s="34">
        <v>685</v>
      </c>
      <c r="B629" s="35" t="s">
        <v>2303</v>
      </c>
      <c r="C629" s="4" t="s">
        <v>2422</v>
      </c>
      <c r="D629" s="34" t="s">
        <v>782</v>
      </c>
      <c r="E629" s="34" t="s">
        <v>3</v>
      </c>
      <c r="F629" s="36" t="s">
        <v>736</v>
      </c>
      <c r="G629" s="35" t="s">
        <v>2423</v>
      </c>
      <c r="H629" s="10" t="s">
        <v>1136</v>
      </c>
      <c r="I629" s="10" t="s">
        <v>2017</v>
      </c>
      <c r="J629" s="58" t="str">
        <f t="shared" si="11"/>
        <v>&lt;dcterms:identifier&gt;</v>
      </c>
      <c r="K629" s="10" t="s">
        <v>2447</v>
      </c>
      <c r="L629" s="2"/>
    </row>
    <row r="630" spans="1:12" s="7" customFormat="1" x14ac:dyDescent="0.3">
      <c r="A630" s="34">
        <v>686</v>
      </c>
      <c r="B630" s="35" t="s">
        <v>2305</v>
      </c>
      <c r="C630" s="35" t="s">
        <v>2306</v>
      </c>
      <c r="D630" s="34" t="s">
        <v>32</v>
      </c>
      <c r="E630" s="34" t="s">
        <v>3</v>
      </c>
      <c r="F630" s="36" t="s">
        <v>736</v>
      </c>
      <c r="G630" s="35" t="s">
        <v>2307</v>
      </c>
      <c r="H630" s="10" t="s">
        <v>1136</v>
      </c>
      <c r="I630" s="10" t="s">
        <v>2017</v>
      </c>
      <c r="J630" s="58" t="str">
        <f t="shared" si="11"/>
        <v>&lt;dcterms:identifier&gt;</v>
      </c>
      <c r="K630" s="10" t="s">
        <v>2448</v>
      </c>
      <c r="L630" s="2"/>
    </row>
    <row r="631" spans="1:12" s="7" customFormat="1" ht="244.8" x14ac:dyDescent="0.3">
      <c r="A631" s="34">
        <v>687</v>
      </c>
      <c r="B631" s="35" t="s">
        <v>2315</v>
      </c>
      <c r="C631" s="35" t="s">
        <v>2428</v>
      </c>
      <c r="D631" s="34" t="s">
        <v>782</v>
      </c>
      <c r="E631" s="34" t="s">
        <v>3</v>
      </c>
      <c r="F631" s="36" t="s">
        <v>736</v>
      </c>
      <c r="G631" s="35" t="s">
        <v>2429</v>
      </c>
      <c r="H631" s="10" t="s">
        <v>1136</v>
      </c>
      <c r="I631" s="10" t="s">
        <v>2017</v>
      </c>
      <c r="J631" s="58" t="str">
        <f t="shared" si="11"/>
        <v>&lt;dcterms:identifier&gt;</v>
      </c>
      <c r="K631" s="10" t="s">
        <v>2447</v>
      </c>
      <c r="L631" s="2"/>
    </row>
    <row r="632" spans="1:12" s="7" customFormat="1" ht="28.8" x14ac:dyDescent="0.3">
      <c r="A632" s="34">
        <v>691</v>
      </c>
      <c r="B632" s="35" t="s">
        <v>2353</v>
      </c>
      <c r="C632" s="35" t="s">
        <v>2404</v>
      </c>
      <c r="D632" s="34" t="s">
        <v>75</v>
      </c>
      <c r="E632" s="34" t="s">
        <v>3</v>
      </c>
      <c r="F632" s="36" t="s">
        <v>736</v>
      </c>
      <c r="G632" s="35" t="s">
        <v>2405</v>
      </c>
      <c r="H632" s="10" t="s">
        <v>1136</v>
      </c>
      <c r="I632" s="10" t="s">
        <v>2017</v>
      </c>
      <c r="J632" s="58" t="str">
        <f t="shared" ref="J632:J638" si="12">IF(F632="FED",IF(AND(E632="ConceptScheme",LEFT(H632,7) &lt;&gt; "inspire"),CONCATENATE("&lt;",H632,":",LOWER(IF(I632="",B632,I632)),"#id&gt;"),CONCATENATE("&lt;",H632,":",IF(I632="",B632,I632),"&gt;")),CONCATENATE("&lt;",H632,":",IF(I632="",B632,I632),"&gt;"))</f>
        <v>&lt;dcterms:identifier&gt;</v>
      </c>
      <c r="K632" s="10" t="s">
        <v>2447</v>
      </c>
      <c r="L632" s="2"/>
    </row>
    <row r="633" spans="1:12" s="7" customFormat="1" ht="86.4" x14ac:dyDescent="0.3">
      <c r="A633" s="34">
        <v>692</v>
      </c>
      <c r="B633" s="35" t="s">
        <v>2320</v>
      </c>
      <c r="C633" s="35" t="s">
        <v>2020</v>
      </c>
      <c r="D633" s="34" t="s">
        <v>75</v>
      </c>
      <c r="E633" s="34" t="s">
        <v>3</v>
      </c>
      <c r="F633" s="36" t="s">
        <v>736</v>
      </c>
      <c r="G633" s="35" t="s">
        <v>2323</v>
      </c>
      <c r="H633" s="10" t="s">
        <v>1136</v>
      </c>
      <c r="I633" s="10" t="s">
        <v>2017</v>
      </c>
      <c r="J633" s="58" t="str">
        <f t="shared" si="12"/>
        <v>&lt;dcterms:identifier&gt;</v>
      </c>
      <c r="K633" s="10" t="s">
        <v>2448</v>
      </c>
      <c r="L633" s="2"/>
    </row>
    <row r="634" spans="1:12" s="7" customFormat="1" ht="43.2" x14ac:dyDescent="0.3">
      <c r="A634" s="34">
        <v>693</v>
      </c>
      <c r="B634" s="35" t="s">
        <v>2321</v>
      </c>
      <c r="C634" s="35" t="s">
        <v>2020</v>
      </c>
      <c r="D634" s="34" t="s">
        <v>75</v>
      </c>
      <c r="E634" s="34" t="s">
        <v>3</v>
      </c>
      <c r="F634" s="36" t="s">
        <v>736</v>
      </c>
      <c r="G634" s="35" t="s">
        <v>2352</v>
      </c>
      <c r="H634" s="10" t="s">
        <v>1136</v>
      </c>
      <c r="I634" s="10" t="s">
        <v>2017</v>
      </c>
      <c r="J634" s="58" t="str">
        <f t="shared" si="12"/>
        <v>&lt;dcterms:identifier&gt;</v>
      </c>
      <c r="K634" s="10" t="s">
        <v>2448</v>
      </c>
      <c r="L634" s="2"/>
    </row>
    <row r="635" spans="1:12" s="7" customFormat="1" ht="43.2" x14ac:dyDescent="0.3">
      <c r="A635" s="34">
        <v>694</v>
      </c>
      <c r="B635" s="35" t="s">
        <v>2322</v>
      </c>
      <c r="C635" s="35" t="s">
        <v>2020</v>
      </c>
      <c r="D635" s="34" t="s">
        <v>75</v>
      </c>
      <c r="E635" s="34" t="s">
        <v>3</v>
      </c>
      <c r="F635" s="36" t="s">
        <v>736</v>
      </c>
      <c r="G635" s="35" t="s">
        <v>2324</v>
      </c>
      <c r="H635" s="10" t="s">
        <v>1136</v>
      </c>
      <c r="I635" s="10" t="s">
        <v>2017</v>
      </c>
      <c r="J635" s="58" t="str">
        <f t="shared" si="12"/>
        <v>&lt;dcterms:identifier&gt;</v>
      </c>
      <c r="K635" s="10" t="s">
        <v>2448</v>
      </c>
      <c r="L635" s="2"/>
    </row>
    <row r="636" spans="1:12" s="7" customFormat="1" ht="302.39999999999998" x14ac:dyDescent="0.3">
      <c r="A636" s="34">
        <v>695</v>
      </c>
      <c r="B636" s="35" t="s">
        <v>2334</v>
      </c>
      <c r="C636" s="35" t="s">
        <v>2020</v>
      </c>
      <c r="D636" s="34" t="s">
        <v>75</v>
      </c>
      <c r="E636" s="34" t="s">
        <v>3</v>
      </c>
      <c r="F636" s="36" t="s">
        <v>736</v>
      </c>
      <c r="G636" s="35" t="s">
        <v>2336</v>
      </c>
      <c r="H636" s="10" t="s">
        <v>1136</v>
      </c>
      <c r="I636" s="10" t="s">
        <v>2017</v>
      </c>
      <c r="J636" s="58" t="str">
        <f t="shared" si="12"/>
        <v>&lt;dcterms:identifier&gt;</v>
      </c>
      <c r="K636" s="10" t="s">
        <v>2448</v>
      </c>
      <c r="L636" s="2"/>
    </row>
    <row r="637" spans="1:12" s="7" customFormat="1" ht="43.2" x14ac:dyDescent="0.3">
      <c r="A637" s="34">
        <v>696</v>
      </c>
      <c r="B637" s="35" t="s">
        <v>2335</v>
      </c>
      <c r="C637" s="35" t="s">
        <v>2020</v>
      </c>
      <c r="D637" s="34" t="s">
        <v>766</v>
      </c>
      <c r="E637" s="34" t="s">
        <v>3</v>
      </c>
      <c r="F637" s="36" t="s">
        <v>736</v>
      </c>
      <c r="G637" s="35" t="s">
        <v>2339</v>
      </c>
      <c r="H637" s="10" t="s">
        <v>1136</v>
      </c>
      <c r="I637" s="10" t="s">
        <v>2017</v>
      </c>
      <c r="J637" s="58" t="str">
        <f t="shared" si="12"/>
        <v>&lt;dcterms:identifier&gt;</v>
      </c>
      <c r="K637" s="10" t="s">
        <v>2448</v>
      </c>
      <c r="L637" s="2"/>
    </row>
    <row r="638" spans="1:12" s="7" customFormat="1" ht="43.2" x14ac:dyDescent="0.3">
      <c r="A638" s="34">
        <v>697</v>
      </c>
      <c r="B638" s="35" t="s">
        <v>2346</v>
      </c>
      <c r="C638" s="35" t="s">
        <v>2020</v>
      </c>
      <c r="D638" s="34" t="s">
        <v>766</v>
      </c>
      <c r="E638" s="34" t="s">
        <v>3</v>
      </c>
      <c r="F638" s="36" t="s">
        <v>736</v>
      </c>
      <c r="G638" s="35" t="s">
        <v>2347</v>
      </c>
      <c r="H638" s="10" t="s">
        <v>1136</v>
      </c>
      <c r="I638" s="10" t="s">
        <v>2017</v>
      </c>
      <c r="J638" s="58" t="str">
        <f t="shared" si="12"/>
        <v>&lt;dcterms:identifier&gt;</v>
      </c>
      <c r="K638" s="10" t="s">
        <v>2448</v>
      </c>
      <c r="L638" s="2"/>
    </row>
    <row r="639" spans="1:12" s="7" customFormat="1" ht="28.8" x14ac:dyDescent="0.3">
      <c r="A639" s="34">
        <v>698</v>
      </c>
      <c r="B639" s="35" t="s">
        <v>2365</v>
      </c>
      <c r="C639" s="35" t="s">
        <v>2369</v>
      </c>
      <c r="D639" s="34" t="s">
        <v>32</v>
      </c>
      <c r="E639" s="34" t="s">
        <v>6</v>
      </c>
      <c r="F639" s="36" t="s">
        <v>736</v>
      </c>
      <c r="G639" s="35" t="s">
        <v>2367</v>
      </c>
      <c r="H639" s="10" t="s">
        <v>1559</v>
      </c>
      <c r="I639" s="37"/>
      <c r="J639" s="58" t="str">
        <f>IF(F639="FED",IF(AND(E639="ConceptScheme",LEFT(H639,7) &lt;&gt; "inspire"),CONCATENATE("&lt;",H639,":",LOWER(IF(I639="",B639,I639)),"#id&gt;"),CONCATENATE("&lt;",H639,":",IF(I639="",B639,I639),"&gt;")),CONCATENATE("&lt;",H639,":",IF(I639="",B639,I639),"&gt;"))</f>
        <v>&lt;fed-thesaurus:regionCode&gt;</v>
      </c>
      <c r="K639" s="10" t="s">
        <v>2448</v>
      </c>
      <c r="L639" s="2"/>
    </row>
    <row r="640" spans="1:12" s="7" customFormat="1" ht="28.8" x14ac:dyDescent="0.3">
      <c r="A640" s="34">
        <v>699</v>
      </c>
      <c r="B640" s="35" t="s">
        <v>2366</v>
      </c>
      <c r="C640" s="35" t="s">
        <v>2368</v>
      </c>
      <c r="D640" s="34" t="s">
        <v>32</v>
      </c>
      <c r="E640" s="34" t="s">
        <v>8</v>
      </c>
      <c r="F640" s="36" t="s">
        <v>736</v>
      </c>
      <c r="G640" s="35" t="s">
        <v>2367</v>
      </c>
      <c r="H640" s="10" t="s">
        <v>1559</v>
      </c>
      <c r="I640" s="37"/>
      <c r="J640" s="58" t="str">
        <f>IF(F640="FED",IF(AND(E640="ConceptScheme",LEFT(H640,7) &lt;&gt; "inspire"),CONCATENATE("&lt;",H640,":",LOWER(IF(I640="",B640,I640)),"#id&gt;"),CONCATENATE("&lt;",H640,":",IF(I640="",B640,I640),"&gt;")),CONCATENATE("&lt;",H640,":",IF(I640="",B640,I640),"&gt;"))</f>
        <v>&lt;fed-thesaurus:regioncode#id&gt;</v>
      </c>
      <c r="K640" s="10" t="s">
        <v>2448</v>
      </c>
      <c r="L640" s="2"/>
    </row>
    <row r="641" spans="1:12" ht="115.2" x14ac:dyDescent="0.3">
      <c r="A641" s="34">
        <v>700</v>
      </c>
      <c r="B641" s="35" t="s">
        <v>2386</v>
      </c>
      <c r="C641" s="35" t="s">
        <v>2141</v>
      </c>
      <c r="D641" s="34" t="s">
        <v>75</v>
      </c>
      <c r="E641" s="34" t="s">
        <v>6</v>
      </c>
      <c r="F641" s="36" t="s">
        <v>736</v>
      </c>
      <c r="G641" s="35" t="s">
        <v>772</v>
      </c>
      <c r="H641" s="37" t="s">
        <v>1559</v>
      </c>
      <c r="I641" s="37"/>
      <c r="J641" s="58" t="str">
        <f t="shared" ref="J641" si="13">IF(F641="FED",IF(AND(E641="ConceptScheme",LEFT(H641,7) &lt;&gt; "inspire"),CONCATENATE("&lt;",H641,":",LOWER(IF(I641="",B641,I641)),"#id&gt;"),CONCATENATE("&lt;",H641,":",IF(I641="",B641,I641),"&gt;")),CONCATENATE("&lt;",H641,":",IF(I641="",B641,I641),"&gt;"))</f>
        <v>&lt;fed-thesaurus:nace2008&gt;</v>
      </c>
      <c r="K641" s="10" t="s">
        <v>2448</v>
      </c>
    </row>
    <row r="642" spans="1:12" s="7" customFormat="1" x14ac:dyDescent="0.3">
      <c r="A642" s="34">
        <v>701</v>
      </c>
      <c r="B642" s="35" t="s">
        <v>2434</v>
      </c>
      <c r="C642" s="35" t="s">
        <v>2435</v>
      </c>
      <c r="D642" s="34" t="s">
        <v>32</v>
      </c>
      <c r="E642" s="34" t="s">
        <v>8</v>
      </c>
      <c r="F642" s="36" t="s">
        <v>736</v>
      </c>
      <c r="G642" s="35" t="s">
        <v>2436</v>
      </c>
      <c r="H642" s="37" t="s">
        <v>1559</v>
      </c>
      <c r="I642" s="37"/>
      <c r="J642" s="58" t="str">
        <f>IF(F642="FED",IF(AND(E642="ConceptScheme",LEFT(H642,7) &lt;&gt; "inspire"),CONCATENATE("&lt;",H642,":",LOWER(IF(I642="",B642,I642)),"#id&gt;"),CONCATENATE("&lt;",H642,":",IF(I642="",B642,I642),"&gt;")),CONCATENATE("&lt;",H642,":",IF(I642="",B642,I642),"&gt;"))</f>
        <v>&lt;fed-thesaurus:countryniscode#id&gt;</v>
      </c>
      <c r="K642" s="10" t="s">
        <v>2447</v>
      </c>
      <c r="L642" s="2"/>
    </row>
    <row r="643" spans="1:12" s="7" customFormat="1" x14ac:dyDescent="0.3">
      <c r="A643" s="32"/>
      <c r="B643" s="31"/>
      <c r="C643" s="31"/>
      <c r="D643" s="32"/>
      <c r="E643" s="32"/>
      <c r="F643" s="44"/>
      <c r="G643" s="31"/>
      <c r="H643" s="45"/>
      <c r="I643" s="45"/>
      <c r="J643" s="31"/>
      <c r="K643" s="45"/>
    </row>
    <row r="644" spans="1:12" s="7" customFormat="1" x14ac:dyDescent="0.3">
      <c r="A644" s="32"/>
      <c r="B644" s="31"/>
      <c r="C644" s="31"/>
      <c r="D644" s="32"/>
      <c r="E644" s="32"/>
      <c r="F644" s="44"/>
      <c r="G644" s="31"/>
      <c r="H644" s="45"/>
      <c r="I644" s="45"/>
      <c r="J644" s="31"/>
      <c r="K644" s="45"/>
    </row>
    <row r="645" spans="1:12" s="7" customFormat="1" x14ac:dyDescent="0.3">
      <c r="A645" s="32"/>
      <c r="B645" s="31"/>
      <c r="C645" s="31"/>
      <c r="D645" s="32"/>
      <c r="E645" s="32"/>
      <c r="F645" s="44"/>
      <c r="G645" s="31"/>
      <c r="H645" s="45"/>
      <c r="I645" s="45"/>
      <c r="J645" s="31"/>
      <c r="K645" s="45"/>
    </row>
    <row r="646" spans="1:12" s="7" customFormat="1" x14ac:dyDescent="0.3">
      <c r="A646" s="32"/>
      <c r="B646" s="31"/>
      <c r="C646" s="31"/>
      <c r="D646" s="32"/>
      <c r="E646" s="32"/>
      <c r="F646" s="44"/>
      <c r="G646" s="31"/>
      <c r="H646" s="45"/>
      <c r="I646" s="45"/>
      <c r="J646" s="31"/>
      <c r="K646" s="45"/>
    </row>
    <row r="647" spans="1:12" s="7" customFormat="1" x14ac:dyDescent="0.3">
      <c r="A647" s="32"/>
      <c r="B647" s="31"/>
      <c r="C647" s="31"/>
      <c r="D647" s="32"/>
      <c r="E647" s="32"/>
      <c r="F647" s="44"/>
      <c r="G647" s="31"/>
      <c r="H647" s="45"/>
      <c r="I647" s="45"/>
      <c r="J647" s="31"/>
      <c r="K647" s="45"/>
    </row>
    <row r="648" spans="1:12" s="7" customFormat="1" x14ac:dyDescent="0.3">
      <c r="A648" s="32"/>
      <c r="B648" s="31"/>
      <c r="C648" s="31"/>
      <c r="D648" s="32"/>
      <c r="E648" s="32"/>
      <c r="F648" s="44"/>
      <c r="G648" s="31"/>
      <c r="H648" s="45"/>
      <c r="I648" s="45"/>
      <c r="J648" s="31"/>
      <c r="K648" s="45"/>
    </row>
    <row r="649" spans="1:12" s="7" customFormat="1" x14ac:dyDescent="0.3">
      <c r="A649" s="32"/>
      <c r="B649" s="31"/>
      <c r="C649" s="31"/>
      <c r="D649" s="32"/>
      <c r="E649" s="32"/>
      <c r="F649" s="44"/>
      <c r="G649" s="31"/>
      <c r="H649" s="45"/>
      <c r="I649" s="45"/>
      <c r="J649" s="31"/>
      <c r="K649" s="45"/>
    </row>
    <row r="650" spans="1:12" s="7" customFormat="1" x14ac:dyDescent="0.3">
      <c r="A650" s="32"/>
      <c r="B650" s="31"/>
      <c r="C650" s="31"/>
      <c r="D650" s="32"/>
      <c r="E650" s="32"/>
      <c r="F650" s="44"/>
      <c r="G650" s="31"/>
      <c r="H650" s="45"/>
      <c r="I650" s="45"/>
      <c r="J650" s="31"/>
      <c r="K650" s="45"/>
    </row>
    <row r="651" spans="1:12" s="7" customFormat="1" x14ac:dyDescent="0.3">
      <c r="A651" s="32"/>
      <c r="B651" s="31"/>
      <c r="C651" s="31"/>
      <c r="D651" s="32"/>
      <c r="E651" s="32"/>
      <c r="F651" s="44"/>
      <c r="G651" s="31"/>
      <c r="H651" s="45"/>
      <c r="I651" s="45"/>
      <c r="J651" s="31"/>
      <c r="K651" s="45"/>
    </row>
    <row r="652" spans="1:12" s="7" customFormat="1" x14ac:dyDescent="0.3">
      <c r="A652" s="32"/>
      <c r="B652" s="31"/>
      <c r="C652" s="31"/>
      <c r="D652" s="32"/>
      <c r="E652" s="32"/>
      <c r="F652" s="44"/>
      <c r="G652" s="31"/>
      <c r="H652" s="45"/>
      <c r="I652" s="45"/>
      <c r="J652" s="31"/>
      <c r="K652" s="45"/>
    </row>
    <row r="653" spans="1:12" s="7" customFormat="1" x14ac:dyDescent="0.3">
      <c r="A653" s="32"/>
      <c r="B653" s="31"/>
      <c r="C653" s="31"/>
      <c r="D653" s="32"/>
      <c r="E653" s="32"/>
      <c r="F653" s="44"/>
      <c r="G653" s="31"/>
      <c r="H653" s="45"/>
      <c r="I653" s="45"/>
      <c r="J653" s="31"/>
      <c r="K653" s="45"/>
    </row>
    <row r="654" spans="1:12" s="7" customFormat="1" x14ac:dyDescent="0.3">
      <c r="A654" s="32"/>
      <c r="B654" s="31"/>
      <c r="C654" s="31"/>
      <c r="D654" s="32"/>
      <c r="E654" s="32"/>
      <c r="F654" s="44"/>
      <c r="G654" s="31"/>
      <c r="H654" s="45"/>
      <c r="I654" s="45"/>
      <c r="J654" s="31"/>
      <c r="K654" s="45"/>
    </row>
    <row r="655" spans="1:12" s="7" customFormat="1" x14ac:dyDescent="0.3">
      <c r="A655" s="32"/>
      <c r="B655" s="31"/>
      <c r="C655" s="31"/>
      <c r="D655" s="32"/>
      <c r="E655" s="32"/>
      <c r="F655" s="44"/>
      <c r="G655" s="31"/>
      <c r="H655" s="45"/>
      <c r="I655" s="45"/>
      <c r="J655" s="31"/>
      <c r="K655" s="45"/>
    </row>
    <row r="656" spans="1:12" s="7" customFormat="1" x14ac:dyDescent="0.3">
      <c r="A656" s="32"/>
      <c r="B656" s="31"/>
      <c r="C656" s="31"/>
      <c r="D656" s="32"/>
      <c r="E656" s="32"/>
      <c r="F656" s="44"/>
      <c r="G656" s="31"/>
      <c r="H656" s="45"/>
      <c r="I656" s="45"/>
      <c r="J656" s="31"/>
      <c r="K656" s="45"/>
    </row>
    <row r="657" spans="1:11" s="7" customFormat="1" x14ac:dyDescent="0.3">
      <c r="A657" s="32"/>
      <c r="B657" s="31"/>
      <c r="C657" s="31"/>
      <c r="D657" s="32"/>
      <c r="E657" s="32"/>
      <c r="F657" s="44"/>
      <c r="G657" s="31"/>
      <c r="H657" s="45"/>
      <c r="I657" s="45"/>
      <c r="J657" s="31"/>
      <c r="K657" s="45"/>
    </row>
    <row r="658" spans="1:11" s="7" customFormat="1" x14ac:dyDescent="0.3">
      <c r="A658" s="32"/>
      <c r="B658" s="31"/>
      <c r="C658" s="31"/>
      <c r="D658" s="32"/>
      <c r="E658" s="32"/>
      <c r="F658" s="44"/>
      <c r="G658" s="31"/>
      <c r="H658" s="45"/>
      <c r="I658" s="45"/>
      <c r="J658" s="31"/>
      <c r="K658" s="45"/>
    </row>
    <row r="659" spans="1:11" s="7" customFormat="1" x14ac:dyDescent="0.3">
      <c r="A659" s="32"/>
      <c r="B659" s="31"/>
      <c r="C659" s="31"/>
      <c r="D659" s="32"/>
      <c r="E659" s="32"/>
      <c r="F659" s="44"/>
      <c r="G659" s="31"/>
      <c r="H659" s="45"/>
      <c r="I659" s="45"/>
      <c r="J659" s="31"/>
      <c r="K659" s="45"/>
    </row>
    <row r="660" spans="1:11" s="7" customFormat="1" x14ac:dyDescent="0.3">
      <c r="A660" s="32"/>
      <c r="B660" s="31"/>
      <c r="C660" s="31"/>
      <c r="D660" s="32"/>
      <c r="E660" s="32"/>
      <c r="F660" s="44"/>
      <c r="G660" s="31"/>
      <c r="H660" s="45"/>
      <c r="I660" s="45"/>
      <c r="J660" s="31"/>
      <c r="K660" s="45"/>
    </row>
    <row r="661" spans="1:11" s="7" customFormat="1" x14ac:dyDescent="0.3">
      <c r="A661" s="32"/>
      <c r="B661" s="31"/>
      <c r="C661" s="31"/>
      <c r="D661" s="32"/>
      <c r="E661" s="32"/>
      <c r="F661" s="44"/>
      <c r="G661" s="31"/>
      <c r="H661" s="45"/>
      <c r="I661" s="45"/>
      <c r="J661" s="31"/>
      <c r="K661" s="45"/>
    </row>
    <row r="662" spans="1:11" s="7" customFormat="1" x14ac:dyDescent="0.3">
      <c r="A662" s="32"/>
      <c r="B662" s="31"/>
      <c r="C662" s="31"/>
      <c r="D662" s="32"/>
      <c r="E662" s="32"/>
      <c r="F662" s="44"/>
      <c r="G662" s="31"/>
      <c r="H662" s="45"/>
      <c r="I662" s="45"/>
      <c r="J662" s="31"/>
      <c r="K662" s="45"/>
    </row>
    <row r="663" spans="1:11" s="7" customFormat="1" x14ac:dyDescent="0.3">
      <c r="A663" s="32"/>
      <c r="B663" s="31"/>
      <c r="C663" s="31"/>
      <c r="D663" s="32"/>
      <c r="E663" s="32"/>
      <c r="F663" s="44"/>
      <c r="G663" s="31"/>
      <c r="H663" s="45"/>
      <c r="I663" s="45"/>
      <c r="J663" s="31"/>
      <c r="K663" s="45"/>
    </row>
    <row r="664" spans="1:11" s="7" customFormat="1" x14ac:dyDescent="0.3">
      <c r="A664" s="32"/>
      <c r="B664" s="31"/>
      <c r="C664" s="31"/>
      <c r="D664" s="32"/>
      <c r="E664" s="32"/>
      <c r="F664" s="44"/>
      <c r="G664" s="31"/>
      <c r="H664" s="45"/>
      <c r="I664" s="45"/>
      <c r="J664" s="31"/>
      <c r="K664" s="45"/>
    </row>
    <row r="665" spans="1:11" s="7" customFormat="1" x14ac:dyDescent="0.3">
      <c r="A665" s="32"/>
      <c r="B665" s="31"/>
      <c r="C665" s="31"/>
      <c r="D665" s="32"/>
      <c r="E665" s="32"/>
      <c r="F665" s="44"/>
      <c r="G665" s="31"/>
      <c r="H665" s="45"/>
      <c r="I665" s="45"/>
      <c r="J665" s="31"/>
      <c r="K665" s="45"/>
    </row>
    <row r="666" spans="1:11" s="7" customFormat="1" x14ac:dyDescent="0.3">
      <c r="A666" s="32"/>
      <c r="B666" s="31"/>
      <c r="C666" s="31"/>
      <c r="D666" s="32"/>
      <c r="E666" s="32"/>
      <c r="F666" s="44"/>
      <c r="G666" s="31"/>
      <c r="H666" s="45"/>
      <c r="I666" s="45"/>
      <c r="J666" s="31"/>
      <c r="K666" s="45"/>
    </row>
    <row r="667" spans="1:11" s="7" customFormat="1" x14ac:dyDescent="0.3">
      <c r="A667" s="32"/>
      <c r="B667" s="31"/>
      <c r="C667" s="31"/>
      <c r="D667" s="32"/>
      <c r="E667" s="32"/>
      <c r="F667" s="44"/>
      <c r="G667" s="31"/>
      <c r="H667" s="45"/>
      <c r="I667" s="45"/>
      <c r="J667" s="31"/>
      <c r="K667" s="45"/>
    </row>
    <row r="668" spans="1:11" s="7" customFormat="1" x14ac:dyDescent="0.3">
      <c r="A668" s="32"/>
      <c r="B668" s="31"/>
      <c r="C668" s="31"/>
      <c r="D668" s="32"/>
      <c r="E668" s="32"/>
      <c r="F668" s="44"/>
      <c r="G668" s="31"/>
      <c r="H668" s="45"/>
      <c r="I668" s="45"/>
      <c r="J668" s="31"/>
      <c r="K668" s="45"/>
    </row>
    <row r="669" spans="1:11" s="7" customFormat="1" x14ac:dyDescent="0.3">
      <c r="A669" s="32"/>
      <c r="B669" s="31"/>
      <c r="C669" s="31"/>
      <c r="D669" s="32"/>
      <c r="E669" s="32"/>
      <c r="F669" s="44"/>
      <c r="G669" s="31"/>
      <c r="H669" s="45"/>
      <c r="I669" s="45"/>
      <c r="J669" s="31"/>
      <c r="K669" s="45"/>
    </row>
    <row r="670" spans="1:11" s="7" customFormat="1" x14ac:dyDescent="0.3">
      <c r="A670" s="32"/>
      <c r="B670" s="31"/>
      <c r="C670" s="31"/>
      <c r="D670" s="32"/>
      <c r="E670" s="32"/>
      <c r="F670" s="44"/>
      <c r="G670" s="31"/>
      <c r="H670" s="45"/>
      <c r="I670" s="45"/>
      <c r="J670" s="31"/>
      <c r="K670" s="45"/>
    </row>
    <row r="671" spans="1:11" s="7" customFormat="1" x14ac:dyDescent="0.3">
      <c r="A671" s="32"/>
      <c r="B671" s="31"/>
      <c r="C671" s="31"/>
      <c r="D671" s="32"/>
      <c r="E671" s="32"/>
      <c r="F671" s="44"/>
      <c r="G671" s="31"/>
      <c r="H671" s="45"/>
      <c r="I671" s="45"/>
      <c r="J671" s="31"/>
      <c r="K671" s="45"/>
    </row>
    <row r="672" spans="1:11" s="7" customFormat="1" x14ac:dyDescent="0.3">
      <c r="A672" s="32"/>
      <c r="B672" s="31"/>
      <c r="C672" s="31"/>
      <c r="D672" s="32"/>
      <c r="E672" s="32"/>
      <c r="F672" s="44"/>
      <c r="G672" s="31"/>
      <c r="H672" s="45"/>
      <c r="I672" s="45"/>
      <c r="J672" s="31"/>
      <c r="K672" s="45"/>
    </row>
    <row r="673" spans="1:11" s="7" customFormat="1" x14ac:dyDescent="0.3">
      <c r="A673" s="32"/>
      <c r="B673" s="31"/>
      <c r="C673" s="31"/>
      <c r="D673" s="32"/>
      <c r="E673" s="32"/>
      <c r="F673" s="44"/>
      <c r="G673" s="31"/>
      <c r="H673" s="45"/>
      <c r="I673" s="45"/>
      <c r="J673" s="31"/>
      <c r="K673" s="45"/>
    </row>
    <row r="674" spans="1:11" s="7" customFormat="1" x14ac:dyDescent="0.3">
      <c r="A674" s="32"/>
      <c r="B674" s="31"/>
      <c r="C674" s="31"/>
      <c r="D674" s="32"/>
      <c r="E674" s="32"/>
      <c r="F674" s="44"/>
      <c r="G674" s="31"/>
      <c r="H674" s="45"/>
      <c r="I674" s="45"/>
      <c r="J674" s="31"/>
      <c r="K674" s="45"/>
    </row>
    <row r="675" spans="1:11" s="7" customFormat="1" x14ac:dyDescent="0.3">
      <c r="A675" s="32"/>
      <c r="B675" s="31"/>
      <c r="C675" s="31"/>
      <c r="D675" s="32"/>
      <c r="E675" s="32"/>
      <c r="F675" s="44"/>
      <c r="G675" s="31"/>
      <c r="H675" s="45"/>
      <c r="I675" s="45"/>
      <c r="J675" s="31"/>
      <c r="K675" s="45"/>
    </row>
    <row r="676" spans="1:11" s="7" customFormat="1" x14ac:dyDescent="0.3">
      <c r="A676" s="32"/>
      <c r="B676" s="31"/>
      <c r="C676" s="31"/>
      <c r="D676" s="32"/>
      <c r="E676" s="32"/>
      <c r="F676" s="44"/>
      <c r="G676" s="31"/>
      <c r="H676" s="45"/>
      <c r="I676" s="45"/>
      <c r="J676" s="31"/>
      <c r="K676" s="45"/>
    </row>
    <row r="677" spans="1:11" s="7" customFormat="1" x14ac:dyDescent="0.3">
      <c r="A677" s="32"/>
      <c r="B677" s="31"/>
      <c r="C677" s="31"/>
      <c r="D677" s="32"/>
      <c r="E677" s="32"/>
      <c r="F677" s="44"/>
      <c r="G677" s="31"/>
      <c r="H677" s="45"/>
      <c r="I677" s="45"/>
      <c r="J677" s="31"/>
      <c r="K677" s="45"/>
    </row>
    <row r="678" spans="1:11" s="7" customFormat="1" x14ac:dyDescent="0.3">
      <c r="A678" s="32"/>
      <c r="B678" s="31"/>
      <c r="C678" s="31"/>
      <c r="D678" s="32"/>
      <c r="E678" s="32"/>
      <c r="F678" s="44"/>
      <c r="G678" s="31"/>
      <c r="H678" s="45"/>
      <c r="I678" s="45"/>
      <c r="J678" s="31"/>
      <c r="K678" s="45"/>
    </row>
    <row r="679" spans="1:11" s="7" customFormat="1" x14ac:dyDescent="0.3">
      <c r="A679" s="32"/>
      <c r="B679" s="31"/>
      <c r="C679" s="31"/>
      <c r="D679" s="32"/>
      <c r="E679" s="32"/>
      <c r="F679" s="44"/>
      <c r="G679" s="31"/>
      <c r="H679" s="45"/>
      <c r="I679" s="45"/>
      <c r="J679" s="31"/>
      <c r="K679" s="45"/>
    </row>
    <row r="680" spans="1:11" s="7" customFormat="1" x14ac:dyDescent="0.3">
      <c r="A680" s="32"/>
      <c r="B680" s="31"/>
      <c r="C680" s="31"/>
      <c r="D680" s="32"/>
      <c r="E680" s="32"/>
      <c r="F680" s="44"/>
      <c r="G680" s="31"/>
      <c r="H680" s="45"/>
      <c r="I680" s="45"/>
      <c r="J680" s="31"/>
      <c r="K680" s="45"/>
    </row>
    <row r="681" spans="1:11" s="7" customFormat="1" x14ac:dyDescent="0.3">
      <c r="A681" s="32"/>
      <c r="B681" s="31"/>
      <c r="C681" s="31"/>
      <c r="D681" s="32"/>
      <c r="E681" s="32"/>
      <c r="F681" s="44"/>
      <c r="G681" s="31"/>
      <c r="H681" s="45"/>
      <c r="I681" s="45"/>
      <c r="J681" s="31"/>
      <c r="K681" s="45"/>
    </row>
    <row r="682" spans="1:11" s="7" customFormat="1" x14ac:dyDescent="0.3">
      <c r="A682" s="32"/>
      <c r="B682" s="31"/>
      <c r="C682" s="31"/>
      <c r="D682" s="32"/>
      <c r="E682" s="32"/>
      <c r="F682" s="44"/>
      <c r="G682" s="31"/>
      <c r="H682" s="45"/>
      <c r="I682" s="45"/>
      <c r="J682" s="31"/>
      <c r="K682" s="45"/>
    </row>
    <row r="683" spans="1:11" s="7" customFormat="1" x14ac:dyDescent="0.3">
      <c r="A683" s="32"/>
      <c r="B683" s="31"/>
      <c r="C683" s="31"/>
      <c r="D683" s="32"/>
      <c r="E683" s="32"/>
      <c r="F683" s="44"/>
      <c r="G683" s="31"/>
      <c r="H683" s="45"/>
      <c r="I683" s="45"/>
      <c r="J683" s="31"/>
      <c r="K683" s="45"/>
    </row>
    <row r="684" spans="1:11" s="7" customFormat="1" x14ac:dyDescent="0.3">
      <c r="A684" s="32"/>
      <c r="B684" s="31"/>
      <c r="C684" s="31"/>
      <c r="D684" s="32"/>
      <c r="E684" s="32"/>
      <c r="F684" s="44"/>
      <c r="G684" s="31"/>
      <c r="H684" s="45"/>
      <c r="I684" s="45"/>
      <c r="J684" s="31"/>
      <c r="K684" s="45"/>
    </row>
    <row r="685" spans="1:11" s="7" customFormat="1" x14ac:dyDescent="0.3">
      <c r="A685" s="32"/>
      <c r="B685" s="31"/>
      <c r="C685" s="31"/>
      <c r="D685" s="32"/>
      <c r="E685" s="32"/>
      <c r="F685" s="44"/>
      <c r="G685" s="31"/>
      <c r="H685" s="45"/>
      <c r="I685" s="45"/>
      <c r="J685" s="31"/>
      <c r="K685" s="45"/>
    </row>
    <row r="686" spans="1:11" s="7" customFormat="1" x14ac:dyDescent="0.3">
      <c r="A686" s="32"/>
      <c r="B686" s="31"/>
      <c r="C686" s="31"/>
      <c r="D686" s="32"/>
      <c r="E686" s="32"/>
      <c r="F686" s="44"/>
      <c r="G686" s="31"/>
      <c r="H686" s="45"/>
      <c r="I686" s="45"/>
      <c r="J686" s="31"/>
      <c r="K686" s="45"/>
    </row>
    <row r="687" spans="1:11" s="7" customFormat="1" x14ac:dyDescent="0.3">
      <c r="A687" s="32"/>
      <c r="B687" s="31"/>
      <c r="C687" s="31"/>
      <c r="D687" s="32"/>
      <c r="E687" s="32"/>
      <c r="F687" s="44"/>
      <c r="G687" s="31"/>
      <c r="H687" s="45"/>
      <c r="I687" s="45"/>
      <c r="J687" s="31"/>
      <c r="K687" s="45"/>
    </row>
    <row r="688" spans="1:11" s="7" customFormat="1" x14ac:dyDescent="0.3">
      <c r="A688" s="32"/>
      <c r="B688" s="31"/>
      <c r="C688" s="31"/>
      <c r="D688" s="32"/>
      <c r="E688" s="32"/>
      <c r="F688" s="44"/>
      <c r="G688" s="31"/>
      <c r="H688" s="45"/>
      <c r="I688" s="45"/>
      <c r="J688" s="31"/>
      <c r="K688" s="45"/>
    </row>
    <row r="689" spans="1:11" s="7" customFormat="1" x14ac:dyDescent="0.3">
      <c r="A689" s="32"/>
      <c r="B689" s="31"/>
      <c r="C689" s="31"/>
      <c r="D689" s="32"/>
      <c r="E689" s="32"/>
      <c r="F689" s="44"/>
      <c r="G689" s="31"/>
      <c r="H689" s="45"/>
      <c r="I689" s="45"/>
      <c r="J689" s="31"/>
      <c r="K689" s="45"/>
    </row>
    <row r="690" spans="1:11" s="7" customFormat="1" x14ac:dyDescent="0.3">
      <c r="A690" s="32"/>
      <c r="B690" s="31"/>
      <c r="C690" s="31"/>
      <c r="D690" s="32"/>
      <c r="E690" s="32"/>
      <c r="F690" s="44"/>
      <c r="G690" s="31"/>
      <c r="H690" s="45"/>
      <c r="I690" s="45"/>
      <c r="J690" s="31"/>
      <c r="K690" s="45"/>
    </row>
    <row r="691" spans="1:11" s="7" customFormat="1" x14ac:dyDescent="0.3">
      <c r="A691" s="32"/>
      <c r="B691" s="31"/>
      <c r="C691" s="31"/>
      <c r="D691" s="32"/>
      <c r="E691" s="32"/>
      <c r="F691" s="44"/>
      <c r="G691" s="31"/>
      <c r="H691" s="45"/>
      <c r="I691" s="45"/>
      <c r="J691" s="31"/>
      <c r="K691" s="45"/>
    </row>
    <row r="692" spans="1:11" s="7" customFormat="1" x14ac:dyDescent="0.3">
      <c r="A692" s="32"/>
      <c r="B692" s="31"/>
      <c r="C692" s="31"/>
      <c r="D692" s="32"/>
      <c r="E692" s="32"/>
      <c r="F692" s="44"/>
      <c r="G692" s="31"/>
      <c r="H692" s="45"/>
      <c r="I692" s="45"/>
      <c r="J692" s="31"/>
      <c r="K692" s="45"/>
    </row>
    <row r="693" spans="1:11" s="7" customFormat="1" x14ac:dyDescent="0.3">
      <c r="A693" s="32"/>
      <c r="B693" s="31"/>
      <c r="C693" s="31"/>
      <c r="D693" s="32"/>
      <c r="E693" s="32"/>
      <c r="F693" s="44"/>
      <c r="G693" s="31"/>
      <c r="H693" s="45"/>
      <c r="I693" s="45"/>
      <c r="J693" s="31"/>
      <c r="K693" s="45"/>
    </row>
    <row r="694" spans="1:11" s="7" customFormat="1" x14ac:dyDescent="0.3">
      <c r="A694" s="32"/>
      <c r="B694" s="31"/>
      <c r="C694" s="31"/>
      <c r="D694" s="32"/>
      <c r="E694" s="32"/>
      <c r="F694" s="44"/>
      <c r="G694" s="31"/>
      <c r="H694" s="45"/>
      <c r="I694" s="45"/>
      <c r="J694" s="31"/>
      <c r="K694" s="45"/>
    </row>
    <row r="695" spans="1:11" s="7" customFormat="1" x14ac:dyDescent="0.3">
      <c r="A695" s="32"/>
      <c r="B695" s="31"/>
      <c r="C695" s="31"/>
      <c r="D695" s="32"/>
      <c r="E695" s="32"/>
      <c r="F695" s="44"/>
      <c r="G695" s="31"/>
      <c r="H695" s="45"/>
      <c r="I695" s="45"/>
      <c r="J695" s="31"/>
      <c r="K695" s="45"/>
    </row>
    <row r="696" spans="1:11" s="7" customFormat="1" x14ac:dyDescent="0.3">
      <c r="A696" s="32"/>
      <c r="B696" s="31"/>
      <c r="C696" s="31"/>
      <c r="D696" s="32"/>
      <c r="E696" s="32"/>
      <c r="F696" s="44"/>
      <c r="G696" s="31"/>
      <c r="H696" s="45"/>
      <c r="I696" s="45"/>
      <c r="J696" s="31"/>
      <c r="K696" s="45"/>
    </row>
    <row r="697" spans="1:11" s="7" customFormat="1" x14ac:dyDescent="0.3">
      <c r="A697" s="32"/>
      <c r="B697" s="31"/>
      <c r="C697" s="31"/>
      <c r="D697" s="32"/>
      <c r="E697" s="32"/>
      <c r="F697" s="44"/>
      <c r="G697" s="31"/>
      <c r="H697" s="45"/>
      <c r="I697" s="45"/>
      <c r="J697" s="31"/>
      <c r="K697" s="45"/>
    </row>
    <row r="698" spans="1:11" s="7" customFormat="1" x14ac:dyDescent="0.3">
      <c r="A698" s="32"/>
      <c r="B698" s="31"/>
      <c r="C698" s="31"/>
      <c r="D698" s="32"/>
      <c r="E698" s="32"/>
      <c r="F698" s="44"/>
      <c r="G698" s="31"/>
      <c r="H698" s="45"/>
      <c r="I698" s="45"/>
      <c r="J698" s="31"/>
      <c r="K698" s="45"/>
    </row>
    <row r="699" spans="1:11" s="7" customFormat="1" x14ac:dyDescent="0.3">
      <c r="A699" s="32"/>
      <c r="B699" s="31"/>
      <c r="C699" s="31"/>
      <c r="D699" s="32"/>
      <c r="E699" s="32"/>
      <c r="F699" s="44"/>
      <c r="G699" s="31"/>
      <c r="H699" s="45"/>
      <c r="I699" s="45"/>
      <c r="J699" s="31"/>
      <c r="K699" s="45"/>
    </row>
    <row r="700" spans="1:11" s="7" customFormat="1" x14ac:dyDescent="0.3">
      <c r="A700" s="32"/>
      <c r="B700" s="31"/>
      <c r="C700" s="31"/>
      <c r="D700" s="32"/>
      <c r="E700" s="32"/>
      <c r="F700" s="44"/>
      <c r="G700" s="31"/>
      <c r="H700" s="45"/>
      <c r="I700" s="45"/>
      <c r="J700" s="31"/>
      <c r="K700" s="45"/>
    </row>
    <row r="701" spans="1:11" s="7" customFormat="1" x14ac:dyDescent="0.3">
      <c r="A701" s="32"/>
      <c r="B701" s="31"/>
      <c r="C701" s="31"/>
      <c r="D701" s="32"/>
      <c r="E701" s="32"/>
      <c r="F701" s="44"/>
      <c r="G701" s="31"/>
      <c r="H701" s="45"/>
      <c r="I701" s="45"/>
      <c r="J701" s="31"/>
      <c r="K701" s="45"/>
    </row>
    <row r="702" spans="1:11" s="7" customFormat="1" x14ac:dyDescent="0.3">
      <c r="A702" s="32"/>
      <c r="B702" s="31"/>
      <c r="C702" s="31"/>
      <c r="D702" s="32"/>
      <c r="E702" s="32"/>
      <c r="F702" s="44"/>
      <c r="G702" s="31"/>
      <c r="H702" s="45"/>
      <c r="I702" s="45"/>
      <c r="J702" s="31"/>
      <c r="K702" s="45"/>
    </row>
    <row r="703" spans="1:11" s="7" customFormat="1" x14ac:dyDescent="0.3">
      <c r="A703" s="32"/>
      <c r="B703" s="31"/>
      <c r="C703" s="31"/>
      <c r="D703" s="32"/>
      <c r="E703" s="32"/>
      <c r="F703" s="44"/>
      <c r="G703" s="31"/>
      <c r="H703" s="45"/>
      <c r="I703" s="45"/>
      <c r="J703" s="31"/>
      <c r="K703" s="45"/>
    </row>
    <row r="704" spans="1:11" s="7" customFormat="1" x14ac:dyDescent="0.3">
      <c r="A704" s="32"/>
      <c r="B704" s="31"/>
      <c r="C704" s="31"/>
      <c r="D704" s="32"/>
      <c r="E704" s="32"/>
      <c r="F704" s="44"/>
      <c r="G704" s="31"/>
      <c r="H704" s="45"/>
      <c r="I704" s="45"/>
      <c r="J704" s="31"/>
      <c r="K704" s="45"/>
    </row>
    <row r="705" spans="1:11" s="7" customFormat="1" x14ac:dyDescent="0.3">
      <c r="A705" s="32"/>
      <c r="B705" s="31"/>
      <c r="C705" s="31"/>
      <c r="D705" s="32"/>
      <c r="E705" s="32"/>
      <c r="F705" s="44"/>
      <c r="G705" s="31"/>
      <c r="H705" s="45"/>
      <c r="I705" s="45"/>
      <c r="J705" s="31"/>
      <c r="K705" s="45"/>
    </row>
    <row r="706" spans="1:11" s="7" customFormat="1" x14ac:dyDescent="0.3">
      <c r="A706" s="32"/>
      <c r="B706" s="31"/>
      <c r="C706" s="31"/>
      <c r="D706" s="32"/>
      <c r="E706" s="32"/>
      <c r="F706" s="44"/>
      <c r="G706" s="31"/>
      <c r="H706" s="45"/>
      <c r="I706" s="45"/>
      <c r="J706" s="31"/>
      <c r="K706" s="45"/>
    </row>
    <row r="707" spans="1:11" s="7" customFormat="1" x14ac:dyDescent="0.3">
      <c r="A707" s="32"/>
      <c r="B707" s="31"/>
      <c r="C707" s="31"/>
      <c r="D707" s="32"/>
      <c r="E707" s="32"/>
      <c r="F707" s="44"/>
      <c r="G707" s="31"/>
      <c r="H707" s="45"/>
      <c r="I707" s="45"/>
      <c r="J707" s="31"/>
      <c r="K707" s="45"/>
    </row>
    <row r="708" spans="1:11" s="7" customFormat="1" x14ac:dyDescent="0.3">
      <c r="A708" s="32"/>
      <c r="B708" s="31"/>
      <c r="C708" s="31"/>
      <c r="D708" s="32"/>
      <c r="E708" s="32"/>
      <c r="F708" s="44"/>
      <c r="G708" s="31"/>
      <c r="H708" s="45"/>
      <c r="I708" s="45"/>
      <c r="J708" s="31"/>
      <c r="K708" s="45"/>
    </row>
    <row r="709" spans="1:11" s="7" customFormat="1" x14ac:dyDescent="0.3">
      <c r="A709" s="32"/>
      <c r="B709" s="31"/>
      <c r="C709" s="31"/>
      <c r="D709" s="32"/>
      <c r="E709" s="32"/>
      <c r="F709" s="44"/>
      <c r="G709" s="31"/>
      <c r="H709" s="45"/>
      <c r="I709" s="45"/>
      <c r="J709" s="31"/>
      <c r="K709" s="45"/>
    </row>
    <row r="710" spans="1:11" s="7" customFormat="1" x14ac:dyDescent="0.3">
      <c r="A710" s="32"/>
      <c r="B710" s="31"/>
      <c r="C710" s="31"/>
      <c r="D710" s="32"/>
      <c r="E710" s="32"/>
      <c r="F710" s="44"/>
      <c r="G710" s="31"/>
      <c r="H710" s="45"/>
      <c r="I710" s="45"/>
      <c r="J710" s="31"/>
      <c r="K710" s="45"/>
    </row>
    <row r="711" spans="1:11" s="7" customFormat="1" x14ac:dyDescent="0.3">
      <c r="A711" s="32"/>
      <c r="B711" s="31"/>
      <c r="C711" s="31"/>
      <c r="D711" s="32"/>
      <c r="E711" s="32"/>
      <c r="F711" s="44"/>
      <c r="G711" s="31"/>
      <c r="H711" s="45"/>
      <c r="I711" s="45"/>
      <c r="J711" s="31"/>
      <c r="K711" s="45"/>
    </row>
    <row r="712" spans="1:11" s="7" customFormat="1" x14ac:dyDescent="0.3">
      <c r="A712" s="32"/>
      <c r="B712" s="31"/>
      <c r="C712" s="31"/>
      <c r="D712" s="32"/>
      <c r="E712" s="32"/>
      <c r="F712" s="44"/>
      <c r="G712" s="31"/>
      <c r="H712" s="45"/>
      <c r="I712" s="45"/>
      <c r="J712" s="31"/>
      <c r="K712" s="45"/>
    </row>
    <row r="713" spans="1:11" s="7" customFormat="1" x14ac:dyDescent="0.3">
      <c r="A713" s="32"/>
      <c r="B713" s="31"/>
      <c r="C713" s="31"/>
      <c r="D713" s="32"/>
      <c r="E713" s="32"/>
      <c r="F713" s="44"/>
      <c r="G713" s="31"/>
      <c r="H713" s="45"/>
      <c r="I713" s="45"/>
      <c r="J713" s="31"/>
      <c r="K713" s="45"/>
    </row>
    <row r="714" spans="1:11" s="7" customFormat="1" x14ac:dyDescent="0.3">
      <c r="A714" s="32"/>
      <c r="B714" s="31"/>
      <c r="C714" s="31"/>
      <c r="D714" s="32"/>
      <c r="E714" s="32"/>
      <c r="F714" s="44"/>
      <c r="G714" s="31"/>
      <c r="H714" s="45"/>
      <c r="I714" s="45"/>
      <c r="J714" s="31"/>
      <c r="K714" s="45"/>
    </row>
    <row r="715" spans="1:11" s="7" customFormat="1" x14ac:dyDescent="0.3">
      <c r="A715" s="32"/>
      <c r="B715" s="31"/>
      <c r="C715" s="31"/>
      <c r="D715" s="32"/>
      <c r="E715" s="32"/>
      <c r="F715" s="44"/>
      <c r="G715" s="31"/>
      <c r="H715" s="45"/>
      <c r="I715" s="45"/>
      <c r="J715" s="31"/>
      <c r="K715" s="45"/>
    </row>
    <row r="716" spans="1:11" s="7" customFormat="1" x14ac:dyDescent="0.3">
      <c r="A716" s="32"/>
      <c r="B716" s="31"/>
      <c r="C716" s="31"/>
      <c r="D716" s="32"/>
      <c r="E716" s="32"/>
      <c r="F716" s="44"/>
      <c r="G716" s="31"/>
      <c r="H716" s="45"/>
      <c r="I716" s="45"/>
      <c r="J716" s="31"/>
      <c r="K716" s="45"/>
    </row>
    <row r="717" spans="1:11" s="7" customFormat="1" x14ac:dyDescent="0.3">
      <c r="A717" s="32"/>
      <c r="B717" s="31"/>
      <c r="C717" s="31"/>
      <c r="D717" s="32"/>
      <c r="E717" s="32"/>
      <c r="F717" s="44"/>
      <c r="G717" s="31"/>
      <c r="H717" s="45"/>
      <c r="I717" s="45"/>
      <c r="J717" s="31"/>
      <c r="K717" s="45"/>
    </row>
    <row r="718" spans="1:11" s="7" customFormat="1" x14ac:dyDescent="0.3">
      <c r="A718" s="32"/>
      <c r="B718" s="31"/>
      <c r="C718" s="31"/>
      <c r="D718" s="32"/>
      <c r="E718" s="32"/>
      <c r="F718" s="44"/>
      <c r="G718" s="31"/>
      <c r="H718" s="45"/>
      <c r="I718" s="45"/>
      <c r="J718" s="31"/>
      <c r="K718" s="45"/>
    </row>
    <row r="719" spans="1:11" s="7" customFormat="1" x14ac:dyDescent="0.3">
      <c r="A719" s="32"/>
      <c r="B719" s="31"/>
      <c r="C719" s="31"/>
      <c r="D719" s="32"/>
      <c r="E719" s="32"/>
      <c r="F719" s="44"/>
      <c r="G719" s="31"/>
      <c r="H719" s="45"/>
      <c r="I719" s="45"/>
      <c r="J719" s="31"/>
      <c r="K719" s="45"/>
    </row>
    <row r="720" spans="1:11" s="7" customFormat="1" x14ac:dyDescent="0.3">
      <c r="A720" s="32"/>
      <c r="B720" s="31"/>
      <c r="C720" s="31"/>
      <c r="D720" s="32"/>
      <c r="E720" s="32"/>
      <c r="F720" s="44"/>
      <c r="G720" s="31"/>
      <c r="H720" s="45"/>
      <c r="I720" s="45"/>
      <c r="J720" s="31"/>
      <c r="K720" s="45"/>
    </row>
    <row r="721" spans="1:11" s="7" customFormat="1" x14ac:dyDescent="0.3">
      <c r="A721" s="32"/>
      <c r="B721" s="31"/>
      <c r="C721" s="31"/>
      <c r="D721" s="32"/>
      <c r="E721" s="32"/>
      <c r="F721" s="44"/>
      <c r="G721" s="31"/>
      <c r="H721" s="45"/>
      <c r="I721" s="45"/>
      <c r="J721" s="31"/>
      <c r="K721" s="45"/>
    </row>
    <row r="722" spans="1:11" s="7" customFormat="1" x14ac:dyDescent="0.3">
      <c r="A722" s="32"/>
      <c r="B722" s="31"/>
      <c r="C722" s="31"/>
      <c r="D722" s="32"/>
      <c r="E722" s="32"/>
      <c r="F722" s="44"/>
      <c r="G722" s="31"/>
      <c r="H722" s="45"/>
      <c r="I722" s="45"/>
      <c r="J722" s="31"/>
      <c r="K722" s="45"/>
    </row>
    <row r="723" spans="1:11" s="7" customFormat="1" x14ac:dyDescent="0.3">
      <c r="A723" s="32"/>
      <c r="B723" s="31"/>
      <c r="C723" s="31"/>
      <c r="D723" s="32"/>
      <c r="E723" s="32"/>
      <c r="F723" s="44"/>
      <c r="G723" s="31"/>
      <c r="H723" s="45"/>
      <c r="I723" s="45"/>
      <c r="J723" s="31"/>
      <c r="K723" s="45"/>
    </row>
    <row r="724" spans="1:11" s="7" customFormat="1" x14ac:dyDescent="0.3">
      <c r="A724" s="32"/>
      <c r="B724" s="31"/>
      <c r="C724" s="31"/>
      <c r="D724" s="32"/>
      <c r="E724" s="32"/>
      <c r="F724" s="44"/>
      <c r="G724" s="31"/>
      <c r="H724" s="45"/>
      <c r="I724" s="45"/>
      <c r="J724" s="31"/>
      <c r="K724" s="45"/>
    </row>
    <row r="725" spans="1:11" s="7" customFormat="1" x14ac:dyDescent="0.3">
      <c r="A725" s="32"/>
      <c r="B725" s="31"/>
      <c r="C725" s="31"/>
      <c r="D725" s="32"/>
      <c r="E725" s="32"/>
      <c r="F725" s="44"/>
      <c r="G725" s="31"/>
      <c r="H725" s="45"/>
      <c r="I725" s="45"/>
      <c r="J725" s="31"/>
      <c r="K725" s="45"/>
    </row>
    <row r="726" spans="1:11" s="7" customFormat="1" x14ac:dyDescent="0.3">
      <c r="A726" s="32"/>
      <c r="B726" s="31"/>
      <c r="C726" s="31"/>
      <c r="D726" s="32"/>
      <c r="E726" s="32"/>
      <c r="F726" s="44"/>
      <c r="G726" s="31"/>
      <c r="H726" s="45"/>
      <c r="I726" s="45"/>
      <c r="J726" s="31"/>
      <c r="K726" s="45"/>
    </row>
    <row r="727" spans="1:11" s="7" customFormat="1" x14ac:dyDescent="0.3">
      <c r="A727" s="32"/>
      <c r="B727" s="31"/>
      <c r="C727" s="31"/>
      <c r="D727" s="32"/>
      <c r="E727" s="32"/>
      <c r="F727" s="44"/>
      <c r="G727" s="31"/>
      <c r="H727" s="45"/>
      <c r="I727" s="45"/>
      <c r="J727" s="31"/>
      <c r="K727" s="45"/>
    </row>
    <row r="728" spans="1:11" s="7" customFormat="1" x14ac:dyDescent="0.3">
      <c r="A728" s="32"/>
      <c r="B728" s="31"/>
      <c r="C728" s="31"/>
      <c r="D728" s="32"/>
      <c r="E728" s="32"/>
      <c r="F728" s="44"/>
      <c r="G728" s="31"/>
      <c r="H728" s="45"/>
      <c r="I728" s="45"/>
      <c r="J728" s="31"/>
      <c r="K728" s="45"/>
    </row>
    <row r="729" spans="1:11" s="7" customFormat="1" x14ac:dyDescent="0.3">
      <c r="A729" s="32"/>
      <c r="B729" s="31"/>
      <c r="C729" s="31"/>
      <c r="D729" s="32"/>
      <c r="E729" s="32"/>
      <c r="F729" s="44"/>
      <c r="G729" s="31"/>
      <c r="H729" s="45"/>
      <c r="I729" s="45"/>
      <c r="J729" s="31"/>
      <c r="K729" s="45"/>
    </row>
    <row r="730" spans="1:11" s="7" customFormat="1" x14ac:dyDescent="0.3">
      <c r="A730" s="32"/>
      <c r="B730" s="31"/>
      <c r="C730" s="31"/>
      <c r="D730" s="32"/>
      <c r="E730" s="32"/>
      <c r="F730" s="44"/>
      <c r="G730" s="31"/>
      <c r="H730" s="45"/>
      <c r="I730" s="45"/>
      <c r="J730" s="31"/>
      <c r="K730" s="45"/>
    </row>
    <row r="731" spans="1:11" s="7" customFormat="1" x14ac:dyDescent="0.3">
      <c r="A731" s="32"/>
      <c r="B731" s="31"/>
      <c r="C731" s="31"/>
      <c r="D731" s="32"/>
      <c r="E731" s="32"/>
      <c r="F731" s="44"/>
      <c r="G731" s="31"/>
      <c r="H731" s="45"/>
      <c r="I731" s="45"/>
      <c r="J731" s="31"/>
      <c r="K731" s="45"/>
    </row>
    <row r="732" spans="1:11" s="7" customFormat="1" x14ac:dyDescent="0.3">
      <c r="A732" s="32"/>
      <c r="B732" s="31"/>
      <c r="C732" s="31"/>
      <c r="D732" s="32"/>
      <c r="E732" s="32"/>
      <c r="F732" s="44"/>
      <c r="G732" s="31"/>
      <c r="H732" s="45"/>
      <c r="I732" s="45"/>
      <c r="J732" s="31"/>
      <c r="K732" s="45"/>
    </row>
    <row r="733" spans="1:11" s="7" customFormat="1" x14ac:dyDescent="0.3">
      <c r="A733" s="32"/>
      <c r="B733" s="31"/>
      <c r="C733" s="31"/>
      <c r="D733" s="32"/>
      <c r="E733" s="32"/>
      <c r="F733" s="44"/>
      <c r="G733" s="31"/>
      <c r="H733" s="45"/>
      <c r="I733" s="45"/>
      <c r="J733" s="31"/>
      <c r="K733" s="45"/>
    </row>
    <row r="734" spans="1:11" s="7" customFormat="1" x14ac:dyDescent="0.3">
      <c r="A734" s="32"/>
      <c r="B734" s="31"/>
      <c r="C734" s="31"/>
      <c r="D734" s="32"/>
      <c r="E734" s="32"/>
      <c r="F734" s="44"/>
      <c r="G734" s="31"/>
      <c r="H734" s="45"/>
      <c r="I734" s="45"/>
      <c r="J734" s="31"/>
      <c r="K734" s="45"/>
    </row>
    <row r="735" spans="1:11" s="7" customFormat="1" x14ac:dyDescent="0.3">
      <c r="A735" s="32"/>
      <c r="B735" s="31"/>
      <c r="C735" s="31"/>
      <c r="D735" s="32"/>
      <c r="E735" s="32"/>
      <c r="F735" s="44"/>
      <c r="G735" s="31"/>
      <c r="H735" s="45"/>
      <c r="I735" s="45"/>
      <c r="J735" s="31"/>
      <c r="K735" s="45"/>
    </row>
    <row r="736" spans="1:11" s="7" customFormat="1" x14ac:dyDescent="0.3">
      <c r="A736" s="32"/>
      <c r="B736" s="31"/>
      <c r="C736" s="31"/>
      <c r="D736" s="32"/>
      <c r="E736" s="32"/>
      <c r="F736" s="44"/>
      <c r="G736" s="31"/>
      <c r="H736" s="45"/>
      <c r="I736" s="45"/>
      <c r="J736" s="31"/>
      <c r="K736" s="45"/>
    </row>
    <row r="737" spans="1:11" s="7" customFormat="1" x14ac:dyDescent="0.3">
      <c r="A737" s="32"/>
      <c r="B737" s="31"/>
      <c r="C737" s="31"/>
      <c r="D737" s="32"/>
      <c r="E737" s="32"/>
      <c r="F737" s="44"/>
      <c r="G737" s="31"/>
      <c r="H737" s="45"/>
      <c r="I737" s="45"/>
      <c r="J737" s="31"/>
      <c r="K737" s="45"/>
    </row>
    <row r="738" spans="1:11" s="7" customFormat="1" x14ac:dyDescent="0.3">
      <c r="A738" s="32"/>
      <c r="B738" s="31"/>
      <c r="C738" s="31"/>
      <c r="D738" s="32"/>
      <c r="E738" s="32"/>
      <c r="F738" s="44"/>
      <c r="G738" s="31"/>
      <c r="H738" s="45"/>
      <c r="I738" s="45"/>
      <c r="J738" s="31"/>
      <c r="K738" s="45"/>
    </row>
    <row r="739" spans="1:11" s="7" customFormat="1" x14ac:dyDescent="0.3">
      <c r="A739" s="32"/>
      <c r="B739" s="31"/>
      <c r="C739" s="31"/>
      <c r="D739" s="32"/>
      <c r="E739" s="32"/>
      <c r="F739" s="44"/>
      <c r="G739" s="31"/>
      <c r="H739" s="45"/>
      <c r="I739" s="45"/>
      <c r="J739" s="31"/>
      <c r="K739" s="45"/>
    </row>
    <row r="740" spans="1:11" s="7" customFormat="1" x14ac:dyDescent="0.3">
      <c r="A740" s="32"/>
      <c r="B740" s="31"/>
      <c r="C740" s="31"/>
      <c r="D740" s="32"/>
      <c r="E740" s="32"/>
      <c r="F740" s="44"/>
      <c r="G740" s="31"/>
      <c r="H740" s="45"/>
      <c r="I740" s="45"/>
      <c r="J740" s="31"/>
      <c r="K740" s="45"/>
    </row>
    <row r="741" spans="1:11" s="7" customFormat="1" x14ac:dyDescent="0.3">
      <c r="A741" s="32"/>
      <c r="B741" s="31"/>
      <c r="C741" s="31"/>
      <c r="D741" s="32"/>
      <c r="E741" s="32"/>
      <c r="F741" s="44"/>
      <c r="G741" s="31"/>
      <c r="H741" s="45"/>
      <c r="I741" s="45"/>
      <c r="J741" s="31"/>
      <c r="K741" s="45"/>
    </row>
    <row r="742" spans="1:11" s="7" customFormat="1" x14ac:dyDescent="0.3">
      <c r="A742" s="32"/>
      <c r="B742" s="31"/>
      <c r="C742" s="31"/>
      <c r="D742" s="32"/>
      <c r="E742" s="32"/>
      <c r="F742" s="44"/>
      <c r="G742" s="31"/>
      <c r="H742" s="45"/>
      <c r="I742" s="45"/>
      <c r="J742" s="31"/>
      <c r="K742" s="45"/>
    </row>
    <row r="743" spans="1:11" s="7" customFormat="1" x14ac:dyDescent="0.3">
      <c r="A743" s="32"/>
      <c r="B743" s="31"/>
      <c r="C743" s="31"/>
      <c r="D743" s="32"/>
      <c r="E743" s="32"/>
      <c r="F743" s="44"/>
      <c r="G743" s="31"/>
      <c r="H743" s="45"/>
      <c r="I743" s="45"/>
      <c r="J743" s="31"/>
      <c r="K743" s="45"/>
    </row>
    <row r="744" spans="1:11" s="7" customFormat="1" x14ac:dyDescent="0.3">
      <c r="A744" s="32"/>
      <c r="B744" s="31"/>
      <c r="C744" s="31"/>
      <c r="D744" s="32"/>
      <c r="E744" s="32"/>
      <c r="F744" s="44"/>
      <c r="G744" s="31"/>
      <c r="H744" s="45"/>
      <c r="I744" s="45"/>
      <c r="J744" s="31"/>
      <c r="K744" s="45"/>
    </row>
    <row r="745" spans="1:11" s="7" customFormat="1" x14ac:dyDescent="0.3">
      <c r="A745" s="32"/>
      <c r="B745" s="31"/>
      <c r="C745" s="31"/>
      <c r="D745" s="32"/>
      <c r="E745" s="32"/>
      <c r="F745" s="44"/>
      <c r="G745" s="31"/>
      <c r="H745" s="45"/>
      <c r="I745" s="45"/>
      <c r="J745" s="31"/>
      <c r="K745" s="45"/>
    </row>
    <row r="746" spans="1:11" s="7" customFormat="1" x14ac:dyDescent="0.3">
      <c r="A746" s="32"/>
      <c r="B746" s="31"/>
      <c r="C746" s="31"/>
      <c r="D746" s="32"/>
      <c r="E746" s="32"/>
      <c r="F746" s="44"/>
      <c r="G746" s="31"/>
      <c r="H746" s="45"/>
      <c r="I746" s="45"/>
      <c r="J746" s="31"/>
      <c r="K746" s="45"/>
    </row>
    <row r="747" spans="1:11" s="7" customFormat="1" x14ac:dyDescent="0.3">
      <c r="A747" s="32"/>
      <c r="B747" s="31"/>
      <c r="C747" s="31"/>
      <c r="D747" s="32"/>
      <c r="E747" s="32"/>
      <c r="F747" s="44"/>
      <c r="G747" s="31"/>
      <c r="H747" s="45"/>
      <c r="I747" s="45"/>
      <c r="J747" s="31"/>
      <c r="K747" s="45"/>
    </row>
    <row r="748" spans="1:11" s="7" customFormat="1" x14ac:dyDescent="0.3">
      <c r="A748" s="32"/>
      <c r="B748" s="31"/>
      <c r="C748" s="31"/>
      <c r="D748" s="32"/>
      <c r="E748" s="32"/>
      <c r="F748" s="44"/>
      <c r="G748" s="31"/>
      <c r="H748" s="45"/>
      <c r="I748" s="45"/>
      <c r="J748" s="31"/>
      <c r="K748" s="45"/>
    </row>
    <row r="749" spans="1:11" s="7" customFormat="1" x14ac:dyDescent="0.3">
      <c r="A749" s="32"/>
      <c r="B749" s="31"/>
      <c r="C749" s="31"/>
      <c r="D749" s="32"/>
      <c r="E749" s="32"/>
      <c r="F749" s="44"/>
      <c r="G749" s="31"/>
      <c r="H749" s="45"/>
      <c r="I749" s="45"/>
      <c r="J749" s="31"/>
      <c r="K749" s="45"/>
    </row>
    <row r="750" spans="1:11" s="7" customFormat="1" x14ac:dyDescent="0.3">
      <c r="A750" s="32"/>
      <c r="B750" s="31"/>
      <c r="C750" s="31"/>
      <c r="D750" s="32"/>
      <c r="E750" s="32"/>
      <c r="F750" s="44"/>
      <c r="G750" s="31"/>
      <c r="H750" s="45"/>
      <c r="I750" s="45"/>
      <c r="J750" s="31"/>
      <c r="K750" s="45"/>
    </row>
    <row r="751" spans="1:11" s="7" customFormat="1" x14ac:dyDescent="0.3">
      <c r="A751" s="32"/>
      <c r="B751" s="31"/>
      <c r="C751" s="31"/>
      <c r="D751" s="32"/>
      <c r="E751" s="32"/>
      <c r="F751" s="44"/>
      <c r="G751" s="31"/>
      <c r="H751" s="45"/>
      <c r="I751" s="45"/>
      <c r="J751" s="31"/>
      <c r="K751" s="45"/>
    </row>
    <row r="752" spans="1:11" s="7" customFormat="1" x14ac:dyDescent="0.3">
      <c r="A752" s="32"/>
      <c r="B752" s="31"/>
      <c r="C752" s="31"/>
      <c r="D752" s="32"/>
      <c r="E752" s="32"/>
      <c r="F752" s="44"/>
      <c r="G752" s="31"/>
      <c r="H752" s="45"/>
      <c r="I752" s="45"/>
      <c r="J752" s="31"/>
      <c r="K752" s="45"/>
    </row>
    <row r="753" spans="1:11" s="7" customFormat="1" x14ac:dyDescent="0.3">
      <c r="A753" s="32"/>
      <c r="B753" s="31"/>
      <c r="C753" s="31"/>
      <c r="D753" s="32"/>
      <c r="E753" s="32"/>
      <c r="F753" s="44"/>
      <c r="G753" s="31"/>
      <c r="H753" s="45"/>
      <c r="I753" s="45"/>
      <c r="J753" s="31"/>
      <c r="K753" s="45"/>
    </row>
    <row r="754" spans="1:11" s="7" customFormat="1" x14ac:dyDescent="0.3">
      <c r="A754" s="32"/>
      <c r="B754" s="31"/>
      <c r="C754" s="31"/>
      <c r="D754" s="32"/>
      <c r="E754" s="32"/>
      <c r="F754" s="44"/>
      <c r="G754" s="31"/>
      <c r="H754" s="45"/>
      <c r="I754" s="45"/>
      <c r="J754" s="31"/>
      <c r="K754" s="45"/>
    </row>
    <row r="755" spans="1:11" s="7" customFormat="1" x14ac:dyDescent="0.3">
      <c r="A755" s="32"/>
      <c r="B755" s="31"/>
      <c r="C755" s="31"/>
      <c r="D755" s="32"/>
      <c r="E755" s="32"/>
      <c r="F755" s="44"/>
      <c r="G755" s="31"/>
      <c r="H755" s="45"/>
      <c r="I755" s="45"/>
      <c r="J755" s="31"/>
      <c r="K755" s="45"/>
    </row>
    <row r="756" spans="1:11" s="7" customFormat="1" x14ac:dyDescent="0.3">
      <c r="A756" s="32"/>
      <c r="B756" s="31"/>
      <c r="C756" s="31"/>
      <c r="D756" s="32"/>
      <c r="E756" s="32"/>
      <c r="F756" s="44"/>
      <c r="G756" s="31"/>
      <c r="H756" s="45"/>
      <c r="I756" s="45"/>
      <c r="J756" s="31"/>
      <c r="K756" s="45"/>
    </row>
    <row r="757" spans="1:11" s="7" customFormat="1" x14ac:dyDescent="0.3">
      <c r="A757" s="32"/>
      <c r="B757" s="31"/>
      <c r="C757" s="31"/>
      <c r="D757" s="32"/>
      <c r="E757" s="32"/>
      <c r="F757" s="44"/>
      <c r="G757" s="31"/>
      <c r="H757" s="45"/>
      <c r="I757" s="45"/>
      <c r="J757" s="31"/>
      <c r="K757" s="45"/>
    </row>
    <row r="758" spans="1:11" s="7" customFormat="1" x14ac:dyDescent="0.3">
      <c r="A758" s="32"/>
      <c r="B758" s="31"/>
      <c r="C758" s="31"/>
      <c r="D758" s="32"/>
      <c r="E758" s="32"/>
      <c r="F758" s="44"/>
      <c r="G758" s="31"/>
      <c r="H758" s="45"/>
      <c r="I758" s="45"/>
      <c r="J758" s="31"/>
      <c r="K758" s="45"/>
    </row>
    <row r="759" spans="1:11" s="7" customFormat="1" x14ac:dyDescent="0.3">
      <c r="A759" s="32"/>
      <c r="B759" s="31"/>
      <c r="C759" s="31"/>
      <c r="D759" s="32"/>
      <c r="E759" s="32"/>
      <c r="F759" s="44"/>
      <c r="G759" s="31"/>
      <c r="H759" s="45"/>
      <c r="I759" s="45"/>
      <c r="J759" s="31"/>
      <c r="K759" s="45"/>
    </row>
    <row r="760" spans="1:11" s="7" customFormat="1" x14ac:dyDescent="0.3">
      <c r="A760" s="32"/>
      <c r="B760" s="31"/>
      <c r="C760" s="31"/>
      <c r="D760" s="32"/>
      <c r="E760" s="32"/>
      <c r="F760" s="44"/>
      <c r="G760" s="31"/>
      <c r="H760" s="45"/>
      <c r="I760" s="45"/>
      <c r="J760" s="31"/>
      <c r="K760" s="45"/>
    </row>
    <row r="761" spans="1:11" s="7" customFormat="1" x14ac:dyDescent="0.3">
      <c r="A761" s="32"/>
      <c r="B761" s="31"/>
      <c r="C761" s="31"/>
      <c r="D761" s="32"/>
      <c r="E761" s="32"/>
      <c r="F761" s="44"/>
      <c r="G761" s="31"/>
      <c r="H761" s="45"/>
      <c r="I761" s="45"/>
      <c r="J761" s="31"/>
      <c r="K761" s="45"/>
    </row>
    <row r="762" spans="1:11" s="7" customFormat="1" x14ac:dyDescent="0.3">
      <c r="A762" s="32"/>
      <c r="B762" s="31"/>
      <c r="C762" s="31"/>
      <c r="D762" s="32"/>
      <c r="E762" s="32"/>
      <c r="F762" s="44"/>
      <c r="G762" s="31"/>
      <c r="H762" s="45"/>
      <c r="I762" s="45"/>
      <c r="J762" s="31"/>
      <c r="K762" s="45"/>
    </row>
    <row r="763" spans="1:11" s="7" customFormat="1" x14ac:dyDescent="0.3">
      <c r="A763" s="32"/>
      <c r="B763" s="31"/>
      <c r="C763" s="31"/>
      <c r="D763" s="32"/>
      <c r="E763" s="32"/>
      <c r="F763" s="44"/>
      <c r="G763" s="31"/>
      <c r="H763" s="45"/>
      <c r="I763" s="45"/>
      <c r="J763" s="31"/>
      <c r="K763" s="45"/>
    </row>
    <row r="764" spans="1:11" s="7" customFormat="1" x14ac:dyDescent="0.3">
      <c r="A764" s="32"/>
      <c r="B764" s="31"/>
      <c r="C764" s="31"/>
      <c r="D764" s="32"/>
      <c r="E764" s="32"/>
      <c r="F764" s="44"/>
      <c r="G764" s="31"/>
      <c r="H764" s="45"/>
      <c r="I764" s="45"/>
      <c r="J764" s="31"/>
      <c r="K764" s="45"/>
    </row>
    <row r="765" spans="1:11" s="7" customFormat="1" x14ac:dyDescent="0.3">
      <c r="A765" s="32"/>
      <c r="B765" s="31"/>
      <c r="C765" s="31"/>
      <c r="D765" s="32"/>
      <c r="E765" s="32"/>
      <c r="F765" s="44"/>
      <c r="G765" s="31"/>
      <c r="H765" s="45"/>
      <c r="I765" s="45"/>
      <c r="J765" s="31"/>
      <c r="K765" s="45"/>
    </row>
    <row r="766" spans="1:11" s="7" customFormat="1" x14ac:dyDescent="0.3">
      <c r="A766" s="32"/>
      <c r="B766" s="31"/>
      <c r="C766" s="31"/>
      <c r="D766" s="32"/>
      <c r="E766" s="32"/>
      <c r="F766" s="44"/>
      <c r="G766" s="31"/>
      <c r="H766" s="45"/>
      <c r="I766" s="45"/>
      <c r="J766" s="31"/>
      <c r="K766" s="45"/>
    </row>
    <row r="767" spans="1:11" s="7" customFormat="1" x14ac:dyDescent="0.3">
      <c r="A767" s="32"/>
      <c r="B767" s="31"/>
      <c r="C767" s="31"/>
      <c r="D767" s="32"/>
      <c r="E767" s="32"/>
      <c r="F767" s="44"/>
      <c r="G767" s="31"/>
      <c r="H767" s="45"/>
      <c r="I767" s="45"/>
      <c r="J767" s="31"/>
      <c r="K767" s="45"/>
    </row>
    <row r="768" spans="1:11" s="7" customFormat="1" x14ac:dyDescent="0.3">
      <c r="A768" s="32"/>
      <c r="B768" s="31"/>
      <c r="C768" s="31"/>
      <c r="D768" s="32"/>
      <c r="E768" s="32"/>
      <c r="F768" s="44"/>
      <c r="G768" s="31"/>
      <c r="H768" s="45"/>
      <c r="I768" s="45"/>
      <c r="J768" s="31"/>
      <c r="K768" s="45"/>
    </row>
    <row r="769" spans="1:11" s="7" customFormat="1" x14ac:dyDescent="0.3">
      <c r="A769" s="32"/>
      <c r="B769" s="31"/>
      <c r="C769" s="31"/>
      <c r="D769" s="32"/>
      <c r="E769" s="32"/>
      <c r="F769" s="44"/>
      <c r="G769" s="31"/>
      <c r="H769" s="45"/>
      <c r="I769" s="45"/>
      <c r="J769" s="31"/>
      <c r="K769" s="45"/>
    </row>
    <row r="770" spans="1:11" s="7" customFormat="1" x14ac:dyDescent="0.3">
      <c r="A770" s="32"/>
      <c r="B770" s="31"/>
      <c r="C770" s="31"/>
      <c r="D770" s="32"/>
      <c r="E770" s="32"/>
      <c r="F770" s="44"/>
      <c r="G770" s="31"/>
      <c r="H770" s="45"/>
      <c r="I770" s="45"/>
      <c r="J770" s="31"/>
      <c r="K770" s="45"/>
    </row>
    <row r="771" spans="1:11" s="7" customFormat="1" x14ac:dyDescent="0.3">
      <c r="A771" s="32"/>
      <c r="B771" s="31"/>
      <c r="C771" s="31"/>
      <c r="D771" s="32"/>
      <c r="E771" s="32"/>
      <c r="F771" s="44"/>
      <c r="G771" s="31"/>
      <c r="H771" s="45"/>
      <c r="I771" s="45"/>
      <c r="J771" s="31"/>
      <c r="K771" s="45"/>
    </row>
    <row r="772" spans="1:11" s="7" customFormat="1" x14ac:dyDescent="0.3">
      <c r="A772" s="32"/>
      <c r="B772" s="31"/>
      <c r="C772" s="31"/>
      <c r="D772" s="32"/>
      <c r="E772" s="32"/>
      <c r="F772" s="44"/>
      <c r="G772" s="31"/>
      <c r="H772" s="45"/>
      <c r="I772" s="45"/>
      <c r="J772" s="31"/>
      <c r="K772" s="45"/>
    </row>
    <row r="773" spans="1:11" s="7" customFormat="1" x14ac:dyDescent="0.3">
      <c r="A773" s="32"/>
      <c r="B773" s="31"/>
      <c r="C773" s="31"/>
      <c r="D773" s="32"/>
      <c r="E773" s="32"/>
      <c r="F773" s="44"/>
      <c r="G773" s="31"/>
      <c r="H773" s="45"/>
      <c r="I773" s="45"/>
      <c r="J773" s="31"/>
      <c r="K773" s="45"/>
    </row>
    <row r="774" spans="1:11" s="7" customFormat="1" x14ac:dyDescent="0.3">
      <c r="A774" s="32"/>
      <c r="B774" s="31"/>
      <c r="C774" s="31"/>
      <c r="D774" s="32"/>
      <c r="E774" s="32"/>
      <c r="F774" s="44"/>
      <c r="G774" s="31"/>
      <c r="H774" s="45"/>
      <c r="I774" s="45"/>
      <c r="J774" s="31"/>
      <c r="K774" s="45"/>
    </row>
    <row r="775" spans="1:11" s="7" customFormat="1" x14ac:dyDescent="0.3">
      <c r="A775" s="32"/>
      <c r="B775" s="31"/>
      <c r="C775" s="31"/>
      <c r="D775" s="32"/>
      <c r="E775" s="32"/>
      <c r="F775" s="44"/>
      <c r="G775" s="31"/>
      <c r="H775" s="45"/>
      <c r="I775" s="45"/>
      <c r="J775" s="31"/>
      <c r="K775" s="45"/>
    </row>
    <row r="776" spans="1:11" s="7" customFormat="1" x14ac:dyDescent="0.3">
      <c r="A776" s="32"/>
      <c r="B776" s="31"/>
      <c r="C776" s="31"/>
      <c r="D776" s="32"/>
      <c r="E776" s="32"/>
      <c r="F776" s="44"/>
      <c r="G776" s="31"/>
      <c r="H776" s="45"/>
      <c r="I776" s="45"/>
      <c r="J776" s="31"/>
      <c r="K776" s="45"/>
    </row>
    <row r="777" spans="1:11" s="7" customFormat="1" x14ac:dyDescent="0.3">
      <c r="A777" s="32"/>
      <c r="B777" s="31"/>
      <c r="C777" s="31"/>
      <c r="D777" s="32"/>
      <c r="E777" s="32"/>
      <c r="F777" s="44"/>
      <c r="G777" s="31"/>
      <c r="H777" s="45"/>
      <c r="I777" s="45"/>
      <c r="J777" s="31"/>
      <c r="K777" s="45"/>
    </row>
    <row r="778" spans="1:11" s="7" customFormat="1" x14ac:dyDescent="0.3">
      <c r="A778" s="32"/>
      <c r="B778" s="31"/>
      <c r="C778" s="31"/>
      <c r="D778" s="32"/>
      <c r="E778" s="32"/>
      <c r="F778" s="44"/>
      <c r="G778" s="31"/>
      <c r="H778" s="45"/>
      <c r="I778" s="45"/>
      <c r="J778" s="31"/>
      <c r="K778" s="45"/>
    </row>
    <row r="779" spans="1:11" s="7" customFormat="1" x14ac:dyDescent="0.3">
      <c r="A779" s="32"/>
      <c r="B779" s="31"/>
      <c r="C779" s="31"/>
      <c r="D779" s="32"/>
      <c r="E779" s="32"/>
      <c r="F779" s="44"/>
      <c r="G779" s="31"/>
      <c r="H779" s="45"/>
      <c r="I779" s="45"/>
      <c r="J779" s="31"/>
      <c r="K779" s="45"/>
    </row>
    <row r="780" spans="1:11" s="7" customFormat="1" x14ac:dyDescent="0.3">
      <c r="A780" s="32"/>
      <c r="B780" s="31"/>
      <c r="C780" s="31"/>
      <c r="D780" s="32"/>
      <c r="E780" s="32"/>
      <c r="F780" s="44"/>
      <c r="G780" s="31"/>
      <c r="H780" s="45"/>
      <c r="I780" s="45"/>
      <c r="J780" s="31"/>
      <c r="K780" s="45"/>
    </row>
    <row r="781" spans="1:11" s="7" customFormat="1" x14ac:dyDescent="0.3">
      <c r="A781" s="32"/>
      <c r="B781" s="31"/>
      <c r="C781" s="31"/>
      <c r="D781" s="32"/>
      <c r="E781" s="32"/>
      <c r="F781" s="44"/>
      <c r="G781" s="31"/>
      <c r="H781" s="45"/>
      <c r="I781" s="45"/>
      <c r="J781" s="31"/>
      <c r="K781" s="45"/>
    </row>
    <row r="782" spans="1:11" s="7" customFormat="1" x14ac:dyDescent="0.3">
      <c r="A782" s="32"/>
      <c r="B782" s="31"/>
      <c r="C782" s="31"/>
      <c r="D782" s="32"/>
      <c r="E782" s="32"/>
      <c r="F782" s="44"/>
      <c r="G782" s="31"/>
      <c r="H782" s="45"/>
      <c r="I782" s="45"/>
      <c r="J782" s="31"/>
      <c r="K782" s="45"/>
    </row>
    <row r="783" spans="1:11" s="7" customFormat="1" x14ac:dyDescent="0.3">
      <c r="A783" s="32"/>
      <c r="B783" s="31"/>
      <c r="C783" s="31"/>
      <c r="D783" s="32"/>
      <c r="E783" s="32"/>
      <c r="F783" s="44"/>
      <c r="G783" s="31"/>
      <c r="H783" s="45"/>
      <c r="I783" s="45"/>
      <c r="J783" s="31"/>
      <c r="K783" s="45"/>
    </row>
    <row r="784" spans="1:11" s="7" customFormat="1" x14ac:dyDescent="0.3">
      <c r="A784" s="32"/>
      <c r="B784" s="31"/>
      <c r="C784" s="31"/>
      <c r="D784" s="32"/>
      <c r="E784" s="32"/>
      <c r="F784" s="44"/>
      <c r="G784" s="31"/>
      <c r="H784" s="45"/>
      <c r="I784" s="45"/>
      <c r="J784" s="31"/>
      <c r="K784" s="45"/>
    </row>
    <row r="785" spans="1:11" s="7" customFormat="1" x14ac:dyDescent="0.3">
      <c r="A785" s="32"/>
      <c r="B785" s="31"/>
      <c r="C785" s="31"/>
      <c r="D785" s="32"/>
      <c r="E785" s="32"/>
      <c r="F785" s="44"/>
      <c r="G785" s="31"/>
      <c r="H785" s="45"/>
      <c r="I785" s="45"/>
      <c r="J785" s="31"/>
      <c r="K785" s="45"/>
    </row>
    <row r="786" spans="1:11" s="7" customFormat="1" x14ac:dyDescent="0.3">
      <c r="A786" s="32"/>
      <c r="B786" s="31"/>
      <c r="C786" s="31"/>
      <c r="D786" s="32"/>
      <c r="E786" s="32"/>
      <c r="F786" s="44"/>
      <c r="G786" s="31"/>
      <c r="H786" s="45"/>
      <c r="I786" s="45"/>
      <c r="J786" s="31"/>
      <c r="K786" s="45"/>
    </row>
    <row r="787" spans="1:11" s="7" customFormat="1" x14ac:dyDescent="0.3">
      <c r="A787" s="32"/>
      <c r="B787" s="31"/>
      <c r="C787" s="31"/>
      <c r="D787" s="32"/>
      <c r="E787" s="32"/>
      <c r="F787" s="44"/>
      <c r="G787" s="31"/>
      <c r="H787" s="45"/>
      <c r="I787" s="45"/>
      <c r="J787" s="31"/>
      <c r="K787" s="45"/>
    </row>
    <row r="788" spans="1:11" s="7" customFormat="1" x14ac:dyDescent="0.3">
      <c r="A788" s="32"/>
      <c r="B788" s="31"/>
      <c r="C788" s="31"/>
      <c r="D788" s="32"/>
      <c r="E788" s="32"/>
      <c r="F788" s="44"/>
      <c r="G788" s="31"/>
      <c r="H788" s="45"/>
      <c r="I788" s="45"/>
      <c r="J788" s="31"/>
      <c r="K788" s="45"/>
    </row>
    <row r="789" spans="1:11" s="7" customFormat="1" x14ac:dyDescent="0.3">
      <c r="A789" s="32"/>
      <c r="B789" s="31"/>
      <c r="C789" s="31"/>
      <c r="D789" s="32"/>
      <c r="E789" s="32"/>
      <c r="F789" s="44"/>
      <c r="G789" s="31"/>
      <c r="H789" s="45"/>
      <c r="I789" s="45"/>
      <c r="J789" s="31"/>
      <c r="K789" s="45"/>
    </row>
    <row r="790" spans="1:11" s="7" customFormat="1" x14ac:dyDescent="0.3">
      <c r="A790" s="32"/>
      <c r="B790" s="31"/>
      <c r="C790" s="31"/>
      <c r="D790" s="32"/>
      <c r="E790" s="32"/>
      <c r="F790" s="44"/>
      <c r="G790" s="31"/>
      <c r="H790" s="45"/>
      <c r="I790" s="45"/>
      <c r="J790" s="31"/>
      <c r="K790" s="45"/>
    </row>
    <row r="791" spans="1:11" s="7" customFormat="1" x14ac:dyDescent="0.3">
      <c r="A791" s="32"/>
      <c r="B791" s="31"/>
      <c r="C791" s="31"/>
      <c r="D791" s="32"/>
      <c r="E791" s="32"/>
      <c r="F791" s="44"/>
      <c r="G791" s="31"/>
      <c r="H791" s="45"/>
      <c r="I791" s="45"/>
      <c r="J791" s="31"/>
      <c r="K791" s="45"/>
    </row>
    <row r="792" spans="1:11" s="7" customFormat="1" x14ac:dyDescent="0.3">
      <c r="A792" s="32"/>
      <c r="B792" s="31"/>
      <c r="C792" s="31"/>
      <c r="D792" s="32"/>
      <c r="E792" s="32"/>
      <c r="F792" s="44"/>
      <c r="G792" s="31"/>
      <c r="H792" s="45"/>
      <c r="I792" s="45"/>
      <c r="J792" s="31"/>
      <c r="K792" s="45"/>
    </row>
    <row r="793" spans="1:11" s="7" customFormat="1" x14ac:dyDescent="0.3">
      <c r="A793" s="32"/>
      <c r="B793" s="31"/>
      <c r="C793" s="31"/>
      <c r="D793" s="32"/>
      <c r="E793" s="32"/>
      <c r="F793" s="44"/>
      <c r="G793" s="31"/>
      <c r="H793" s="45"/>
      <c r="I793" s="45"/>
      <c r="J793" s="31"/>
      <c r="K793" s="45"/>
    </row>
    <row r="794" spans="1:11" s="7" customFormat="1" x14ac:dyDescent="0.3">
      <c r="A794" s="32"/>
      <c r="B794" s="31"/>
      <c r="C794" s="31"/>
      <c r="D794" s="32"/>
      <c r="E794" s="32"/>
      <c r="F794" s="44"/>
      <c r="G794" s="31"/>
      <c r="H794" s="45"/>
      <c r="I794" s="45"/>
      <c r="J794" s="31"/>
      <c r="K794" s="45"/>
    </row>
    <row r="795" spans="1:11" s="7" customFormat="1" x14ac:dyDescent="0.3">
      <c r="A795" s="32"/>
      <c r="B795" s="31"/>
      <c r="C795" s="31"/>
      <c r="D795" s="32"/>
      <c r="E795" s="32"/>
      <c r="F795" s="44"/>
      <c r="G795" s="31"/>
      <c r="H795" s="45"/>
      <c r="I795" s="45"/>
      <c r="J795" s="31"/>
      <c r="K795" s="45"/>
    </row>
    <row r="796" spans="1:11" s="7" customFormat="1" x14ac:dyDescent="0.3">
      <c r="A796" s="32"/>
      <c r="B796" s="31"/>
      <c r="C796" s="31"/>
      <c r="D796" s="32"/>
      <c r="E796" s="32"/>
      <c r="F796" s="44"/>
      <c r="G796" s="31"/>
      <c r="H796" s="45"/>
      <c r="I796" s="45"/>
      <c r="J796" s="31"/>
      <c r="K796" s="45"/>
    </row>
    <row r="797" spans="1:11" s="7" customFormat="1" x14ac:dyDescent="0.3">
      <c r="A797" s="32"/>
      <c r="B797" s="31"/>
      <c r="C797" s="31"/>
      <c r="D797" s="32"/>
      <c r="E797" s="32"/>
      <c r="F797" s="44"/>
      <c r="G797" s="31"/>
      <c r="H797" s="45"/>
      <c r="I797" s="45"/>
      <c r="J797" s="31"/>
      <c r="K797" s="45"/>
    </row>
    <row r="798" spans="1:11" s="7" customFormat="1" x14ac:dyDescent="0.3">
      <c r="A798" s="32"/>
      <c r="B798" s="31"/>
      <c r="C798" s="31"/>
      <c r="D798" s="32"/>
      <c r="E798" s="32"/>
      <c r="F798" s="44"/>
      <c r="G798" s="31"/>
      <c r="H798" s="45"/>
      <c r="I798" s="45"/>
      <c r="J798" s="31"/>
      <c r="K798" s="45"/>
    </row>
    <row r="799" spans="1:11" s="7" customFormat="1" x14ac:dyDescent="0.3">
      <c r="A799" s="32"/>
      <c r="B799" s="31"/>
      <c r="C799" s="31"/>
      <c r="D799" s="32"/>
      <c r="E799" s="32"/>
      <c r="F799" s="44"/>
      <c r="G799" s="31"/>
      <c r="H799" s="45"/>
      <c r="I799" s="45"/>
      <c r="J799" s="31"/>
      <c r="K799" s="45"/>
    </row>
    <row r="800" spans="1:11" s="7" customFormat="1" x14ac:dyDescent="0.3">
      <c r="A800" s="32"/>
      <c r="B800" s="31"/>
      <c r="C800" s="31"/>
      <c r="D800" s="32"/>
      <c r="E800" s="32"/>
      <c r="F800" s="44"/>
      <c r="G800" s="31"/>
      <c r="H800" s="45"/>
      <c r="I800" s="45"/>
      <c r="J800" s="31"/>
      <c r="K800" s="45"/>
    </row>
    <row r="801" spans="1:11" s="7" customFormat="1" x14ac:dyDescent="0.3">
      <c r="A801" s="32"/>
      <c r="B801" s="31"/>
      <c r="C801" s="31"/>
      <c r="D801" s="32"/>
      <c r="E801" s="32"/>
      <c r="F801" s="44"/>
      <c r="G801" s="31"/>
      <c r="H801" s="45"/>
      <c r="I801" s="45"/>
      <c r="J801" s="31"/>
      <c r="K801" s="45"/>
    </row>
    <row r="802" spans="1:11" s="7" customFormat="1" x14ac:dyDescent="0.3">
      <c r="A802" s="32"/>
      <c r="B802" s="31"/>
      <c r="C802" s="31"/>
      <c r="D802" s="32"/>
      <c r="E802" s="32"/>
      <c r="F802" s="44"/>
      <c r="G802" s="31"/>
      <c r="H802" s="45"/>
      <c r="I802" s="45"/>
      <c r="J802" s="31"/>
      <c r="K802" s="45"/>
    </row>
    <row r="803" spans="1:11" s="7" customFormat="1" x14ac:dyDescent="0.3">
      <c r="A803" s="32"/>
      <c r="B803" s="31"/>
      <c r="C803" s="31"/>
      <c r="D803" s="32"/>
      <c r="E803" s="32"/>
      <c r="F803" s="44"/>
      <c r="G803" s="31"/>
      <c r="H803" s="45"/>
      <c r="I803" s="45"/>
      <c r="J803" s="31"/>
      <c r="K803" s="45"/>
    </row>
    <row r="804" spans="1:11" s="7" customFormat="1" x14ac:dyDescent="0.3">
      <c r="A804" s="32"/>
      <c r="B804" s="31"/>
      <c r="C804" s="31"/>
      <c r="D804" s="32"/>
      <c r="E804" s="32"/>
      <c r="F804" s="44"/>
      <c r="G804" s="31"/>
      <c r="H804" s="45"/>
      <c r="I804" s="45"/>
      <c r="J804" s="31"/>
      <c r="K804" s="45"/>
    </row>
    <row r="805" spans="1:11" s="7" customFormat="1" x14ac:dyDescent="0.3">
      <c r="A805" s="32"/>
      <c r="B805" s="31"/>
      <c r="C805" s="31"/>
      <c r="D805" s="32"/>
      <c r="E805" s="32"/>
      <c r="F805" s="44"/>
      <c r="G805" s="31"/>
      <c r="H805" s="45"/>
      <c r="I805" s="45"/>
      <c r="J805" s="31"/>
      <c r="K805" s="45"/>
    </row>
    <row r="806" spans="1:11" s="7" customFormat="1" x14ac:dyDescent="0.3">
      <c r="A806" s="32"/>
      <c r="B806" s="31"/>
      <c r="C806" s="31"/>
      <c r="D806" s="32"/>
      <c r="E806" s="32"/>
      <c r="F806" s="44"/>
      <c r="G806" s="31"/>
      <c r="H806" s="45"/>
      <c r="I806" s="45"/>
      <c r="J806" s="31"/>
      <c r="K806" s="45"/>
    </row>
    <row r="807" spans="1:11" s="7" customFormat="1" x14ac:dyDescent="0.3">
      <c r="A807" s="32"/>
      <c r="B807" s="31"/>
      <c r="C807" s="31"/>
      <c r="D807" s="32"/>
      <c r="E807" s="32"/>
      <c r="F807" s="44"/>
      <c r="G807" s="31"/>
      <c r="H807" s="45"/>
      <c r="I807" s="45"/>
      <c r="J807" s="31"/>
      <c r="K807" s="45"/>
    </row>
    <row r="808" spans="1:11" s="7" customFormat="1" x14ac:dyDescent="0.3">
      <c r="A808" s="32"/>
      <c r="B808" s="31"/>
      <c r="C808" s="31"/>
      <c r="D808" s="32"/>
      <c r="E808" s="32"/>
      <c r="F808" s="44"/>
      <c r="G808" s="31"/>
      <c r="H808" s="45"/>
      <c r="I808" s="45"/>
      <c r="J808" s="31"/>
      <c r="K808" s="45"/>
    </row>
    <row r="809" spans="1:11" s="7" customFormat="1" x14ac:dyDescent="0.3">
      <c r="A809" s="32"/>
      <c r="B809" s="31"/>
      <c r="C809" s="31"/>
      <c r="D809" s="32"/>
      <c r="E809" s="32"/>
      <c r="F809" s="44"/>
      <c r="G809" s="31"/>
      <c r="H809" s="45"/>
      <c r="I809" s="45"/>
      <c r="J809" s="31"/>
      <c r="K809" s="45"/>
    </row>
    <row r="810" spans="1:11" s="7" customFormat="1" x14ac:dyDescent="0.3">
      <c r="A810" s="32"/>
      <c r="B810" s="31"/>
      <c r="C810" s="31"/>
      <c r="D810" s="32"/>
      <c r="E810" s="32"/>
      <c r="F810" s="44"/>
      <c r="G810" s="31"/>
      <c r="H810" s="45"/>
      <c r="I810" s="45"/>
      <c r="J810" s="31"/>
      <c r="K810" s="45"/>
    </row>
    <row r="811" spans="1:11" s="7" customFormat="1" x14ac:dyDescent="0.3">
      <c r="A811" s="32"/>
      <c r="B811" s="31"/>
      <c r="C811" s="31"/>
      <c r="D811" s="32"/>
      <c r="E811" s="32"/>
      <c r="F811" s="44"/>
      <c r="G811" s="31"/>
      <c r="H811" s="45"/>
      <c r="I811" s="45"/>
      <c r="J811" s="31"/>
      <c r="K811" s="45"/>
    </row>
    <row r="812" spans="1:11" s="7" customFormat="1" x14ac:dyDescent="0.3">
      <c r="A812" s="32"/>
      <c r="B812" s="31"/>
      <c r="C812" s="31"/>
      <c r="D812" s="32"/>
      <c r="E812" s="32"/>
      <c r="F812" s="44"/>
      <c r="G812" s="31"/>
      <c r="H812" s="45"/>
      <c r="I812" s="45"/>
      <c r="J812" s="31"/>
      <c r="K812" s="45"/>
    </row>
    <row r="813" spans="1:11" s="7" customFormat="1" x14ac:dyDescent="0.3">
      <c r="A813" s="32"/>
      <c r="B813" s="31"/>
      <c r="C813" s="31"/>
      <c r="D813" s="32"/>
      <c r="E813" s="32"/>
      <c r="F813" s="44"/>
      <c r="G813" s="31"/>
      <c r="H813" s="45"/>
      <c r="I813" s="45"/>
      <c r="J813" s="31"/>
      <c r="K813" s="45"/>
    </row>
    <row r="814" spans="1:11" s="7" customFormat="1" x14ac:dyDescent="0.3">
      <c r="A814" s="32"/>
      <c r="B814" s="31"/>
      <c r="C814" s="31"/>
      <c r="D814" s="32"/>
      <c r="E814" s="32"/>
      <c r="F814" s="44"/>
      <c r="G814" s="31"/>
      <c r="H814" s="45"/>
      <c r="I814" s="45"/>
      <c r="J814" s="31"/>
      <c r="K814" s="45"/>
    </row>
    <row r="815" spans="1:11" s="7" customFormat="1" x14ac:dyDescent="0.3">
      <c r="A815" s="32"/>
      <c r="B815" s="31"/>
      <c r="C815" s="31"/>
      <c r="D815" s="32"/>
      <c r="E815" s="32"/>
      <c r="F815" s="44"/>
      <c r="G815" s="31"/>
      <c r="H815" s="45"/>
      <c r="I815" s="45"/>
      <c r="J815" s="31"/>
      <c r="K815" s="45"/>
    </row>
    <row r="816" spans="1:11" s="7" customFormat="1" x14ac:dyDescent="0.3">
      <c r="A816" s="32"/>
      <c r="B816" s="31"/>
      <c r="C816" s="31"/>
      <c r="D816" s="32"/>
      <c r="E816" s="32"/>
      <c r="F816" s="44"/>
      <c r="G816" s="31"/>
      <c r="H816" s="45"/>
      <c r="I816" s="45"/>
      <c r="J816" s="31"/>
      <c r="K816" s="45"/>
    </row>
    <row r="817" spans="1:11" s="7" customFormat="1" x14ac:dyDescent="0.3">
      <c r="A817" s="32"/>
      <c r="B817" s="31"/>
      <c r="C817" s="31"/>
      <c r="D817" s="32"/>
      <c r="E817" s="32"/>
      <c r="F817" s="44"/>
      <c r="G817" s="31"/>
      <c r="H817" s="45"/>
      <c r="I817" s="45"/>
      <c r="J817" s="31"/>
      <c r="K817" s="45"/>
    </row>
    <row r="818" spans="1:11" s="7" customFormat="1" x14ac:dyDescent="0.3">
      <c r="A818" s="32"/>
      <c r="B818" s="31"/>
      <c r="C818" s="31"/>
      <c r="D818" s="32"/>
      <c r="E818" s="32"/>
      <c r="F818" s="44"/>
      <c r="G818" s="31"/>
      <c r="H818" s="45"/>
      <c r="I818" s="45"/>
      <c r="J818" s="31"/>
      <c r="K818" s="45"/>
    </row>
    <row r="819" spans="1:11" s="7" customFormat="1" x14ac:dyDescent="0.3">
      <c r="A819" s="32"/>
      <c r="B819" s="31"/>
      <c r="C819" s="31"/>
      <c r="D819" s="32"/>
      <c r="E819" s="32"/>
      <c r="F819" s="44"/>
      <c r="G819" s="31"/>
      <c r="H819" s="45"/>
      <c r="I819" s="45"/>
      <c r="J819" s="31"/>
      <c r="K819" s="45"/>
    </row>
    <row r="820" spans="1:11" s="7" customFormat="1" x14ac:dyDescent="0.3">
      <c r="A820" s="32"/>
      <c r="B820" s="31"/>
      <c r="C820" s="31"/>
      <c r="D820" s="32"/>
      <c r="E820" s="32"/>
      <c r="F820" s="44"/>
      <c r="G820" s="31"/>
      <c r="H820" s="45"/>
      <c r="I820" s="45"/>
      <c r="J820" s="31"/>
      <c r="K820" s="45"/>
    </row>
    <row r="821" spans="1:11" s="7" customFormat="1" x14ac:dyDescent="0.3">
      <c r="A821" s="32"/>
      <c r="B821" s="31"/>
      <c r="C821" s="31"/>
      <c r="D821" s="32"/>
      <c r="E821" s="32"/>
      <c r="F821" s="44"/>
      <c r="G821" s="31"/>
      <c r="H821" s="45"/>
      <c r="I821" s="45"/>
      <c r="J821" s="31"/>
      <c r="K821" s="45"/>
    </row>
    <row r="822" spans="1:11" s="7" customFormat="1" x14ac:dyDescent="0.3">
      <c r="A822" s="32"/>
      <c r="B822" s="31"/>
      <c r="C822" s="31"/>
      <c r="D822" s="32"/>
      <c r="E822" s="32"/>
      <c r="F822" s="44"/>
      <c r="G822" s="31"/>
      <c r="H822" s="45"/>
      <c r="I822" s="45"/>
      <c r="J822" s="31"/>
      <c r="K822" s="45"/>
    </row>
    <row r="823" spans="1:11" s="7" customFormat="1" x14ac:dyDescent="0.3">
      <c r="A823" s="32"/>
      <c r="B823" s="31"/>
      <c r="C823" s="31"/>
      <c r="D823" s="32"/>
      <c r="E823" s="32"/>
      <c r="F823" s="44"/>
      <c r="G823" s="31"/>
      <c r="H823" s="45"/>
      <c r="I823" s="45"/>
      <c r="J823" s="31"/>
      <c r="K823" s="45"/>
    </row>
    <row r="824" spans="1:11" s="7" customFormat="1" x14ac:dyDescent="0.3">
      <c r="A824" s="32"/>
      <c r="B824" s="31"/>
      <c r="C824" s="31"/>
      <c r="D824" s="32"/>
      <c r="E824" s="32"/>
      <c r="F824" s="44"/>
      <c r="G824" s="31"/>
      <c r="H824" s="45"/>
      <c r="I824" s="45"/>
      <c r="J824" s="31"/>
      <c r="K824" s="45"/>
    </row>
    <row r="825" spans="1:11" s="7" customFormat="1" x14ac:dyDescent="0.3">
      <c r="A825" s="32"/>
      <c r="B825" s="31"/>
      <c r="C825" s="31"/>
      <c r="D825" s="32"/>
      <c r="E825" s="32"/>
      <c r="F825" s="44"/>
      <c r="G825" s="31"/>
      <c r="H825" s="45"/>
      <c r="I825" s="45"/>
      <c r="J825" s="31"/>
      <c r="K825" s="45"/>
    </row>
    <row r="826" spans="1:11" s="7" customFormat="1" x14ac:dyDescent="0.3">
      <c r="A826" s="32"/>
      <c r="B826" s="31"/>
      <c r="C826" s="31"/>
      <c r="D826" s="32"/>
      <c r="E826" s="32"/>
      <c r="F826" s="44"/>
      <c r="G826" s="31"/>
      <c r="H826" s="45"/>
      <c r="I826" s="45"/>
      <c r="J826" s="31"/>
      <c r="K826" s="45"/>
    </row>
    <row r="827" spans="1:11" s="7" customFormat="1" x14ac:dyDescent="0.3">
      <c r="A827" s="32"/>
      <c r="B827" s="31"/>
      <c r="C827" s="31"/>
      <c r="D827" s="32"/>
      <c r="E827" s="32"/>
      <c r="F827" s="44"/>
      <c r="G827" s="31"/>
      <c r="H827" s="45"/>
      <c r="I827" s="45"/>
      <c r="J827" s="31"/>
      <c r="K827" s="45"/>
    </row>
    <row r="828" spans="1:11" s="7" customFormat="1" x14ac:dyDescent="0.3">
      <c r="A828" s="32"/>
      <c r="B828" s="31"/>
      <c r="C828" s="31"/>
      <c r="D828" s="32"/>
      <c r="E828" s="32"/>
      <c r="F828" s="44"/>
      <c r="G828" s="31"/>
      <c r="H828" s="45"/>
      <c r="I828" s="45"/>
      <c r="J828" s="31"/>
      <c r="K828" s="45"/>
    </row>
    <row r="829" spans="1:11" s="7" customFormat="1" x14ac:dyDescent="0.3">
      <c r="A829" s="32"/>
      <c r="B829" s="31"/>
      <c r="C829" s="31"/>
      <c r="D829" s="32"/>
      <c r="E829" s="32"/>
      <c r="F829" s="44"/>
      <c r="G829" s="31"/>
      <c r="H829" s="45"/>
      <c r="I829" s="45"/>
      <c r="J829" s="31"/>
      <c r="K829" s="45"/>
    </row>
    <row r="830" spans="1:11" s="7" customFormat="1" x14ac:dyDescent="0.3">
      <c r="A830" s="32"/>
      <c r="B830" s="31"/>
      <c r="C830" s="31"/>
      <c r="D830" s="32"/>
      <c r="E830" s="32"/>
      <c r="F830" s="44"/>
      <c r="G830" s="31"/>
      <c r="H830" s="45"/>
      <c r="I830" s="45"/>
      <c r="J830" s="31"/>
      <c r="K830" s="45"/>
    </row>
    <row r="831" spans="1:11" s="7" customFormat="1" x14ac:dyDescent="0.3">
      <c r="A831" s="32"/>
      <c r="B831" s="31"/>
      <c r="C831" s="31"/>
      <c r="D831" s="32"/>
      <c r="E831" s="32"/>
      <c r="F831" s="44"/>
      <c r="G831" s="31"/>
      <c r="H831" s="45"/>
      <c r="I831" s="45"/>
      <c r="J831" s="31"/>
      <c r="K831" s="45"/>
    </row>
    <row r="832" spans="1:11" s="7" customFormat="1" x14ac:dyDescent="0.3">
      <c r="A832" s="32"/>
      <c r="B832" s="31"/>
      <c r="C832" s="31"/>
      <c r="D832" s="32"/>
      <c r="E832" s="32"/>
      <c r="F832" s="44"/>
      <c r="G832" s="31"/>
      <c r="H832" s="45"/>
      <c r="I832" s="45"/>
      <c r="J832" s="31"/>
      <c r="K832" s="45"/>
    </row>
    <row r="833" spans="1:11" s="7" customFormat="1" x14ac:dyDescent="0.3">
      <c r="A833" s="32"/>
      <c r="B833" s="31"/>
      <c r="C833" s="31"/>
      <c r="D833" s="32"/>
      <c r="E833" s="32"/>
      <c r="F833" s="44"/>
      <c r="G833" s="31"/>
      <c r="H833" s="45"/>
      <c r="I833" s="45"/>
      <c r="J833" s="31"/>
      <c r="K833" s="45"/>
    </row>
    <row r="834" spans="1:11" s="7" customFormat="1" x14ac:dyDescent="0.3">
      <c r="A834" s="32"/>
      <c r="B834" s="31"/>
      <c r="C834" s="31"/>
      <c r="D834" s="32"/>
      <c r="E834" s="32"/>
      <c r="F834" s="44"/>
      <c r="G834" s="31"/>
      <c r="H834" s="45"/>
      <c r="I834" s="45"/>
      <c r="J834" s="31"/>
      <c r="K834" s="45"/>
    </row>
    <row r="835" spans="1:11" s="7" customFormat="1" x14ac:dyDescent="0.3">
      <c r="A835" s="32"/>
      <c r="B835" s="31"/>
      <c r="C835" s="31"/>
      <c r="D835" s="32"/>
      <c r="E835" s="32"/>
      <c r="F835" s="44"/>
      <c r="G835" s="31"/>
      <c r="H835" s="45"/>
      <c r="I835" s="45"/>
      <c r="J835" s="31"/>
      <c r="K835" s="45"/>
    </row>
    <row r="836" spans="1:11" s="7" customFormat="1" x14ac:dyDescent="0.3">
      <c r="A836" s="32"/>
      <c r="B836" s="31"/>
      <c r="C836" s="31"/>
      <c r="D836" s="32"/>
      <c r="E836" s="32"/>
      <c r="F836" s="44"/>
      <c r="G836" s="31"/>
      <c r="H836" s="45"/>
      <c r="I836" s="45"/>
      <c r="J836" s="31"/>
      <c r="K836" s="45"/>
    </row>
    <row r="837" spans="1:11" s="7" customFormat="1" x14ac:dyDescent="0.3">
      <c r="A837" s="32"/>
      <c r="B837" s="31"/>
      <c r="C837" s="31"/>
      <c r="D837" s="32"/>
      <c r="E837" s="32"/>
      <c r="F837" s="44"/>
      <c r="G837" s="31"/>
      <c r="H837" s="45"/>
      <c r="I837" s="45"/>
      <c r="J837" s="31"/>
      <c r="K837" s="45"/>
    </row>
    <row r="838" spans="1:11" s="7" customFormat="1" x14ac:dyDescent="0.3">
      <c r="A838" s="32"/>
      <c r="B838" s="31"/>
      <c r="C838" s="31"/>
      <c r="D838" s="32"/>
      <c r="E838" s="32"/>
      <c r="F838" s="44"/>
      <c r="G838" s="31"/>
      <c r="H838" s="45"/>
      <c r="I838" s="45"/>
      <c r="J838" s="31"/>
      <c r="K838" s="45"/>
    </row>
    <row r="839" spans="1:11" s="7" customFormat="1" x14ac:dyDescent="0.3">
      <c r="A839" s="32"/>
      <c r="B839" s="31"/>
      <c r="C839" s="31"/>
      <c r="D839" s="32"/>
      <c r="E839" s="32"/>
      <c r="F839" s="44"/>
      <c r="G839" s="31"/>
      <c r="H839" s="45"/>
      <c r="I839" s="45"/>
      <c r="J839" s="31"/>
      <c r="K839" s="45"/>
    </row>
    <row r="840" spans="1:11" s="7" customFormat="1" x14ac:dyDescent="0.3">
      <c r="A840" s="32"/>
      <c r="B840" s="31"/>
      <c r="C840" s="31"/>
      <c r="D840" s="32"/>
      <c r="E840" s="32"/>
      <c r="F840" s="44"/>
      <c r="G840" s="31"/>
      <c r="H840" s="45"/>
      <c r="I840" s="45"/>
      <c r="J840" s="31"/>
      <c r="K840" s="45"/>
    </row>
    <row r="841" spans="1:11" s="7" customFormat="1" x14ac:dyDescent="0.3">
      <c r="A841" s="32"/>
      <c r="B841" s="31"/>
      <c r="C841" s="31"/>
      <c r="D841" s="32"/>
      <c r="E841" s="32"/>
      <c r="F841" s="44"/>
      <c r="G841" s="31"/>
      <c r="H841" s="45"/>
      <c r="I841" s="45"/>
      <c r="J841" s="31"/>
      <c r="K841" s="45"/>
    </row>
    <row r="842" spans="1:11" s="7" customFormat="1" x14ac:dyDescent="0.3">
      <c r="A842" s="32"/>
      <c r="B842" s="31"/>
      <c r="C842" s="31"/>
      <c r="D842" s="32"/>
      <c r="E842" s="32"/>
      <c r="F842" s="44"/>
      <c r="G842" s="31"/>
      <c r="H842" s="45"/>
      <c r="I842" s="45"/>
      <c r="J842" s="31"/>
      <c r="K842" s="45"/>
    </row>
    <row r="843" spans="1:11" s="7" customFormat="1" x14ac:dyDescent="0.3">
      <c r="A843" s="32"/>
      <c r="B843" s="31"/>
      <c r="C843" s="31"/>
      <c r="D843" s="32"/>
      <c r="E843" s="32"/>
      <c r="F843" s="44"/>
      <c r="G843" s="31"/>
      <c r="H843" s="45"/>
      <c r="I843" s="45"/>
      <c r="J843" s="31"/>
      <c r="K843" s="45"/>
    </row>
    <row r="844" spans="1:11" s="7" customFormat="1" x14ac:dyDescent="0.3">
      <c r="A844" s="32"/>
      <c r="B844" s="31"/>
      <c r="C844" s="31"/>
      <c r="D844" s="32"/>
      <c r="E844" s="32"/>
      <c r="F844" s="44"/>
      <c r="G844" s="31"/>
      <c r="H844" s="45"/>
      <c r="I844" s="45"/>
      <c r="J844" s="31"/>
      <c r="K844" s="45"/>
    </row>
    <row r="845" spans="1:11" s="7" customFormat="1" x14ac:dyDescent="0.3">
      <c r="A845" s="32"/>
      <c r="B845" s="31"/>
      <c r="C845" s="31"/>
      <c r="D845" s="32"/>
      <c r="E845" s="32"/>
      <c r="F845" s="44"/>
      <c r="G845" s="31"/>
      <c r="H845" s="45"/>
      <c r="I845" s="45"/>
      <c r="J845" s="31"/>
      <c r="K845" s="45"/>
    </row>
    <row r="846" spans="1:11" s="7" customFormat="1" x14ac:dyDescent="0.3">
      <c r="A846" s="32"/>
      <c r="B846" s="31"/>
      <c r="C846" s="31"/>
      <c r="D846" s="32"/>
      <c r="E846" s="32"/>
      <c r="F846" s="44"/>
      <c r="G846" s="31"/>
      <c r="H846" s="45"/>
      <c r="I846" s="45"/>
      <c r="J846" s="31"/>
      <c r="K846" s="45"/>
    </row>
    <row r="847" spans="1:11" s="7" customFormat="1" x14ac:dyDescent="0.3">
      <c r="A847" s="32"/>
      <c r="B847" s="31"/>
      <c r="C847" s="31"/>
      <c r="D847" s="32"/>
      <c r="E847" s="32"/>
      <c r="F847" s="44"/>
      <c r="G847" s="31"/>
      <c r="H847" s="45"/>
      <c r="I847" s="45"/>
      <c r="J847" s="31"/>
      <c r="K847" s="45"/>
    </row>
    <row r="848" spans="1:11" s="7" customFormat="1" x14ac:dyDescent="0.3">
      <c r="A848" s="32"/>
      <c r="B848" s="31"/>
      <c r="C848" s="31"/>
      <c r="D848" s="32"/>
      <c r="E848" s="32"/>
      <c r="F848" s="44"/>
      <c r="G848" s="31"/>
      <c r="H848" s="45"/>
      <c r="I848" s="45"/>
      <c r="J848" s="31"/>
      <c r="K848" s="45"/>
    </row>
    <row r="849" spans="1:11" s="7" customFormat="1" x14ac:dyDescent="0.3">
      <c r="A849" s="32"/>
      <c r="B849" s="31"/>
      <c r="C849" s="31"/>
      <c r="D849" s="32"/>
      <c r="E849" s="32"/>
      <c r="F849" s="44"/>
      <c r="G849" s="31"/>
      <c r="H849" s="45"/>
      <c r="I849" s="45"/>
      <c r="J849" s="31"/>
      <c r="K849" s="45"/>
    </row>
    <row r="850" spans="1:11" s="7" customFormat="1" x14ac:dyDescent="0.3">
      <c r="A850" s="32"/>
      <c r="B850" s="31"/>
      <c r="C850" s="31"/>
      <c r="D850" s="32"/>
      <c r="E850" s="32"/>
      <c r="F850" s="44"/>
      <c r="G850" s="31"/>
      <c r="H850" s="45"/>
      <c r="I850" s="45"/>
      <c r="J850" s="31"/>
      <c r="K850" s="45"/>
    </row>
    <row r="851" spans="1:11" s="7" customFormat="1" x14ac:dyDescent="0.3">
      <c r="A851" s="32"/>
      <c r="B851" s="31"/>
      <c r="C851" s="31"/>
      <c r="D851" s="32"/>
      <c r="E851" s="32"/>
      <c r="F851" s="44"/>
      <c r="G851" s="31"/>
      <c r="H851" s="45"/>
      <c r="I851" s="45"/>
      <c r="J851" s="31"/>
      <c r="K851" s="45"/>
    </row>
    <row r="852" spans="1:11" s="7" customFormat="1" x14ac:dyDescent="0.3">
      <c r="A852" s="32"/>
      <c r="B852" s="31"/>
      <c r="C852" s="31"/>
      <c r="D852" s="32"/>
      <c r="E852" s="32"/>
      <c r="F852" s="44"/>
      <c r="G852" s="31"/>
      <c r="H852" s="45"/>
      <c r="I852" s="45"/>
      <c r="J852" s="31"/>
      <c r="K852" s="45"/>
    </row>
    <row r="853" spans="1:11" s="7" customFormat="1" x14ac:dyDescent="0.3">
      <c r="A853" s="32"/>
      <c r="B853" s="31"/>
      <c r="C853" s="31"/>
      <c r="D853" s="32"/>
      <c r="E853" s="32"/>
      <c r="F853" s="44"/>
      <c r="G853" s="31"/>
      <c r="H853" s="45"/>
      <c r="I853" s="45"/>
      <c r="J853" s="31"/>
      <c r="K853" s="45"/>
    </row>
    <row r="854" spans="1:11" s="7" customFormat="1" x14ac:dyDescent="0.3">
      <c r="A854" s="32"/>
      <c r="B854" s="31"/>
      <c r="C854" s="31"/>
      <c r="D854" s="32"/>
      <c r="E854" s="32"/>
      <c r="F854" s="44"/>
      <c r="G854" s="31"/>
      <c r="H854" s="45"/>
      <c r="I854" s="45"/>
      <c r="J854" s="31"/>
      <c r="K854" s="45"/>
    </row>
    <row r="855" spans="1:11" s="7" customFormat="1" x14ac:dyDescent="0.3">
      <c r="A855" s="32"/>
      <c r="B855" s="31"/>
      <c r="C855" s="31"/>
      <c r="D855" s="32"/>
      <c r="E855" s="32"/>
      <c r="F855" s="44"/>
      <c r="G855" s="31"/>
      <c r="H855" s="45"/>
      <c r="I855" s="45"/>
      <c r="J855" s="31"/>
      <c r="K855" s="45"/>
    </row>
    <row r="856" spans="1:11" s="7" customFormat="1" x14ac:dyDescent="0.3">
      <c r="A856" s="32"/>
      <c r="B856" s="31"/>
      <c r="C856" s="31"/>
      <c r="D856" s="32"/>
      <c r="E856" s="32"/>
      <c r="F856" s="44"/>
      <c r="G856" s="31"/>
      <c r="H856" s="45"/>
      <c r="I856" s="45"/>
      <c r="J856" s="31"/>
      <c r="K856" s="45"/>
    </row>
    <row r="857" spans="1:11" s="7" customFormat="1" x14ac:dyDescent="0.3">
      <c r="A857" s="32"/>
      <c r="B857" s="31"/>
      <c r="C857" s="31"/>
      <c r="D857" s="32"/>
      <c r="E857" s="32"/>
      <c r="F857" s="44"/>
      <c r="G857" s="31"/>
      <c r="H857" s="45"/>
      <c r="I857" s="45"/>
      <c r="J857" s="31"/>
      <c r="K857" s="45"/>
    </row>
    <row r="858" spans="1:11" s="7" customFormat="1" x14ac:dyDescent="0.3">
      <c r="A858" s="32"/>
      <c r="B858" s="31"/>
      <c r="C858" s="31"/>
      <c r="D858" s="32"/>
      <c r="E858" s="32"/>
      <c r="F858" s="44"/>
      <c r="G858" s="31"/>
      <c r="H858" s="45"/>
      <c r="I858" s="45"/>
      <c r="J858" s="31"/>
      <c r="K858" s="45"/>
    </row>
    <row r="859" spans="1:11" s="7" customFormat="1" x14ac:dyDescent="0.3">
      <c r="A859" s="32"/>
      <c r="B859" s="31"/>
      <c r="C859" s="31"/>
      <c r="D859" s="32"/>
      <c r="E859" s="32"/>
      <c r="F859" s="44"/>
      <c r="G859" s="31"/>
      <c r="H859" s="45"/>
      <c r="I859" s="45"/>
      <c r="J859" s="31"/>
      <c r="K859" s="45"/>
    </row>
    <row r="860" spans="1:11" s="7" customFormat="1" x14ac:dyDescent="0.3">
      <c r="A860" s="32"/>
      <c r="B860" s="31"/>
      <c r="C860" s="31"/>
      <c r="D860" s="32"/>
      <c r="E860" s="32"/>
      <c r="F860" s="44"/>
      <c r="G860" s="31"/>
      <c r="H860" s="45"/>
      <c r="I860" s="45"/>
      <c r="J860" s="31"/>
      <c r="K860" s="45"/>
    </row>
    <row r="861" spans="1:11" s="7" customFormat="1" x14ac:dyDescent="0.3">
      <c r="A861" s="32"/>
      <c r="B861" s="31"/>
      <c r="C861" s="31"/>
      <c r="D861" s="32"/>
      <c r="E861" s="32"/>
      <c r="F861" s="44"/>
      <c r="G861" s="31"/>
      <c r="H861" s="45"/>
      <c r="I861" s="45"/>
      <c r="J861" s="31"/>
      <c r="K861" s="45"/>
    </row>
    <row r="862" spans="1:11" s="7" customFormat="1" x14ac:dyDescent="0.3">
      <c r="A862" s="32"/>
      <c r="B862" s="31"/>
      <c r="C862" s="31"/>
      <c r="D862" s="32"/>
      <c r="E862" s="32"/>
      <c r="F862" s="44"/>
      <c r="G862" s="31"/>
      <c r="H862" s="45"/>
      <c r="I862" s="45"/>
      <c r="J862" s="31"/>
      <c r="K862" s="45"/>
    </row>
    <row r="863" spans="1:11" s="7" customFormat="1" x14ac:dyDescent="0.3">
      <c r="A863" s="32"/>
      <c r="B863" s="31"/>
      <c r="C863" s="31"/>
      <c r="D863" s="32"/>
      <c r="E863" s="32"/>
      <c r="F863" s="44"/>
      <c r="G863" s="31"/>
      <c r="H863" s="45"/>
      <c r="I863" s="45"/>
      <c r="J863" s="31"/>
      <c r="K863" s="45"/>
    </row>
    <row r="864" spans="1:11" s="7" customFormat="1" x14ac:dyDescent="0.3">
      <c r="A864" s="32"/>
      <c r="B864" s="31"/>
      <c r="C864" s="31"/>
      <c r="D864" s="32"/>
      <c r="E864" s="32"/>
      <c r="F864" s="44"/>
      <c r="G864" s="31"/>
      <c r="H864" s="45"/>
      <c r="I864" s="45"/>
      <c r="J864" s="31"/>
      <c r="K864" s="45"/>
    </row>
    <row r="865" spans="1:11" s="7" customFormat="1" x14ac:dyDescent="0.3">
      <c r="A865" s="32"/>
      <c r="B865" s="31"/>
      <c r="C865" s="31"/>
      <c r="D865" s="32"/>
      <c r="E865" s="32"/>
      <c r="F865" s="44"/>
      <c r="G865" s="31"/>
      <c r="H865" s="45"/>
      <c r="I865" s="45"/>
      <c r="J865" s="31"/>
      <c r="K865" s="45"/>
    </row>
    <row r="866" spans="1:11" s="7" customFormat="1" x14ac:dyDescent="0.3">
      <c r="A866" s="32"/>
      <c r="B866" s="31"/>
      <c r="C866" s="31"/>
      <c r="D866" s="32"/>
      <c r="E866" s="32"/>
      <c r="F866" s="44"/>
      <c r="G866" s="31"/>
      <c r="H866" s="45"/>
      <c r="I866" s="45"/>
      <c r="J866" s="31"/>
      <c r="K866" s="45"/>
    </row>
    <row r="867" spans="1:11" s="7" customFormat="1" x14ac:dyDescent="0.3">
      <c r="A867" s="32"/>
      <c r="B867" s="31"/>
      <c r="C867" s="31"/>
      <c r="D867" s="32"/>
      <c r="E867" s="32"/>
      <c r="F867" s="44"/>
      <c r="G867" s="31"/>
      <c r="H867" s="45"/>
      <c r="I867" s="45"/>
      <c r="J867" s="31"/>
      <c r="K867" s="45"/>
    </row>
    <row r="868" spans="1:11" s="7" customFormat="1" x14ac:dyDescent="0.3">
      <c r="A868" s="32"/>
      <c r="B868" s="31"/>
      <c r="C868" s="31"/>
      <c r="D868" s="32"/>
      <c r="E868" s="32"/>
      <c r="F868" s="44"/>
      <c r="G868" s="31"/>
      <c r="H868" s="45"/>
      <c r="I868" s="45"/>
      <c r="J868" s="31"/>
      <c r="K868" s="45"/>
    </row>
    <row r="869" spans="1:11" s="7" customFormat="1" x14ac:dyDescent="0.3">
      <c r="A869" s="32"/>
      <c r="B869" s="31"/>
      <c r="C869" s="31"/>
      <c r="D869" s="32"/>
      <c r="E869" s="32"/>
      <c r="F869" s="44"/>
      <c r="G869" s="31"/>
      <c r="H869" s="45"/>
      <c r="I869" s="45"/>
      <c r="J869" s="31"/>
      <c r="K869" s="45"/>
    </row>
    <row r="870" spans="1:11" s="7" customFormat="1" x14ac:dyDescent="0.3">
      <c r="A870" s="32"/>
      <c r="B870" s="31"/>
      <c r="C870" s="31"/>
      <c r="D870" s="32"/>
      <c r="E870" s="32"/>
      <c r="F870" s="44"/>
      <c r="G870" s="31"/>
      <c r="H870" s="45"/>
      <c r="I870" s="45"/>
      <c r="J870" s="31"/>
      <c r="K870" s="45"/>
    </row>
    <row r="871" spans="1:11" s="7" customFormat="1" x14ac:dyDescent="0.3">
      <c r="A871" s="32"/>
      <c r="B871" s="31"/>
      <c r="C871" s="31"/>
      <c r="D871" s="32"/>
      <c r="E871" s="32"/>
      <c r="F871" s="44"/>
      <c r="G871" s="31"/>
      <c r="H871" s="45"/>
      <c r="I871" s="45"/>
      <c r="J871" s="31"/>
      <c r="K871" s="45"/>
    </row>
    <row r="872" spans="1:11" s="7" customFormat="1" x14ac:dyDescent="0.3">
      <c r="A872" s="32"/>
      <c r="B872" s="31"/>
      <c r="C872" s="31"/>
      <c r="D872" s="32"/>
      <c r="E872" s="32"/>
      <c r="F872" s="44"/>
      <c r="G872" s="31"/>
      <c r="H872" s="45"/>
      <c r="I872" s="45"/>
      <c r="J872" s="31"/>
      <c r="K872" s="45"/>
    </row>
    <row r="873" spans="1:11" s="7" customFormat="1" x14ac:dyDescent="0.3">
      <c r="A873" s="32"/>
      <c r="B873" s="31"/>
      <c r="C873" s="31"/>
      <c r="D873" s="32"/>
      <c r="E873" s="32"/>
      <c r="F873" s="44"/>
      <c r="G873" s="31"/>
      <c r="H873" s="45"/>
      <c r="I873" s="45"/>
      <c r="J873" s="31"/>
      <c r="K873" s="45"/>
    </row>
    <row r="874" spans="1:11" s="7" customFormat="1" x14ac:dyDescent="0.3">
      <c r="A874" s="32"/>
      <c r="B874" s="31"/>
      <c r="C874" s="31"/>
      <c r="D874" s="32"/>
      <c r="E874" s="32"/>
      <c r="F874" s="44"/>
      <c r="G874" s="31"/>
      <c r="H874" s="45"/>
      <c r="I874" s="45"/>
      <c r="J874" s="31"/>
      <c r="K874" s="45"/>
    </row>
    <row r="875" spans="1:11" s="7" customFormat="1" x14ac:dyDescent="0.3">
      <c r="A875" s="32"/>
      <c r="B875" s="31"/>
      <c r="C875" s="31"/>
      <c r="D875" s="32"/>
      <c r="E875" s="32"/>
      <c r="F875" s="44"/>
      <c r="G875" s="31"/>
      <c r="H875" s="45"/>
      <c r="I875" s="45"/>
      <c r="J875" s="31"/>
      <c r="K875" s="45"/>
    </row>
    <row r="876" spans="1:11" s="7" customFormat="1" x14ac:dyDescent="0.3">
      <c r="A876" s="32"/>
      <c r="B876" s="31"/>
      <c r="C876" s="31"/>
      <c r="D876" s="32"/>
      <c r="E876" s="32"/>
      <c r="F876" s="44"/>
      <c r="G876" s="31"/>
      <c r="H876" s="45"/>
      <c r="I876" s="45"/>
      <c r="J876" s="31"/>
      <c r="K876" s="45"/>
    </row>
    <row r="877" spans="1:11" s="7" customFormat="1" x14ac:dyDescent="0.3">
      <c r="A877" s="32"/>
      <c r="B877" s="31"/>
      <c r="C877" s="31"/>
      <c r="D877" s="32"/>
      <c r="E877" s="32"/>
      <c r="F877" s="44"/>
      <c r="G877" s="31"/>
      <c r="H877" s="45"/>
      <c r="I877" s="45"/>
      <c r="J877" s="31"/>
      <c r="K877" s="45"/>
    </row>
    <row r="878" spans="1:11" s="7" customFormat="1" x14ac:dyDescent="0.3">
      <c r="A878" s="32"/>
      <c r="B878" s="31"/>
      <c r="C878" s="31"/>
      <c r="D878" s="32"/>
      <c r="E878" s="32"/>
      <c r="F878" s="44"/>
      <c r="G878" s="31"/>
      <c r="H878" s="45"/>
      <c r="I878" s="45"/>
      <c r="J878" s="31"/>
      <c r="K878" s="45"/>
    </row>
    <row r="879" spans="1:11" s="7" customFormat="1" x14ac:dyDescent="0.3">
      <c r="A879" s="32"/>
      <c r="B879" s="31"/>
      <c r="C879" s="31"/>
      <c r="D879" s="32"/>
      <c r="E879" s="32"/>
      <c r="F879" s="44"/>
      <c r="G879" s="31"/>
      <c r="H879" s="45"/>
      <c r="I879" s="45"/>
      <c r="J879" s="31"/>
      <c r="K879" s="45"/>
    </row>
    <row r="880" spans="1:11" s="7" customFormat="1" x14ac:dyDescent="0.3">
      <c r="A880" s="32"/>
      <c r="B880" s="31"/>
      <c r="C880" s="31"/>
      <c r="D880" s="32"/>
      <c r="E880" s="32"/>
      <c r="F880" s="44"/>
      <c r="G880" s="31"/>
      <c r="H880" s="45"/>
      <c r="I880" s="45"/>
      <c r="J880" s="31"/>
      <c r="K880" s="45"/>
    </row>
    <row r="881" spans="1:11" s="7" customFormat="1" x14ac:dyDescent="0.3">
      <c r="A881" s="32"/>
      <c r="B881" s="31"/>
      <c r="C881" s="31"/>
      <c r="D881" s="32"/>
      <c r="E881" s="32"/>
      <c r="F881" s="44"/>
      <c r="G881" s="31"/>
      <c r="H881" s="45"/>
      <c r="I881" s="45"/>
      <c r="J881" s="31"/>
      <c r="K881" s="45"/>
    </row>
    <row r="882" spans="1:11" s="7" customFormat="1" x14ac:dyDescent="0.3">
      <c r="A882" s="32"/>
      <c r="B882" s="31"/>
      <c r="C882" s="31"/>
      <c r="D882" s="32"/>
      <c r="E882" s="32"/>
      <c r="F882" s="44"/>
      <c r="G882" s="31"/>
      <c r="H882" s="45"/>
      <c r="I882" s="45"/>
      <c r="J882" s="31"/>
      <c r="K882" s="45"/>
    </row>
    <row r="883" spans="1:11" s="7" customFormat="1" x14ac:dyDescent="0.3">
      <c r="A883" s="32"/>
      <c r="B883" s="31"/>
      <c r="C883" s="31"/>
      <c r="D883" s="32"/>
      <c r="E883" s="32"/>
      <c r="F883" s="44"/>
      <c r="G883" s="31"/>
      <c r="H883" s="45"/>
      <c r="I883" s="45"/>
      <c r="J883" s="31"/>
      <c r="K883" s="45"/>
    </row>
    <row r="884" spans="1:11" s="7" customFormat="1" x14ac:dyDescent="0.3">
      <c r="A884" s="32"/>
      <c r="B884" s="31"/>
      <c r="C884" s="31"/>
      <c r="D884" s="32"/>
      <c r="E884" s="32"/>
      <c r="F884" s="44"/>
      <c r="G884" s="31"/>
      <c r="H884" s="45"/>
      <c r="I884" s="45"/>
      <c r="J884" s="31"/>
      <c r="K884" s="45"/>
    </row>
    <row r="885" spans="1:11" s="7" customFormat="1" x14ac:dyDescent="0.3">
      <c r="A885" s="32"/>
      <c r="B885" s="31"/>
      <c r="C885" s="31"/>
      <c r="D885" s="32"/>
      <c r="E885" s="32"/>
      <c r="F885" s="44"/>
      <c r="G885" s="31"/>
      <c r="H885" s="45"/>
      <c r="I885" s="45"/>
      <c r="J885" s="31"/>
      <c r="K885" s="45"/>
    </row>
    <row r="886" spans="1:11" s="7" customFormat="1" x14ac:dyDescent="0.3">
      <c r="A886" s="32"/>
      <c r="B886" s="31"/>
      <c r="C886" s="31"/>
      <c r="D886" s="32"/>
      <c r="E886" s="32"/>
      <c r="F886" s="44"/>
      <c r="G886" s="31"/>
      <c r="H886" s="45"/>
      <c r="I886" s="45"/>
      <c r="J886" s="31"/>
      <c r="K886" s="45"/>
    </row>
    <row r="887" spans="1:11" s="7" customFormat="1" x14ac:dyDescent="0.3">
      <c r="A887" s="32"/>
      <c r="B887" s="31"/>
      <c r="C887" s="31"/>
      <c r="D887" s="32"/>
      <c r="E887" s="32"/>
      <c r="F887" s="44"/>
      <c r="G887" s="31"/>
      <c r="H887" s="45"/>
      <c r="I887" s="45"/>
      <c r="J887" s="31"/>
      <c r="K887" s="45"/>
    </row>
    <row r="888" spans="1:11" s="7" customFormat="1" x14ac:dyDescent="0.3">
      <c r="A888" s="32"/>
      <c r="B888" s="31"/>
      <c r="C888" s="31"/>
      <c r="D888" s="32"/>
      <c r="E888" s="32"/>
      <c r="F888" s="44"/>
      <c r="G888" s="31"/>
      <c r="H888" s="45"/>
      <c r="I888" s="45"/>
      <c r="J888" s="31"/>
      <c r="K888" s="45"/>
    </row>
    <row r="889" spans="1:11" s="7" customFormat="1" x14ac:dyDescent="0.3">
      <c r="A889" s="32"/>
      <c r="B889" s="31"/>
      <c r="C889" s="31"/>
      <c r="D889" s="32"/>
      <c r="E889" s="32"/>
      <c r="F889" s="44"/>
      <c r="G889" s="31"/>
      <c r="H889" s="45"/>
      <c r="I889" s="45"/>
      <c r="J889" s="31"/>
      <c r="K889" s="45"/>
    </row>
    <row r="890" spans="1:11" s="7" customFormat="1" x14ac:dyDescent="0.3">
      <c r="A890" s="32"/>
      <c r="B890" s="31"/>
      <c r="C890" s="31"/>
      <c r="D890" s="32"/>
      <c r="E890" s="32"/>
      <c r="F890" s="44"/>
      <c r="G890" s="31"/>
      <c r="H890" s="45"/>
      <c r="I890" s="45"/>
      <c r="J890" s="31"/>
      <c r="K890" s="45"/>
    </row>
    <row r="891" spans="1:11" s="7" customFormat="1" x14ac:dyDescent="0.3">
      <c r="A891" s="32"/>
      <c r="B891" s="31"/>
      <c r="C891" s="31"/>
      <c r="D891" s="32"/>
      <c r="E891" s="32"/>
      <c r="F891" s="44"/>
      <c r="G891" s="31"/>
      <c r="H891" s="45"/>
      <c r="I891" s="45"/>
      <c r="J891" s="31"/>
      <c r="K891" s="45"/>
    </row>
    <row r="892" spans="1:11" s="7" customFormat="1" x14ac:dyDescent="0.3">
      <c r="A892" s="32"/>
      <c r="B892" s="31"/>
      <c r="C892" s="31"/>
      <c r="D892" s="32"/>
      <c r="E892" s="32"/>
      <c r="F892" s="44"/>
      <c r="G892" s="31"/>
      <c r="H892" s="45"/>
      <c r="I892" s="45"/>
      <c r="J892" s="31"/>
      <c r="K892" s="45"/>
    </row>
    <row r="893" spans="1:11" s="7" customFormat="1" x14ac:dyDescent="0.3">
      <c r="A893" s="32"/>
      <c r="B893" s="31"/>
      <c r="C893" s="31"/>
      <c r="D893" s="32"/>
      <c r="E893" s="32"/>
      <c r="F893" s="44"/>
      <c r="G893" s="31"/>
      <c r="H893" s="45"/>
      <c r="I893" s="45"/>
      <c r="J893" s="31"/>
      <c r="K893" s="45"/>
    </row>
    <row r="894" spans="1:11" s="7" customFormat="1" x14ac:dyDescent="0.3">
      <c r="A894" s="32"/>
      <c r="B894" s="31"/>
      <c r="C894" s="31"/>
      <c r="D894" s="32"/>
      <c r="E894" s="32"/>
      <c r="F894" s="44"/>
      <c r="G894" s="31"/>
      <c r="H894" s="45"/>
      <c r="I894" s="45"/>
      <c r="J894" s="31"/>
      <c r="K894" s="45"/>
    </row>
    <row r="895" spans="1:11" s="7" customFormat="1" x14ac:dyDescent="0.3">
      <c r="A895" s="32"/>
      <c r="B895" s="31"/>
      <c r="C895" s="31"/>
      <c r="D895" s="32"/>
      <c r="E895" s="32"/>
      <c r="F895" s="44"/>
      <c r="G895" s="31"/>
      <c r="H895" s="45"/>
      <c r="I895" s="45"/>
      <c r="J895" s="31"/>
      <c r="K895" s="45"/>
    </row>
    <row r="896" spans="1:11" s="7" customFormat="1" x14ac:dyDescent="0.3">
      <c r="A896" s="32"/>
      <c r="B896" s="31"/>
      <c r="C896" s="31"/>
      <c r="D896" s="32"/>
      <c r="E896" s="32"/>
      <c r="F896" s="44"/>
      <c r="G896" s="31"/>
      <c r="H896" s="45"/>
      <c r="I896" s="45"/>
      <c r="J896" s="31"/>
      <c r="K896" s="45"/>
    </row>
    <row r="897" spans="1:11" s="7" customFormat="1" x14ac:dyDescent="0.3">
      <c r="A897" s="32"/>
      <c r="B897" s="31"/>
      <c r="C897" s="31"/>
      <c r="D897" s="32"/>
      <c r="E897" s="32"/>
      <c r="F897" s="44"/>
      <c r="G897" s="31"/>
      <c r="H897" s="45"/>
      <c r="I897" s="45"/>
      <c r="J897" s="31"/>
      <c r="K897" s="45"/>
    </row>
    <row r="898" spans="1:11" s="7" customFormat="1" x14ac:dyDescent="0.3">
      <c r="A898" s="32"/>
      <c r="B898" s="31"/>
      <c r="C898" s="31"/>
      <c r="D898" s="32"/>
      <c r="E898" s="32"/>
      <c r="F898" s="44"/>
      <c r="G898" s="31"/>
      <c r="H898" s="45"/>
      <c r="I898" s="45"/>
      <c r="J898" s="31"/>
      <c r="K898" s="45"/>
    </row>
    <row r="899" spans="1:11" s="7" customFormat="1" x14ac:dyDescent="0.3">
      <c r="A899" s="32"/>
      <c r="B899" s="31"/>
      <c r="C899" s="31"/>
      <c r="D899" s="32"/>
      <c r="E899" s="32"/>
      <c r="F899" s="44"/>
      <c r="G899" s="31"/>
      <c r="H899" s="45"/>
      <c r="I899" s="45"/>
      <c r="J899" s="31"/>
      <c r="K899" s="45"/>
    </row>
    <row r="900" spans="1:11" s="7" customFormat="1" x14ac:dyDescent="0.3">
      <c r="A900" s="32"/>
      <c r="B900" s="31"/>
      <c r="C900" s="31"/>
      <c r="D900" s="32"/>
      <c r="E900" s="32"/>
      <c r="F900" s="44"/>
      <c r="G900" s="31"/>
      <c r="H900" s="45"/>
      <c r="I900" s="45"/>
      <c r="J900" s="31"/>
      <c r="K900" s="45"/>
    </row>
    <row r="901" spans="1:11" s="7" customFormat="1" x14ac:dyDescent="0.3">
      <c r="A901" s="32"/>
      <c r="B901" s="31"/>
      <c r="C901" s="31"/>
      <c r="D901" s="32"/>
      <c r="E901" s="32"/>
      <c r="F901" s="44"/>
      <c r="G901" s="31"/>
      <c r="H901" s="45"/>
      <c r="I901" s="45"/>
      <c r="J901" s="31"/>
      <c r="K901" s="45"/>
    </row>
    <row r="902" spans="1:11" s="7" customFormat="1" x14ac:dyDescent="0.3">
      <c r="A902" s="32"/>
      <c r="B902" s="31"/>
      <c r="C902" s="31"/>
      <c r="D902" s="32"/>
      <c r="E902" s="32"/>
      <c r="F902" s="44"/>
      <c r="G902" s="31"/>
      <c r="H902" s="45"/>
      <c r="I902" s="45"/>
      <c r="J902" s="31"/>
      <c r="K902" s="45"/>
    </row>
    <row r="903" spans="1:11" s="7" customFormat="1" x14ac:dyDescent="0.3">
      <c r="A903" s="32"/>
      <c r="B903" s="31"/>
      <c r="C903" s="31"/>
      <c r="D903" s="32"/>
      <c r="E903" s="32"/>
      <c r="F903" s="44"/>
      <c r="G903" s="31"/>
      <c r="H903" s="45"/>
      <c r="I903" s="45"/>
      <c r="J903" s="31"/>
      <c r="K903" s="45"/>
    </row>
    <row r="904" spans="1:11" s="7" customFormat="1" x14ac:dyDescent="0.3">
      <c r="A904" s="32"/>
      <c r="B904" s="31"/>
      <c r="C904" s="31"/>
      <c r="D904" s="32"/>
      <c r="E904" s="32"/>
      <c r="F904" s="44"/>
      <c r="G904" s="31"/>
      <c r="H904" s="45"/>
      <c r="I904" s="45"/>
      <c r="J904" s="31"/>
      <c r="K904" s="45"/>
    </row>
    <row r="905" spans="1:11" s="7" customFormat="1" x14ac:dyDescent="0.3">
      <c r="A905" s="32"/>
      <c r="B905" s="31"/>
      <c r="C905" s="31"/>
      <c r="D905" s="32"/>
      <c r="E905" s="32"/>
      <c r="F905" s="44"/>
      <c r="G905" s="31"/>
      <c r="H905" s="45"/>
      <c r="I905" s="45"/>
      <c r="J905" s="31"/>
      <c r="K905" s="45"/>
    </row>
    <row r="906" spans="1:11" s="7" customFormat="1" x14ac:dyDescent="0.3">
      <c r="A906" s="32"/>
      <c r="B906" s="31"/>
      <c r="C906" s="31"/>
      <c r="D906" s="32"/>
      <c r="E906" s="32"/>
      <c r="F906" s="44"/>
      <c r="G906" s="31"/>
      <c r="H906" s="45"/>
      <c r="I906" s="45"/>
      <c r="J906" s="31"/>
      <c r="K906" s="45"/>
    </row>
    <row r="907" spans="1:11" s="7" customFormat="1" x14ac:dyDescent="0.3">
      <c r="A907" s="32"/>
      <c r="B907" s="31"/>
      <c r="C907" s="31"/>
      <c r="D907" s="32"/>
      <c r="E907" s="32"/>
      <c r="F907" s="44"/>
      <c r="G907" s="31"/>
      <c r="H907" s="45"/>
      <c r="I907" s="45"/>
      <c r="J907" s="31"/>
      <c r="K907" s="45"/>
    </row>
    <row r="908" spans="1:11" s="7" customFormat="1" x14ac:dyDescent="0.3">
      <c r="A908" s="32"/>
      <c r="B908" s="31"/>
      <c r="C908" s="31"/>
      <c r="D908" s="32"/>
      <c r="E908" s="32"/>
      <c r="F908" s="44"/>
      <c r="G908" s="31"/>
      <c r="H908" s="45"/>
      <c r="I908" s="45"/>
      <c r="J908" s="31"/>
      <c r="K908" s="45"/>
    </row>
    <row r="909" spans="1:11" s="7" customFormat="1" x14ac:dyDescent="0.3">
      <c r="A909" s="32"/>
      <c r="B909" s="31"/>
      <c r="C909" s="31"/>
      <c r="D909" s="32"/>
      <c r="E909" s="32"/>
      <c r="F909" s="44"/>
      <c r="G909" s="31"/>
      <c r="H909" s="45"/>
      <c r="I909" s="45"/>
      <c r="J909" s="31"/>
      <c r="K909" s="45"/>
    </row>
    <row r="910" spans="1:11" s="7" customFormat="1" x14ac:dyDescent="0.3">
      <c r="A910" s="32"/>
      <c r="B910" s="31"/>
      <c r="C910" s="31"/>
      <c r="D910" s="32"/>
      <c r="E910" s="32"/>
      <c r="F910" s="44"/>
      <c r="G910" s="31"/>
      <c r="H910" s="45"/>
      <c r="I910" s="45"/>
      <c r="J910" s="31"/>
      <c r="K910" s="45"/>
    </row>
    <row r="911" spans="1:11" s="7" customFormat="1" x14ac:dyDescent="0.3">
      <c r="A911" s="32"/>
      <c r="B911" s="31"/>
      <c r="C911" s="31"/>
      <c r="D911" s="32"/>
      <c r="E911" s="32"/>
      <c r="F911" s="44"/>
      <c r="G911" s="31"/>
      <c r="H911" s="45"/>
      <c r="I911" s="45"/>
      <c r="J911" s="31"/>
      <c r="K911" s="45"/>
    </row>
    <row r="912" spans="1:11" s="7" customFormat="1" x14ac:dyDescent="0.3">
      <c r="A912" s="32"/>
      <c r="B912" s="31"/>
      <c r="C912" s="31"/>
      <c r="D912" s="32"/>
      <c r="E912" s="32"/>
      <c r="F912" s="44"/>
      <c r="G912" s="31"/>
      <c r="H912" s="45"/>
      <c r="I912" s="45"/>
      <c r="J912" s="31"/>
      <c r="K912" s="45"/>
    </row>
    <row r="913" spans="1:11" s="7" customFormat="1" x14ac:dyDescent="0.3">
      <c r="A913" s="32"/>
      <c r="B913" s="31"/>
      <c r="C913" s="31"/>
      <c r="D913" s="32"/>
      <c r="E913" s="32"/>
      <c r="F913" s="44"/>
      <c r="G913" s="31"/>
      <c r="H913" s="45"/>
      <c r="I913" s="45"/>
      <c r="J913" s="31"/>
      <c r="K913" s="45"/>
    </row>
    <row r="914" spans="1:11" s="7" customFormat="1" x14ac:dyDescent="0.3">
      <c r="A914" s="32"/>
      <c r="B914" s="31"/>
      <c r="C914" s="31"/>
      <c r="D914" s="32"/>
      <c r="E914" s="32"/>
      <c r="F914" s="44"/>
      <c r="G914" s="31"/>
      <c r="H914" s="45"/>
      <c r="I914" s="45"/>
      <c r="J914" s="31"/>
      <c r="K914" s="45"/>
    </row>
    <row r="915" spans="1:11" s="7" customFormat="1" x14ac:dyDescent="0.3">
      <c r="A915" s="32"/>
      <c r="B915" s="31"/>
      <c r="C915" s="31"/>
      <c r="D915" s="32"/>
      <c r="E915" s="32"/>
      <c r="F915" s="44"/>
      <c r="G915" s="31"/>
      <c r="H915" s="45"/>
      <c r="I915" s="45"/>
      <c r="J915" s="31"/>
      <c r="K915" s="45"/>
    </row>
    <row r="916" spans="1:11" s="7" customFormat="1" x14ac:dyDescent="0.3">
      <c r="A916" s="32"/>
      <c r="B916" s="31"/>
      <c r="C916" s="31"/>
      <c r="D916" s="32"/>
      <c r="E916" s="32"/>
      <c r="F916" s="44"/>
      <c r="G916" s="31"/>
      <c r="H916" s="45"/>
      <c r="I916" s="45"/>
      <c r="J916" s="31"/>
      <c r="K916" s="45"/>
    </row>
    <row r="917" spans="1:11" s="7" customFormat="1" x14ac:dyDescent="0.3">
      <c r="A917" s="32"/>
      <c r="B917" s="31"/>
      <c r="C917" s="31"/>
      <c r="D917" s="32"/>
      <c r="E917" s="32"/>
      <c r="F917" s="44"/>
      <c r="G917" s="31"/>
      <c r="H917" s="45"/>
      <c r="I917" s="45"/>
      <c r="J917" s="31"/>
      <c r="K917" s="45"/>
    </row>
    <row r="918" spans="1:11" s="7" customFormat="1" x14ac:dyDescent="0.3">
      <c r="A918" s="32"/>
      <c r="B918" s="31"/>
      <c r="C918" s="31"/>
      <c r="D918" s="32"/>
      <c r="E918" s="32"/>
      <c r="F918" s="44"/>
      <c r="G918" s="31"/>
      <c r="H918" s="45"/>
      <c r="I918" s="45"/>
      <c r="J918" s="31"/>
      <c r="K918" s="45"/>
    </row>
    <row r="919" spans="1:11" s="7" customFormat="1" x14ac:dyDescent="0.3">
      <c r="A919" s="32"/>
      <c r="B919" s="31"/>
      <c r="C919" s="31"/>
      <c r="D919" s="32"/>
      <c r="E919" s="32"/>
      <c r="F919" s="44"/>
      <c r="G919" s="31"/>
      <c r="H919" s="45"/>
      <c r="I919" s="45"/>
      <c r="J919" s="31"/>
      <c r="K919" s="45"/>
    </row>
    <row r="920" spans="1:11" s="7" customFormat="1" x14ac:dyDescent="0.3">
      <c r="A920" s="32"/>
      <c r="B920" s="31"/>
      <c r="C920" s="31"/>
      <c r="D920" s="32"/>
      <c r="E920" s="32"/>
      <c r="F920" s="44"/>
      <c r="G920" s="31"/>
      <c r="H920" s="45"/>
      <c r="I920" s="45"/>
      <c r="J920" s="31"/>
      <c r="K920" s="45"/>
    </row>
    <row r="921" spans="1:11" s="7" customFormat="1" x14ac:dyDescent="0.3">
      <c r="A921" s="32"/>
      <c r="B921" s="31"/>
      <c r="C921" s="31"/>
      <c r="D921" s="32"/>
      <c r="E921" s="32"/>
      <c r="F921" s="44"/>
      <c r="G921" s="31"/>
      <c r="H921" s="45"/>
      <c r="I921" s="45"/>
      <c r="J921" s="31"/>
      <c r="K921" s="45"/>
    </row>
    <row r="922" spans="1:11" s="7" customFormat="1" x14ac:dyDescent="0.3">
      <c r="A922" s="32"/>
      <c r="B922" s="31"/>
      <c r="C922" s="31"/>
      <c r="D922" s="32"/>
      <c r="E922" s="32"/>
      <c r="F922" s="44"/>
      <c r="G922" s="31"/>
      <c r="H922" s="45"/>
      <c r="I922" s="45"/>
      <c r="J922" s="31"/>
      <c r="K922" s="45"/>
    </row>
    <row r="923" spans="1:11" s="7" customFormat="1" x14ac:dyDescent="0.3">
      <c r="A923" s="32"/>
      <c r="B923" s="31"/>
      <c r="C923" s="31"/>
      <c r="D923" s="32"/>
      <c r="E923" s="32"/>
      <c r="F923" s="44"/>
      <c r="G923" s="31"/>
      <c r="H923" s="45"/>
      <c r="I923" s="45"/>
      <c r="J923" s="31"/>
      <c r="K923" s="45"/>
    </row>
    <row r="924" spans="1:11" s="7" customFormat="1" x14ac:dyDescent="0.3">
      <c r="A924" s="32"/>
      <c r="B924" s="31"/>
      <c r="C924" s="31"/>
      <c r="D924" s="32"/>
      <c r="E924" s="32"/>
      <c r="F924" s="44"/>
      <c r="G924" s="31"/>
      <c r="H924" s="45"/>
      <c r="I924" s="45"/>
      <c r="J924" s="31"/>
      <c r="K924" s="45"/>
    </row>
    <row r="925" spans="1:11" s="7" customFormat="1" x14ac:dyDescent="0.3">
      <c r="A925" s="32"/>
      <c r="B925" s="31"/>
      <c r="C925" s="31"/>
      <c r="D925" s="32"/>
      <c r="E925" s="32"/>
      <c r="F925" s="44"/>
      <c r="G925" s="31"/>
      <c r="H925" s="45"/>
      <c r="I925" s="45"/>
      <c r="J925" s="31"/>
      <c r="K925" s="45"/>
    </row>
    <row r="926" spans="1:11" s="7" customFormat="1" x14ac:dyDescent="0.3">
      <c r="A926" s="32"/>
      <c r="B926" s="31"/>
      <c r="C926" s="31"/>
      <c r="D926" s="32"/>
      <c r="E926" s="32"/>
      <c r="F926" s="44"/>
      <c r="G926" s="31"/>
      <c r="H926" s="45"/>
      <c r="I926" s="45"/>
      <c r="J926" s="31"/>
      <c r="K926" s="45"/>
    </row>
    <row r="927" spans="1:11" s="7" customFormat="1" x14ac:dyDescent="0.3">
      <c r="A927" s="32"/>
      <c r="B927" s="31"/>
      <c r="C927" s="31"/>
      <c r="D927" s="32"/>
      <c r="E927" s="32"/>
      <c r="F927" s="44"/>
      <c r="G927" s="31"/>
      <c r="H927" s="45"/>
      <c r="I927" s="45"/>
      <c r="J927" s="31"/>
      <c r="K927" s="45"/>
    </row>
    <row r="928" spans="1:11" s="7" customFormat="1" x14ac:dyDescent="0.3">
      <c r="A928" s="32"/>
      <c r="B928" s="31"/>
      <c r="C928" s="31"/>
      <c r="D928" s="32"/>
      <c r="E928" s="32"/>
      <c r="F928" s="44"/>
      <c r="G928" s="31"/>
      <c r="H928" s="45"/>
      <c r="I928" s="45"/>
      <c r="J928" s="31"/>
      <c r="K928" s="45"/>
    </row>
    <row r="929" spans="1:11" s="7" customFormat="1" x14ac:dyDescent="0.3">
      <c r="A929" s="32"/>
      <c r="B929" s="31"/>
      <c r="C929" s="31"/>
      <c r="D929" s="32"/>
      <c r="E929" s="32"/>
      <c r="F929" s="44"/>
      <c r="G929" s="31"/>
      <c r="H929" s="45"/>
      <c r="I929" s="45"/>
      <c r="J929" s="31"/>
      <c r="K929" s="45"/>
    </row>
    <row r="930" spans="1:11" s="7" customFormat="1" x14ac:dyDescent="0.3">
      <c r="A930" s="32"/>
      <c r="B930" s="31"/>
      <c r="C930" s="31"/>
      <c r="D930" s="32"/>
      <c r="E930" s="32"/>
      <c r="F930" s="44"/>
      <c r="G930" s="31"/>
      <c r="H930" s="45"/>
      <c r="I930" s="45"/>
      <c r="J930" s="31"/>
      <c r="K930" s="45"/>
    </row>
    <row r="931" spans="1:11" s="7" customFormat="1" x14ac:dyDescent="0.3">
      <c r="A931" s="32"/>
      <c r="B931" s="31"/>
      <c r="C931" s="31"/>
      <c r="D931" s="32"/>
      <c r="E931" s="32"/>
      <c r="F931" s="44"/>
      <c r="G931" s="31"/>
      <c r="H931" s="45"/>
      <c r="I931" s="45"/>
      <c r="J931" s="31"/>
      <c r="K931" s="45"/>
    </row>
    <row r="932" spans="1:11" s="7" customFormat="1" x14ac:dyDescent="0.3">
      <c r="A932" s="32"/>
      <c r="B932" s="31"/>
      <c r="C932" s="31"/>
      <c r="D932" s="32"/>
      <c r="E932" s="32"/>
      <c r="F932" s="44"/>
      <c r="G932" s="31"/>
      <c r="H932" s="45"/>
      <c r="I932" s="45"/>
      <c r="J932" s="31"/>
      <c r="K932" s="45"/>
    </row>
    <row r="933" spans="1:11" s="7" customFormat="1" x14ac:dyDescent="0.3">
      <c r="A933" s="32"/>
      <c r="B933" s="31"/>
      <c r="C933" s="31"/>
      <c r="D933" s="32"/>
      <c r="E933" s="32"/>
      <c r="F933" s="44"/>
      <c r="G933" s="31"/>
      <c r="H933" s="45"/>
      <c r="I933" s="45"/>
      <c r="J933" s="31"/>
      <c r="K933" s="45"/>
    </row>
    <row r="934" spans="1:11" s="7" customFormat="1" x14ac:dyDescent="0.3">
      <c r="A934" s="32"/>
      <c r="B934" s="31"/>
      <c r="C934" s="31"/>
      <c r="D934" s="32"/>
      <c r="E934" s="32"/>
      <c r="F934" s="44"/>
      <c r="G934" s="31"/>
      <c r="H934" s="45"/>
      <c r="I934" s="45"/>
      <c r="J934" s="31"/>
      <c r="K934" s="45"/>
    </row>
    <row r="935" spans="1:11" s="7" customFormat="1" x14ac:dyDescent="0.3">
      <c r="A935" s="32"/>
      <c r="B935" s="31"/>
      <c r="C935" s="31"/>
      <c r="D935" s="32"/>
      <c r="E935" s="32"/>
      <c r="F935" s="44"/>
      <c r="G935" s="31"/>
      <c r="H935" s="45"/>
      <c r="I935" s="45"/>
      <c r="J935" s="31"/>
      <c r="K935" s="45"/>
    </row>
    <row r="936" spans="1:11" s="7" customFormat="1" x14ac:dyDescent="0.3">
      <c r="A936" s="32"/>
      <c r="B936" s="31"/>
      <c r="C936" s="31"/>
      <c r="D936" s="32"/>
      <c r="E936" s="32"/>
      <c r="F936" s="44"/>
      <c r="G936" s="31"/>
      <c r="H936" s="45"/>
      <c r="I936" s="45"/>
      <c r="J936" s="31"/>
      <c r="K936" s="45"/>
    </row>
    <row r="937" spans="1:11" s="7" customFormat="1" x14ac:dyDescent="0.3">
      <c r="A937" s="32"/>
      <c r="B937" s="31"/>
      <c r="C937" s="31"/>
      <c r="D937" s="32"/>
      <c r="E937" s="32"/>
      <c r="F937" s="44"/>
      <c r="G937" s="31"/>
      <c r="H937" s="45"/>
      <c r="I937" s="45"/>
      <c r="J937" s="31"/>
      <c r="K937" s="45"/>
    </row>
    <row r="938" spans="1:11" s="7" customFormat="1" x14ac:dyDescent="0.3">
      <c r="A938" s="32"/>
      <c r="B938" s="31"/>
      <c r="C938" s="31"/>
      <c r="D938" s="32"/>
      <c r="E938" s="32"/>
      <c r="F938" s="44"/>
      <c r="G938" s="31"/>
      <c r="H938" s="45"/>
      <c r="I938" s="45"/>
      <c r="J938" s="31"/>
      <c r="K938" s="45"/>
    </row>
    <row r="939" spans="1:11" s="7" customFormat="1" x14ac:dyDescent="0.3">
      <c r="A939" s="32"/>
      <c r="B939" s="31"/>
      <c r="C939" s="31"/>
      <c r="D939" s="32"/>
      <c r="E939" s="32"/>
      <c r="F939" s="44"/>
      <c r="G939" s="31"/>
      <c r="H939" s="45"/>
      <c r="I939" s="45"/>
      <c r="J939" s="31"/>
      <c r="K939" s="45"/>
    </row>
    <row r="940" spans="1:11" s="7" customFormat="1" x14ac:dyDescent="0.3">
      <c r="A940" s="32"/>
      <c r="B940" s="31"/>
      <c r="C940" s="31"/>
      <c r="D940" s="32"/>
      <c r="E940" s="32"/>
      <c r="F940" s="44"/>
      <c r="G940" s="31"/>
      <c r="H940" s="45"/>
      <c r="I940" s="45"/>
      <c r="J940" s="31"/>
      <c r="K940" s="45"/>
    </row>
    <row r="941" spans="1:11" s="7" customFormat="1" x14ac:dyDescent="0.3">
      <c r="A941" s="32"/>
      <c r="B941" s="31"/>
      <c r="C941" s="31"/>
      <c r="D941" s="32"/>
      <c r="E941" s="32"/>
      <c r="F941" s="44"/>
      <c r="G941" s="31"/>
      <c r="H941" s="45"/>
      <c r="I941" s="45"/>
      <c r="J941" s="31"/>
      <c r="K941" s="45"/>
    </row>
    <row r="942" spans="1:11" s="7" customFormat="1" x14ac:dyDescent="0.3">
      <c r="A942" s="32"/>
      <c r="B942" s="31"/>
      <c r="C942" s="31"/>
      <c r="D942" s="32"/>
      <c r="E942" s="32"/>
      <c r="F942" s="44"/>
      <c r="G942" s="31"/>
      <c r="H942" s="45"/>
      <c r="I942" s="45"/>
      <c r="J942" s="31"/>
      <c r="K942" s="45"/>
    </row>
    <row r="943" spans="1:11" s="7" customFormat="1" x14ac:dyDescent="0.3">
      <c r="A943" s="32"/>
      <c r="B943" s="31"/>
      <c r="C943" s="31"/>
      <c r="D943" s="32"/>
      <c r="E943" s="32"/>
      <c r="F943" s="44"/>
      <c r="G943" s="31"/>
      <c r="H943" s="45"/>
      <c r="I943" s="45"/>
      <c r="J943" s="31"/>
      <c r="K943" s="45"/>
    </row>
    <row r="944" spans="1:11" s="7" customFormat="1" x14ac:dyDescent="0.3">
      <c r="A944" s="32"/>
      <c r="B944" s="31"/>
      <c r="C944" s="31"/>
      <c r="D944" s="32"/>
      <c r="E944" s="32"/>
      <c r="F944" s="44"/>
      <c r="G944" s="31"/>
      <c r="H944" s="45"/>
      <c r="I944" s="45"/>
      <c r="J944" s="31"/>
      <c r="K944" s="45"/>
    </row>
    <row r="945" spans="1:11" s="7" customFormat="1" x14ac:dyDescent="0.3">
      <c r="A945" s="32"/>
      <c r="B945" s="31"/>
      <c r="C945" s="31"/>
      <c r="D945" s="32"/>
      <c r="E945" s="32"/>
      <c r="F945" s="44"/>
      <c r="G945" s="31"/>
      <c r="H945" s="45"/>
      <c r="I945" s="45"/>
      <c r="J945" s="31"/>
      <c r="K945" s="45"/>
    </row>
    <row r="946" spans="1:11" s="7" customFormat="1" x14ac:dyDescent="0.3">
      <c r="A946" s="32"/>
      <c r="B946" s="31"/>
      <c r="C946" s="31"/>
      <c r="D946" s="32"/>
      <c r="E946" s="32"/>
      <c r="F946" s="44"/>
      <c r="G946" s="31"/>
      <c r="H946" s="45"/>
      <c r="I946" s="45"/>
      <c r="J946" s="31"/>
      <c r="K946" s="45"/>
    </row>
    <row r="947" spans="1:11" s="7" customFormat="1" x14ac:dyDescent="0.3">
      <c r="A947" s="32"/>
      <c r="B947" s="31"/>
      <c r="C947" s="31"/>
      <c r="D947" s="32"/>
      <c r="E947" s="32"/>
      <c r="F947" s="44"/>
      <c r="G947" s="31"/>
      <c r="H947" s="45"/>
      <c r="I947" s="45"/>
      <c r="J947" s="31"/>
      <c r="K947" s="45"/>
    </row>
    <row r="948" spans="1:11" s="7" customFormat="1" x14ac:dyDescent="0.3">
      <c r="A948" s="32"/>
      <c r="B948" s="31"/>
      <c r="C948" s="31"/>
      <c r="D948" s="32"/>
      <c r="E948" s="32"/>
      <c r="F948" s="44"/>
      <c r="G948" s="31"/>
      <c r="H948" s="45"/>
      <c r="I948" s="45"/>
      <c r="J948" s="31"/>
      <c r="K948" s="45"/>
    </row>
    <row r="949" spans="1:11" s="7" customFormat="1" x14ac:dyDescent="0.3">
      <c r="A949" s="32"/>
      <c r="B949" s="31"/>
      <c r="C949" s="31"/>
      <c r="D949" s="32"/>
      <c r="E949" s="32"/>
      <c r="F949" s="44"/>
      <c r="G949" s="31"/>
      <c r="H949" s="45"/>
      <c r="I949" s="45"/>
      <c r="J949" s="31"/>
      <c r="K949" s="45"/>
    </row>
    <row r="950" spans="1:11" s="7" customFormat="1" x14ac:dyDescent="0.3">
      <c r="A950" s="32"/>
      <c r="B950" s="31"/>
      <c r="C950" s="31"/>
      <c r="D950" s="32"/>
      <c r="E950" s="32"/>
      <c r="F950" s="44"/>
      <c r="G950" s="31"/>
      <c r="H950" s="45"/>
      <c r="I950" s="45"/>
      <c r="J950" s="31"/>
      <c r="K950" s="45"/>
    </row>
    <row r="951" spans="1:11" s="7" customFormat="1" x14ac:dyDescent="0.3">
      <c r="A951" s="32"/>
      <c r="B951" s="31"/>
      <c r="C951" s="31"/>
      <c r="D951" s="32"/>
      <c r="E951" s="32"/>
      <c r="F951" s="44"/>
      <c r="G951" s="31"/>
      <c r="H951" s="45"/>
      <c r="I951" s="45"/>
      <c r="J951" s="31"/>
      <c r="K951" s="45"/>
    </row>
    <row r="952" spans="1:11" s="7" customFormat="1" x14ac:dyDescent="0.3">
      <c r="A952" s="32"/>
      <c r="B952" s="31"/>
      <c r="C952" s="31"/>
      <c r="D952" s="32"/>
      <c r="E952" s="32"/>
      <c r="F952" s="44"/>
      <c r="G952" s="31"/>
      <c r="H952" s="45"/>
      <c r="I952" s="45"/>
      <c r="J952" s="31"/>
      <c r="K952" s="45"/>
    </row>
    <row r="953" spans="1:11" s="7" customFormat="1" x14ac:dyDescent="0.3">
      <c r="A953" s="32"/>
      <c r="B953" s="31"/>
      <c r="C953" s="31"/>
      <c r="D953" s="32"/>
      <c r="E953" s="32"/>
      <c r="F953" s="44"/>
      <c r="G953" s="31"/>
      <c r="H953" s="45"/>
      <c r="I953" s="45"/>
      <c r="J953" s="31"/>
      <c r="K953" s="45"/>
    </row>
    <row r="954" spans="1:11" s="7" customFormat="1" x14ac:dyDescent="0.3">
      <c r="A954" s="32"/>
      <c r="B954" s="31"/>
      <c r="C954" s="31"/>
      <c r="D954" s="32"/>
      <c r="E954" s="32"/>
      <c r="F954" s="44"/>
      <c r="G954" s="31"/>
      <c r="H954" s="45"/>
      <c r="I954" s="45"/>
      <c r="J954" s="31"/>
      <c r="K954" s="45"/>
    </row>
    <row r="955" spans="1:11" s="7" customFormat="1" x14ac:dyDescent="0.3">
      <c r="A955" s="32"/>
      <c r="B955" s="31"/>
      <c r="C955" s="31"/>
      <c r="D955" s="32"/>
      <c r="E955" s="32"/>
      <c r="F955" s="44"/>
      <c r="G955" s="31"/>
      <c r="H955" s="45"/>
      <c r="I955" s="45"/>
      <c r="J955" s="31"/>
      <c r="K955" s="45"/>
    </row>
    <row r="956" spans="1:11" s="7" customFormat="1" x14ac:dyDescent="0.3">
      <c r="A956" s="32"/>
      <c r="B956" s="31"/>
      <c r="C956" s="31"/>
      <c r="D956" s="32"/>
      <c r="E956" s="32"/>
      <c r="F956" s="44"/>
      <c r="G956" s="31"/>
      <c r="H956" s="45"/>
      <c r="I956" s="45"/>
      <c r="J956" s="31"/>
      <c r="K956" s="45"/>
    </row>
    <row r="957" spans="1:11" s="7" customFormat="1" x14ac:dyDescent="0.3">
      <c r="A957" s="32"/>
      <c r="B957" s="31"/>
      <c r="C957" s="31"/>
      <c r="D957" s="32"/>
      <c r="E957" s="32"/>
      <c r="F957" s="44"/>
      <c r="G957" s="31"/>
      <c r="H957" s="45"/>
      <c r="I957" s="45"/>
      <c r="J957" s="31"/>
      <c r="K957" s="45"/>
    </row>
    <row r="958" spans="1:11" s="7" customFormat="1" x14ac:dyDescent="0.3">
      <c r="A958" s="32"/>
      <c r="B958" s="31"/>
      <c r="C958" s="31"/>
      <c r="D958" s="32"/>
      <c r="E958" s="32"/>
      <c r="F958" s="44"/>
      <c r="G958" s="31"/>
      <c r="H958" s="45"/>
      <c r="I958" s="45"/>
      <c r="J958" s="31"/>
      <c r="K958" s="45"/>
    </row>
    <row r="959" spans="1:11" s="7" customFormat="1" x14ac:dyDescent="0.3">
      <c r="A959" s="32"/>
      <c r="B959" s="31"/>
      <c r="C959" s="31"/>
      <c r="D959" s="32"/>
      <c r="E959" s="32"/>
      <c r="F959" s="44"/>
      <c r="G959" s="31"/>
      <c r="H959" s="45"/>
      <c r="I959" s="45"/>
      <c r="J959" s="31"/>
      <c r="K959" s="45"/>
    </row>
    <row r="960" spans="1:11" s="7" customFormat="1" x14ac:dyDescent="0.3">
      <c r="A960" s="32"/>
      <c r="B960" s="31"/>
      <c r="C960" s="31"/>
      <c r="D960" s="32"/>
      <c r="E960" s="32"/>
      <c r="F960" s="44"/>
      <c r="G960" s="31"/>
      <c r="H960" s="45"/>
      <c r="I960" s="45"/>
      <c r="J960" s="31"/>
      <c r="K960" s="45"/>
    </row>
    <row r="961" spans="1:11" s="7" customFormat="1" x14ac:dyDescent="0.3">
      <c r="A961" s="32"/>
      <c r="B961" s="31"/>
      <c r="C961" s="31"/>
      <c r="D961" s="32"/>
      <c r="E961" s="32"/>
      <c r="F961" s="44"/>
      <c r="G961" s="31"/>
      <c r="H961" s="45"/>
      <c r="I961" s="45"/>
      <c r="J961" s="31"/>
      <c r="K961" s="45"/>
    </row>
    <row r="962" spans="1:11" s="7" customFormat="1" x14ac:dyDescent="0.3">
      <c r="A962" s="32"/>
      <c r="B962" s="31"/>
      <c r="C962" s="31"/>
      <c r="D962" s="32"/>
      <c r="E962" s="32"/>
      <c r="F962" s="44"/>
      <c r="G962" s="31"/>
      <c r="H962" s="45"/>
      <c r="I962" s="45"/>
      <c r="J962" s="31"/>
      <c r="K962" s="45"/>
    </row>
    <row r="963" spans="1:11" s="7" customFormat="1" x14ac:dyDescent="0.3">
      <c r="A963" s="32"/>
      <c r="B963" s="31"/>
      <c r="C963" s="31"/>
      <c r="D963" s="32"/>
      <c r="E963" s="32"/>
      <c r="F963" s="44"/>
      <c r="G963" s="31"/>
      <c r="H963" s="45"/>
      <c r="I963" s="45"/>
      <c r="J963" s="31"/>
      <c r="K963" s="45"/>
    </row>
    <row r="964" spans="1:11" s="7" customFormat="1" x14ac:dyDescent="0.3">
      <c r="A964" s="32"/>
      <c r="B964" s="31"/>
      <c r="C964" s="31"/>
      <c r="D964" s="32"/>
      <c r="E964" s="32"/>
      <c r="F964" s="44"/>
      <c r="G964" s="31"/>
      <c r="H964" s="45"/>
      <c r="I964" s="45"/>
      <c r="J964" s="31"/>
      <c r="K964" s="45"/>
    </row>
    <row r="965" spans="1:11" s="7" customFormat="1" x14ac:dyDescent="0.3">
      <c r="A965" s="32"/>
      <c r="B965" s="31"/>
      <c r="C965" s="31"/>
      <c r="D965" s="32"/>
      <c r="E965" s="32"/>
      <c r="F965" s="44"/>
      <c r="G965" s="31"/>
      <c r="H965" s="45"/>
      <c r="I965" s="45"/>
      <c r="J965" s="31"/>
      <c r="K965" s="45"/>
    </row>
    <row r="966" spans="1:11" s="7" customFormat="1" x14ac:dyDescent="0.3">
      <c r="A966" s="32"/>
      <c r="B966" s="31"/>
      <c r="C966" s="31"/>
      <c r="D966" s="32"/>
      <c r="E966" s="32"/>
      <c r="F966" s="44"/>
      <c r="G966" s="31"/>
      <c r="H966" s="45"/>
      <c r="I966" s="45"/>
      <c r="J966" s="31"/>
      <c r="K966" s="45"/>
    </row>
    <row r="967" spans="1:11" s="7" customFormat="1" x14ac:dyDescent="0.3">
      <c r="A967" s="32"/>
      <c r="B967" s="31"/>
      <c r="C967" s="31"/>
      <c r="D967" s="32"/>
      <c r="E967" s="32"/>
      <c r="F967" s="44"/>
      <c r="G967" s="31"/>
      <c r="H967" s="45"/>
      <c r="I967" s="45"/>
      <c r="J967" s="31"/>
      <c r="K967" s="45"/>
    </row>
    <row r="968" spans="1:11" s="7" customFormat="1" x14ac:dyDescent="0.3">
      <c r="A968" s="32"/>
      <c r="B968" s="31"/>
      <c r="C968" s="31"/>
      <c r="D968" s="32"/>
      <c r="E968" s="32"/>
      <c r="F968" s="44"/>
      <c r="G968" s="31"/>
      <c r="H968" s="45"/>
      <c r="I968" s="45"/>
      <c r="J968" s="31"/>
      <c r="K968" s="45"/>
    </row>
    <row r="969" spans="1:11" s="7" customFormat="1" x14ac:dyDescent="0.3">
      <c r="A969" s="32"/>
      <c r="B969" s="31"/>
      <c r="C969" s="31"/>
      <c r="D969" s="32"/>
      <c r="E969" s="32"/>
      <c r="F969" s="44"/>
      <c r="G969" s="31"/>
      <c r="H969" s="45"/>
      <c r="I969" s="45"/>
      <c r="J969" s="31"/>
      <c r="K969" s="45"/>
    </row>
    <row r="970" spans="1:11" s="7" customFormat="1" x14ac:dyDescent="0.3">
      <c r="A970" s="32"/>
      <c r="B970" s="31"/>
      <c r="C970" s="31"/>
      <c r="D970" s="32"/>
      <c r="E970" s="32"/>
      <c r="F970" s="44"/>
      <c r="G970" s="31"/>
      <c r="H970" s="45"/>
      <c r="I970" s="45"/>
      <c r="J970" s="31"/>
      <c r="K970" s="45"/>
    </row>
    <row r="971" spans="1:11" s="7" customFormat="1" x14ac:dyDescent="0.3">
      <c r="A971" s="32"/>
      <c r="B971" s="31"/>
      <c r="C971" s="31"/>
      <c r="D971" s="32"/>
      <c r="E971" s="32"/>
      <c r="F971" s="44"/>
      <c r="G971" s="31"/>
      <c r="H971" s="45"/>
      <c r="I971" s="45"/>
      <c r="J971" s="31"/>
      <c r="K971" s="45"/>
    </row>
    <row r="972" spans="1:11" s="7" customFormat="1" x14ac:dyDescent="0.3">
      <c r="A972" s="32"/>
      <c r="B972" s="31"/>
      <c r="C972" s="31"/>
      <c r="D972" s="32"/>
      <c r="E972" s="32"/>
      <c r="F972" s="44"/>
      <c r="G972" s="31"/>
      <c r="H972" s="45"/>
      <c r="I972" s="45"/>
      <c r="J972" s="31"/>
      <c r="K972" s="45"/>
    </row>
    <row r="973" spans="1:11" s="7" customFormat="1" x14ac:dyDescent="0.3">
      <c r="A973" s="32"/>
      <c r="B973" s="31"/>
      <c r="C973" s="31"/>
      <c r="D973" s="32"/>
      <c r="E973" s="32"/>
      <c r="F973" s="44"/>
      <c r="G973" s="31"/>
      <c r="H973" s="45"/>
      <c r="I973" s="45"/>
      <c r="J973" s="31"/>
      <c r="K973" s="45"/>
    </row>
    <row r="974" spans="1:11" s="7" customFormat="1" x14ac:dyDescent="0.3">
      <c r="A974" s="32"/>
      <c r="B974" s="31"/>
      <c r="C974" s="31"/>
      <c r="D974" s="32"/>
      <c r="E974" s="32"/>
      <c r="F974" s="44"/>
      <c r="G974" s="31"/>
      <c r="H974" s="45"/>
      <c r="I974" s="45"/>
      <c r="J974" s="31"/>
      <c r="K974" s="45"/>
    </row>
    <row r="975" spans="1:11" s="7" customFormat="1" x14ac:dyDescent="0.3">
      <c r="A975" s="32"/>
      <c r="B975" s="31"/>
      <c r="C975" s="31"/>
      <c r="D975" s="32"/>
      <c r="E975" s="32"/>
      <c r="F975" s="44"/>
      <c r="G975" s="31"/>
      <c r="H975" s="45"/>
      <c r="I975" s="45"/>
      <c r="J975" s="31"/>
      <c r="K975" s="45"/>
    </row>
    <row r="976" spans="1:11" s="7" customFormat="1" x14ac:dyDescent="0.3">
      <c r="A976" s="32"/>
      <c r="B976" s="31"/>
      <c r="C976" s="31"/>
      <c r="D976" s="32"/>
      <c r="E976" s="32"/>
      <c r="F976" s="44"/>
      <c r="G976" s="31"/>
      <c r="H976" s="45"/>
      <c r="I976" s="45"/>
      <c r="J976" s="31"/>
      <c r="K976" s="45"/>
    </row>
    <row r="977" spans="1:11" s="7" customFormat="1" x14ac:dyDescent="0.3">
      <c r="A977" s="32"/>
      <c r="B977" s="31"/>
      <c r="C977" s="31"/>
      <c r="D977" s="32"/>
      <c r="E977" s="32"/>
      <c r="F977" s="44"/>
      <c r="G977" s="31"/>
      <c r="H977" s="45"/>
      <c r="I977" s="45"/>
      <c r="J977" s="31"/>
      <c r="K977" s="45"/>
    </row>
  </sheetData>
  <sortState xmlns:xlrd2="http://schemas.microsoft.com/office/spreadsheetml/2017/richdata2" ref="A2:J616">
    <sortCondition ref="A2:A616"/>
    <sortCondition ref="F2:F616"/>
    <sortCondition ref="J2:J616"/>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N4" r:id="rId1" xr:uid="{00000000-0004-0000-0100-000000000000}"/>
    <hyperlink ref="G316" r:id="rId2" xr:uid="{00000000-0004-0000-0100-000072000000}"/>
  </hyperlinks>
  <pageMargins left="0.23622047244094491" right="0.23622047244094491" top="0.74803149606299213" bottom="0.74803149606299213" header="0.31496062992125984" footer="0.31496062992125984"/>
  <pageSetup scale="49" fitToHeight="99" orientation="landscape" r:id="rId3"/>
  <headerFooter>
    <oddHeader>&amp;L&amp;"-,Bold"&amp;14VOCABULARY</oddHeader>
    <oddFooter>&amp;L&amp;F - &amp;A&amp;C&amp;P/&amp;N&amp;R&amp;D</oddFooter>
  </headerFooter>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84"/>
  <sheetViews>
    <sheetView topLeftCell="D1" zoomScaleNormal="100" workbookViewId="0">
      <pane ySplit="1" topLeftCell="A2" activePane="bottomLeft" state="frozen"/>
      <selection activeCell="E13" sqref="E13:E14"/>
      <selection pane="bottomLeft" activeCell="I641" sqref="I641:I642"/>
    </sheetView>
  </sheetViews>
  <sheetFormatPr defaultRowHeight="14.4" x14ac:dyDescent="0.3"/>
  <cols>
    <col min="1" max="1" width="9.109375" style="9" customWidth="1"/>
    <col min="2" max="2" width="34.5546875" style="13" customWidth="1"/>
    <col min="3" max="3" width="26.44140625" style="17" customWidth="1"/>
    <col min="4" max="4" width="21.88671875" style="17" customWidth="1"/>
    <col min="5" max="5" width="20.109375" style="12" customWidth="1"/>
    <col min="6" max="6" width="30.33203125" style="9" customWidth="1"/>
    <col min="7" max="8" width="50" style="27" customWidth="1"/>
    <col min="9" max="9" width="3.5546875" style="2" customWidth="1"/>
  </cols>
  <sheetData>
    <row r="1" spans="1:12" s="1" customFormat="1" x14ac:dyDescent="0.3">
      <c r="A1" s="1" t="s">
        <v>740</v>
      </c>
      <c r="B1" s="6" t="s">
        <v>542</v>
      </c>
      <c r="C1" s="16" t="s">
        <v>527</v>
      </c>
      <c r="D1" s="16" t="s">
        <v>748</v>
      </c>
      <c r="E1" s="1" t="s">
        <v>9</v>
      </c>
      <c r="F1" s="1" t="s">
        <v>742</v>
      </c>
      <c r="G1" s="26" t="s">
        <v>743</v>
      </c>
      <c r="H1" s="26" t="s">
        <v>2043</v>
      </c>
    </row>
    <row r="2" spans="1:12" x14ac:dyDescent="0.3">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755</v>
      </c>
      <c r="K2" s="8">
        <f>MAX(A:A)+1</f>
        <v>702</v>
      </c>
    </row>
    <row r="3" spans="1:12" x14ac:dyDescent="0.3">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760</v>
      </c>
      <c r="K3" s="8">
        <f>SUM(A2:A642)</f>
        <v>224198</v>
      </c>
      <c r="L3" t="str">
        <f>IF(K3&lt;&gt;Vocabulary!N3,"nok","ok")</f>
        <v>ok</v>
      </c>
    </row>
    <row r="4" spans="1:12" x14ac:dyDescent="0.3">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28.8" x14ac:dyDescent="0.3">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28.8" x14ac:dyDescent="0.3">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28.8" x14ac:dyDescent="0.3">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28.8" x14ac:dyDescent="0.3">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28.8" x14ac:dyDescent="0.3">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28.8" x14ac:dyDescent="0.3">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28.8" x14ac:dyDescent="0.3">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28.8" x14ac:dyDescent="0.3">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86.4" x14ac:dyDescent="0.3">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1301</v>
      </c>
      <c r="G221" s="27" t="s">
        <v>1751</v>
      </c>
    </row>
    <row r="222" spans="1:8" ht="100.8" x14ac:dyDescent="0.3">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78</v>
      </c>
      <c r="G222" s="27" t="s">
        <v>1824</v>
      </c>
    </row>
    <row r="223" spans="1:8" ht="100.8" x14ac:dyDescent="0.3">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1730</v>
      </c>
      <c r="G223" s="27" t="s">
        <v>1732</v>
      </c>
    </row>
    <row r="224" spans="1:8" x14ac:dyDescent="0.3">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302</v>
      </c>
      <c r="G224" s="9" t="s">
        <v>1948</v>
      </c>
      <c r="H224" s="9" t="s">
        <v>1893</v>
      </c>
    </row>
    <row r="225" spans="1:8" x14ac:dyDescent="0.3">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27</v>
      </c>
      <c r="G225" s="27" t="s">
        <v>1621</v>
      </c>
    </row>
    <row r="226" spans="1:8" ht="43.2" x14ac:dyDescent="0.3">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87</v>
      </c>
      <c r="G226" s="27" t="s">
        <v>2302</v>
      </c>
      <c r="H226" s="27" t="s">
        <v>2066</v>
      </c>
    </row>
    <row r="227" spans="1:8" x14ac:dyDescent="0.3">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260</v>
      </c>
      <c r="G227" s="9" t="s">
        <v>1942</v>
      </c>
      <c r="H227" s="27" t="s">
        <v>1915</v>
      </c>
    </row>
    <row r="228" spans="1:8" x14ac:dyDescent="0.3">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91</v>
      </c>
      <c r="G228" s="27" t="s">
        <v>1913</v>
      </c>
      <c r="H228" s="27" t="s">
        <v>2069</v>
      </c>
    </row>
    <row r="229" spans="1:8" x14ac:dyDescent="0.3">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27" t="s">
        <v>1917</v>
      </c>
    </row>
    <row r="230" spans="1:8" ht="28.8" x14ac:dyDescent="0.3">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2280</v>
      </c>
      <c r="G230" s="27" t="s">
        <v>2178</v>
      </c>
    </row>
    <row r="231" spans="1:8" ht="28.8" x14ac:dyDescent="0.3">
      <c r="A231" s="9">
        <v>231</v>
      </c>
      <c r="B231" s="13"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89</v>
      </c>
      <c r="G231" s="27" t="s">
        <v>2417</v>
      </c>
      <c r="H231" s="27" t="s">
        <v>2413</v>
      </c>
    </row>
    <row r="232" spans="1:8" ht="28.8" x14ac:dyDescent="0.3">
      <c r="A232" s="9">
        <v>232</v>
      </c>
      <c r="B232" s="13"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2357</v>
      </c>
      <c r="G232" s="27" t="s">
        <v>2420</v>
      </c>
      <c r="H232" s="27" t="s">
        <v>2413</v>
      </c>
    </row>
    <row r="233" spans="1:8" x14ac:dyDescent="0.3">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94</v>
      </c>
      <c r="G233" s="27" t="s">
        <v>1919</v>
      </c>
    </row>
    <row r="234" spans="1:8" ht="43.2" x14ac:dyDescent="0.3">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276</v>
      </c>
      <c r="G234" s="27" t="s">
        <v>1921</v>
      </c>
    </row>
    <row r="235" spans="1:8" ht="57.6" x14ac:dyDescent="0.3">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1713</v>
      </c>
      <c r="G235" s="27" t="s">
        <v>1717</v>
      </c>
    </row>
    <row r="236" spans="1:8" ht="187.2" x14ac:dyDescent="0.3">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95</v>
      </c>
      <c r="G236" s="27" t="s">
        <v>2172</v>
      </c>
      <c r="H236" s="27" t="s">
        <v>2168</v>
      </c>
    </row>
    <row r="237" spans="1:8" ht="43.2" x14ac:dyDescent="0.3">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258</v>
      </c>
      <c r="G237" s="27" t="s">
        <v>1922</v>
      </c>
      <c r="H237" s="27" t="s">
        <v>2077</v>
      </c>
    </row>
    <row r="238" spans="1:8" ht="43.2" x14ac:dyDescent="0.3">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97</v>
      </c>
      <c r="G238" s="27" t="s">
        <v>1924</v>
      </c>
    </row>
    <row r="239" spans="1:8" ht="28.8" x14ac:dyDescent="0.3">
      <c r="A239" s="9">
        <v>241</v>
      </c>
      <c r="B239" s="13" t="str">
        <f>IF($A239&lt;&gt;"",IF(VLOOKUP($A239,Vocabulary!$A:$J,2,)="","",VLOOKUP($A239,Vocabulary!$A:$J,2,)),"")</f>
        <v>cbeNumber</v>
      </c>
      <c r="C239" s="17" t="str">
        <f>IF($A239&lt;&gt;"",IF(VLOOKUP($A239,Vocabulary!$A:$J,3,)="","",VLOOKUP($A239,Vocabulary!$A:$J,3,)),"")</f>
        <v>Identifier issued by CBE for either an organization or a site (establishment) of an organization</v>
      </c>
      <c r="D239" s="17" t="str">
        <f>IF($A239&lt;&gt;"",IF(VLOOKUP($A239,Vocabulary!$A:$J,7,)="","",VLOOKUP($A239,Vocabulary!$A:$J,7,)),"")</f>
        <v>CBE = Crossroads Bank for Enterprises</v>
      </c>
      <c r="E239" s="12" t="str">
        <f>IF($A239&lt;&gt;"",VLOOKUP($A239,Vocabulary!$A:$J,4,),"")</f>
        <v>Organization</v>
      </c>
      <c r="F239" s="9" t="s">
        <v>2356</v>
      </c>
      <c r="G239" s="27" t="s">
        <v>2412</v>
      </c>
      <c r="H239" s="27" t="s">
        <v>2413</v>
      </c>
    </row>
    <row r="240" spans="1:8" ht="28.8" x14ac:dyDescent="0.3">
      <c r="A240" s="9">
        <v>242</v>
      </c>
      <c r="B240" s="13"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1745</v>
      </c>
      <c r="G240" s="27" t="s">
        <v>1746</v>
      </c>
    </row>
    <row r="241" spans="1:8" ht="72" x14ac:dyDescent="0.3">
      <c r="A241" s="9">
        <v>243</v>
      </c>
      <c r="B241" s="13"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100</v>
      </c>
      <c r="G241" s="27" t="s">
        <v>2175</v>
      </c>
    </row>
    <row r="242" spans="1:8" x14ac:dyDescent="0.3">
      <c r="A242" s="9">
        <v>244</v>
      </c>
      <c r="B242" s="13" t="str">
        <f>IF($A242&lt;&gt;"",IF(VLOOKUP($A242,Vocabulary!$A:$J,2,)="","",VLOOKUP($A242,Vocabulary!$A:$J,2,)),"")</f>
        <v>person</v>
      </c>
      <c r="C242" s="17" t="str">
        <f>IF($A242&lt;&gt;"",IF(VLOOKUP($A242,Vocabulary!$A:$J,3,)="","",VLOOKUP($A242,Vocabulary!$A:$J,3,)),"")</f>
        <v>Person.</v>
      </c>
      <c r="D242" s="17" t="str">
        <f>IF($A242&lt;&gt;"",IF(VLOOKUP($A242,Vocabulary!$A:$J,7,)="","",VLOOKUP($A242,Vocabulary!$A:$J,7,)),"")</f>
        <v/>
      </c>
      <c r="E242" s="12" t="str">
        <f>IF($A242&lt;&gt;"",VLOOKUP($A242,Vocabulary!$A:$J,4,),"")</f>
        <v>Organization</v>
      </c>
      <c r="F242" s="9" t="s">
        <v>759</v>
      </c>
      <c r="G242" s="9" t="s">
        <v>2384</v>
      </c>
      <c r="H242" s="9"/>
    </row>
    <row r="243" spans="1:8" x14ac:dyDescent="0.3">
      <c r="A243" s="9">
        <v>245</v>
      </c>
      <c r="B243" s="13"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104</v>
      </c>
      <c r="G243" s="9" t="s">
        <v>104</v>
      </c>
    </row>
    <row r="244" spans="1:8" ht="43.2" x14ac:dyDescent="0.3">
      <c r="A244" s="9">
        <v>246</v>
      </c>
      <c r="B244" s="13"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102</v>
      </c>
      <c r="H244" s="27" t="s">
        <v>2071</v>
      </c>
    </row>
    <row r="245" spans="1:8" x14ac:dyDescent="0.3">
      <c r="A245" s="9">
        <v>248</v>
      </c>
      <c r="B245" s="13"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99</v>
      </c>
      <c r="G245" s="9" t="s">
        <v>1427</v>
      </c>
      <c r="H245" s="9"/>
    </row>
    <row r="246" spans="1:8" ht="201.6" x14ac:dyDescent="0.3">
      <c r="A246" s="9">
        <v>249</v>
      </c>
      <c r="B246" s="13"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1836</v>
      </c>
      <c r="G246" s="27" t="s">
        <v>2058</v>
      </c>
      <c r="H246" s="27" t="s">
        <v>1697</v>
      </c>
    </row>
    <row r="247" spans="1:8" ht="57.6" x14ac:dyDescent="0.3">
      <c r="A247" s="9">
        <v>250</v>
      </c>
      <c r="B247" s="13"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195</v>
      </c>
      <c r="G247" s="27" t="s">
        <v>1928</v>
      </c>
    </row>
    <row r="248" spans="1:8" ht="28.8" x14ac:dyDescent="0.3">
      <c r="A248" s="9">
        <v>251</v>
      </c>
      <c r="B248" s="13"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27</v>
      </c>
      <c r="G248" s="27" t="s">
        <v>2058</v>
      </c>
    </row>
    <row r="249" spans="1:8" ht="57.6" x14ac:dyDescent="0.3">
      <c r="A249" s="9">
        <v>252</v>
      </c>
      <c r="B249" s="13"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203</v>
      </c>
      <c r="G249" s="27" t="s">
        <v>1428</v>
      </c>
    </row>
    <row r="250" spans="1:8" x14ac:dyDescent="0.3">
      <c r="A250" s="9">
        <v>255</v>
      </c>
      <c r="B250" s="13"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176</v>
      </c>
      <c r="G250" s="27" t="s">
        <v>784</v>
      </c>
    </row>
    <row r="251" spans="1:8" ht="259.2" x14ac:dyDescent="0.3">
      <c r="A251" s="9">
        <v>256</v>
      </c>
      <c r="B251" s="13"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2021</v>
      </c>
      <c r="G251" s="27" t="s">
        <v>2026</v>
      </c>
    </row>
    <row r="252" spans="1:8" ht="86.4" x14ac:dyDescent="0.3">
      <c r="A252" s="9">
        <v>257</v>
      </c>
      <c r="B252" s="13"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208</v>
      </c>
      <c r="G252" s="27" t="s">
        <v>1433</v>
      </c>
    </row>
    <row r="253" spans="1:8" ht="57.6" x14ac:dyDescent="0.3">
      <c r="A253" s="9">
        <v>258</v>
      </c>
      <c r="B253" s="13"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39</v>
      </c>
      <c r="G253" s="27" t="s">
        <v>1436</v>
      </c>
    </row>
    <row r="254" spans="1:8" ht="28.8" x14ac:dyDescent="0.3">
      <c r="A254" s="9">
        <v>260</v>
      </c>
      <c r="B254" s="13"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205</v>
      </c>
      <c r="G254" s="27" t="s">
        <v>1441</v>
      </c>
    </row>
    <row r="255" spans="1:8" ht="43.2" x14ac:dyDescent="0.3">
      <c r="A255" s="9">
        <v>261</v>
      </c>
      <c r="B255" s="13"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
      </c>
      <c r="E255" s="12" t="str">
        <f>IF($A255&lt;&gt;"",VLOOKUP($A255,Vocabulary!$A:$J,4,),"")</f>
        <v>Location</v>
      </c>
      <c r="F255" s="9" t="s">
        <v>155</v>
      </c>
      <c r="G255" s="27" t="s">
        <v>1444</v>
      </c>
    </row>
    <row r="256" spans="1:8" ht="57.6" x14ac:dyDescent="0.3">
      <c r="A256" s="9">
        <v>262</v>
      </c>
      <c r="B256" s="13"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152</v>
      </c>
      <c r="G256" s="27" t="s">
        <v>1447</v>
      </c>
    </row>
    <row r="257" spans="1:8" ht="86.4" x14ac:dyDescent="0.3">
      <c r="A257" s="9">
        <v>263</v>
      </c>
      <c r="B257" s="13"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207</v>
      </c>
      <c r="G257" s="27" t="s">
        <v>1450</v>
      </c>
    </row>
    <row r="258" spans="1:8" ht="43.2" x14ac:dyDescent="0.3">
      <c r="A258" s="9">
        <v>267</v>
      </c>
      <c r="B258" s="13"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173</v>
      </c>
      <c r="G258" s="27" t="s">
        <v>1453</v>
      </c>
    </row>
    <row r="259" spans="1:8" ht="43.2" x14ac:dyDescent="0.3">
      <c r="A259" s="9">
        <v>268</v>
      </c>
      <c r="B259" s="13"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186</v>
      </c>
      <c r="G259" s="27" t="s">
        <v>1456</v>
      </c>
    </row>
    <row r="260" spans="1:8" x14ac:dyDescent="0.3">
      <c r="A260" s="9">
        <v>269</v>
      </c>
      <c r="B260" s="13"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189</v>
      </c>
      <c r="G260" s="27" t="s">
        <v>883</v>
      </c>
    </row>
    <row r="261" spans="1:8" ht="72" x14ac:dyDescent="0.3">
      <c r="A261" s="9">
        <v>272</v>
      </c>
      <c r="B261" s="13"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33</v>
      </c>
      <c r="G261" s="27" t="s">
        <v>1461</v>
      </c>
    </row>
    <row r="262" spans="1:8" ht="43.2" x14ac:dyDescent="0.3">
      <c r="A262" s="9">
        <v>276</v>
      </c>
      <c r="B262" s="13"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113</v>
      </c>
      <c r="G262" s="27" t="s">
        <v>2073</v>
      </c>
      <c r="H262" s="27" t="s">
        <v>1840</v>
      </c>
    </row>
    <row r="263" spans="1:8" ht="28.8" x14ac:dyDescent="0.3">
      <c r="A263" s="9">
        <v>277</v>
      </c>
      <c r="B263" s="13"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165</v>
      </c>
      <c r="G263" s="27" t="s">
        <v>1931</v>
      </c>
    </row>
    <row r="264" spans="1:8" ht="43.2" x14ac:dyDescent="0.3">
      <c r="A264" s="9">
        <v>278</v>
      </c>
      <c r="B264" s="13"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1859</v>
      </c>
      <c r="G264" s="27" t="s">
        <v>876</v>
      </c>
    </row>
    <row r="265" spans="1:8" x14ac:dyDescent="0.3">
      <c r="A265" s="9">
        <v>280</v>
      </c>
      <c r="B265" s="13"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197</v>
      </c>
      <c r="G265" s="27" t="s">
        <v>878</v>
      </c>
    </row>
    <row r="266" spans="1:8" ht="72" x14ac:dyDescent="0.3">
      <c r="A266" s="9">
        <v>283</v>
      </c>
      <c r="B266" s="13"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170</v>
      </c>
      <c r="G266" s="27" t="s">
        <v>1470</v>
      </c>
    </row>
    <row r="267" spans="1:8" ht="72" x14ac:dyDescent="0.3">
      <c r="A267" s="9">
        <v>285</v>
      </c>
      <c r="B267" s="13"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167</v>
      </c>
      <c r="G267" s="27" t="s">
        <v>1592</v>
      </c>
    </row>
    <row r="268" spans="1:8" x14ac:dyDescent="0.3">
      <c r="A268" s="9">
        <v>289</v>
      </c>
      <c r="B268" s="13"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159</v>
      </c>
      <c r="G268" s="27" t="s">
        <v>1933</v>
      </c>
    </row>
    <row r="269" spans="1:8" ht="129.6" x14ac:dyDescent="0.3">
      <c r="A269" s="9">
        <v>292</v>
      </c>
      <c r="B269" s="13"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1876</v>
      </c>
      <c r="G269" s="27" t="s">
        <v>1865</v>
      </c>
    </row>
    <row r="270" spans="1:8" ht="72" x14ac:dyDescent="0.3">
      <c r="A270" s="9">
        <v>294</v>
      </c>
      <c r="B270" s="13"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1875</v>
      </c>
      <c r="G270" s="27" t="s">
        <v>2029</v>
      </c>
      <c r="H270" s="27" t="s">
        <v>1869</v>
      </c>
    </row>
    <row r="271" spans="1:8" ht="43.2" x14ac:dyDescent="0.3">
      <c r="A271" s="9">
        <v>297</v>
      </c>
      <c r="B271" s="13"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
      </c>
      <c r="E271" s="12" t="str">
        <f>IF($A271&lt;&gt;"",VLOOKUP($A271,Vocabulary!$A:$J,4,),"")</f>
        <v>Location</v>
      </c>
      <c r="F271" s="9" t="s">
        <v>162</v>
      </c>
      <c r="G271" s="27" t="s">
        <v>1864</v>
      </c>
    </row>
    <row r="272" spans="1:8" ht="72" x14ac:dyDescent="0.3">
      <c r="A272" s="9">
        <v>298</v>
      </c>
      <c r="B272" s="13"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157</v>
      </c>
      <c r="G272" s="27" t="s">
        <v>1701</v>
      </c>
    </row>
    <row r="273" spans="1:8" ht="57" customHeight="1" x14ac:dyDescent="0.3">
      <c r="A273" s="9">
        <v>299</v>
      </c>
      <c r="B273" s="13"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1879</v>
      </c>
      <c r="G273" s="27" t="s">
        <v>1475</v>
      </c>
    </row>
    <row r="274" spans="1:8" x14ac:dyDescent="0.3">
      <c r="A274" s="9">
        <v>300</v>
      </c>
      <c r="B274" s="13"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182</v>
      </c>
      <c r="G274" s="27" t="s">
        <v>1478</v>
      </c>
    </row>
    <row r="275" spans="1:8" x14ac:dyDescent="0.3">
      <c r="A275" s="9">
        <v>301</v>
      </c>
      <c r="B275" s="13"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183</v>
      </c>
      <c r="G275" s="27" t="s">
        <v>1482</v>
      </c>
    </row>
    <row r="276" spans="1:8" ht="86.4" x14ac:dyDescent="0.3">
      <c r="A276" s="9">
        <v>303</v>
      </c>
      <c r="B276" s="13"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42</v>
      </c>
      <c r="G276" s="27" t="s">
        <v>1687</v>
      </c>
    </row>
    <row r="277" spans="1:8" ht="28.8" x14ac:dyDescent="0.3">
      <c r="A277" s="9">
        <v>310</v>
      </c>
      <c r="B277" s="13"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66</v>
      </c>
      <c r="G277" s="27" t="s">
        <v>1490</v>
      </c>
    </row>
    <row r="278" spans="1:8" ht="43.2" x14ac:dyDescent="0.3">
      <c r="A278" s="9">
        <v>311</v>
      </c>
      <c r="B278" s="13"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1874</v>
      </c>
      <c r="G278" s="40" t="s">
        <v>2035</v>
      </c>
      <c r="H278" s="27" t="s">
        <v>1870</v>
      </c>
    </row>
    <row r="279" spans="1:8" ht="115.2" x14ac:dyDescent="0.3">
      <c r="A279" s="9">
        <v>312</v>
      </c>
      <c r="B279" s="13"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46</v>
      </c>
      <c r="G279" s="27" t="s">
        <v>2192</v>
      </c>
    </row>
    <row r="280" spans="1:8" ht="28.8" x14ac:dyDescent="0.3">
      <c r="A280" s="9">
        <v>313</v>
      </c>
      <c r="B280" s="13"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60</v>
      </c>
      <c r="G280" s="27" t="s">
        <v>1957</v>
      </c>
    </row>
    <row r="281" spans="1:8" ht="43.2" x14ac:dyDescent="0.3">
      <c r="A281" s="9">
        <v>314</v>
      </c>
      <c r="B281" s="13"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307</v>
      </c>
      <c r="G281" s="27" t="s">
        <v>1495</v>
      </c>
    </row>
    <row r="282" spans="1:8" ht="86.4" x14ac:dyDescent="0.3">
      <c r="A282" s="9">
        <v>315</v>
      </c>
      <c r="B282" s="13"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124</v>
      </c>
      <c r="G282" s="27" t="s">
        <v>1497</v>
      </c>
    </row>
    <row r="283" spans="1:8" x14ac:dyDescent="0.3">
      <c r="A283" s="9">
        <v>316</v>
      </c>
      <c r="B283" s="13"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62</v>
      </c>
      <c r="G283" s="27" t="s">
        <v>1506</v>
      </c>
    </row>
    <row r="284" spans="1:8" x14ac:dyDescent="0.3">
      <c r="A284" s="9">
        <v>317</v>
      </c>
      <c r="B284" s="13"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308</v>
      </c>
      <c r="G284" s="27" t="s">
        <v>1510</v>
      </c>
    </row>
    <row r="285" spans="1:8" ht="86.4" x14ac:dyDescent="0.3">
      <c r="A285" s="9">
        <v>318</v>
      </c>
      <c r="B285" s="13"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128</v>
      </c>
      <c r="G285" s="27" t="s">
        <v>1499</v>
      </c>
    </row>
    <row r="286" spans="1:8" ht="115.2" x14ac:dyDescent="0.3">
      <c r="A286" s="9">
        <v>319</v>
      </c>
      <c r="B286" s="13"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126</v>
      </c>
      <c r="G286" s="27" t="s">
        <v>1502</v>
      </c>
    </row>
    <row r="287" spans="1:8" ht="28.8" x14ac:dyDescent="0.3">
      <c r="A287" s="9">
        <v>320</v>
      </c>
      <c r="B287" s="13"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127</v>
      </c>
      <c r="G287" s="27" t="s">
        <v>1512</v>
      </c>
    </row>
    <row r="288" spans="1:8" ht="57.6" x14ac:dyDescent="0.3">
      <c r="A288" s="9">
        <v>321</v>
      </c>
      <c r="B288" s="13"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129</v>
      </c>
      <c r="G288" s="27" t="s">
        <v>1514</v>
      </c>
    </row>
    <row r="289" spans="1:8" ht="43.2" x14ac:dyDescent="0.3">
      <c r="A289" s="9">
        <v>322</v>
      </c>
      <c r="B289" s="13"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52</v>
      </c>
      <c r="G289" s="27" t="s">
        <v>1517</v>
      </c>
    </row>
    <row r="290" spans="1:8" ht="72" x14ac:dyDescent="0.3">
      <c r="A290" s="9">
        <v>323</v>
      </c>
      <c r="B290" s="13"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10</v>
      </c>
      <c r="G290" s="27" t="s">
        <v>1935</v>
      </c>
    </row>
    <row r="291" spans="1:8" ht="43.2" x14ac:dyDescent="0.3">
      <c r="A291" s="9">
        <v>324</v>
      </c>
      <c r="B291" s="13"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130</v>
      </c>
      <c r="G291" s="27" t="s">
        <v>1520</v>
      </c>
    </row>
    <row r="292" spans="1:8" x14ac:dyDescent="0.3">
      <c r="A292" s="9">
        <v>325</v>
      </c>
      <c r="B292" s="13"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1848</v>
      </c>
      <c r="G292" s="9" t="s">
        <v>1849</v>
      </c>
      <c r="H292" s="9"/>
    </row>
    <row r="293" spans="1:8" ht="43.2" x14ac:dyDescent="0.3">
      <c r="A293" s="9">
        <v>326</v>
      </c>
      <c r="B293" s="13"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55</v>
      </c>
      <c r="G293" s="27" t="s">
        <v>1492</v>
      </c>
    </row>
    <row r="294" spans="1:8" x14ac:dyDescent="0.3">
      <c r="A294" s="9">
        <v>329</v>
      </c>
      <c r="B294" s="13"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18</v>
      </c>
      <c r="G294" s="27" t="s">
        <v>1525</v>
      </c>
    </row>
    <row r="295" spans="1:8" x14ac:dyDescent="0.3">
      <c r="A295" s="9">
        <v>330</v>
      </c>
      <c r="B295" s="13"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20</v>
      </c>
      <c r="G295" s="27" t="s">
        <v>1526</v>
      </c>
    </row>
    <row r="296" spans="1:8" x14ac:dyDescent="0.3">
      <c r="A296" s="9">
        <v>331</v>
      </c>
      <c r="B296" s="13"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23</v>
      </c>
      <c r="G296" s="27" t="s">
        <v>1529</v>
      </c>
    </row>
    <row r="297" spans="1:8" ht="28.8" x14ac:dyDescent="0.3">
      <c r="A297" s="9">
        <v>332</v>
      </c>
      <c r="B297" s="13"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24</v>
      </c>
      <c r="G297" s="27" t="s">
        <v>2198</v>
      </c>
      <c r="H297" s="27" t="s">
        <v>1538</v>
      </c>
    </row>
    <row r="298" spans="1:8" x14ac:dyDescent="0.3">
      <c r="A298" s="9">
        <v>333</v>
      </c>
      <c r="B298" s="13"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1416</v>
      </c>
      <c r="G298" s="27" t="s">
        <v>1099</v>
      </c>
    </row>
    <row r="299" spans="1:8" ht="28.8" x14ac:dyDescent="0.3">
      <c r="A299" s="9">
        <v>334</v>
      </c>
      <c r="B299" s="13"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111</v>
      </c>
      <c r="G299" s="27" t="s">
        <v>1853</v>
      </c>
      <c r="H299" s="27" t="s">
        <v>1538</v>
      </c>
    </row>
    <row r="300" spans="1:8" x14ac:dyDescent="0.3">
      <c r="A300" s="9">
        <v>335</v>
      </c>
      <c r="B300" s="13" t="str">
        <f>IF($A300&lt;&gt;"",IF(VLOOKUP($A300,Vocabulary!$A:$J,2,)="","",VLOOKUP($A300,Vocabulary!$A:$J,2,)),"")</f>
        <v>gender</v>
      </c>
      <c r="C300" s="17" t="str">
        <f>IF($A300&lt;&gt;"",IF(VLOOKUP($A300,Vocabulary!$A:$J,3,)="","",VLOOKUP($A300,Vocabulary!$A:$J,3,)),"")</f>
        <v>The administrative gender of the person.</v>
      </c>
      <c r="D300" s="17" t="str">
        <f>IF($A300&lt;&gt;"",IF(VLOOKUP($A300,Vocabulary!$A:$J,7,)="","",VLOOKUP($A300,Vocabulary!$A:$J,7,)),"")</f>
        <v/>
      </c>
      <c r="E300" s="12" t="str">
        <f>IF($A300&lt;&gt;"",VLOOKUP($A300,Vocabulary!$A:$J,4,),"")</f>
        <v>Person</v>
      </c>
      <c r="F300" s="9" t="s">
        <v>12</v>
      </c>
      <c r="G300" s="27" t="s">
        <v>2359</v>
      </c>
    </row>
    <row r="301" spans="1:8" ht="28.8" x14ac:dyDescent="0.3">
      <c r="A301" s="9">
        <v>336</v>
      </c>
      <c r="B301" s="13"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272</v>
      </c>
      <c r="G301" s="27" t="s">
        <v>1856</v>
      </c>
    </row>
    <row r="302" spans="1:8" x14ac:dyDescent="0.3">
      <c r="A302" s="9">
        <v>337</v>
      </c>
      <c r="B302" s="13"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141</v>
      </c>
      <c r="G302" s="27" t="s">
        <v>1111</v>
      </c>
    </row>
    <row r="303" spans="1:8" ht="72" x14ac:dyDescent="0.3">
      <c r="A303" s="9">
        <v>338</v>
      </c>
      <c r="B303" s="13"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136</v>
      </c>
      <c r="G303" s="27" t="s">
        <v>1532</v>
      </c>
    </row>
    <row r="304" spans="1:8" x14ac:dyDescent="0.3">
      <c r="A304" s="9">
        <v>339</v>
      </c>
      <c r="B304" s="13"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1571</v>
      </c>
      <c r="G304" s="27" t="s">
        <v>1570</v>
      </c>
    </row>
    <row r="305" spans="1:8" x14ac:dyDescent="0.3">
      <c r="A305" s="9">
        <v>341</v>
      </c>
      <c r="B305" s="13"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142</v>
      </c>
      <c r="G305" s="27" t="s">
        <v>1112</v>
      </c>
    </row>
    <row r="306" spans="1:8" ht="187.2" x14ac:dyDescent="0.3">
      <c r="A306" s="9">
        <v>343</v>
      </c>
      <c r="B306" s="13"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
      </c>
      <c r="E306" s="12" t="str">
        <f>IF($A306&lt;&gt;"",VLOOKUP($A306,Vocabulary!$A:$J,4,),"")</f>
        <v>Person</v>
      </c>
      <c r="F306" s="9" t="s">
        <v>64</v>
      </c>
      <c r="G306" s="27" t="s">
        <v>1438</v>
      </c>
    </row>
    <row r="307" spans="1:8" ht="72" x14ac:dyDescent="0.3">
      <c r="A307" s="9">
        <v>344</v>
      </c>
      <c r="B307" s="13"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54</v>
      </c>
      <c r="G307" s="27" t="s">
        <v>2029</v>
      </c>
      <c r="H307" s="27" t="s">
        <v>2361</v>
      </c>
    </row>
    <row r="308" spans="1:8" ht="28.8" x14ac:dyDescent="0.3">
      <c r="A308" s="9">
        <v>345</v>
      </c>
      <c r="B308" s="13"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CBSS: country (NIS code) + municipality (string)
NR: NIS code municipality/country</v>
      </c>
      <c r="E308" s="12" t="str">
        <f>IF($A308&lt;&gt;"",VLOOKUP($A308,Vocabulary!$A:$J,4,),"")</f>
        <v>Person</v>
      </c>
      <c r="F308" s="9" t="s">
        <v>29</v>
      </c>
      <c r="G308" s="27" t="s">
        <v>1993</v>
      </c>
      <c r="H308" s="27" t="s">
        <v>2079</v>
      </c>
    </row>
    <row r="309" spans="1:8" ht="28.8" x14ac:dyDescent="0.3">
      <c r="A309" s="9">
        <v>346</v>
      </c>
      <c r="B309" s="13"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CBSS: country (NIS code) + municipality (string)
NR: NIS code municipality/country</v>
      </c>
      <c r="E309" s="12" t="str">
        <f>IF($A309&lt;&gt;"",VLOOKUP($A309,Vocabulary!$A:$J,4,),"")</f>
        <v>Person</v>
      </c>
      <c r="F309" s="9" t="s">
        <v>30</v>
      </c>
      <c r="G309" s="27" t="s">
        <v>1994</v>
      </c>
      <c r="H309" s="27" t="s">
        <v>2079</v>
      </c>
    </row>
    <row r="310" spans="1:8" x14ac:dyDescent="0.3">
      <c r="A310" s="9">
        <v>347</v>
      </c>
      <c r="B310" s="13"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49</v>
      </c>
      <c r="G310" s="9" t="s">
        <v>2215</v>
      </c>
    </row>
    <row r="311" spans="1:8" x14ac:dyDescent="0.3">
      <c r="A311" s="9">
        <v>348</v>
      </c>
      <c r="B311" s="13"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26</v>
      </c>
      <c r="G311" s="27" t="s">
        <v>1899</v>
      </c>
    </row>
    <row r="312" spans="1:8" ht="43.2" x14ac:dyDescent="0.3">
      <c r="A312" s="9">
        <v>349</v>
      </c>
      <c r="B312" s="13" t="str">
        <f>IF($A312&lt;&gt;"",IF(VLOOKUP($A312,Vocabulary!$A:$J,2,)="","",VLOOKUP($A312,Vocabulary!$A:$J,2,)),"")</f>
        <v>ssin</v>
      </c>
      <c r="C312" s="17" t="str">
        <f>IF($A312&lt;&gt;"",IF(VLOOKUP($A312,Vocabulary!$A:$J,3,)="","",VLOOKUP($A312,Vocabulary!$A:$J,3,)),"")</f>
        <v>Social Security Identification Number issued by the National Register or CBSS</v>
      </c>
      <c r="D312" s="17" t="str">
        <f>IF($A312&lt;&gt;"",IF(VLOOKUP($A312,Vocabulary!$A:$J,7,)="","",VLOOKUP($A312,Vocabulary!$A:$J,7,)),"")</f>
        <v>Either a national register number  or a BIS number (issued by CBSS)
(ssin = social security identification number)</v>
      </c>
      <c r="E312" s="12" t="str">
        <f>IF($A312&lt;&gt;"",VLOOKUP($A312,Vocabulary!$A:$J,4,),"")</f>
        <v>Person</v>
      </c>
      <c r="F312" s="9" t="s">
        <v>2393</v>
      </c>
      <c r="G312" s="27" t="s">
        <v>2396</v>
      </c>
      <c r="H312" s="27" t="s">
        <v>2402</v>
      </c>
    </row>
    <row r="313" spans="1:8" ht="28.8" x14ac:dyDescent="0.3">
      <c r="A313" s="9">
        <v>350</v>
      </c>
      <c r="B313" s="13"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(ssin = social security identification number)</v>
      </c>
      <c r="E313" s="12" t="str">
        <f>IF($A313&lt;&gt;"",VLOOKUP($A313,Vocabulary!$A:$J,4,),"")</f>
        <v>Temporal</v>
      </c>
      <c r="F313" s="9" t="s">
        <v>305</v>
      </c>
      <c r="G313" s="27" t="s">
        <v>1540</v>
      </c>
      <c r="H313" s="27" t="s">
        <v>2399</v>
      </c>
    </row>
    <row r="314" spans="1:8" ht="28.8" x14ac:dyDescent="0.3">
      <c r="A314" s="9">
        <v>352</v>
      </c>
      <c r="B314" s="13"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71</v>
      </c>
      <c r="G314" s="27" t="s">
        <v>2062</v>
      </c>
    </row>
    <row r="315" spans="1:8" ht="28.8" x14ac:dyDescent="0.3">
      <c r="A315" s="9">
        <v>355</v>
      </c>
      <c r="B315" s="13"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70</v>
      </c>
      <c r="G315" s="27" t="s">
        <v>2063</v>
      </c>
    </row>
    <row r="316" spans="1:8" ht="43.2" x14ac:dyDescent="0.3">
      <c r="A316" s="9">
        <v>359</v>
      </c>
      <c r="B316" s="13"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181</v>
      </c>
      <c r="G316" s="27" t="s">
        <v>2135</v>
      </c>
      <c r="H316" s="27" t="s">
        <v>1844</v>
      </c>
    </row>
    <row r="317" spans="1:8" ht="28.8" x14ac:dyDescent="0.3">
      <c r="A317" s="9">
        <v>360</v>
      </c>
      <c r="B317" s="13"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1830</v>
      </c>
      <c r="G317" s="27" t="s">
        <v>2126</v>
      </c>
    </row>
    <row r="318" spans="1:8" ht="28.8" x14ac:dyDescent="0.3">
      <c r="A318" s="9">
        <v>361</v>
      </c>
      <c r="B318" s="13"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121</v>
      </c>
      <c r="G318" s="27" t="s">
        <v>2211</v>
      </c>
    </row>
    <row r="319" spans="1:8" ht="28.8" x14ac:dyDescent="0.3">
      <c r="A319" s="9">
        <v>362</v>
      </c>
      <c r="B319" s="13"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18</v>
      </c>
      <c r="G319" s="27" t="s">
        <v>2201</v>
      </c>
    </row>
    <row r="320" spans="1:8" ht="115.2" x14ac:dyDescent="0.3">
      <c r="A320" s="9">
        <v>363</v>
      </c>
      <c r="B320" s="13"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124</v>
      </c>
      <c r="G320" s="27" t="s">
        <v>2203</v>
      </c>
      <c r="H320" s="27" t="s">
        <v>2082</v>
      </c>
    </row>
    <row r="321" spans="1:8" ht="144" x14ac:dyDescent="0.3">
      <c r="A321" s="9">
        <v>364</v>
      </c>
      <c r="B321" s="13"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https://economie.fgov.be/nl/themas/ondernemingen/kruispuntbank-van/diensten-voor-administraties/codetabellen (code NACE version 2008)</v>
      </c>
      <c r="E321" s="12" t="str">
        <f>IF($A321&lt;&gt;"",VLOOKUP($A321,Vocabulary!$A:$J,4,),"")</f>
        <v>Organization</v>
      </c>
      <c r="F321" s="9" t="s">
        <v>1955</v>
      </c>
      <c r="G321" s="27" t="s">
        <v>2139</v>
      </c>
      <c r="H321" s="27" t="s">
        <v>2083</v>
      </c>
    </row>
    <row r="322" spans="1:8" ht="72" x14ac:dyDescent="0.3">
      <c r="A322" s="9">
        <v>365</v>
      </c>
      <c r="B322" s="13"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1599</v>
      </c>
      <c r="G322" s="27" t="s">
        <v>1600</v>
      </c>
      <c r="H322" s="27" t="s">
        <v>2087</v>
      </c>
    </row>
    <row r="323" spans="1:8" ht="72" x14ac:dyDescent="0.3">
      <c r="A323" s="9">
        <v>366</v>
      </c>
      <c r="B323" s="13"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136</v>
      </c>
      <c r="G323" s="27" t="s">
        <v>1532</v>
      </c>
      <c r="H323" s="27" t="s">
        <v>2088</v>
      </c>
    </row>
    <row r="324" spans="1:8" ht="129.6" x14ac:dyDescent="0.3">
      <c r="A324" s="9">
        <v>367</v>
      </c>
      <c r="B324" s="13"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https://economie.fgov.be/nl/themas/ondernemingen/kruispuntbank-van/diensten-voor-administraties/codetabellen (KBO-codes-legal.xls tab Function)</v>
      </c>
      <c r="E324" s="12" t="str">
        <f>IF($A324&lt;&gt;"",VLOOKUP($A324,Vocabulary!$A:$J,4,),"")</f>
        <v>Organization</v>
      </c>
      <c r="F324" s="9" t="s">
        <v>276</v>
      </c>
      <c r="G324" s="27" t="s">
        <v>2153</v>
      </c>
      <c r="H324" s="27" t="s">
        <v>2089</v>
      </c>
    </row>
    <row r="325" spans="1:8" ht="28.8" x14ac:dyDescent="0.3">
      <c r="A325" s="9">
        <v>368</v>
      </c>
      <c r="B325" s="13" t="str">
        <f>IF($A325&lt;&gt;"",IF(VLOOKUP($A325,Vocabulary!$A:$J,2,)="","",VLOOKUP($A325,Vocabulary!$A:$J,2,)),"")</f>
        <v>Gender</v>
      </c>
      <c r="C325" s="17" t="str">
        <f>IF($A325&lt;&gt;"",IF(VLOOKUP($A325,Vocabulary!$A:$J,3,)="","",VLOOKUP($A325,Vocabulary!$A:$J,3,)),"")</f>
        <v>Gender of a person, following the ISO 5218 standard: 0 = unknown, 1 = male, 2 = female</v>
      </c>
      <c r="D325" s="17" t="str">
        <f>IF($A325&lt;&gt;"",IF(VLOOKUP($A325,Vocabulary!$A:$J,7,)="","",VLOOKUP($A325,Vocabulary!$A:$J,7,)),"")</f>
        <v>See https://nl.wikipedia.org/wiki/ISO_5218
(excluded value: 9)</v>
      </c>
      <c r="E325" s="12" t="str">
        <f>IF($A325&lt;&gt;"",VLOOKUP($A325,Vocabulary!$A:$J,4,),"")</f>
        <v>Person</v>
      </c>
      <c r="F325" s="9" t="s">
        <v>12</v>
      </c>
      <c r="G325" s="27" t="s">
        <v>2389</v>
      </c>
      <c r="H325" s="27" t="s">
        <v>2390</v>
      </c>
    </row>
    <row r="326" spans="1:8" ht="72" x14ac:dyDescent="0.3">
      <c r="A326" s="9">
        <v>369</v>
      </c>
      <c r="B326" s="13"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1607</v>
      </c>
      <c r="G326" s="27" t="s">
        <v>1606</v>
      </c>
      <c r="H326" s="27" t="s">
        <v>2092</v>
      </c>
    </row>
    <row r="327" spans="1:8" ht="86.4" x14ac:dyDescent="0.3">
      <c r="A327" s="9">
        <v>370</v>
      </c>
      <c r="B327" s="13"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1610</v>
      </c>
      <c r="G327" s="27" t="s">
        <v>1611</v>
      </c>
      <c r="H327" s="27" t="s">
        <v>2094</v>
      </c>
    </row>
    <row r="328" spans="1:8" ht="201.6" x14ac:dyDescent="0.3">
      <c r="A328" s="9">
        <v>372</v>
      </c>
      <c r="B328" s="13"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https://economie.fgov.be/nl/themas/ondernemingen/kruispuntbank-van/diensten-voor-administraties/codetabellen (KBO-codes-legal.xls tab JuridicalForm)</v>
      </c>
      <c r="E328" s="12" t="str">
        <f>IF($A328&lt;&gt;"",VLOOKUP($A328,Vocabulary!$A:$J,4,),"")</f>
        <v>Organization</v>
      </c>
      <c r="F328" s="9" t="s">
        <v>95</v>
      </c>
      <c r="G328" s="27" t="s">
        <v>2154</v>
      </c>
      <c r="H328" s="27" t="s">
        <v>2097</v>
      </c>
    </row>
    <row r="329" spans="1:8" ht="72" x14ac:dyDescent="0.3">
      <c r="A329" s="9">
        <v>373</v>
      </c>
      <c r="B329" s="13"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https://economie.fgov.be/nl/themas/ondernemingen/kruispuntbank-van/diensten-voor-administraties/codetabellen (KBO-codes-legal.xls tab JuridicalSituation)</v>
      </c>
      <c r="E329" s="12" t="str">
        <f>IF($A329&lt;&gt;"",VLOOKUP($A329,Vocabulary!$A:$J,4,),"")</f>
        <v>Organization</v>
      </c>
      <c r="F329" s="9" t="s">
        <v>2143</v>
      </c>
      <c r="G329" s="27" t="s">
        <v>2155</v>
      </c>
      <c r="H329" s="27" t="s">
        <v>2099</v>
      </c>
    </row>
    <row r="330" spans="1:8" ht="72" x14ac:dyDescent="0.3">
      <c r="A330" s="9">
        <v>376</v>
      </c>
      <c r="B330" s="13"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https://economie.fgov.be/nl/themas/ondernemingen/kruispuntbank-van/diensten-voor-administraties/codetabellen (KBO-codes-legal.xls tab TypeOfEnterprise)</v>
      </c>
      <c r="E330" s="12" t="str">
        <f>IF($A330&lt;&gt;"",VLOOKUP($A330,Vocabulary!$A:$J,4,),"")</f>
        <v>Organization</v>
      </c>
      <c r="F330" s="9" t="s">
        <v>2145</v>
      </c>
      <c r="G330" s="27" t="s">
        <v>2156</v>
      </c>
      <c r="H330" s="27" t="s">
        <v>2101</v>
      </c>
    </row>
    <row r="331" spans="1:8" ht="86.4" x14ac:dyDescent="0.3">
      <c r="A331" s="9">
        <v>377</v>
      </c>
      <c r="B331" s="13"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https://economie.fgov.be/nl/themas/ondernemingen/kruispuntbank-van/diensten-voor-administraties/codetabellen (KBO-codes-quality-aut-activities.xls tab 'Permission' )</v>
      </c>
      <c r="E331" s="12" t="str">
        <f>IF($A331&lt;&gt;"",VLOOKUP($A331,Vocabulary!$A:$J,4,),"")</f>
        <v>Organization</v>
      </c>
      <c r="F331" s="9" t="s">
        <v>100</v>
      </c>
      <c r="G331" s="27" t="s">
        <v>2157</v>
      </c>
      <c r="H331" s="27" t="s">
        <v>2103</v>
      </c>
    </row>
    <row r="332" spans="1:8" ht="28.8" x14ac:dyDescent="0.3">
      <c r="A332" s="9">
        <v>378</v>
      </c>
      <c r="B332" s="13"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1831</v>
      </c>
      <c r="G332" s="27" t="s">
        <v>2129</v>
      </c>
    </row>
    <row r="333" spans="1:8" x14ac:dyDescent="0.3">
      <c r="A333" s="9">
        <v>379</v>
      </c>
      <c r="B333" s="13"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1833</v>
      </c>
      <c r="G333" s="27" t="s">
        <v>2132</v>
      </c>
    </row>
    <row r="334" spans="1:8" ht="57.6" x14ac:dyDescent="0.3">
      <c r="A334" s="9">
        <v>380</v>
      </c>
      <c r="B334" s="13"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https://economie.fgov.be/nl/themas/ondernemingen/kruispuntbank-van/diensten-voor-administraties/codetabellen (KBO-codes-legal.xls tab StopReasonEnterprise)</v>
      </c>
      <c r="E334" s="12" t="str">
        <f>IF($A334&lt;&gt;"",VLOOKUP($A334,Vocabulary!$A:$J,4,),"")</f>
        <v>Organization</v>
      </c>
      <c r="F334" s="9" t="s">
        <v>2280</v>
      </c>
      <c r="G334" s="27" t="s">
        <v>2281</v>
      </c>
      <c r="H334" s="27" t="s">
        <v>2105</v>
      </c>
    </row>
    <row r="335" spans="1:8" ht="28.8" x14ac:dyDescent="0.3">
      <c r="A335" s="9">
        <v>383</v>
      </c>
      <c r="B335" s="13"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49</v>
      </c>
      <c r="G335" s="27" t="s">
        <v>2216</v>
      </c>
      <c r="H335" s="27" t="s">
        <v>2107</v>
      </c>
    </row>
    <row r="336" spans="1:8" ht="28.8" x14ac:dyDescent="0.3">
      <c r="A336" s="9">
        <v>384</v>
      </c>
      <c r="B336" s="13"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c r="F336" s="9" t="s">
        <v>781</v>
      </c>
      <c r="G336" s="27" t="s">
        <v>783</v>
      </c>
    </row>
    <row r="337" spans="1:7" x14ac:dyDescent="0.3">
      <c r="A337" s="9">
        <v>385</v>
      </c>
      <c r="B337" s="13"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c r="F337" s="9" t="s">
        <v>794</v>
      </c>
      <c r="G337" s="27" t="s">
        <v>784</v>
      </c>
    </row>
    <row r="338" spans="1:7" x14ac:dyDescent="0.3">
      <c r="A338" s="9">
        <v>386</v>
      </c>
      <c r="B338" s="13"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c r="F338" s="9" t="s">
        <v>795</v>
      </c>
      <c r="G338" s="27" t="s">
        <v>785</v>
      </c>
    </row>
    <row r="339" spans="1:7" x14ac:dyDescent="0.3">
      <c r="A339" s="9">
        <v>387</v>
      </c>
      <c r="B339" s="13"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c r="F339" s="9" t="s">
        <v>796</v>
      </c>
      <c r="G339" s="27" t="s">
        <v>786</v>
      </c>
    </row>
    <row r="340" spans="1:7" x14ac:dyDescent="0.3">
      <c r="A340" s="9">
        <v>388</v>
      </c>
      <c r="B340" s="13"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c r="F340" s="9" t="s">
        <v>797</v>
      </c>
      <c r="G340" s="27" t="s">
        <v>787</v>
      </c>
    </row>
    <row r="341" spans="1:7" ht="100.8" x14ac:dyDescent="0.3">
      <c r="A341" s="9">
        <v>389</v>
      </c>
      <c r="B341" s="13"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c r="F341" s="9" t="s">
        <v>798</v>
      </c>
      <c r="G341" s="27" t="s">
        <v>898</v>
      </c>
    </row>
    <row r="342" spans="1:7" ht="72" x14ac:dyDescent="0.3">
      <c r="A342" s="9">
        <v>390</v>
      </c>
      <c r="B342" s="13"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c r="F342" s="9" t="s">
        <v>799</v>
      </c>
      <c r="G342" s="27" t="s">
        <v>899</v>
      </c>
    </row>
    <row r="343" spans="1:7" x14ac:dyDescent="0.3">
      <c r="A343" s="9">
        <v>391</v>
      </c>
      <c r="B343" s="13"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c r="F343" s="9" t="s">
        <v>800</v>
      </c>
      <c r="G343" s="27" t="s">
        <v>788</v>
      </c>
    </row>
    <row r="344" spans="1:7" x14ac:dyDescent="0.3">
      <c r="A344" s="9">
        <v>392</v>
      </c>
      <c r="B344" s="13"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c r="F344" s="9" t="s">
        <v>801</v>
      </c>
      <c r="G344" s="27" t="s">
        <v>789</v>
      </c>
    </row>
    <row r="345" spans="1:7" x14ac:dyDescent="0.3">
      <c r="A345" s="9">
        <v>393</v>
      </c>
      <c r="B345" s="13"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c r="F345" s="9" t="s">
        <v>802</v>
      </c>
      <c r="G345" s="27" t="s">
        <v>790</v>
      </c>
    </row>
    <row r="346" spans="1:7" ht="115.2" x14ac:dyDescent="0.3">
      <c r="A346" s="9">
        <v>394</v>
      </c>
      <c r="B346" s="13"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c r="F346" s="9" t="s">
        <v>803</v>
      </c>
      <c r="G346" s="27" t="s">
        <v>900</v>
      </c>
    </row>
    <row r="347" spans="1:7" ht="28.8" x14ac:dyDescent="0.3">
      <c r="A347" s="9">
        <v>395</v>
      </c>
      <c r="B347" s="13"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c r="F347" s="9" t="s">
        <v>804</v>
      </c>
      <c r="G347" s="27" t="s">
        <v>791</v>
      </c>
    </row>
    <row r="348" spans="1:7" ht="72" x14ac:dyDescent="0.3">
      <c r="A348" s="9">
        <v>396</v>
      </c>
      <c r="B348" s="13"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c r="F348" s="9" t="s">
        <v>805</v>
      </c>
      <c r="G348" s="27" t="s">
        <v>901</v>
      </c>
    </row>
    <row r="349" spans="1:7" ht="144" x14ac:dyDescent="0.3">
      <c r="A349" s="9">
        <v>397</v>
      </c>
      <c r="B349" s="13"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c r="F349" s="9" t="s">
        <v>806</v>
      </c>
      <c r="G349" s="27" t="s">
        <v>902</v>
      </c>
    </row>
    <row r="350" spans="1:7" ht="57.6" x14ac:dyDescent="0.3">
      <c r="A350" s="9">
        <v>398</v>
      </c>
      <c r="B350" s="13"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c r="F350" s="9" t="s">
        <v>807</v>
      </c>
      <c r="G350" s="27" t="s">
        <v>903</v>
      </c>
    </row>
    <row r="351" spans="1:7" ht="57.6" x14ac:dyDescent="0.3">
      <c r="A351" s="9">
        <v>399</v>
      </c>
      <c r="B351" s="13"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c r="F351" s="9" t="s">
        <v>808</v>
      </c>
      <c r="G351" s="27" t="s">
        <v>904</v>
      </c>
    </row>
    <row r="352" spans="1:7" x14ac:dyDescent="0.3">
      <c r="A352" s="9">
        <v>400</v>
      </c>
      <c r="B352" s="13"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c r="F352" s="9" t="s">
        <v>809</v>
      </c>
      <c r="G352" s="27" t="s">
        <v>792</v>
      </c>
    </row>
    <row r="353" spans="1:7" x14ac:dyDescent="0.3">
      <c r="A353" s="9">
        <v>401</v>
      </c>
      <c r="B353" s="13"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c r="F353" s="9" t="s">
        <v>810</v>
      </c>
      <c r="G353" s="27" t="s">
        <v>793</v>
      </c>
    </row>
    <row r="354" spans="1:7" ht="57.6" x14ac:dyDescent="0.3">
      <c r="A354" s="9">
        <v>402</v>
      </c>
      <c r="B354" s="13"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c r="F354" s="9" t="s">
        <v>811</v>
      </c>
      <c r="G354" s="27" t="s">
        <v>863</v>
      </c>
    </row>
    <row r="355" spans="1:7" ht="86.4" x14ac:dyDescent="0.3">
      <c r="A355" s="9">
        <v>403</v>
      </c>
      <c r="B355" s="13"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c r="F355" s="9" t="s">
        <v>836</v>
      </c>
      <c r="G355" s="27" t="s">
        <v>897</v>
      </c>
    </row>
    <row r="356" spans="1:7" ht="72" x14ac:dyDescent="0.3">
      <c r="A356" s="9">
        <v>404</v>
      </c>
      <c r="B356" s="13"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c r="F356" s="9" t="s">
        <v>812</v>
      </c>
      <c r="G356" s="27" t="s">
        <v>896</v>
      </c>
    </row>
    <row r="357" spans="1:7" ht="273.60000000000002" x14ac:dyDescent="0.3">
      <c r="A357" s="9">
        <v>405</v>
      </c>
      <c r="B357" s="13"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c r="F357" s="9" t="s">
        <v>27</v>
      </c>
      <c r="G357" s="27" t="s">
        <v>895</v>
      </c>
    </row>
    <row r="358" spans="1:7" ht="57.6" x14ac:dyDescent="0.3">
      <c r="A358" s="9">
        <v>406</v>
      </c>
      <c r="B358" s="13"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c r="F358" s="9" t="s">
        <v>813</v>
      </c>
      <c r="G358" s="27" t="s">
        <v>864</v>
      </c>
    </row>
    <row r="359" spans="1:7" ht="28.8" x14ac:dyDescent="0.3">
      <c r="A359" s="9">
        <v>407</v>
      </c>
      <c r="B359" s="13"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c r="F359" s="9" t="s">
        <v>814</v>
      </c>
      <c r="G359" s="27" t="s">
        <v>865</v>
      </c>
    </row>
    <row r="360" spans="1:7" ht="86.4" x14ac:dyDescent="0.3">
      <c r="A360" s="9">
        <v>408</v>
      </c>
      <c r="B360" s="13"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c r="F360" s="9" t="s">
        <v>815</v>
      </c>
      <c r="G360" s="27" t="s">
        <v>894</v>
      </c>
    </row>
    <row r="361" spans="1:7" ht="57.6" x14ac:dyDescent="0.3">
      <c r="A361" s="9">
        <v>409</v>
      </c>
      <c r="B361" s="13"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c r="F361" s="9" t="s">
        <v>816</v>
      </c>
      <c r="G361" s="27" t="s">
        <v>866</v>
      </c>
    </row>
    <row r="362" spans="1:7" ht="43.2" x14ac:dyDescent="0.3">
      <c r="A362" s="9">
        <v>410</v>
      </c>
      <c r="B362" s="13"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c r="F362" s="9" t="s">
        <v>150</v>
      </c>
      <c r="G362" s="27" t="s">
        <v>867</v>
      </c>
    </row>
    <row r="363" spans="1:7" ht="28.8" x14ac:dyDescent="0.3">
      <c r="A363" s="9">
        <v>411</v>
      </c>
      <c r="B363" s="13"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c r="F363" s="9" t="s">
        <v>837</v>
      </c>
      <c r="G363" s="27" t="s">
        <v>868</v>
      </c>
    </row>
    <row r="364" spans="1:7" ht="28.8" x14ac:dyDescent="0.3">
      <c r="A364" s="9">
        <v>412</v>
      </c>
      <c r="B364" s="13"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c r="F364" s="9" t="s">
        <v>838</v>
      </c>
      <c r="G364" s="27" t="s">
        <v>869</v>
      </c>
    </row>
    <row r="365" spans="1:7" x14ac:dyDescent="0.3">
      <c r="A365" s="9">
        <v>413</v>
      </c>
      <c r="B365" s="13"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c r="F365" s="9" t="s">
        <v>839</v>
      </c>
      <c r="G365" s="27" t="s">
        <v>870</v>
      </c>
    </row>
    <row r="366" spans="1:7" ht="57.6" x14ac:dyDescent="0.3">
      <c r="A366" s="9">
        <v>414</v>
      </c>
      <c r="B366" s="13"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c r="F366" s="9" t="s">
        <v>840</v>
      </c>
      <c r="G366" s="27" t="s">
        <v>871</v>
      </c>
    </row>
    <row r="367" spans="1:7" ht="115.2" x14ac:dyDescent="0.3">
      <c r="A367" s="9">
        <v>415</v>
      </c>
      <c r="B367" s="13"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c r="F367" s="9" t="s">
        <v>841</v>
      </c>
      <c r="G367" s="27" t="s">
        <v>893</v>
      </c>
    </row>
    <row r="368" spans="1:7" x14ac:dyDescent="0.3">
      <c r="A368" s="9">
        <v>416</v>
      </c>
      <c r="B368" s="13"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c r="F368" s="9" t="s">
        <v>842</v>
      </c>
      <c r="G368" s="27" t="s">
        <v>872</v>
      </c>
    </row>
    <row r="369" spans="1:7" x14ac:dyDescent="0.3">
      <c r="A369" s="9">
        <v>417</v>
      </c>
      <c r="B369" s="13"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c r="F369" s="9" t="s">
        <v>843</v>
      </c>
      <c r="G369" s="27" t="s">
        <v>873</v>
      </c>
    </row>
    <row r="370" spans="1:7" x14ac:dyDescent="0.3">
      <c r="A370" s="9">
        <v>418</v>
      </c>
      <c r="B370" s="13"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c r="F370" s="9" t="s">
        <v>844</v>
      </c>
      <c r="G370" s="27" t="s">
        <v>874</v>
      </c>
    </row>
    <row r="371" spans="1:7" x14ac:dyDescent="0.3">
      <c r="A371" s="9">
        <v>419</v>
      </c>
      <c r="B371" s="13"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c r="F371" s="9" t="s">
        <v>845</v>
      </c>
      <c r="G371" s="27" t="s">
        <v>875</v>
      </c>
    </row>
    <row r="372" spans="1:7" ht="43.2" x14ac:dyDescent="0.3">
      <c r="A372" s="9">
        <v>420</v>
      </c>
      <c r="B372" s="13"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c r="F372" s="9" t="s">
        <v>846</v>
      </c>
      <c r="G372" s="27" t="s">
        <v>876</v>
      </c>
    </row>
    <row r="373" spans="1:7" ht="86.4" x14ac:dyDescent="0.3">
      <c r="A373" s="9">
        <v>421</v>
      </c>
      <c r="B373" s="13"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c r="F373" s="9" t="s">
        <v>847</v>
      </c>
      <c r="G373" s="27" t="s">
        <v>892</v>
      </c>
    </row>
    <row r="374" spans="1:7" ht="28.8" x14ac:dyDescent="0.3">
      <c r="A374" s="9">
        <v>422</v>
      </c>
      <c r="B374" s="13"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c r="F374" s="9" t="s">
        <v>848</v>
      </c>
      <c r="G374" s="27" t="s">
        <v>877</v>
      </c>
    </row>
    <row r="375" spans="1:7" x14ac:dyDescent="0.3">
      <c r="A375" s="9">
        <v>423</v>
      </c>
      <c r="B375" s="13"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c r="F375" s="9" t="s">
        <v>849</v>
      </c>
      <c r="G375" s="27" t="s">
        <v>878</v>
      </c>
    </row>
    <row r="376" spans="1:7" x14ac:dyDescent="0.3">
      <c r="A376" s="9">
        <v>424</v>
      </c>
      <c r="B376" s="13"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c r="F376" s="9" t="s">
        <v>850</v>
      </c>
      <c r="G376" s="27" t="s">
        <v>879</v>
      </c>
    </row>
    <row r="377" spans="1:7" x14ac:dyDescent="0.3">
      <c r="A377" s="9">
        <v>425</v>
      </c>
      <c r="B377" s="13"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c r="F377" s="9" t="s">
        <v>851</v>
      </c>
      <c r="G377" s="27" t="s">
        <v>880</v>
      </c>
    </row>
    <row r="378" spans="1:7" ht="100.8" x14ac:dyDescent="0.3">
      <c r="A378" s="9">
        <v>426</v>
      </c>
      <c r="B378" s="13"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c r="F378" s="9" t="s">
        <v>852</v>
      </c>
      <c r="G378" s="27" t="s">
        <v>891</v>
      </c>
    </row>
    <row r="379" spans="1:7" ht="100.8" x14ac:dyDescent="0.3">
      <c r="A379" s="9">
        <v>427</v>
      </c>
      <c r="B379" s="13"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c r="F379" s="9" t="s">
        <v>853</v>
      </c>
      <c r="G379" s="27" t="s">
        <v>890</v>
      </c>
    </row>
    <row r="380" spans="1:7" ht="86.4" x14ac:dyDescent="0.3">
      <c r="A380" s="9">
        <v>428</v>
      </c>
      <c r="B380" s="13"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c r="F380" s="9" t="s">
        <v>854</v>
      </c>
      <c r="G380" s="27" t="s">
        <v>889</v>
      </c>
    </row>
    <row r="381" spans="1:7" ht="28.8" x14ac:dyDescent="0.3">
      <c r="A381" s="9">
        <v>429</v>
      </c>
      <c r="B381" s="13"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c r="F381" s="9" t="s">
        <v>855</v>
      </c>
      <c r="G381" s="27" t="s">
        <v>881</v>
      </c>
    </row>
    <row r="382" spans="1:7" ht="86.4" x14ac:dyDescent="0.3">
      <c r="A382" s="9">
        <v>430</v>
      </c>
      <c r="B382" s="13"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c r="F382" s="9" t="s">
        <v>856</v>
      </c>
      <c r="G382" s="27" t="s">
        <v>888</v>
      </c>
    </row>
    <row r="383" spans="1:7" x14ac:dyDescent="0.3">
      <c r="A383" s="9">
        <v>431</v>
      </c>
      <c r="B383" s="13"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c r="F383" s="9" t="s">
        <v>857</v>
      </c>
      <c r="G383" s="27" t="s">
        <v>882</v>
      </c>
    </row>
    <row r="384" spans="1:7" x14ac:dyDescent="0.3">
      <c r="A384" s="9">
        <v>432</v>
      </c>
      <c r="B384" s="13"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c r="F384" s="9" t="s">
        <v>858</v>
      </c>
      <c r="G384" s="27" t="s">
        <v>883</v>
      </c>
    </row>
    <row r="385" spans="1:7" x14ac:dyDescent="0.3">
      <c r="A385" s="9">
        <v>433</v>
      </c>
      <c r="B385" s="13"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c r="F385" s="9" t="s">
        <v>859</v>
      </c>
      <c r="G385" s="27" t="s">
        <v>884</v>
      </c>
    </row>
    <row r="386" spans="1:7" x14ac:dyDescent="0.3">
      <c r="A386" s="9">
        <v>434</v>
      </c>
      <c r="B386" s="13"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c r="F386" s="9" t="s">
        <v>860</v>
      </c>
      <c r="G386" s="27" t="s">
        <v>885</v>
      </c>
    </row>
    <row r="387" spans="1:7" ht="72" x14ac:dyDescent="0.3">
      <c r="A387" s="9">
        <v>435</v>
      </c>
      <c r="B387" s="13"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c r="F387" s="9" t="s">
        <v>861</v>
      </c>
      <c r="G387" s="27" t="s">
        <v>887</v>
      </c>
    </row>
    <row r="388" spans="1:7" ht="100.8" x14ac:dyDescent="0.3">
      <c r="A388" s="9">
        <v>436</v>
      </c>
      <c r="B388" s="13"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c r="F388" s="9" t="s">
        <v>862</v>
      </c>
      <c r="G388" s="27" t="s">
        <v>886</v>
      </c>
    </row>
    <row r="389" spans="1:7" ht="115.2" x14ac:dyDescent="0.3">
      <c r="A389" s="9">
        <v>437</v>
      </c>
      <c r="B389" s="13"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c r="F389" s="9" t="s">
        <v>124</v>
      </c>
      <c r="G389" s="27" t="s">
        <v>1072</v>
      </c>
    </row>
    <row r="390" spans="1:7" ht="86.4" x14ac:dyDescent="0.3">
      <c r="A390" s="9">
        <v>438</v>
      </c>
      <c r="B390" s="13"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c r="F390" s="9" t="s">
        <v>1042</v>
      </c>
      <c r="G390" s="27" t="s">
        <v>1071</v>
      </c>
    </row>
    <row r="391" spans="1:7" ht="115.2" x14ac:dyDescent="0.3">
      <c r="A391" s="9">
        <v>439</v>
      </c>
      <c r="B391" s="13"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c r="F391" s="9" t="s">
        <v>817</v>
      </c>
      <c r="G391" s="27" t="s">
        <v>1073</v>
      </c>
    </row>
    <row r="392" spans="1:7" x14ac:dyDescent="0.3">
      <c r="A392" s="9">
        <v>440</v>
      </c>
      <c r="B392" s="13"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c r="F392" s="9" t="s">
        <v>818</v>
      </c>
      <c r="G392" s="27" t="s">
        <v>1074</v>
      </c>
    </row>
    <row r="393" spans="1:7" ht="72" x14ac:dyDescent="0.3">
      <c r="A393" s="9">
        <v>441</v>
      </c>
      <c r="B393" s="13"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c r="F393" s="9" t="s">
        <v>1043</v>
      </c>
      <c r="G393" s="27" t="s">
        <v>1075</v>
      </c>
    </row>
    <row r="394" spans="1:7" ht="187.2" x14ac:dyDescent="0.3">
      <c r="A394" s="9">
        <v>442</v>
      </c>
      <c r="B394" s="13"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c r="F394" s="9" t="s">
        <v>1044</v>
      </c>
      <c r="G394" s="27" t="s">
        <v>1076</v>
      </c>
    </row>
    <row r="395" spans="1:7" ht="144" x14ac:dyDescent="0.3">
      <c r="A395" s="9">
        <v>443</v>
      </c>
      <c r="B395" s="13"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c r="F395" s="9" t="s">
        <v>126</v>
      </c>
      <c r="G395" s="27" t="s">
        <v>1077</v>
      </c>
    </row>
    <row r="396" spans="1:7" ht="57.6" x14ac:dyDescent="0.3">
      <c r="A396" s="9">
        <v>444</v>
      </c>
      <c r="B396" s="13"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c r="F396" s="9" t="s">
        <v>127</v>
      </c>
      <c r="G396" s="27" t="s">
        <v>1078</v>
      </c>
    </row>
    <row r="397" spans="1:7" ht="86.4" x14ac:dyDescent="0.3">
      <c r="A397" s="9">
        <v>445</v>
      </c>
      <c r="B397" s="13"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c r="F397" s="9" t="s">
        <v>129</v>
      </c>
      <c r="G397" s="27" t="s">
        <v>1079</v>
      </c>
    </row>
    <row r="398" spans="1:7" ht="72" x14ac:dyDescent="0.3">
      <c r="A398" s="9">
        <v>446</v>
      </c>
      <c r="B398" s="13"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c r="F398" s="9" t="s">
        <v>819</v>
      </c>
      <c r="G398" s="27" t="s">
        <v>1080</v>
      </c>
    </row>
    <row r="399" spans="1:7" ht="28.8" x14ac:dyDescent="0.3">
      <c r="A399" s="9">
        <v>447</v>
      </c>
      <c r="B399" s="13"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c r="F399" s="9" t="s">
        <v>820</v>
      </c>
      <c r="G399" s="27" t="s">
        <v>1081</v>
      </c>
    </row>
    <row r="400" spans="1:7" ht="201.6" x14ac:dyDescent="0.3">
      <c r="A400" s="9">
        <v>448</v>
      </c>
      <c r="B400" s="13"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c r="F400" s="9" t="s">
        <v>64</v>
      </c>
      <c r="G400" s="27" t="s">
        <v>1082</v>
      </c>
    </row>
    <row r="401" spans="1:7" x14ac:dyDescent="0.3">
      <c r="A401" s="9">
        <v>449</v>
      </c>
      <c r="B401" s="13"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c r="F401" s="9" t="s">
        <v>821</v>
      </c>
      <c r="G401" s="27" t="s">
        <v>1083</v>
      </c>
    </row>
    <row r="402" spans="1:7" ht="86.4" x14ac:dyDescent="0.3">
      <c r="A402" s="9">
        <v>450</v>
      </c>
      <c r="B402" s="13"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c r="F402" s="9" t="s">
        <v>1045</v>
      </c>
      <c r="G402" s="27" t="s">
        <v>1084</v>
      </c>
    </row>
    <row r="403" spans="1:7" x14ac:dyDescent="0.3">
      <c r="A403" s="9">
        <v>451</v>
      </c>
      <c r="B403" s="13"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c r="F403" s="9" t="s">
        <v>822</v>
      </c>
      <c r="G403" s="27" t="s">
        <v>1085</v>
      </c>
    </row>
    <row r="404" spans="1:7" ht="72" x14ac:dyDescent="0.3">
      <c r="A404" s="9">
        <v>452</v>
      </c>
      <c r="B404" s="13"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c r="F404" s="9" t="s">
        <v>130</v>
      </c>
      <c r="G404" s="27" t="s">
        <v>1086</v>
      </c>
    </row>
    <row r="405" spans="1:7" ht="86.4" x14ac:dyDescent="0.3">
      <c r="A405" s="9">
        <v>453</v>
      </c>
      <c r="B405" s="13"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c r="F405" s="9" t="s">
        <v>823</v>
      </c>
      <c r="G405" s="27" t="s">
        <v>1087</v>
      </c>
    </row>
    <row r="406" spans="1:7" ht="115.2" x14ac:dyDescent="0.3">
      <c r="A406" s="9">
        <v>454</v>
      </c>
      <c r="B406" s="13"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c r="F406" s="9" t="s">
        <v>824</v>
      </c>
      <c r="G406" s="27" t="s">
        <v>1088</v>
      </c>
    </row>
    <row r="407" spans="1:7" x14ac:dyDescent="0.3">
      <c r="A407" s="9">
        <v>455</v>
      </c>
      <c r="B407" s="13"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c r="F407" s="9" t="s">
        <v>825</v>
      </c>
      <c r="G407" s="27" t="s">
        <v>1089</v>
      </c>
    </row>
    <row r="408" spans="1:7" ht="86.4" x14ac:dyDescent="0.3">
      <c r="A408" s="9">
        <v>456</v>
      </c>
      <c r="B408" s="13"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c r="F408" s="9" t="s">
        <v>1046</v>
      </c>
      <c r="G408" s="27" t="s">
        <v>1090</v>
      </c>
    </row>
    <row r="409" spans="1:7" ht="28.8" x14ac:dyDescent="0.3">
      <c r="A409" s="9">
        <v>457</v>
      </c>
      <c r="B409" s="13"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c r="F409" s="9" t="s">
        <v>826</v>
      </c>
      <c r="G409" s="27" t="s">
        <v>1091</v>
      </c>
    </row>
    <row r="410" spans="1:7" ht="115.2" x14ac:dyDescent="0.3">
      <c r="A410" s="9">
        <v>458</v>
      </c>
      <c r="B410" s="13"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c r="F410" s="9" t="s">
        <v>128</v>
      </c>
      <c r="G410" s="27" t="s">
        <v>1092</v>
      </c>
    </row>
    <row r="411" spans="1:7" ht="115.2" x14ac:dyDescent="0.3">
      <c r="A411" s="9">
        <v>459</v>
      </c>
      <c r="B411" s="13"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c r="F411" s="9" t="s">
        <v>827</v>
      </c>
      <c r="G411" s="27" t="s">
        <v>1093</v>
      </c>
    </row>
    <row r="412" spans="1:7" ht="72" x14ac:dyDescent="0.3">
      <c r="A412" s="9">
        <v>460</v>
      </c>
      <c r="B412" s="13"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c r="F412" s="9" t="s">
        <v>1047</v>
      </c>
      <c r="G412" s="27" t="s">
        <v>1094</v>
      </c>
    </row>
    <row r="413" spans="1:7" ht="28.8" x14ac:dyDescent="0.3">
      <c r="A413" s="9">
        <v>461</v>
      </c>
      <c r="B413" s="13"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c r="F413" s="9" t="s">
        <v>1048</v>
      </c>
      <c r="G413" s="27" t="s">
        <v>1095</v>
      </c>
    </row>
    <row r="414" spans="1:7" ht="28.8" x14ac:dyDescent="0.3">
      <c r="A414" s="9">
        <v>462</v>
      </c>
      <c r="B414" s="13"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c r="F414" s="9" t="s">
        <v>1049</v>
      </c>
      <c r="G414" s="27" t="s">
        <v>1096</v>
      </c>
    </row>
    <row r="415" spans="1:7" x14ac:dyDescent="0.3">
      <c r="A415" s="9">
        <v>463</v>
      </c>
      <c r="B415" s="13"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c r="F415" s="9" t="s">
        <v>1050</v>
      </c>
      <c r="G415" s="27" t="s">
        <v>1097</v>
      </c>
    </row>
    <row r="416" spans="1:7" x14ac:dyDescent="0.3">
      <c r="A416" s="9">
        <v>464</v>
      </c>
      <c r="B416" s="13"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c r="F416" s="9" t="s">
        <v>1051</v>
      </c>
      <c r="G416" s="27" t="s">
        <v>1098</v>
      </c>
    </row>
    <row r="417" spans="1:7" x14ac:dyDescent="0.3">
      <c r="A417" s="9">
        <v>465</v>
      </c>
      <c r="B417" s="13"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c r="F417" s="9" t="s">
        <v>1052</v>
      </c>
      <c r="G417" s="27" t="s">
        <v>1099</v>
      </c>
    </row>
    <row r="418" spans="1:7" x14ac:dyDescent="0.3">
      <c r="A418" s="9">
        <v>466</v>
      </c>
      <c r="B418" s="13"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c r="F418" s="9" t="s">
        <v>1053</v>
      </c>
      <c r="G418" s="27" t="s">
        <v>1100</v>
      </c>
    </row>
    <row r="419" spans="1:7" ht="72" x14ac:dyDescent="0.3">
      <c r="A419" s="9">
        <v>467</v>
      </c>
      <c r="B419" s="13"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c r="F419" s="9" t="s">
        <v>1054</v>
      </c>
      <c r="G419" s="27" t="s">
        <v>1101</v>
      </c>
    </row>
    <row r="420" spans="1:7" ht="100.8" x14ac:dyDescent="0.3">
      <c r="A420" s="9">
        <v>468</v>
      </c>
      <c r="B420" s="13"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c r="F420" s="9" t="s">
        <v>1055</v>
      </c>
      <c r="G420" s="27" t="s">
        <v>1102</v>
      </c>
    </row>
    <row r="421" spans="1:7" x14ac:dyDescent="0.3">
      <c r="A421" s="9">
        <v>469</v>
      </c>
      <c r="B421" s="13"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c r="F421" s="9" t="s">
        <v>1056</v>
      </c>
      <c r="G421" s="27" t="s">
        <v>1103</v>
      </c>
    </row>
    <row r="422" spans="1:7" x14ac:dyDescent="0.3">
      <c r="A422" s="9">
        <v>470</v>
      </c>
      <c r="B422" s="13"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c r="F422" s="9" t="s">
        <v>1057</v>
      </c>
      <c r="G422" s="27" t="s">
        <v>1104</v>
      </c>
    </row>
    <row r="423" spans="1:7" ht="86.4" x14ac:dyDescent="0.3">
      <c r="A423" s="9">
        <v>471</v>
      </c>
      <c r="B423" s="13"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c r="F423" s="9" t="s">
        <v>1058</v>
      </c>
      <c r="G423" s="27" t="s">
        <v>1105</v>
      </c>
    </row>
    <row r="424" spans="1:7" x14ac:dyDescent="0.3">
      <c r="A424" s="9">
        <v>472</v>
      </c>
      <c r="B424" s="13"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c r="F424" s="9" t="s">
        <v>1059</v>
      </c>
      <c r="G424" s="27" t="s">
        <v>1106</v>
      </c>
    </row>
    <row r="425" spans="1:7" x14ac:dyDescent="0.3">
      <c r="A425" s="9">
        <v>473</v>
      </c>
      <c r="B425" s="13"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c r="F425" s="9" t="s">
        <v>1060</v>
      </c>
      <c r="G425" s="27" t="s">
        <v>1107</v>
      </c>
    </row>
    <row r="426" spans="1:7" x14ac:dyDescent="0.3">
      <c r="A426" s="9">
        <v>474</v>
      </c>
      <c r="B426" s="13"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c r="F426" s="9" t="s">
        <v>1061</v>
      </c>
      <c r="G426" s="27" t="s">
        <v>1108</v>
      </c>
    </row>
    <row r="427" spans="1:7" ht="86.4" x14ac:dyDescent="0.3">
      <c r="A427" s="9">
        <v>475</v>
      </c>
      <c r="B427" s="13"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c r="F427" s="9" t="s">
        <v>1062</v>
      </c>
      <c r="G427" s="27" t="s">
        <v>1109</v>
      </c>
    </row>
    <row r="428" spans="1:7" x14ac:dyDescent="0.3">
      <c r="A428" s="9">
        <v>476</v>
      </c>
      <c r="B428" s="13"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c r="F428" s="9" t="s">
        <v>1063</v>
      </c>
      <c r="G428" s="27" t="s">
        <v>1110</v>
      </c>
    </row>
    <row r="429" spans="1:7" x14ac:dyDescent="0.3">
      <c r="A429" s="9">
        <v>477</v>
      </c>
      <c r="B429" s="13"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c r="F429" s="9" t="s">
        <v>1064</v>
      </c>
      <c r="G429" s="27" t="s">
        <v>1111</v>
      </c>
    </row>
    <row r="430" spans="1:7" x14ac:dyDescent="0.3">
      <c r="A430" s="9">
        <v>478</v>
      </c>
      <c r="B430" s="13"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c r="F430" s="9" t="s">
        <v>1065</v>
      </c>
      <c r="G430" s="27" t="s">
        <v>1112</v>
      </c>
    </row>
    <row r="431" spans="1:7" x14ac:dyDescent="0.3">
      <c r="A431" s="9">
        <v>479</v>
      </c>
      <c r="B431" s="13"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c r="F431" s="9" t="s">
        <v>1066</v>
      </c>
      <c r="G431" s="27" t="s">
        <v>1113</v>
      </c>
    </row>
    <row r="432" spans="1:7" x14ac:dyDescent="0.3">
      <c r="A432" s="9">
        <v>480</v>
      </c>
      <c r="B432" s="13"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c r="F432" s="9" t="s">
        <v>1067</v>
      </c>
      <c r="G432" s="27" t="s">
        <v>1114</v>
      </c>
    </row>
    <row r="433" spans="1:7" x14ac:dyDescent="0.3">
      <c r="A433" s="9">
        <v>481</v>
      </c>
      <c r="B433" s="13"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c r="F433" s="9" t="s">
        <v>807</v>
      </c>
      <c r="G433" s="27" t="s">
        <v>1115</v>
      </c>
    </row>
    <row r="434" spans="1:7" x14ac:dyDescent="0.3">
      <c r="A434" s="9">
        <v>482</v>
      </c>
      <c r="B434" s="13"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c r="F434" s="9" t="s">
        <v>1068</v>
      </c>
      <c r="G434" s="27" t="s">
        <v>1116</v>
      </c>
    </row>
    <row r="435" spans="1:7" x14ac:dyDescent="0.3">
      <c r="A435" s="9">
        <v>483</v>
      </c>
      <c r="B435" s="13"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c r="F435" s="9" t="s">
        <v>7</v>
      </c>
      <c r="G435" s="27" t="s">
        <v>1117</v>
      </c>
    </row>
    <row r="436" spans="1:7" ht="28.8" x14ac:dyDescent="0.3">
      <c r="A436" s="9">
        <v>484</v>
      </c>
      <c r="B436" s="13"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c r="F436" s="9" t="s">
        <v>1069</v>
      </c>
      <c r="G436" s="27" t="s">
        <v>1091</v>
      </c>
    </row>
    <row r="437" spans="1:7" ht="28.8" x14ac:dyDescent="0.3">
      <c r="A437" s="9">
        <v>485</v>
      </c>
      <c r="B437" s="13"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c r="F437" s="9" t="s">
        <v>1070</v>
      </c>
      <c r="G437" s="27" t="s">
        <v>1118</v>
      </c>
    </row>
    <row r="438" spans="1:7" ht="28.8" x14ac:dyDescent="0.3">
      <c r="A438" s="9">
        <v>486</v>
      </c>
      <c r="B438" s="13"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c r="F438" s="9" t="s">
        <v>828</v>
      </c>
      <c r="G438" s="27" t="s">
        <v>1125</v>
      </c>
    </row>
    <row r="439" spans="1:7" ht="86.4" x14ac:dyDescent="0.3">
      <c r="A439" s="9">
        <v>487</v>
      </c>
      <c r="B439" s="13"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c r="F439" s="9" t="s">
        <v>829</v>
      </c>
      <c r="G439" s="27" t="s">
        <v>1126</v>
      </c>
    </row>
    <row r="440" spans="1:7" ht="28.8" x14ac:dyDescent="0.3">
      <c r="A440" s="9">
        <v>488</v>
      </c>
      <c r="B440" s="13"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c r="F440" s="9" t="s">
        <v>830</v>
      </c>
      <c r="G440" s="27" t="s">
        <v>1127</v>
      </c>
    </row>
    <row r="441" spans="1:7" x14ac:dyDescent="0.3">
      <c r="A441" s="9">
        <v>489</v>
      </c>
      <c r="B441" s="13"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c r="F441" s="9" t="s">
        <v>831</v>
      </c>
      <c r="G441" s="27" t="s">
        <v>1128</v>
      </c>
    </row>
    <row r="442" spans="1:7" ht="72" x14ac:dyDescent="0.3">
      <c r="A442" s="9">
        <v>490</v>
      </c>
      <c r="B442" s="13"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c r="F442" s="9" t="s">
        <v>832</v>
      </c>
      <c r="G442" s="27" t="s">
        <v>1129</v>
      </c>
    </row>
    <row r="443" spans="1:7" x14ac:dyDescent="0.3">
      <c r="A443" s="9">
        <v>491</v>
      </c>
      <c r="B443" s="13"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c r="F443" s="9" t="s">
        <v>1119</v>
      </c>
      <c r="G443" s="27" t="s">
        <v>1130</v>
      </c>
    </row>
    <row r="444" spans="1:7" ht="28.8" x14ac:dyDescent="0.3">
      <c r="A444" s="9">
        <v>492</v>
      </c>
      <c r="B444" s="13"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c r="F444" s="9" t="s">
        <v>1120</v>
      </c>
      <c r="G444" s="27" t="s">
        <v>1131</v>
      </c>
    </row>
    <row r="445" spans="1:7" ht="201.6" x14ac:dyDescent="0.3">
      <c r="A445" s="9">
        <v>493</v>
      </c>
      <c r="B445" s="13"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c r="F445" s="9" t="s">
        <v>1121</v>
      </c>
      <c r="G445" s="27" t="s">
        <v>1132</v>
      </c>
    </row>
    <row r="446" spans="1:7" ht="72" x14ac:dyDescent="0.3">
      <c r="A446" s="9">
        <v>494</v>
      </c>
      <c r="B446" s="13"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c r="F446" s="9" t="s">
        <v>1122</v>
      </c>
      <c r="G446" s="27" t="s">
        <v>1133</v>
      </c>
    </row>
    <row r="447" spans="1:7" ht="72" x14ac:dyDescent="0.3">
      <c r="A447" s="9">
        <v>495</v>
      </c>
      <c r="B447" s="13"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c r="F447" s="9" t="s">
        <v>1123</v>
      </c>
      <c r="G447" s="27" t="s">
        <v>1134</v>
      </c>
    </row>
    <row r="448" spans="1:7" ht="57.6" x14ac:dyDescent="0.3">
      <c r="A448" s="9">
        <v>496</v>
      </c>
      <c r="B448" s="13"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c r="F448" s="9" t="s">
        <v>1124</v>
      </c>
      <c r="G448" s="27" t="s">
        <v>1135</v>
      </c>
    </row>
    <row r="449" spans="1:7" x14ac:dyDescent="0.3">
      <c r="A449" s="9">
        <v>497</v>
      </c>
      <c r="B449" s="13"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c r="F449" s="9" t="s">
        <v>1141</v>
      </c>
    </row>
    <row r="450" spans="1:7" x14ac:dyDescent="0.3">
      <c r="A450" s="9">
        <v>498</v>
      </c>
      <c r="B450" s="13"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c r="F450" s="9" t="s">
        <v>1142</v>
      </c>
    </row>
    <row r="451" spans="1:7" x14ac:dyDescent="0.3">
      <c r="A451" s="9">
        <v>499</v>
      </c>
      <c r="B451" s="13"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c r="F451" s="9" t="s">
        <v>1143</v>
      </c>
    </row>
    <row r="452" spans="1:7" x14ac:dyDescent="0.3">
      <c r="A452" s="9">
        <v>500</v>
      </c>
      <c r="B452" s="13"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c r="F452" s="9" t="s">
        <v>1144</v>
      </c>
    </row>
    <row r="453" spans="1:7" ht="43.2" x14ac:dyDescent="0.3">
      <c r="A453" s="9">
        <v>501</v>
      </c>
      <c r="B453" s="13"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c r="F453" s="9" t="s">
        <v>322</v>
      </c>
      <c r="G453" s="27" t="s">
        <v>1373</v>
      </c>
    </row>
    <row r="454" spans="1:7" ht="43.2" x14ac:dyDescent="0.3">
      <c r="A454" s="9">
        <v>502</v>
      </c>
      <c r="B454" s="13"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c r="F454" s="9" t="s">
        <v>322</v>
      </c>
      <c r="G454" s="27" t="s">
        <v>1374</v>
      </c>
    </row>
    <row r="455" spans="1:7" x14ac:dyDescent="0.3">
      <c r="A455" s="9">
        <v>503</v>
      </c>
      <c r="B455" s="13"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c r="F455" s="9" t="s">
        <v>1145</v>
      </c>
    </row>
    <row r="456" spans="1:7" x14ac:dyDescent="0.3">
      <c r="A456" s="9">
        <v>504</v>
      </c>
      <c r="B456" s="13"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c r="F456" s="9" t="s">
        <v>1146</v>
      </c>
    </row>
    <row r="457" spans="1:7" x14ac:dyDescent="0.3">
      <c r="A457" s="9">
        <v>505</v>
      </c>
      <c r="B457" s="13"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c r="F457" s="9" t="s">
        <v>1147</v>
      </c>
    </row>
    <row r="458" spans="1:7" x14ac:dyDescent="0.3">
      <c r="A458" s="9">
        <v>506</v>
      </c>
      <c r="B458" s="13"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c r="F458" s="9" t="s">
        <v>1148</v>
      </c>
      <c r="G458" s="27" t="s">
        <v>1384</v>
      </c>
    </row>
    <row r="459" spans="1:7" x14ac:dyDescent="0.3">
      <c r="A459" s="9">
        <v>507</v>
      </c>
      <c r="B459" s="13"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c r="F459" s="9" t="s">
        <v>1149</v>
      </c>
    </row>
    <row r="460" spans="1:7" x14ac:dyDescent="0.3">
      <c r="A460" s="9">
        <v>508</v>
      </c>
      <c r="B460" s="13"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c r="F460" s="9" t="s">
        <v>85</v>
      </c>
    </row>
    <row r="461" spans="1:7" x14ac:dyDescent="0.3">
      <c r="A461" s="9">
        <v>509</v>
      </c>
      <c r="B461" s="13"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c r="F461" s="9" t="s">
        <v>1150</v>
      </c>
    </row>
    <row r="462" spans="1:7" x14ac:dyDescent="0.3">
      <c r="A462" s="9">
        <v>510</v>
      </c>
      <c r="B462" s="13"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c r="F462" s="9" t="s">
        <v>1151</v>
      </c>
    </row>
    <row r="463" spans="1:7" ht="86.4" x14ac:dyDescent="0.3">
      <c r="A463" s="9">
        <v>511</v>
      </c>
      <c r="B463" s="13"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c r="F463" s="9" t="s">
        <v>1152</v>
      </c>
      <c r="G463" s="27" t="s">
        <v>1381</v>
      </c>
    </row>
    <row r="464" spans="1:7" x14ac:dyDescent="0.3">
      <c r="A464" s="9">
        <v>512</v>
      </c>
      <c r="B464" s="13"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c r="F464" s="9" t="s">
        <v>1153</v>
      </c>
    </row>
    <row r="465" spans="1:7" x14ac:dyDescent="0.3">
      <c r="A465" s="9">
        <v>513</v>
      </c>
      <c r="B465" s="13"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c r="F465" s="9" t="s">
        <v>1154</v>
      </c>
    </row>
    <row r="466" spans="1:7" x14ac:dyDescent="0.3">
      <c r="A466" s="9">
        <v>514</v>
      </c>
      <c r="B466" s="13"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c r="F466" s="9" t="s">
        <v>1155</v>
      </c>
    </row>
    <row r="467" spans="1:7" x14ac:dyDescent="0.3">
      <c r="A467" s="9">
        <v>515</v>
      </c>
      <c r="B467" s="13"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c r="F467" s="9" t="s">
        <v>1156</v>
      </c>
    </row>
    <row r="468" spans="1:7" ht="43.2" x14ac:dyDescent="0.3">
      <c r="A468" s="9">
        <v>516</v>
      </c>
      <c r="B468" s="13"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c r="F468" s="9" t="s">
        <v>1157</v>
      </c>
      <c r="G468" s="27" t="s">
        <v>1385</v>
      </c>
    </row>
    <row r="469" spans="1:7" x14ac:dyDescent="0.3">
      <c r="A469" s="9">
        <v>517</v>
      </c>
      <c r="B469" s="13"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c r="F469" s="9" t="s">
        <v>1158</v>
      </c>
    </row>
    <row r="470" spans="1:7" x14ac:dyDescent="0.3">
      <c r="A470" s="9">
        <v>518</v>
      </c>
      <c r="B470" s="13"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c r="F470" s="9" t="s">
        <v>149</v>
      </c>
    </row>
    <row r="471" spans="1:7" x14ac:dyDescent="0.3">
      <c r="A471" s="9">
        <v>519</v>
      </c>
      <c r="B471" s="13"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c r="F471" s="9" t="s">
        <v>1159</v>
      </c>
    </row>
    <row r="472" spans="1:7" x14ac:dyDescent="0.3">
      <c r="A472" s="9">
        <v>520</v>
      </c>
      <c r="B472" s="13"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c r="F472" s="9" t="s">
        <v>1160</v>
      </c>
    </row>
    <row r="473" spans="1:7" x14ac:dyDescent="0.3">
      <c r="A473" s="9">
        <v>521</v>
      </c>
      <c r="B473" s="13"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c r="F473" s="9" t="s">
        <v>1161</v>
      </c>
    </row>
    <row r="474" spans="1:7" x14ac:dyDescent="0.3">
      <c r="A474" s="9">
        <v>522</v>
      </c>
      <c r="B474" s="13"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c r="F474" s="9" t="s">
        <v>1139</v>
      </c>
    </row>
    <row r="475" spans="1:7" x14ac:dyDescent="0.3">
      <c r="A475" s="9">
        <v>523</v>
      </c>
      <c r="B475" s="13"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c r="F475" s="9" t="s">
        <v>1162</v>
      </c>
    </row>
    <row r="476" spans="1:7" x14ac:dyDescent="0.3">
      <c r="A476" s="9">
        <v>524</v>
      </c>
      <c r="B476" s="13"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c r="F476" s="9" t="s">
        <v>1163</v>
      </c>
    </row>
    <row r="477" spans="1:7" x14ac:dyDescent="0.3">
      <c r="A477" s="9">
        <v>525</v>
      </c>
      <c r="B477" s="13"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c r="F477" s="9" t="s">
        <v>1164</v>
      </c>
    </row>
    <row r="478" spans="1:7" x14ac:dyDescent="0.3">
      <c r="A478" s="9">
        <v>526</v>
      </c>
      <c r="B478" s="13"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c r="F478" s="9" t="s">
        <v>1165</v>
      </c>
    </row>
    <row r="479" spans="1:7" x14ac:dyDescent="0.3">
      <c r="A479" s="9">
        <v>527</v>
      </c>
      <c r="B479" s="13"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c r="F479" s="9" t="s">
        <v>1166</v>
      </c>
    </row>
    <row r="480" spans="1:7" x14ac:dyDescent="0.3">
      <c r="A480" s="9">
        <v>528</v>
      </c>
      <c r="B480" s="13"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c r="F480" s="9" t="s">
        <v>1167</v>
      </c>
    </row>
    <row r="481" spans="1:6" x14ac:dyDescent="0.3">
      <c r="A481" s="9">
        <v>529</v>
      </c>
      <c r="B481" s="13"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c r="F481" s="9" t="s">
        <v>1233</v>
      </c>
    </row>
    <row r="482" spans="1:6" x14ac:dyDescent="0.3">
      <c r="A482" s="9">
        <v>530</v>
      </c>
      <c r="B482" s="13"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c r="F482" s="9" t="s">
        <v>1168</v>
      </c>
    </row>
    <row r="483" spans="1:6" x14ac:dyDescent="0.3">
      <c r="A483" s="9">
        <v>531</v>
      </c>
      <c r="B483" s="13"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c r="F483" s="9" t="s">
        <v>1169</v>
      </c>
    </row>
    <row r="484" spans="1:6" x14ac:dyDescent="0.3">
      <c r="A484" s="9">
        <v>532</v>
      </c>
      <c r="B484" s="13"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c r="F484" s="9" t="s">
        <v>1170</v>
      </c>
    </row>
    <row r="485" spans="1:6" x14ac:dyDescent="0.3">
      <c r="A485" s="9">
        <v>533</v>
      </c>
      <c r="B485" s="13"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c r="F485" s="9" t="s">
        <v>1171</v>
      </c>
    </row>
    <row r="486" spans="1:6" x14ac:dyDescent="0.3">
      <c r="A486" s="9">
        <v>534</v>
      </c>
      <c r="B486" s="13"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c r="F486" s="9" t="s">
        <v>1172</v>
      </c>
    </row>
    <row r="487" spans="1:6" x14ac:dyDescent="0.3">
      <c r="A487" s="9">
        <v>535</v>
      </c>
      <c r="B487" s="13"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c r="F487" s="9" t="s">
        <v>1173</v>
      </c>
    </row>
    <row r="488" spans="1:6" x14ac:dyDescent="0.3">
      <c r="A488" s="9">
        <v>536</v>
      </c>
      <c r="B488" s="13"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c r="F488" s="9" t="s">
        <v>1174</v>
      </c>
    </row>
    <row r="489" spans="1:6" x14ac:dyDescent="0.3">
      <c r="A489" s="9">
        <v>537</v>
      </c>
      <c r="B489" s="13"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c r="F489" s="9" t="s">
        <v>1175</v>
      </c>
    </row>
    <row r="490" spans="1:6" x14ac:dyDescent="0.3">
      <c r="A490" s="9">
        <v>538</v>
      </c>
      <c r="B490" s="13"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c r="F490" s="9" t="s">
        <v>1176</v>
      </c>
    </row>
    <row r="491" spans="1:6" x14ac:dyDescent="0.3">
      <c r="A491" s="9">
        <v>539</v>
      </c>
      <c r="B491" s="13"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c r="F491" s="9" t="s">
        <v>1177</v>
      </c>
    </row>
    <row r="492" spans="1:6" x14ac:dyDescent="0.3">
      <c r="A492" s="9">
        <v>540</v>
      </c>
      <c r="B492" s="13"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c r="F492" s="9" t="s">
        <v>1178</v>
      </c>
    </row>
    <row r="493" spans="1:6" x14ac:dyDescent="0.3">
      <c r="A493" s="9">
        <v>541</v>
      </c>
      <c r="B493" s="13"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c r="F493" s="9" t="s">
        <v>1179</v>
      </c>
    </row>
    <row r="494" spans="1:6" x14ac:dyDescent="0.3">
      <c r="A494" s="9">
        <v>542</v>
      </c>
      <c r="B494" s="13"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c r="F494" s="9" t="s">
        <v>1180</v>
      </c>
    </row>
    <row r="495" spans="1:6" x14ac:dyDescent="0.3">
      <c r="A495" s="9">
        <v>543</v>
      </c>
      <c r="B495" s="13"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c r="F495" s="9" t="s">
        <v>7</v>
      </c>
    </row>
    <row r="496" spans="1:6" x14ac:dyDescent="0.3">
      <c r="A496" s="9">
        <v>544</v>
      </c>
      <c r="B496" s="13"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c r="F496" s="9" t="s">
        <v>1181</v>
      </c>
    </row>
    <row r="497" spans="1:7" x14ac:dyDescent="0.3">
      <c r="A497" s="9">
        <v>545</v>
      </c>
      <c r="B497" s="13"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c r="F497" s="9" t="s">
        <v>1182</v>
      </c>
    </row>
    <row r="498" spans="1:7" x14ac:dyDescent="0.3">
      <c r="A498" s="9">
        <v>546</v>
      </c>
      <c r="B498" s="13"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c r="F498" s="9" t="s">
        <v>1183</v>
      </c>
    </row>
    <row r="499" spans="1:7" ht="28.8" x14ac:dyDescent="0.3">
      <c r="A499" s="9">
        <v>547</v>
      </c>
      <c r="B499" s="13"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c r="F499" s="9" t="s">
        <v>1234</v>
      </c>
      <c r="G499" s="27" t="s">
        <v>537</v>
      </c>
    </row>
    <row r="500" spans="1:7" ht="28.8" x14ac:dyDescent="0.3">
      <c r="A500" s="9">
        <v>548</v>
      </c>
      <c r="B500" s="13"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c r="F500" s="9" t="s">
        <v>1235</v>
      </c>
      <c r="G500" s="27" t="s">
        <v>536</v>
      </c>
    </row>
    <row r="501" spans="1:7" x14ac:dyDescent="0.3">
      <c r="A501" s="9">
        <v>549</v>
      </c>
      <c r="B501" s="13"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c r="F501" s="9" t="s">
        <v>1236</v>
      </c>
    </row>
    <row r="502" spans="1:7" x14ac:dyDescent="0.3">
      <c r="A502" s="9">
        <v>550</v>
      </c>
      <c r="B502" s="13"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c r="F502" s="9" t="s">
        <v>154</v>
      </c>
    </row>
    <row r="503" spans="1:7" x14ac:dyDescent="0.3">
      <c r="A503" s="9">
        <v>551</v>
      </c>
      <c r="B503" s="13"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c r="F503" s="9" t="s">
        <v>1162</v>
      </c>
    </row>
    <row r="504" spans="1:7" x14ac:dyDescent="0.3">
      <c r="A504" s="9">
        <v>552</v>
      </c>
      <c r="B504" s="13"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c r="F504" s="9" t="s">
        <v>1237</v>
      </c>
    </row>
    <row r="505" spans="1:7" ht="57.6" x14ac:dyDescent="0.3">
      <c r="A505" s="9">
        <v>553</v>
      </c>
      <c r="B505" s="13"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c r="F505" s="9" t="s">
        <v>1238</v>
      </c>
      <c r="G505" s="27" t="s">
        <v>1386</v>
      </c>
    </row>
    <row r="506" spans="1:7" x14ac:dyDescent="0.3">
      <c r="A506" s="9">
        <v>554</v>
      </c>
      <c r="B506" s="13"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c r="F506" s="9" t="s">
        <v>1239</v>
      </c>
    </row>
    <row r="507" spans="1:7" x14ac:dyDescent="0.3">
      <c r="A507" s="9">
        <v>557</v>
      </c>
      <c r="B507" s="13"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c r="F507" s="9" t="s">
        <v>1240</v>
      </c>
    </row>
    <row r="508" spans="1:7" x14ac:dyDescent="0.3">
      <c r="A508" s="9">
        <v>559</v>
      </c>
      <c r="B508" s="13"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c r="F508" s="9" t="s">
        <v>1253</v>
      </c>
      <c r="G508" s="27" t="s">
        <v>1384</v>
      </c>
    </row>
    <row r="509" spans="1:7" ht="86.4" x14ac:dyDescent="0.3">
      <c r="A509" s="9">
        <v>560</v>
      </c>
      <c r="B509" s="13"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c r="F509" s="9" t="s">
        <v>1254</v>
      </c>
      <c r="G509" s="27" t="s">
        <v>1387</v>
      </c>
    </row>
    <row r="510" spans="1:7" ht="144" x14ac:dyDescent="0.3">
      <c r="A510" s="9">
        <v>561</v>
      </c>
      <c r="B510" s="13"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c r="F510" s="9" t="s">
        <v>1255</v>
      </c>
      <c r="G510" s="27" t="s">
        <v>1388</v>
      </c>
    </row>
    <row r="511" spans="1:7" ht="86.4" x14ac:dyDescent="0.3">
      <c r="A511" s="9">
        <v>562</v>
      </c>
      <c r="B511" s="13"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c r="F511" s="9" t="s">
        <v>1256</v>
      </c>
      <c r="G511" s="27" t="s">
        <v>1389</v>
      </c>
    </row>
    <row r="512" spans="1:7" x14ac:dyDescent="0.3">
      <c r="A512" s="9">
        <v>563</v>
      </c>
      <c r="B512" s="13"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c r="F512" s="9" t="s">
        <v>1257</v>
      </c>
    </row>
    <row r="513" spans="1:7" x14ac:dyDescent="0.3">
      <c r="A513" s="9">
        <v>564</v>
      </c>
      <c r="B513" s="13"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c r="F513" s="9" t="s">
        <v>1165</v>
      </c>
    </row>
    <row r="514" spans="1:7" ht="100.8" x14ac:dyDescent="0.3">
      <c r="A514" s="9">
        <v>565</v>
      </c>
      <c r="B514" s="13"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c r="F514" s="9" t="s">
        <v>1258</v>
      </c>
      <c r="G514" s="27" t="s">
        <v>1383</v>
      </c>
    </row>
    <row r="515" spans="1:7" ht="57.6" x14ac:dyDescent="0.3">
      <c r="A515" s="9">
        <v>566</v>
      </c>
      <c r="B515" s="13"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c r="F515" s="9" t="s">
        <v>759</v>
      </c>
      <c r="G515" s="27" t="s">
        <v>1382</v>
      </c>
    </row>
    <row r="516" spans="1:7" x14ac:dyDescent="0.3">
      <c r="A516" s="9">
        <v>567</v>
      </c>
      <c r="B516" s="13"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c r="F516" s="9" t="s">
        <v>1259</v>
      </c>
    </row>
    <row r="517" spans="1:7" x14ac:dyDescent="0.3">
      <c r="A517" s="9">
        <v>568</v>
      </c>
      <c r="B517" s="13"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c r="F517" s="9" t="s">
        <v>1271</v>
      </c>
    </row>
    <row r="518" spans="1:7" x14ac:dyDescent="0.3">
      <c r="A518" s="9">
        <v>569</v>
      </c>
      <c r="B518" s="13"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c r="F518" s="9" t="s">
        <v>1147</v>
      </c>
    </row>
    <row r="519" spans="1:7" x14ac:dyDescent="0.3">
      <c r="A519" s="9">
        <v>570</v>
      </c>
      <c r="B519" s="13"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c r="F519" s="9" t="s">
        <v>1272</v>
      </c>
    </row>
    <row r="520" spans="1:7" x14ac:dyDescent="0.3">
      <c r="A520" s="9">
        <v>571</v>
      </c>
      <c r="B520" s="13"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c r="F520" s="9" t="s">
        <v>1253</v>
      </c>
      <c r="G520" s="27" t="s">
        <v>1384</v>
      </c>
    </row>
    <row r="521" spans="1:7" x14ac:dyDescent="0.3">
      <c r="A521" s="9">
        <v>572</v>
      </c>
      <c r="B521" s="13"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c r="F521" s="9" t="s">
        <v>1050</v>
      </c>
    </row>
    <row r="522" spans="1:7" x14ac:dyDescent="0.3">
      <c r="A522" s="9">
        <v>573</v>
      </c>
      <c r="B522" s="13"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c r="F522" s="9" t="s">
        <v>1273</v>
      </c>
    </row>
    <row r="523" spans="1:7" x14ac:dyDescent="0.3">
      <c r="A523" s="9">
        <v>574</v>
      </c>
      <c r="B523" s="13"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c r="F523" s="9" t="s">
        <v>1274</v>
      </c>
    </row>
    <row r="524" spans="1:7" ht="100.8" x14ac:dyDescent="0.3">
      <c r="A524" s="9">
        <v>575</v>
      </c>
      <c r="B524" s="13"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c r="F524" s="9" t="s">
        <v>1275</v>
      </c>
      <c r="G524" s="27" t="s">
        <v>1375</v>
      </c>
    </row>
    <row r="525" spans="1:7" x14ac:dyDescent="0.3">
      <c r="A525" s="9">
        <v>576</v>
      </c>
      <c r="B525" s="13"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c r="F525" s="9" t="s">
        <v>1276</v>
      </c>
    </row>
    <row r="526" spans="1:7" ht="345.6" x14ac:dyDescent="0.3">
      <c r="A526" s="9">
        <v>577</v>
      </c>
      <c r="B526" s="13"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c r="F526" s="9" t="s">
        <v>1277</v>
      </c>
      <c r="G526" s="27" t="s">
        <v>1376</v>
      </c>
    </row>
    <row r="527" spans="1:7" x14ac:dyDescent="0.3">
      <c r="A527" s="9">
        <v>578</v>
      </c>
      <c r="B527" s="13"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c r="F527" s="9" t="s">
        <v>1278</v>
      </c>
    </row>
    <row r="528" spans="1:7" x14ac:dyDescent="0.3">
      <c r="A528" s="9">
        <v>579</v>
      </c>
      <c r="B528" s="13"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c r="F528" s="9" t="s">
        <v>1279</v>
      </c>
    </row>
    <row r="529" spans="1:6" x14ac:dyDescent="0.3">
      <c r="A529" s="9">
        <v>580</v>
      </c>
      <c r="B529" s="13"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c r="F529" s="9" t="s">
        <v>1280</v>
      </c>
    </row>
    <row r="530" spans="1:6" x14ac:dyDescent="0.3">
      <c r="A530" s="9">
        <v>581</v>
      </c>
      <c r="B530" s="13"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c r="F530" s="9" t="s">
        <v>1281</v>
      </c>
    </row>
    <row r="531" spans="1:6" x14ac:dyDescent="0.3">
      <c r="A531" s="9">
        <v>582</v>
      </c>
      <c r="B531" s="13"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c r="F531" s="9" t="s">
        <v>1282</v>
      </c>
    </row>
    <row r="532" spans="1:6" x14ac:dyDescent="0.3">
      <c r="A532" s="9">
        <v>583</v>
      </c>
      <c r="B532" s="13"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c r="F532" s="9" t="s">
        <v>1283</v>
      </c>
    </row>
    <row r="533" spans="1:6" x14ac:dyDescent="0.3">
      <c r="A533" s="9">
        <v>584</v>
      </c>
      <c r="B533" s="13"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c r="F533" s="9" t="s">
        <v>1284</v>
      </c>
    </row>
    <row r="534" spans="1:6" x14ac:dyDescent="0.3">
      <c r="A534" s="9">
        <v>585</v>
      </c>
      <c r="B534" s="13"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c r="F534" s="9" t="s">
        <v>1285</v>
      </c>
    </row>
    <row r="535" spans="1:6" x14ac:dyDescent="0.3">
      <c r="A535" s="9">
        <v>586</v>
      </c>
      <c r="B535" s="13"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c r="F535" s="9" t="s">
        <v>1286</v>
      </c>
    </row>
    <row r="536" spans="1:6" x14ac:dyDescent="0.3">
      <c r="A536" s="9">
        <v>587</v>
      </c>
      <c r="B536" s="13"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c r="F536" s="9" t="s">
        <v>1287</v>
      </c>
    </row>
    <row r="537" spans="1:6" x14ac:dyDescent="0.3">
      <c r="A537" s="9">
        <v>588</v>
      </c>
      <c r="B537" s="13"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c r="F537" s="9" t="s">
        <v>1288</v>
      </c>
    </row>
    <row r="538" spans="1:6" x14ac:dyDescent="0.3">
      <c r="A538" s="9">
        <v>589</v>
      </c>
      <c r="B538" s="13"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c r="F538" s="9" t="s">
        <v>1289</v>
      </c>
    </row>
    <row r="539" spans="1:6" x14ac:dyDescent="0.3">
      <c r="A539" s="9">
        <v>590</v>
      </c>
      <c r="B539" s="13"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c r="F539" s="9" t="s">
        <v>1290</v>
      </c>
    </row>
    <row r="540" spans="1:6" x14ac:dyDescent="0.3">
      <c r="A540" s="9">
        <v>591</v>
      </c>
      <c r="B540" s="13"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c r="F540" s="9" t="s">
        <v>1291</v>
      </c>
    </row>
    <row r="541" spans="1:6" x14ac:dyDescent="0.3">
      <c r="A541" s="9">
        <v>592</v>
      </c>
      <c r="B541" s="13"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c r="F541" s="9" t="s">
        <v>1292</v>
      </c>
    </row>
    <row r="542" spans="1:6" x14ac:dyDescent="0.3">
      <c r="A542" s="9">
        <v>593</v>
      </c>
      <c r="B542" s="13"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c r="F542" s="9" t="s">
        <v>1293</v>
      </c>
    </row>
    <row r="543" spans="1:6" x14ac:dyDescent="0.3">
      <c r="A543" s="9">
        <v>594</v>
      </c>
      <c r="B543" s="13"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c r="F543" s="9" t="s">
        <v>1294</v>
      </c>
    </row>
    <row r="544" spans="1:6" x14ac:dyDescent="0.3">
      <c r="A544" s="9">
        <v>595</v>
      </c>
      <c r="B544" s="13"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c r="F544" s="9" t="s">
        <v>1295</v>
      </c>
    </row>
    <row r="545" spans="1:7" x14ac:dyDescent="0.3">
      <c r="A545" s="9">
        <v>596</v>
      </c>
      <c r="B545" s="13"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c r="F545" s="9" t="s">
        <v>1296</v>
      </c>
    </row>
    <row r="546" spans="1:7" x14ac:dyDescent="0.3">
      <c r="A546" s="9">
        <v>597</v>
      </c>
      <c r="B546" s="13"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c r="F546" s="9" t="s">
        <v>1297</v>
      </c>
    </row>
    <row r="547" spans="1:7" x14ac:dyDescent="0.3">
      <c r="A547" s="9">
        <v>598</v>
      </c>
      <c r="B547" s="13"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c r="F547" s="9" t="s">
        <v>1298</v>
      </c>
    </row>
    <row r="548" spans="1:7" x14ac:dyDescent="0.3">
      <c r="A548" s="9">
        <v>599</v>
      </c>
      <c r="B548" s="13"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c r="F548" s="9" t="s">
        <v>1299</v>
      </c>
    </row>
    <row r="549" spans="1:7" ht="86.4" x14ac:dyDescent="0.3">
      <c r="A549" s="9">
        <v>600</v>
      </c>
      <c r="B549" s="13"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c r="F549" s="9" t="s">
        <v>78</v>
      </c>
      <c r="G549" s="27" t="s">
        <v>1377</v>
      </c>
    </row>
    <row r="550" spans="1:7" x14ac:dyDescent="0.3">
      <c r="A550" s="9">
        <v>601</v>
      </c>
      <c r="B550" s="13"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c r="F550" s="9" t="s">
        <v>1300</v>
      </c>
    </row>
    <row r="551" spans="1:7" ht="86.4" x14ac:dyDescent="0.3">
      <c r="A551" s="9">
        <v>602</v>
      </c>
      <c r="B551" s="13"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c r="F551" s="9" t="s">
        <v>1301</v>
      </c>
      <c r="G551" s="27" t="s">
        <v>1378</v>
      </c>
    </row>
    <row r="552" spans="1:7" x14ac:dyDescent="0.3">
      <c r="A552" s="9">
        <v>603</v>
      </c>
      <c r="B552" s="13"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c r="F552" s="9" t="s">
        <v>1302</v>
      </c>
    </row>
    <row r="553" spans="1:7" x14ac:dyDescent="0.3">
      <c r="A553" s="9">
        <v>604</v>
      </c>
      <c r="B553" s="13"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c r="F553" s="9" t="s">
        <v>1303</v>
      </c>
    </row>
    <row r="554" spans="1:7" x14ac:dyDescent="0.3">
      <c r="A554" s="9">
        <v>605</v>
      </c>
      <c r="B554" s="13"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c r="F554" s="9" t="s">
        <v>1304</v>
      </c>
    </row>
    <row r="555" spans="1:7" x14ac:dyDescent="0.3">
      <c r="A555" s="9">
        <v>606</v>
      </c>
      <c r="B555" s="13"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c r="F555" s="9" t="s">
        <v>173</v>
      </c>
    </row>
    <row r="556" spans="1:7" x14ac:dyDescent="0.3">
      <c r="A556" s="9">
        <v>607</v>
      </c>
      <c r="B556" s="13"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c r="F556" s="9" t="s">
        <v>1305</v>
      </c>
    </row>
    <row r="557" spans="1:7" x14ac:dyDescent="0.3">
      <c r="A557" s="9">
        <v>608</v>
      </c>
      <c r="B557" s="13"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c r="F557" s="9" t="s">
        <v>1306</v>
      </c>
    </row>
    <row r="558" spans="1:7" x14ac:dyDescent="0.3">
      <c r="A558" s="9">
        <v>609</v>
      </c>
      <c r="B558" s="13"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c r="F558" s="9" t="s">
        <v>1307</v>
      </c>
    </row>
    <row r="559" spans="1:7" x14ac:dyDescent="0.3">
      <c r="A559" s="9">
        <v>610</v>
      </c>
      <c r="B559" s="13"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c r="F559" s="9" t="s">
        <v>1068</v>
      </c>
    </row>
    <row r="560" spans="1:7" x14ac:dyDescent="0.3">
      <c r="A560" s="9">
        <v>611</v>
      </c>
      <c r="B560" s="13"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c r="F560" s="9" t="s">
        <v>1308</v>
      </c>
    </row>
    <row r="561" spans="1:7" x14ac:dyDescent="0.3">
      <c r="A561" s="9">
        <v>612</v>
      </c>
      <c r="B561" s="13"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c r="F561" s="9" t="s">
        <v>1309</v>
      </c>
    </row>
    <row r="562" spans="1:7" x14ac:dyDescent="0.3">
      <c r="A562" s="9">
        <v>613</v>
      </c>
      <c r="B562" s="13"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c r="F562" s="9" t="s">
        <v>1310</v>
      </c>
    </row>
    <row r="563" spans="1:7" x14ac:dyDescent="0.3">
      <c r="A563" s="9">
        <v>614</v>
      </c>
      <c r="B563" s="13"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c r="F563" s="9" t="s">
        <v>1311</v>
      </c>
    </row>
    <row r="564" spans="1:7" ht="144" x14ac:dyDescent="0.3">
      <c r="A564" s="9">
        <v>615</v>
      </c>
      <c r="B564" s="13"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c r="F564" s="9" t="s">
        <v>1312</v>
      </c>
      <c r="G564" s="27" t="s">
        <v>1380</v>
      </c>
    </row>
    <row r="565" spans="1:7" x14ac:dyDescent="0.3">
      <c r="A565" s="9">
        <v>616</v>
      </c>
      <c r="B565" s="13"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c r="F565" s="9" t="s">
        <v>1313</v>
      </c>
    </row>
    <row r="566" spans="1:7" x14ac:dyDescent="0.3">
      <c r="A566" s="9">
        <v>617</v>
      </c>
      <c r="B566" s="13"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c r="F566" s="9" t="s">
        <v>1314</v>
      </c>
    </row>
    <row r="567" spans="1:7" x14ac:dyDescent="0.3">
      <c r="A567" s="9">
        <v>618</v>
      </c>
      <c r="B567" s="13"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c r="F567" s="9" t="s">
        <v>1315</v>
      </c>
    </row>
    <row r="568" spans="1:7" ht="115.2" x14ac:dyDescent="0.3">
      <c r="A568" s="9">
        <v>619</v>
      </c>
      <c r="B568" s="13"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c r="F568" s="9" t="s">
        <v>1316</v>
      </c>
      <c r="G568" s="27" t="s">
        <v>1379</v>
      </c>
    </row>
    <row r="569" spans="1:7" x14ac:dyDescent="0.3">
      <c r="A569" s="9">
        <v>620</v>
      </c>
      <c r="B569" s="13"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c r="F569" s="9" t="s">
        <v>1317</v>
      </c>
    </row>
    <row r="570" spans="1:7" x14ac:dyDescent="0.3">
      <c r="A570" s="9">
        <v>621</v>
      </c>
      <c r="B570" s="13"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c r="F570" s="9" t="s">
        <v>1318</v>
      </c>
    </row>
    <row r="571" spans="1:7" x14ac:dyDescent="0.3">
      <c r="A571" s="9">
        <v>622</v>
      </c>
      <c r="B571" s="13"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c r="F571" s="9" t="s">
        <v>1319</v>
      </c>
    </row>
    <row r="572" spans="1:7" x14ac:dyDescent="0.3">
      <c r="A572" s="9">
        <v>623</v>
      </c>
      <c r="B572" s="13"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c r="F572" s="9" t="s">
        <v>1390</v>
      </c>
    </row>
    <row r="573" spans="1:7" x14ac:dyDescent="0.3">
      <c r="A573" s="9">
        <v>624</v>
      </c>
      <c r="B573" s="13"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c r="F573" s="9" t="s">
        <v>1391</v>
      </c>
    </row>
    <row r="574" spans="1:7" x14ac:dyDescent="0.3">
      <c r="A574" s="9">
        <v>625</v>
      </c>
      <c r="B574" s="13"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c r="F574" s="9" t="s">
        <v>205</v>
      </c>
    </row>
    <row r="575" spans="1:7" x14ac:dyDescent="0.3">
      <c r="A575" s="9">
        <v>626</v>
      </c>
      <c r="B575" s="13"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c r="F575" s="9" t="s">
        <v>203</v>
      </c>
    </row>
    <row r="576" spans="1:7" x14ac:dyDescent="0.3">
      <c r="A576" s="9">
        <v>627</v>
      </c>
      <c r="B576" s="13"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c r="F576" s="9" t="s">
        <v>239</v>
      </c>
    </row>
    <row r="577" spans="1:7" x14ac:dyDescent="0.3">
      <c r="A577" s="9">
        <v>628</v>
      </c>
      <c r="B577" s="13"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c r="F577" s="9" t="s">
        <v>207</v>
      </c>
    </row>
    <row r="578" spans="1:7" x14ac:dyDescent="0.3">
      <c r="A578" s="9">
        <v>629</v>
      </c>
      <c r="B578" s="13"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c r="F578" s="9" t="s">
        <v>1392</v>
      </c>
    </row>
    <row r="579" spans="1:7" x14ac:dyDescent="0.3">
      <c r="A579" s="9">
        <v>630</v>
      </c>
      <c r="B579" s="13"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c r="F579" s="9" t="s">
        <v>1393</v>
      </c>
    </row>
    <row r="580" spans="1:7" x14ac:dyDescent="0.3">
      <c r="A580" s="9">
        <v>631</v>
      </c>
      <c r="B580" s="13"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c r="F580" s="9" t="s">
        <v>1404</v>
      </c>
      <c r="G580" s="27" t="s">
        <v>1405</v>
      </c>
    </row>
    <row r="581" spans="1:7" x14ac:dyDescent="0.3">
      <c r="A581" s="9">
        <v>632</v>
      </c>
      <c r="B581" s="13"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c r="F581" s="9" t="s">
        <v>84</v>
      </c>
    </row>
    <row r="582" spans="1:7" x14ac:dyDescent="0.3">
      <c r="A582" s="9">
        <v>633</v>
      </c>
      <c r="B582" s="13"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c r="F582" s="9" t="s">
        <v>1411</v>
      </c>
    </row>
    <row r="583" spans="1:7" x14ac:dyDescent="0.3">
      <c r="A583" s="9">
        <v>634</v>
      </c>
      <c r="B583" s="13"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c r="F583" s="9" t="s">
        <v>1410</v>
      </c>
    </row>
    <row r="584" spans="1:7" ht="172.8" x14ac:dyDescent="0.3">
      <c r="A584" s="9">
        <v>635</v>
      </c>
      <c r="B584" s="13"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c r="F584" s="9" t="s">
        <v>1409</v>
      </c>
      <c r="G584" s="27" t="s">
        <v>1412</v>
      </c>
    </row>
    <row r="585" spans="1:7" x14ac:dyDescent="0.3">
      <c r="A585" s="9">
        <v>636</v>
      </c>
      <c r="B585" s="13"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c r="F585" s="9" t="s">
        <v>1413</v>
      </c>
    </row>
    <row r="586" spans="1:7" x14ac:dyDescent="0.3">
      <c r="A586" s="9">
        <v>637</v>
      </c>
      <c r="B586" s="13"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c r="F586" s="9" t="s">
        <v>1414</v>
      </c>
    </row>
    <row r="587" spans="1:7" x14ac:dyDescent="0.3">
      <c r="A587" s="9">
        <v>638</v>
      </c>
      <c r="B587" s="13"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c r="F587" s="9" t="s">
        <v>1415</v>
      </c>
    </row>
    <row r="588" spans="1:7" x14ac:dyDescent="0.3">
      <c r="A588" s="9">
        <v>639</v>
      </c>
      <c r="B588" s="13"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c r="F588" s="9" t="s">
        <v>12</v>
      </c>
    </row>
    <row r="589" spans="1:7" x14ac:dyDescent="0.3">
      <c r="A589" s="9">
        <v>640</v>
      </c>
      <c r="B589" s="13"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c r="F589" s="9" t="s">
        <v>1417</v>
      </c>
    </row>
    <row r="590" spans="1:7" x14ac:dyDescent="0.3">
      <c r="A590" s="9">
        <v>641</v>
      </c>
      <c r="B590" s="13"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c r="F590" s="9" t="s">
        <v>125</v>
      </c>
    </row>
    <row r="591" spans="1:7" x14ac:dyDescent="0.3">
      <c r="A591" s="9">
        <v>642</v>
      </c>
      <c r="B591" s="13"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c r="F591" s="9" t="s">
        <v>1418</v>
      </c>
    </row>
    <row r="592" spans="1:7" x14ac:dyDescent="0.3">
      <c r="A592" s="9">
        <v>643</v>
      </c>
      <c r="B592" s="13"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c r="F592" s="9" t="s">
        <v>1421</v>
      </c>
    </row>
    <row r="593" spans="1:8" x14ac:dyDescent="0.3">
      <c r="A593" s="9">
        <v>644</v>
      </c>
      <c r="B593" s="13"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1572</v>
      </c>
      <c r="G593" s="27" t="s">
        <v>1573</v>
      </c>
    </row>
    <row r="594" spans="1:8" x14ac:dyDescent="0.3">
      <c r="A594" s="9">
        <v>645</v>
      </c>
      <c r="B594" s="13"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1615</v>
      </c>
      <c r="G594" s="9" t="s">
        <v>1619</v>
      </c>
      <c r="H594" s="9"/>
    </row>
    <row r="595" spans="1:8" ht="115.2" x14ac:dyDescent="0.3">
      <c r="A595" s="9">
        <v>648</v>
      </c>
      <c r="B595" s="13"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76</v>
      </c>
      <c r="G595" s="27" t="s">
        <v>1827</v>
      </c>
      <c r="H595" s="27" t="s">
        <v>2108</v>
      </c>
    </row>
    <row r="596" spans="1:8" ht="100.8" x14ac:dyDescent="0.3">
      <c r="A596" s="9">
        <v>649</v>
      </c>
      <c r="B596" s="13"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
      </c>
      <c r="E596" s="12" t="str">
        <f>IF($A596&lt;&gt;"",VLOOKUP($A596,Vocabulary!$A:$J,4,),"")</f>
        <v>Location</v>
      </c>
      <c r="F596" s="9" t="s">
        <v>1668</v>
      </c>
      <c r="G596" s="27" t="s">
        <v>1842</v>
      </c>
    </row>
    <row r="597" spans="1:8" x14ac:dyDescent="0.3">
      <c r="A597" s="9">
        <v>650</v>
      </c>
      <c r="B597" s="13"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1671</v>
      </c>
      <c r="G597" s="27" t="s">
        <v>1672</v>
      </c>
    </row>
    <row r="598" spans="1:8" ht="28.8" x14ac:dyDescent="0.3">
      <c r="A598" s="9">
        <v>651</v>
      </c>
      <c r="B598" s="13"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1680</v>
      </c>
      <c r="G598" s="27" t="s">
        <v>1682</v>
      </c>
    </row>
    <row r="599" spans="1:8" ht="43.2" x14ac:dyDescent="0.3">
      <c r="A599" s="9">
        <v>652</v>
      </c>
      <c r="B599" s="13"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1681</v>
      </c>
      <c r="G599" s="27" t="s">
        <v>1683</v>
      </c>
    </row>
    <row r="600" spans="1:8" ht="72" x14ac:dyDescent="0.3">
      <c r="A600" s="9">
        <v>653</v>
      </c>
      <c r="B600" s="13"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1693</v>
      </c>
      <c r="G600" s="27" t="s">
        <v>1692</v>
      </c>
    </row>
    <row r="601" spans="1:8" ht="72" x14ac:dyDescent="0.3">
      <c r="A601" s="9">
        <v>654</v>
      </c>
      <c r="B601" s="13"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815</v>
      </c>
      <c r="G601" s="27" t="s">
        <v>1704</v>
      </c>
    </row>
    <row r="602" spans="1:8" ht="28.8" x14ac:dyDescent="0.3">
      <c r="A602" s="9">
        <v>655</v>
      </c>
      <c r="B602" s="13"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1714</v>
      </c>
      <c r="G602" s="27" t="s">
        <v>1712</v>
      </c>
    </row>
    <row r="603" spans="1:8" ht="57.6" x14ac:dyDescent="0.3">
      <c r="A603" s="9">
        <v>656</v>
      </c>
      <c r="B603" s="13"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1723</v>
      </c>
      <c r="G603" s="27" t="s">
        <v>1724</v>
      </c>
    </row>
    <row r="604" spans="1:8" ht="72" x14ac:dyDescent="0.3">
      <c r="A604" s="9">
        <v>657</v>
      </c>
      <c r="B604" s="13"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1725</v>
      </c>
      <c r="G604" s="27" t="s">
        <v>1727</v>
      </c>
    </row>
    <row r="605" spans="1:8" ht="57.6" x14ac:dyDescent="0.3">
      <c r="A605" s="9">
        <v>658</v>
      </c>
      <c r="B605" s="13"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1736</v>
      </c>
      <c r="G605" s="27" t="s">
        <v>1737</v>
      </c>
    </row>
    <row r="606" spans="1:8" ht="403.2" x14ac:dyDescent="0.3">
      <c r="A606" s="9">
        <v>659</v>
      </c>
      <c r="B606" s="13"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1743</v>
      </c>
      <c r="G606" s="27" t="s">
        <v>1742</v>
      </c>
      <c r="H606" s="27" t="s">
        <v>2110</v>
      </c>
    </row>
    <row r="607" spans="1:8" ht="57.6" x14ac:dyDescent="0.3">
      <c r="A607" s="9">
        <v>660</v>
      </c>
      <c r="B607" s="13"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1761</v>
      </c>
      <c r="G607" s="27" t="s">
        <v>1758</v>
      </c>
    </row>
    <row r="608" spans="1:8" ht="57.6" x14ac:dyDescent="0.3">
      <c r="A608" s="9">
        <v>661</v>
      </c>
      <c r="B608" s="13"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1762</v>
      </c>
      <c r="G608" s="27" t="s">
        <v>1763</v>
      </c>
    </row>
    <row r="609" spans="1:8" ht="72" x14ac:dyDescent="0.3">
      <c r="A609" s="9">
        <v>662</v>
      </c>
      <c r="B609" s="13"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150</v>
      </c>
      <c r="G609" s="27" t="s">
        <v>2050</v>
      </c>
      <c r="H609" s="27" t="s">
        <v>2235</v>
      </c>
    </row>
    <row r="610" spans="1:8" ht="57.6" x14ac:dyDescent="0.3">
      <c r="A610" s="9">
        <v>663</v>
      </c>
      <c r="B610" s="13"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37</v>
      </c>
      <c r="G610" s="27" t="s">
        <v>2055</v>
      </c>
      <c r="H610" s="27" t="s">
        <v>877</v>
      </c>
    </row>
    <row r="611" spans="1:8" ht="72" x14ac:dyDescent="0.3">
      <c r="A611" s="9">
        <v>664</v>
      </c>
      <c r="B611" s="13"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150</v>
      </c>
      <c r="G611" s="27" t="s">
        <v>1883</v>
      </c>
      <c r="H611" s="27" t="s">
        <v>1485</v>
      </c>
    </row>
    <row r="612" spans="1:8" x14ac:dyDescent="0.3">
      <c r="A612" s="9">
        <v>666</v>
      </c>
      <c r="B612" s="13"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192</v>
      </c>
      <c r="G612" s="27" t="s">
        <v>882</v>
      </c>
    </row>
    <row r="613" spans="1:8" x14ac:dyDescent="0.3">
      <c r="A613" s="9">
        <v>667</v>
      </c>
      <c r="B613" s="13"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193</v>
      </c>
      <c r="G613" s="27" t="s">
        <v>1488</v>
      </c>
    </row>
    <row r="614" spans="1:8" x14ac:dyDescent="0.3">
      <c r="A614" s="9">
        <v>668</v>
      </c>
      <c r="B614" s="13"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192</v>
      </c>
      <c r="G614" s="27" t="s">
        <v>882</v>
      </c>
    </row>
    <row r="615" spans="1:8" x14ac:dyDescent="0.3">
      <c r="A615" s="9">
        <v>669</v>
      </c>
      <c r="B615" s="13"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193</v>
      </c>
      <c r="G615" s="27" t="s">
        <v>1488</v>
      </c>
    </row>
    <row r="616" spans="1:8" ht="28.8" x14ac:dyDescent="0.3">
      <c r="A616" s="9">
        <v>670</v>
      </c>
      <c r="B616" s="13"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322</v>
      </c>
      <c r="G616" s="27" t="s">
        <v>1904</v>
      </c>
    </row>
    <row r="617" spans="1:8" ht="72" x14ac:dyDescent="0.3">
      <c r="A617" s="9">
        <v>673</v>
      </c>
      <c r="B617" s="13"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91</v>
      </c>
      <c r="G617" s="27" t="s">
        <v>1953</v>
      </c>
    </row>
    <row r="618" spans="1:8" ht="28.8" x14ac:dyDescent="0.3">
      <c r="A618" s="9">
        <v>674</v>
      </c>
      <c r="B618" s="13"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1963</v>
      </c>
      <c r="G618" s="27" t="s">
        <v>1969</v>
      </c>
    </row>
    <row r="619" spans="1:8" ht="100.8" x14ac:dyDescent="0.3">
      <c r="A619" s="9">
        <v>675</v>
      </c>
      <c r="B619" s="13"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1964</v>
      </c>
      <c r="G619" s="27" t="s">
        <v>1970</v>
      </c>
    </row>
    <row r="620" spans="1:8" ht="28.8" x14ac:dyDescent="0.3">
      <c r="A620" s="9">
        <v>676</v>
      </c>
      <c r="B620" s="13"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1139</v>
      </c>
      <c r="G620" s="27" t="s">
        <v>1972</v>
      </c>
    </row>
    <row r="621" spans="1:8" ht="28.8" x14ac:dyDescent="0.3">
      <c r="A621" s="9">
        <v>677</v>
      </c>
      <c r="B621" s="13"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CBSS: country (NIS code) + municipality (string)
NR: NIS code municipality/country</v>
      </c>
      <c r="E621" s="12" t="str">
        <f>IF($A621&lt;&gt;"",VLOOKUP($A621,Vocabulary!$A:$J,4,),"")</f>
        <v>Person</v>
      </c>
      <c r="F621" s="9" t="s">
        <v>1983</v>
      </c>
      <c r="G621" s="27" t="s">
        <v>1984</v>
      </c>
      <c r="H621" s="27" t="s">
        <v>2079</v>
      </c>
    </row>
    <row r="622" spans="1:8" ht="28.8" x14ac:dyDescent="0.3">
      <c r="A622" s="9">
        <v>678</v>
      </c>
      <c r="B622" s="13"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CBSS: country (NIS code) + municipality (string)
NR: NIS code municipality/country</v>
      </c>
      <c r="E622" s="12" t="str">
        <f>IF($A622&lt;&gt;"",VLOOKUP($A622,Vocabulary!$A:$J,4,),"")</f>
        <v>Person</v>
      </c>
      <c r="F622" s="9" t="s">
        <v>1992</v>
      </c>
      <c r="G622" s="27" t="s">
        <v>1985</v>
      </c>
      <c r="H622" s="27" t="s">
        <v>2079</v>
      </c>
    </row>
    <row r="623" spans="1:8" ht="100.8" x14ac:dyDescent="0.3">
      <c r="A623" s="9">
        <v>679</v>
      </c>
      <c r="B623" s="13"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2021</v>
      </c>
      <c r="G623" s="27" t="s">
        <v>2025</v>
      </c>
    </row>
    <row r="624" spans="1:8" ht="72" x14ac:dyDescent="0.3">
      <c r="A624" s="9">
        <v>680</v>
      </c>
      <c r="B624" s="13"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2022</v>
      </c>
      <c r="G624" s="27" t="s">
        <v>2029</v>
      </c>
    </row>
    <row r="625" spans="1:14" s="7" customFormat="1" ht="100.8" x14ac:dyDescent="0.3">
      <c r="A625" s="34">
        <v>681</v>
      </c>
      <c r="B625" s="58"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https://economie.fgov.be/nl/themas/ondernemingen/kruispuntbank-van/diensten-voor-administraties/codetabellen (KBO-codes-quality-aut-activities.xls tab 'Quality' )</v>
      </c>
      <c r="E625" s="60" t="str">
        <f>IF($A625&lt;&gt;"",VLOOKUP($A625,Vocabulary!$A:$J,4,),"")</f>
        <v>Organization</v>
      </c>
      <c r="F625" s="34" t="s">
        <v>829</v>
      </c>
      <c r="G625" s="40" t="s">
        <v>2190</v>
      </c>
      <c r="H625" s="40" t="s">
        <v>2184</v>
      </c>
      <c r="I625" s="2"/>
      <c r="N625"/>
    </row>
    <row r="626" spans="1:14" s="7" customFormat="1" ht="86.4" x14ac:dyDescent="0.3">
      <c r="A626" s="34">
        <v>682</v>
      </c>
      <c r="B626" s="58"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2183</v>
      </c>
      <c r="G626" s="40" t="s">
        <v>2189</v>
      </c>
      <c r="H626" s="40"/>
      <c r="I626" s="2"/>
      <c r="N626"/>
    </row>
    <row r="627" spans="1:14" s="7" customFormat="1" x14ac:dyDescent="0.3">
      <c r="A627" s="34">
        <v>683</v>
      </c>
      <c r="B627" s="58"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2208</v>
      </c>
      <c r="G627" s="34" t="s">
        <v>2213</v>
      </c>
      <c r="H627" s="40"/>
      <c r="I627" s="2"/>
      <c r="N627"/>
    </row>
    <row r="628" spans="1:14" s="7" customFormat="1" ht="302.39999999999998" x14ac:dyDescent="0.3">
      <c r="A628" s="34">
        <v>684</v>
      </c>
      <c r="B628" s="58"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2246</v>
      </c>
      <c r="G628" s="40" t="s">
        <v>2247</v>
      </c>
      <c r="H628" s="40" t="s">
        <v>2250</v>
      </c>
      <c r="I628" s="2"/>
    </row>
    <row r="629" spans="1:14" s="7" customFormat="1" ht="230.4" x14ac:dyDescent="0.3">
      <c r="A629" s="34">
        <v>685</v>
      </c>
      <c r="B629" s="58" t="str">
        <f>IF($A629&lt;&gt;"",IF(VLOOKUP($A629,Vocabulary!$A:$J,2,)="","",VLOOKUP($A629,Vocabulary!$A:$J,2,)),"")</f>
        <v>iban</v>
      </c>
      <c r="C629" s="59" t="str">
        <f>IF($A629&lt;&gt;"",IF(VLOOKUP($A629,Vocabulary!$A:$J,3,)="","",VLOOKUP($A629,Vocabulary!$A:$J,3,)),"")</f>
        <v>International Bank Account Number, as defined in ISO 13616:2007</v>
      </c>
      <c r="D629" s="59" t="str">
        <f>IF($A629&lt;&gt;"",IF(VLOOKUP($A629,Vocabulary!$A:$J,7,)="","",VLOOKUP($A629,Vocabulary!$A:$J,7,)),"")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2304</v>
      </c>
      <c r="G629" s="27" t="s">
        <v>2424</v>
      </c>
      <c r="H629" s="40" t="s">
        <v>2425</v>
      </c>
      <c r="I629" s="2"/>
    </row>
    <row r="630" spans="1:14" s="7" customFormat="1" ht="28.8" x14ac:dyDescent="0.3">
      <c r="A630" s="34">
        <v>686</v>
      </c>
      <c r="B630" s="58" t="str">
        <f>IF($A630&lt;&gt;"",IF(VLOOKUP($A630,Vocabulary!$A:$J,2,)="","",VLOOKUP($A630,Vocabulary!$A:$J,2,)),"")</f>
        <v>municipalityCode</v>
      </c>
      <c r="C630" s="59" t="str">
        <f>IF($A630&lt;&gt;"",IF(VLOOKUP($A630,Vocabulary!$A:$J,3,)="","",VLOOKUP($A630,Vocabulary!$A:$J,3,)),"")</f>
        <v>Numeric code to identify a Belgian municipality.</v>
      </c>
      <c r="D630" s="59" t="str">
        <f>IF($A630&lt;&gt;"",IF(VLOOKUP($A630,Vocabulary!$A:$J,7,)="","",VLOOKUP($A630,Vocabulary!$A:$J,7,)),"")</f>
        <v>This code is part of the BEST identifier for a Belgian municipality.</v>
      </c>
      <c r="E630" s="60" t="str">
        <f>IF($A630&lt;&gt;"",VLOOKUP($A630,Vocabulary!$A:$J,4,),"")</f>
        <v>Location</v>
      </c>
      <c r="F630" s="34" t="s">
        <v>2308</v>
      </c>
      <c r="G630" s="40" t="s">
        <v>2309</v>
      </c>
      <c r="H630" s="40" t="s">
        <v>2312</v>
      </c>
      <c r="I630" s="2"/>
    </row>
    <row r="631" spans="1:14" s="7" customFormat="1" ht="288" x14ac:dyDescent="0.3">
      <c r="A631" s="34">
        <v>687</v>
      </c>
      <c r="B631" s="57" t="str">
        <f>IF($A631&lt;&gt;"",IF(VLOOKUP($A631,Vocabulary!$A:$J,2,)="","",VLOOKUP($A631,Vocabulary!$A:$J,2,)),"")</f>
        <v>bic</v>
      </c>
      <c r="C631" s="66" t="str">
        <f>IF($A631&lt;&gt;"",IF(VLOOKUP($A631,Vocabulary!$A:$J,3,)="","",VLOOKUP($A631,Vocabulary!$A:$J,3,)),"")</f>
        <v>Business Identifier Code, also known as Swift Code. International identifier for financial and non-financial institutions, commonly used for international bank transfers.</v>
      </c>
      <c r="D631" s="66" t="str">
        <f>IF($A631&lt;&gt;"",IF(VLOOKUP($A631,Vocabulary!$A:$J,7,)="","",VLOOKUP($A631,Vocabulary!$A:$J,7,)),"")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31" s="12" t="str">
        <f>IF($A631&lt;&gt;"",VLOOKUP($A631,Vocabulary!$A:$J,4,),"")</f>
        <v>Generic</v>
      </c>
      <c r="F631" s="9" t="s">
        <v>2316</v>
      </c>
      <c r="G631" s="27" t="s">
        <v>2431</v>
      </c>
      <c r="H631" s="27" t="s">
        <v>2430</v>
      </c>
      <c r="I631" s="2"/>
    </row>
    <row r="632" spans="1:14" s="7" customFormat="1" ht="28.8" x14ac:dyDescent="0.3">
      <c r="A632" s="9">
        <v>691</v>
      </c>
      <c r="B632" s="57" t="str">
        <f>IF($A632&lt;&gt;"",IF(VLOOKUP($A632,Vocabulary!$A:$J,2,)="","",VLOOKUP($A632,Vocabulary!$A:$J,2,)),"")</f>
        <v>employerId</v>
      </c>
      <c r="C632" s="66" t="str">
        <f>IF($A632&lt;&gt;"",IF(VLOOKUP($A632,Vocabulary!$A:$J,3,)="","",VLOOKUP($A632,Vocabulary!$A:$J,3,)),"")</f>
        <v>Definitive or provisional NSSO number, assigned to each registered employer or local or provincial administration.</v>
      </c>
      <c r="D632" s="66" t="str">
        <f>IF($A632&lt;&gt;"",IF(VLOOKUP($A632,Vocabulary!$A:$J,7,)="","",VLOOKUP($A632,Vocabulary!$A:$J,7,)),"")</f>
        <v>It includes the nssoNumber, the pplNumber and the provisionalNssoNumber</v>
      </c>
      <c r="E632" s="12" t="str">
        <f>IF($A632&lt;&gt;"",VLOOKUP($A632,Vocabulary!$A:$J,4,),"")</f>
        <v>Organization</v>
      </c>
      <c r="F632" s="9" t="s">
        <v>2354</v>
      </c>
      <c r="G632" s="27" t="s">
        <v>2406</v>
      </c>
      <c r="H632" s="27" t="s">
        <v>2407</v>
      </c>
      <c r="I632" s="2"/>
    </row>
    <row r="633" spans="1:14" s="7" customFormat="1" ht="115.2" x14ac:dyDescent="0.3">
      <c r="A633" s="9">
        <v>692</v>
      </c>
      <c r="B633" s="57" t="str">
        <f>IF($A633&lt;&gt;"",IF(VLOOKUP($A633,Vocabulary!$A:$J,2,)="","",VLOOKUP($A633,Vocabulary!$A:$J,2,)),"")</f>
        <v>nssoNumber</v>
      </c>
      <c r="C633" s="66" t="str">
        <f>IF($A633&lt;&gt;"",IF(VLOOKUP($A633,Vocabulary!$A:$J,3,)="","",VLOOKUP($A633,Vocabulary!$A:$J,3,)),"")</f>
        <v>Recommended best practice is to identify the resource by means of a string conforming to a formal identification system. 
An unambiguous reference to the resource within a given context.</v>
      </c>
      <c r="D633" s="66"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3" s="12" t="str">
        <f>IF($A633&lt;&gt;"",VLOOKUP($A633,Vocabulary!$A:$J,4,),"")</f>
        <v>Organization</v>
      </c>
      <c r="F633" s="9" t="s">
        <v>2325</v>
      </c>
      <c r="G633" s="27" t="s">
        <v>2029</v>
      </c>
      <c r="H633" s="27" t="s">
        <v>2327</v>
      </c>
      <c r="I633" s="2"/>
    </row>
    <row r="634" spans="1:14" s="7" customFormat="1" ht="72" x14ac:dyDescent="0.3">
      <c r="A634" s="9">
        <v>693</v>
      </c>
      <c r="B634" s="57" t="str">
        <f>IF($A634&lt;&gt;"",IF(VLOOKUP($A634,Vocabulary!$A:$J,2,)="","",VLOOKUP($A634,Vocabulary!$A:$J,2,)),"")</f>
        <v>pplNumber</v>
      </c>
      <c r="C634" s="66" t="str">
        <f>IF($A634&lt;&gt;"",IF(VLOOKUP($A634,Vocabulary!$A:$J,3,)="","",VLOOKUP($A634,Vocabulary!$A:$J,3,)),"")</f>
        <v>Recommended best practice is to identify the resource by means of a string conforming to a formal identification system. 
An unambiguous reference to the resource within a given context.</v>
      </c>
      <c r="D634" s="66" t="str">
        <f>IF($A634&lt;&gt;"",IF(VLOOKUP($A634,Vocabulary!$A:$J,7,)="","",VLOOKUP($A634,Vocabulary!$A:$J,7,)),"")</f>
        <v xml:space="preserve">Number allocated to any local or provincial administration employing personnel and who must be registered at the NSSO.
Integer and element of [00000197; 99999926] </v>
      </c>
      <c r="E634" s="12" t="str">
        <f>IF($A634&lt;&gt;"",VLOOKUP($A634,Vocabulary!$A:$J,4,),"")</f>
        <v>Organization</v>
      </c>
      <c r="F634" s="9" t="s">
        <v>2317</v>
      </c>
      <c r="G634" s="27" t="s">
        <v>2029</v>
      </c>
      <c r="H634" s="27" t="s">
        <v>2328</v>
      </c>
      <c r="I634" s="2"/>
    </row>
    <row r="635" spans="1:14" s="7" customFormat="1" ht="72" x14ac:dyDescent="0.3">
      <c r="A635" s="34">
        <v>694</v>
      </c>
      <c r="B635" s="58" t="str">
        <f>IF($A635&lt;&gt;"",IF(VLOOKUP($A635,Vocabulary!$A:$J,2,)="","",VLOOKUP($A635,Vocabulary!$A:$J,2,)),"")</f>
        <v>provisionalNssoNumber</v>
      </c>
      <c r="C635" s="59" t="str">
        <f>IF($A635&lt;&gt;"",IF(VLOOKUP($A635,Vocabulary!$A:$J,3,)="","",VLOOKUP($A635,Vocabulary!$A:$J,3,)),"")</f>
        <v>Recommended best practice is to identify the resource by means of a string conforming to a formal identification system. 
An unambiguous reference to the resource within a given context.</v>
      </c>
      <c r="D635" s="59" t="str">
        <f>IF($A635&lt;&gt;"",IF(VLOOKUP($A635,Vocabulary!$A:$J,7,)="","",VLOOKUP($A635,Vocabulary!$A:$J,7,)),"")</f>
        <v>Provisional number assigned by NSSO to the new employers, awaiting attribution of a definitive NSSO number.
Integer and element of [5000000120;5999999989]</v>
      </c>
      <c r="E635" s="60" t="str">
        <f>IF($A635&lt;&gt;"",VLOOKUP($A635,Vocabulary!$A:$J,4,),"")</f>
        <v>Organization</v>
      </c>
      <c r="F635" s="34" t="s">
        <v>2326</v>
      </c>
      <c r="G635" s="40" t="s">
        <v>2029</v>
      </c>
      <c r="H635" s="40" t="s">
        <v>2329</v>
      </c>
      <c r="I635" s="2"/>
    </row>
    <row r="636" spans="1:14" s="7" customFormat="1" ht="388.8" x14ac:dyDescent="0.3">
      <c r="A636" s="34">
        <v>695</v>
      </c>
      <c r="B636" s="58" t="str">
        <f>IF($A636&lt;&gt;"",IF(VLOOKUP($A636,Vocabulary!$A:$J,2,)="","",VLOOKUP($A636,Vocabulary!$A:$J,2,)),"")</f>
        <v>vatNumber</v>
      </c>
      <c r="C636" s="59" t="str">
        <f>IF($A636&lt;&gt;"",IF(VLOOKUP($A636,Vocabulary!$A:$J,3,)="","",VLOOKUP($A636,Vocabulary!$A:$J,3,)),"")</f>
        <v>Recommended best practice is to identify the resource by means of a string conforming to a formal identification system. 
An unambiguous reference to the resource within a given context.</v>
      </c>
      <c r="D636" s="59"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6" s="60" t="str">
        <f>IF($A636&lt;&gt;"",VLOOKUP($A636,Vocabulary!$A:$J,4,),"")</f>
        <v>Organization</v>
      </c>
      <c r="F636" s="34" t="s">
        <v>2337</v>
      </c>
      <c r="G636" s="40" t="s">
        <v>2029</v>
      </c>
      <c r="H636" s="40" t="s">
        <v>2340</v>
      </c>
      <c r="I636" s="2"/>
    </row>
    <row r="637" spans="1:14" s="7" customFormat="1" ht="72" x14ac:dyDescent="0.3">
      <c r="A637" s="34">
        <v>696</v>
      </c>
      <c r="B637" s="58" t="str">
        <f>IF($A637&lt;&gt;"",IF(VLOOKUP($A637,Vocabulary!$A:$J,2,)="","",VLOOKUP($A637,Vocabulary!$A:$J,2,)),"")</f>
        <v>plateNumber</v>
      </c>
      <c r="C637" s="59" t="str">
        <f>IF($A637&lt;&gt;"",IF(VLOOKUP($A637,Vocabulary!$A:$J,3,)="","",VLOOKUP($A637,Vocabulary!$A:$J,3,)),"")</f>
        <v>Recommended best practice is to identify the resource by means of a string conforming to a formal identification system. 
An unambiguous reference to the resource within a given context.</v>
      </c>
      <c r="D637" s="59" t="str">
        <f>IF($A637&lt;&gt;"",IF(VLOOKUP($A637,Vocabulary!$A:$J,7,)="","",VLOOKUP($A637,Vocabulary!$A:$J,7,)),"")</f>
        <v>The official set of numbers and letters shown on the front and back of a road vehicle</v>
      </c>
      <c r="E637" s="60" t="str">
        <f>IF($A637&lt;&gt;"",VLOOKUP($A637,Vocabulary!$A:$J,4,),"")</f>
        <v>Other</v>
      </c>
      <c r="F637" s="34" t="s">
        <v>2343</v>
      </c>
      <c r="G637" s="40" t="s">
        <v>2029</v>
      </c>
      <c r="H637" s="40" t="s">
        <v>2342</v>
      </c>
      <c r="I637" s="2"/>
    </row>
    <row r="638" spans="1:14" s="7" customFormat="1" ht="72" x14ac:dyDescent="0.3">
      <c r="A638" s="34">
        <v>697</v>
      </c>
      <c r="B638" s="58" t="str">
        <f>IF($A638&lt;&gt;"",IF(VLOOKUP($A638,Vocabulary!$A:$J,2,)="","",VLOOKUP($A638,Vocabulary!$A:$J,2,)),"")</f>
        <v>ipAddress</v>
      </c>
      <c r="C638" s="59" t="str">
        <f>IF($A638&lt;&gt;"",IF(VLOOKUP($A638,Vocabulary!$A:$J,3,)="","",VLOOKUP($A638,Vocabulary!$A:$J,3,)),"")</f>
        <v>Recommended best practice is to identify the resource by means of a string conforming to a formal identification system. 
An unambiguous reference to the resource within a given context.</v>
      </c>
      <c r="D638" s="59" t="str">
        <f>IF($A638&lt;&gt;"",IF(VLOOKUP($A638,Vocabulary!$A:$J,7,)="","",VLOOKUP($A638,Vocabulary!$A:$J,7,)),"")</f>
        <v>An Internet Protocol address (IP address) is a numerical label assigned to each device connected to a computer network that uses the Internet Protocol for communication.</v>
      </c>
      <c r="E638" s="60" t="str">
        <f>IF($A638&lt;&gt;"",VLOOKUP($A638,Vocabulary!$A:$J,4,),"")</f>
        <v>Other</v>
      </c>
      <c r="F638" s="34" t="s">
        <v>2348</v>
      </c>
      <c r="G638" s="40" t="s">
        <v>2029</v>
      </c>
      <c r="H638" s="40" t="s">
        <v>2349</v>
      </c>
      <c r="I638" s="2"/>
    </row>
    <row r="639" spans="1:14" s="7" customFormat="1" ht="28.8" x14ac:dyDescent="0.3">
      <c r="A639" s="34">
        <v>698</v>
      </c>
      <c r="B639" s="58" t="str">
        <f>IF($A639&lt;&gt;"",IF(VLOOKUP($A639,Vocabulary!$A:$J,2,)="","",VLOOKUP($A639,Vocabulary!$A:$J,2,)),"")</f>
        <v>regionCode</v>
      </c>
      <c r="C639" s="59" t="str">
        <f>IF($A639&lt;&gt;"",IF(VLOOKUP($A639,Vocabulary!$A:$J,3,)="","",VLOOKUP($A639,Vocabulary!$A:$J,3,)),"")</f>
        <v>Concept corresponding to a region code in Belgium.</v>
      </c>
      <c r="D639" s="59" t="str">
        <f>IF($A639&lt;&gt;"",IF(VLOOKUP($A639,Vocabulary!$A:$J,7,)="","",VLOOKUP($A639,Vocabulary!$A:$J,7,)),"")</f>
        <v>See https://en.wikipedia.org/wiki/ISO_3166-2:BE
(BE-BRU, BE-VLG, BE-WAL)</v>
      </c>
      <c r="E639" s="60" t="str">
        <f>IF($A639&lt;&gt;"",VLOOKUP($A639,Vocabulary!$A:$J,4,),"")</f>
        <v>Location</v>
      </c>
      <c r="F639" s="34" t="s">
        <v>2370</v>
      </c>
      <c r="G639" s="40" t="s">
        <v>2371</v>
      </c>
      <c r="H639" s="40" t="s">
        <v>2375</v>
      </c>
      <c r="I639" s="2"/>
    </row>
    <row r="640" spans="1:14" s="7" customFormat="1" ht="28.8" x14ac:dyDescent="0.3">
      <c r="A640" s="34">
        <v>699</v>
      </c>
      <c r="B640" s="58" t="str">
        <f>IF($A640&lt;&gt;"",IF(VLOOKUP($A640,Vocabulary!$A:$J,2,)="","",VLOOKUP($A640,Vocabulary!$A:$J,2,)),"")</f>
        <v>RegionCode</v>
      </c>
      <c r="C640" s="59" t="str">
        <f>IF($A640&lt;&gt;"",IF(VLOOKUP($A640,Vocabulary!$A:$J,3,)="","",VLOOKUP($A640,Vocabulary!$A:$J,3,)),"")</f>
        <v>Conceptscheme for region codes in Belgium.</v>
      </c>
      <c r="D640" s="59" t="str">
        <f>IF($A640&lt;&gt;"",IF(VLOOKUP($A640,Vocabulary!$A:$J,7,)="","",VLOOKUP($A640,Vocabulary!$A:$J,7,)),"")</f>
        <v>See https://en.wikipedia.org/wiki/ISO_3166-2:BE
(BE-BRU, BE-VLG, BE-WAL)</v>
      </c>
      <c r="E640" s="60" t="str">
        <f>IF($A640&lt;&gt;"",VLOOKUP($A640,Vocabulary!$A:$J,4,),"")</f>
        <v>Location</v>
      </c>
      <c r="F640" s="34" t="s">
        <v>2370</v>
      </c>
      <c r="G640" s="40" t="s">
        <v>2376</v>
      </c>
      <c r="H640" s="40" t="s">
        <v>2375</v>
      </c>
      <c r="I640" s="2"/>
    </row>
    <row r="641" spans="1:9" s="7" customFormat="1" ht="144" x14ac:dyDescent="0.3">
      <c r="A641" s="34">
        <v>700</v>
      </c>
      <c r="B641" s="58" t="str">
        <f>IF($A641&lt;&gt;"",IF(VLOOKUP($A641,Vocabulary!$A:$J,2,)="","",VLOOKUP($A641,Vocabulary!$A:$J,2,)),"")</f>
        <v>nace2008</v>
      </c>
      <c r="C641" s="59" t="str">
        <f>IF($A641&lt;&gt;"",IF(VLOOKUP($A641,Vocabulary!$A:$J,3,)="","",VLOOKUP($A641,Vocabulary!$A:$J,3,)),"")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41" s="59" t="str">
        <f>IF($A641&lt;&gt;"",IF(VLOOKUP($A641,Vocabulary!$A:$J,7,)="","",VLOOKUP($A641,Vocabulary!$A:$J,7,)),"")</f>
        <v>see https://economie.fgov.be/nl/themas/ondernemingen/kruispuntbank-van/diensten-voor-administraties/codetabellen (code NACE version 2008)</v>
      </c>
      <c r="E641" s="60" t="str">
        <f>IF($A641&lt;&gt;"",VLOOKUP($A641,Vocabulary!$A:$J,4,),"")</f>
        <v>Organization</v>
      </c>
      <c r="F641" s="9" t="s">
        <v>1955</v>
      </c>
      <c r="G641" s="27" t="s">
        <v>2139</v>
      </c>
      <c r="H641" s="27" t="s">
        <v>2083</v>
      </c>
      <c r="I641" s="2"/>
    </row>
    <row r="642" spans="1:9" s="7" customFormat="1" ht="28.8" x14ac:dyDescent="0.3">
      <c r="A642" s="34">
        <v>701</v>
      </c>
      <c r="B642" s="58" t="str">
        <f>IF($A642&lt;&gt;"",IF(VLOOKUP($A642,Vocabulary!$A:$J,2,)="","",VLOOKUP($A642,Vocabulary!$A:$J,2,)),"")</f>
        <v>CountryNisCode</v>
      </c>
      <c r="C642" s="59" t="str">
        <f>IF($A642&lt;&gt;"",IF(VLOOKUP($A642,Vocabulary!$A:$J,3,)="","",VLOOKUP($A642,Vocabulary!$A:$J,3,)),"")</f>
        <v>NIS code representing a country as defined by statbel.fgov.be</v>
      </c>
      <c r="D642" s="59" t="str">
        <f>IF($A642&lt;&gt;"",IF(VLOOKUP($A642,Vocabulary!$A:$J,7,)="","",VLOOKUP($A642,Vocabulary!$A:$J,7,)),"")</f>
        <v>Possible values are in range from 100 to 999</v>
      </c>
      <c r="E642" s="60" t="str">
        <f>IF($A642&lt;&gt;"",VLOOKUP($A642,Vocabulary!$A:$J,4,),"")</f>
        <v>Location</v>
      </c>
      <c r="F642" s="34" t="s">
        <v>2437</v>
      </c>
      <c r="G642" s="40" t="s">
        <v>2438</v>
      </c>
      <c r="H642" s="40" t="s">
        <v>2439</v>
      </c>
      <c r="I642" s="2"/>
    </row>
    <row r="643" spans="1:9" s="7" customFormat="1" x14ac:dyDescent="0.3">
      <c r="A643" s="32"/>
      <c r="B643" s="31"/>
      <c r="C643" s="43"/>
      <c r="D643" s="43"/>
      <c r="E643" s="32"/>
      <c r="F643" s="32"/>
      <c r="G643" s="33"/>
      <c r="H643" s="33"/>
    </row>
    <row r="644" spans="1:9" s="7" customFormat="1" x14ac:dyDescent="0.3">
      <c r="A644" s="32"/>
      <c r="B644" s="31"/>
      <c r="C644" s="43"/>
      <c r="D644" s="43"/>
      <c r="E644" s="32"/>
      <c r="F644" s="32"/>
      <c r="G644" s="33"/>
      <c r="H644" s="33"/>
    </row>
    <row r="645" spans="1:9" s="7" customFormat="1" x14ac:dyDescent="0.3">
      <c r="A645" s="32"/>
      <c r="B645" s="31"/>
      <c r="C645" s="43"/>
      <c r="D645" s="43"/>
      <c r="E645" s="32"/>
      <c r="F645" s="32"/>
      <c r="G645" s="33"/>
      <c r="H645" s="33"/>
    </row>
    <row r="646" spans="1:9" s="7" customFormat="1" x14ac:dyDescent="0.3">
      <c r="A646" s="32"/>
      <c r="B646" s="31"/>
      <c r="C646" s="43"/>
      <c r="D646" s="43"/>
      <c r="E646" s="32"/>
      <c r="F646" s="32"/>
      <c r="G646" s="33"/>
      <c r="H646" s="33"/>
    </row>
    <row r="647" spans="1:9" s="7" customFormat="1" x14ac:dyDescent="0.3">
      <c r="A647" s="32"/>
      <c r="B647" s="31"/>
      <c r="C647" s="43"/>
      <c r="D647" s="43"/>
      <c r="E647" s="32"/>
      <c r="F647" s="32"/>
      <c r="G647" s="33"/>
      <c r="H647" s="33"/>
    </row>
    <row r="648" spans="1:9" s="7" customFormat="1" x14ac:dyDescent="0.3">
      <c r="A648" s="32"/>
      <c r="B648" s="31"/>
      <c r="C648" s="43"/>
      <c r="D648" s="43"/>
      <c r="E648" s="32"/>
      <c r="F648" s="32"/>
      <c r="G648" s="33"/>
      <c r="H648" s="33"/>
    </row>
    <row r="649" spans="1:9" s="7" customFormat="1" x14ac:dyDescent="0.3">
      <c r="A649" s="32"/>
      <c r="B649" s="31"/>
      <c r="C649" s="43"/>
      <c r="D649" s="43"/>
      <c r="E649" s="32"/>
      <c r="F649" s="32"/>
      <c r="G649" s="33"/>
      <c r="H649" s="33"/>
    </row>
    <row r="650" spans="1:9" s="7" customFormat="1" x14ac:dyDescent="0.3">
      <c r="A650" s="32"/>
      <c r="B650" s="31"/>
      <c r="C650" s="43"/>
      <c r="D650" s="43"/>
      <c r="E650" s="32"/>
      <c r="F650" s="32"/>
      <c r="G650" s="33"/>
      <c r="H650" s="33"/>
    </row>
    <row r="651" spans="1:9" s="7" customFormat="1" x14ac:dyDescent="0.3">
      <c r="A651" s="32"/>
      <c r="B651" s="31"/>
      <c r="C651" s="43"/>
      <c r="D651" s="43"/>
      <c r="E651" s="32"/>
      <c r="F651" s="32"/>
      <c r="G651" s="33"/>
      <c r="H651" s="33"/>
    </row>
    <row r="652" spans="1:9" s="7" customFormat="1" x14ac:dyDescent="0.3">
      <c r="A652" s="32"/>
      <c r="B652" s="31"/>
      <c r="C652" s="43"/>
      <c r="D652" s="43"/>
      <c r="E652" s="32"/>
      <c r="F652" s="32"/>
      <c r="G652" s="33"/>
      <c r="H652" s="33"/>
    </row>
    <row r="653" spans="1:9" s="7" customFormat="1" x14ac:dyDescent="0.3">
      <c r="A653" s="32"/>
      <c r="B653" s="31"/>
      <c r="C653" s="43"/>
      <c r="D653" s="43"/>
      <c r="E653" s="32"/>
      <c r="F653" s="32"/>
      <c r="G653" s="33"/>
      <c r="H653" s="33"/>
    </row>
    <row r="654" spans="1:9" s="7" customFormat="1" x14ac:dyDescent="0.3">
      <c r="A654" s="32"/>
      <c r="B654" s="31"/>
      <c r="C654" s="43"/>
      <c r="D654" s="43"/>
      <c r="E654" s="32"/>
      <c r="F654" s="32"/>
      <c r="G654" s="33"/>
      <c r="H654" s="33"/>
    </row>
    <row r="655" spans="1:9" s="7" customFormat="1" x14ac:dyDescent="0.3">
      <c r="A655" s="32"/>
      <c r="B655" s="31"/>
      <c r="C655" s="43"/>
      <c r="D655" s="43"/>
      <c r="E655" s="32"/>
      <c r="F655" s="32"/>
      <c r="G655" s="33"/>
      <c r="H655" s="33"/>
    </row>
    <row r="656" spans="1:9" s="7" customFormat="1" x14ac:dyDescent="0.3">
      <c r="A656" s="32"/>
      <c r="B656" s="31"/>
      <c r="C656" s="43"/>
      <c r="D656" s="43"/>
      <c r="E656" s="32"/>
      <c r="F656" s="32"/>
      <c r="G656" s="33"/>
      <c r="H656" s="33"/>
    </row>
    <row r="657" spans="1:8" s="7" customFormat="1" x14ac:dyDescent="0.3">
      <c r="A657" s="32"/>
      <c r="B657" s="31"/>
      <c r="C657" s="43"/>
      <c r="D657" s="43"/>
      <c r="E657" s="32"/>
      <c r="F657" s="32"/>
      <c r="G657" s="33"/>
      <c r="H657" s="33"/>
    </row>
    <row r="658" spans="1:8" s="7" customFormat="1" x14ac:dyDescent="0.3">
      <c r="A658" s="32"/>
      <c r="B658" s="31"/>
      <c r="C658" s="43"/>
      <c r="D658" s="43"/>
      <c r="E658" s="32"/>
      <c r="F658" s="32"/>
      <c r="G658" s="33"/>
      <c r="H658" s="33"/>
    </row>
    <row r="659" spans="1:8" s="7" customFormat="1" x14ac:dyDescent="0.3">
      <c r="A659" s="32"/>
      <c r="B659" s="31"/>
      <c r="C659" s="43"/>
      <c r="D659" s="43"/>
      <c r="E659" s="32"/>
      <c r="F659" s="32"/>
      <c r="G659" s="33"/>
      <c r="H659" s="33"/>
    </row>
    <row r="660" spans="1:8" s="7" customFormat="1" x14ac:dyDescent="0.3">
      <c r="A660" s="32"/>
      <c r="B660" s="31"/>
      <c r="C660" s="43"/>
      <c r="D660" s="43"/>
      <c r="E660" s="32"/>
      <c r="F660" s="32"/>
      <c r="G660" s="33"/>
      <c r="H660" s="33"/>
    </row>
    <row r="661" spans="1:8" s="7" customFormat="1" x14ac:dyDescent="0.3">
      <c r="A661" s="32"/>
      <c r="B661" s="31"/>
      <c r="C661" s="43"/>
      <c r="D661" s="43"/>
      <c r="E661" s="32"/>
      <c r="F661" s="32"/>
      <c r="G661" s="33"/>
      <c r="H661" s="33"/>
    </row>
    <row r="662" spans="1:8" s="7" customFormat="1" x14ac:dyDescent="0.3">
      <c r="A662" s="32"/>
      <c r="B662" s="31"/>
      <c r="C662" s="43"/>
      <c r="D662" s="43"/>
      <c r="E662" s="32"/>
      <c r="F662" s="32"/>
      <c r="G662" s="33"/>
      <c r="H662" s="33"/>
    </row>
    <row r="663" spans="1:8" s="7" customFormat="1" x14ac:dyDescent="0.3">
      <c r="A663" s="32"/>
      <c r="B663" s="31"/>
      <c r="C663" s="43"/>
      <c r="D663" s="43"/>
      <c r="E663" s="32"/>
      <c r="F663" s="32"/>
      <c r="G663" s="33"/>
      <c r="H663" s="33"/>
    </row>
    <row r="664" spans="1:8" s="7" customFormat="1" x14ac:dyDescent="0.3">
      <c r="A664" s="32"/>
      <c r="B664" s="31"/>
      <c r="C664" s="43"/>
      <c r="D664" s="43"/>
      <c r="E664" s="32"/>
      <c r="F664" s="32"/>
      <c r="G664" s="33"/>
      <c r="H664" s="33"/>
    </row>
    <row r="665" spans="1:8" s="7" customFormat="1" x14ac:dyDescent="0.3">
      <c r="A665" s="32"/>
      <c r="B665" s="31"/>
      <c r="C665" s="43"/>
      <c r="D665" s="43"/>
      <c r="E665" s="32"/>
      <c r="F665" s="32"/>
      <c r="G665" s="33"/>
      <c r="H665" s="33"/>
    </row>
    <row r="666" spans="1:8" s="7" customFormat="1" x14ac:dyDescent="0.3">
      <c r="A666" s="32"/>
      <c r="B666" s="31"/>
      <c r="C666" s="43"/>
      <c r="D666" s="43"/>
      <c r="E666" s="32"/>
      <c r="F666" s="32"/>
      <c r="G666" s="33"/>
      <c r="H666" s="33"/>
    </row>
    <row r="667" spans="1:8" s="7" customFormat="1" x14ac:dyDescent="0.3">
      <c r="A667" s="32"/>
      <c r="B667" s="31"/>
      <c r="C667" s="43"/>
      <c r="D667" s="43"/>
      <c r="E667" s="32"/>
      <c r="F667" s="32"/>
      <c r="G667" s="33"/>
      <c r="H667" s="33"/>
    </row>
    <row r="668" spans="1:8" s="7" customFormat="1" x14ac:dyDescent="0.3">
      <c r="A668" s="32"/>
      <c r="B668" s="31"/>
      <c r="C668" s="43"/>
      <c r="D668" s="43"/>
      <c r="E668" s="32"/>
      <c r="F668" s="32"/>
      <c r="G668" s="33"/>
      <c r="H668" s="33"/>
    </row>
    <row r="669" spans="1:8" s="7" customFormat="1" x14ac:dyDescent="0.3">
      <c r="A669" s="32"/>
      <c r="B669" s="31"/>
      <c r="C669" s="43"/>
      <c r="D669" s="43"/>
      <c r="E669" s="32"/>
      <c r="F669" s="32"/>
      <c r="G669" s="33"/>
      <c r="H669" s="33"/>
    </row>
    <row r="670" spans="1:8" s="7" customFormat="1" x14ac:dyDescent="0.3">
      <c r="A670" s="32"/>
      <c r="B670" s="31"/>
      <c r="C670" s="43"/>
      <c r="D670" s="43"/>
      <c r="E670" s="32"/>
      <c r="F670" s="32"/>
      <c r="G670" s="33"/>
      <c r="H670" s="33"/>
    </row>
    <row r="671" spans="1:8" s="7" customFormat="1" x14ac:dyDescent="0.3">
      <c r="A671" s="32"/>
      <c r="B671" s="31"/>
      <c r="C671" s="43"/>
      <c r="D671" s="43"/>
      <c r="E671" s="32"/>
      <c r="F671" s="32"/>
      <c r="G671" s="33"/>
      <c r="H671" s="33"/>
    </row>
    <row r="672" spans="1:8" s="7" customFormat="1" x14ac:dyDescent="0.3">
      <c r="A672" s="32"/>
      <c r="B672" s="31"/>
      <c r="C672" s="43"/>
      <c r="D672" s="43"/>
      <c r="E672" s="32"/>
      <c r="F672" s="32"/>
      <c r="G672" s="33"/>
      <c r="H672" s="33"/>
    </row>
    <row r="673" spans="1:8" s="7" customFormat="1" x14ac:dyDescent="0.3">
      <c r="A673" s="32"/>
      <c r="B673" s="31"/>
      <c r="C673" s="43"/>
      <c r="D673" s="43"/>
      <c r="E673" s="32"/>
      <c r="F673" s="32"/>
      <c r="G673" s="33"/>
      <c r="H673" s="33"/>
    </row>
    <row r="674" spans="1:8" s="7" customFormat="1" x14ac:dyDescent="0.3">
      <c r="A674" s="32"/>
      <c r="B674" s="31"/>
      <c r="C674" s="43"/>
      <c r="D674" s="43"/>
      <c r="E674" s="32"/>
      <c r="F674" s="32"/>
      <c r="G674" s="33"/>
      <c r="H674" s="33"/>
    </row>
    <row r="675" spans="1:8" s="7" customFormat="1" x14ac:dyDescent="0.3">
      <c r="A675" s="32"/>
      <c r="B675" s="31"/>
      <c r="C675" s="43"/>
      <c r="D675" s="43"/>
      <c r="E675" s="32"/>
      <c r="F675" s="32"/>
      <c r="G675" s="33"/>
      <c r="H675" s="33"/>
    </row>
    <row r="676" spans="1:8" s="7" customFormat="1" x14ac:dyDescent="0.3">
      <c r="A676" s="32"/>
      <c r="B676" s="31"/>
      <c r="C676" s="43"/>
      <c r="D676" s="43"/>
      <c r="E676" s="32"/>
      <c r="F676" s="32"/>
      <c r="G676" s="33"/>
      <c r="H676" s="33"/>
    </row>
    <row r="677" spans="1:8" s="7" customFormat="1" x14ac:dyDescent="0.3">
      <c r="A677" s="32"/>
      <c r="B677" s="31"/>
      <c r="C677" s="43"/>
      <c r="D677" s="43"/>
      <c r="E677" s="32"/>
      <c r="F677" s="32"/>
      <c r="G677" s="33"/>
      <c r="H677" s="33"/>
    </row>
    <row r="678" spans="1:8" s="7" customFormat="1" x14ac:dyDescent="0.3">
      <c r="A678" s="32"/>
      <c r="B678" s="31"/>
      <c r="C678" s="43"/>
      <c r="D678" s="43"/>
      <c r="E678" s="32"/>
      <c r="F678" s="32"/>
      <c r="G678" s="33"/>
      <c r="H678" s="33"/>
    </row>
    <row r="679" spans="1:8" s="7" customFormat="1" x14ac:dyDescent="0.3">
      <c r="A679" s="32"/>
      <c r="B679" s="31"/>
      <c r="C679" s="43"/>
      <c r="D679" s="43"/>
      <c r="E679" s="32"/>
      <c r="F679" s="32"/>
      <c r="G679" s="33"/>
      <c r="H679" s="33"/>
    </row>
    <row r="680" spans="1:8" s="7" customFormat="1" x14ac:dyDescent="0.3">
      <c r="A680" s="32"/>
      <c r="B680" s="31"/>
      <c r="C680" s="43"/>
      <c r="D680" s="43"/>
      <c r="E680" s="32"/>
      <c r="F680" s="32"/>
      <c r="G680" s="33"/>
      <c r="H680" s="33"/>
    </row>
    <row r="681" spans="1:8" s="7" customFormat="1" x14ac:dyDescent="0.3">
      <c r="A681" s="32"/>
      <c r="B681" s="31"/>
      <c r="C681" s="43"/>
      <c r="D681" s="43"/>
      <c r="E681" s="32"/>
      <c r="F681" s="32"/>
      <c r="G681" s="33"/>
      <c r="H681" s="33"/>
    </row>
    <row r="682" spans="1:8" s="7" customFormat="1" x14ac:dyDescent="0.3">
      <c r="A682" s="32"/>
      <c r="B682" s="31"/>
      <c r="C682" s="43"/>
      <c r="D682" s="43"/>
      <c r="E682" s="32"/>
      <c r="F682" s="32"/>
      <c r="G682" s="33"/>
      <c r="H682" s="33"/>
    </row>
    <row r="683" spans="1:8" s="7" customFormat="1" x14ac:dyDescent="0.3">
      <c r="A683" s="32"/>
      <c r="B683" s="31"/>
      <c r="C683" s="43"/>
      <c r="D683" s="43"/>
      <c r="E683" s="32"/>
      <c r="F683" s="32"/>
      <c r="G683" s="33"/>
      <c r="H683" s="33"/>
    </row>
    <row r="684" spans="1:8" s="7" customFormat="1" x14ac:dyDescent="0.3">
      <c r="A684" s="32"/>
      <c r="B684" s="31"/>
      <c r="C684" s="43"/>
      <c r="D684" s="43"/>
      <c r="E684" s="32"/>
      <c r="F684" s="32"/>
      <c r="G684" s="33"/>
      <c r="H684" s="33"/>
    </row>
    <row r="685" spans="1:8" s="7" customFormat="1" x14ac:dyDescent="0.3">
      <c r="A685" s="32"/>
      <c r="B685" s="31"/>
      <c r="C685" s="43"/>
      <c r="D685" s="43"/>
      <c r="E685" s="32"/>
      <c r="F685" s="32"/>
      <c r="G685" s="33"/>
      <c r="H685" s="33"/>
    </row>
    <row r="686" spans="1:8" s="7" customFormat="1" x14ac:dyDescent="0.3">
      <c r="A686" s="32"/>
      <c r="B686" s="31"/>
      <c r="C686" s="43"/>
      <c r="D686" s="43"/>
      <c r="E686" s="32"/>
      <c r="F686" s="32"/>
      <c r="G686" s="33"/>
      <c r="H686" s="33"/>
    </row>
    <row r="687" spans="1:8" s="7" customFormat="1" x14ac:dyDescent="0.3">
      <c r="A687" s="32"/>
      <c r="B687" s="31"/>
      <c r="C687" s="43"/>
      <c r="D687" s="43"/>
      <c r="E687" s="32"/>
      <c r="F687" s="32"/>
      <c r="G687" s="33"/>
      <c r="H687" s="33"/>
    </row>
    <row r="688" spans="1:8" s="7" customFormat="1" x14ac:dyDescent="0.3">
      <c r="A688" s="32"/>
      <c r="B688" s="31"/>
      <c r="C688" s="43"/>
      <c r="D688" s="43"/>
      <c r="E688" s="32"/>
      <c r="F688" s="32"/>
      <c r="G688" s="33"/>
      <c r="H688" s="33"/>
    </row>
    <row r="689" spans="1:8" s="7" customFormat="1" x14ac:dyDescent="0.3">
      <c r="A689" s="32"/>
      <c r="B689" s="31"/>
      <c r="C689" s="43"/>
      <c r="D689" s="43"/>
      <c r="E689" s="32"/>
      <c r="F689" s="32"/>
      <c r="G689" s="33"/>
      <c r="H689" s="33"/>
    </row>
    <row r="690" spans="1:8" s="7" customFormat="1" x14ac:dyDescent="0.3">
      <c r="A690" s="32"/>
      <c r="B690" s="31"/>
      <c r="C690" s="43"/>
      <c r="D690" s="43"/>
      <c r="E690" s="32"/>
      <c r="F690" s="32"/>
      <c r="G690" s="33"/>
      <c r="H690" s="33"/>
    </row>
    <row r="691" spans="1:8" s="7" customFormat="1" x14ac:dyDescent="0.3">
      <c r="A691" s="32"/>
      <c r="B691" s="31"/>
      <c r="C691" s="43"/>
      <c r="D691" s="43"/>
      <c r="E691" s="32"/>
      <c r="F691" s="32"/>
      <c r="G691" s="33"/>
      <c r="H691" s="33"/>
    </row>
    <row r="692" spans="1:8" s="7" customFormat="1" x14ac:dyDescent="0.3">
      <c r="A692" s="32"/>
      <c r="B692" s="31"/>
      <c r="C692" s="43"/>
      <c r="D692" s="43"/>
      <c r="E692" s="32"/>
      <c r="F692" s="32"/>
      <c r="G692" s="33"/>
      <c r="H692" s="33"/>
    </row>
    <row r="693" spans="1:8" s="7" customFormat="1" x14ac:dyDescent="0.3">
      <c r="A693" s="32"/>
      <c r="B693" s="31"/>
      <c r="C693" s="43"/>
      <c r="D693" s="43"/>
      <c r="E693" s="32"/>
      <c r="F693" s="32"/>
      <c r="G693" s="33"/>
      <c r="H693" s="33"/>
    </row>
    <row r="694" spans="1:8" s="7" customFormat="1" x14ac:dyDescent="0.3">
      <c r="A694" s="32"/>
      <c r="B694" s="31"/>
      <c r="C694" s="43"/>
      <c r="D694" s="43"/>
      <c r="E694" s="32"/>
      <c r="F694" s="32"/>
      <c r="G694" s="33"/>
      <c r="H694" s="33"/>
    </row>
    <row r="695" spans="1:8" s="7" customFormat="1" x14ac:dyDescent="0.3">
      <c r="A695" s="32"/>
      <c r="B695" s="31"/>
      <c r="C695" s="43"/>
      <c r="D695" s="43"/>
      <c r="E695" s="32"/>
      <c r="F695" s="32"/>
      <c r="G695" s="33"/>
      <c r="H695" s="33"/>
    </row>
    <row r="696" spans="1:8" s="7" customFormat="1" x14ac:dyDescent="0.3">
      <c r="A696" s="32"/>
      <c r="B696" s="31"/>
      <c r="C696" s="43"/>
      <c r="D696" s="43"/>
      <c r="E696" s="32"/>
      <c r="F696" s="32"/>
      <c r="G696" s="33"/>
      <c r="H696" s="33"/>
    </row>
    <row r="697" spans="1:8" s="7" customFormat="1" x14ac:dyDescent="0.3">
      <c r="A697" s="32"/>
      <c r="B697" s="31"/>
      <c r="C697" s="43"/>
      <c r="D697" s="43"/>
      <c r="E697" s="32"/>
      <c r="F697" s="32"/>
      <c r="G697" s="33"/>
      <c r="H697" s="33"/>
    </row>
    <row r="698" spans="1:8" s="7" customFormat="1" x14ac:dyDescent="0.3">
      <c r="A698" s="32"/>
      <c r="B698" s="31"/>
      <c r="C698" s="43"/>
      <c r="D698" s="43"/>
      <c r="E698" s="32"/>
      <c r="F698" s="32"/>
      <c r="G698" s="33"/>
      <c r="H698" s="33"/>
    </row>
    <row r="699" spans="1:8" s="7" customFormat="1" x14ac:dyDescent="0.3">
      <c r="A699" s="32"/>
      <c r="B699" s="31"/>
      <c r="C699" s="43"/>
      <c r="D699" s="43"/>
      <c r="E699" s="32"/>
      <c r="F699" s="32"/>
      <c r="G699" s="33"/>
      <c r="H699" s="33"/>
    </row>
    <row r="700" spans="1:8" s="7" customFormat="1" x14ac:dyDescent="0.3">
      <c r="A700" s="32"/>
      <c r="B700" s="31"/>
      <c r="C700" s="43"/>
      <c r="D700" s="43"/>
      <c r="E700" s="32"/>
      <c r="F700" s="32"/>
      <c r="G700" s="33"/>
      <c r="H700" s="33"/>
    </row>
    <row r="701" spans="1:8" s="7" customFormat="1" x14ac:dyDescent="0.3">
      <c r="A701" s="32"/>
      <c r="B701" s="31"/>
      <c r="C701" s="43"/>
      <c r="D701" s="43"/>
      <c r="E701" s="32"/>
      <c r="F701" s="32"/>
      <c r="G701" s="33"/>
      <c r="H701" s="33"/>
    </row>
    <row r="702" spans="1:8" s="7" customFormat="1" x14ac:dyDescent="0.3">
      <c r="A702" s="32"/>
      <c r="B702" s="31"/>
      <c r="C702" s="43"/>
      <c r="D702" s="43"/>
      <c r="E702" s="32"/>
      <c r="F702" s="32"/>
      <c r="G702" s="33"/>
      <c r="H702" s="33"/>
    </row>
    <row r="703" spans="1:8" s="7" customFormat="1" x14ac:dyDescent="0.3">
      <c r="A703" s="32"/>
      <c r="B703" s="31"/>
      <c r="C703" s="43"/>
      <c r="D703" s="43"/>
      <c r="E703" s="32"/>
      <c r="F703" s="32"/>
      <c r="G703" s="33"/>
      <c r="H703" s="33"/>
    </row>
    <row r="704" spans="1:8" s="7" customFormat="1" x14ac:dyDescent="0.3">
      <c r="A704" s="32"/>
      <c r="B704" s="31"/>
      <c r="C704" s="43"/>
      <c r="D704" s="43"/>
      <c r="E704" s="32"/>
      <c r="F704" s="32"/>
      <c r="G704" s="33"/>
      <c r="H704" s="33"/>
    </row>
    <row r="705" spans="1:8" s="7" customFormat="1" x14ac:dyDescent="0.3">
      <c r="A705" s="32"/>
      <c r="B705" s="31"/>
      <c r="C705" s="43"/>
      <c r="D705" s="43"/>
      <c r="E705" s="32"/>
      <c r="F705" s="32"/>
      <c r="G705" s="33"/>
      <c r="H705" s="33"/>
    </row>
    <row r="706" spans="1:8" s="7" customFormat="1" x14ac:dyDescent="0.3">
      <c r="A706" s="32"/>
      <c r="B706" s="31"/>
      <c r="C706" s="43"/>
      <c r="D706" s="43"/>
      <c r="E706" s="32"/>
      <c r="F706" s="32"/>
      <c r="G706" s="33"/>
      <c r="H706" s="33"/>
    </row>
    <row r="707" spans="1:8" s="7" customFormat="1" x14ac:dyDescent="0.3">
      <c r="A707" s="32"/>
      <c r="B707" s="31"/>
      <c r="C707" s="43"/>
      <c r="D707" s="43"/>
      <c r="E707" s="32"/>
      <c r="F707" s="32"/>
      <c r="G707" s="33"/>
      <c r="H707" s="33"/>
    </row>
    <row r="708" spans="1:8" s="7" customFormat="1" x14ac:dyDescent="0.3">
      <c r="A708" s="32"/>
      <c r="B708" s="31"/>
      <c r="C708" s="43"/>
      <c r="D708" s="43"/>
      <c r="E708" s="32"/>
      <c r="F708" s="32"/>
      <c r="G708" s="33"/>
      <c r="H708" s="33"/>
    </row>
    <row r="709" spans="1:8" s="7" customFormat="1" x14ac:dyDescent="0.3">
      <c r="A709" s="32"/>
      <c r="B709" s="31"/>
      <c r="C709" s="43"/>
      <c r="D709" s="43"/>
      <c r="E709" s="32"/>
      <c r="F709" s="32"/>
      <c r="G709" s="33"/>
      <c r="H709" s="33"/>
    </row>
    <row r="710" spans="1:8" s="7" customFormat="1" x14ac:dyDescent="0.3">
      <c r="A710" s="32"/>
      <c r="B710" s="31"/>
      <c r="C710" s="43"/>
      <c r="D710" s="43"/>
      <c r="E710" s="32"/>
      <c r="F710" s="32"/>
      <c r="G710" s="33"/>
      <c r="H710" s="33"/>
    </row>
    <row r="711" spans="1:8" s="7" customFormat="1" x14ac:dyDescent="0.3">
      <c r="A711" s="32"/>
      <c r="B711" s="31"/>
      <c r="C711" s="43"/>
      <c r="D711" s="43"/>
      <c r="E711" s="32"/>
      <c r="F711" s="32"/>
      <c r="G711" s="33"/>
      <c r="H711" s="33"/>
    </row>
    <row r="712" spans="1:8" s="7" customFormat="1" x14ac:dyDescent="0.3">
      <c r="A712" s="32"/>
      <c r="B712" s="31"/>
      <c r="C712" s="43"/>
      <c r="D712" s="43"/>
      <c r="E712" s="32"/>
      <c r="F712" s="32"/>
      <c r="G712" s="33"/>
      <c r="H712" s="33"/>
    </row>
    <row r="713" spans="1:8" s="7" customFormat="1" x14ac:dyDescent="0.3">
      <c r="A713" s="32"/>
      <c r="B713" s="31"/>
      <c r="C713" s="43"/>
      <c r="D713" s="43"/>
      <c r="E713" s="32"/>
      <c r="F713" s="32"/>
      <c r="G713" s="33"/>
      <c r="H713" s="33"/>
    </row>
    <row r="714" spans="1:8" s="7" customFormat="1" x14ac:dyDescent="0.3">
      <c r="A714" s="32"/>
      <c r="B714" s="31"/>
      <c r="C714" s="43"/>
      <c r="D714" s="43"/>
      <c r="E714" s="32"/>
      <c r="F714" s="32"/>
      <c r="G714" s="33"/>
      <c r="H714" s="33"/>
    </row>
    <row r="715" spans="1:8" s="7" customFormat="1" x14ac:dyDescent="0.3">
      <c r="A715" s="32"/>
      <c r="B715" s="31"/>
      <c r="C715" s="43"/>
      <c r="D715" s="43"/>
      <c r="E715" s="32"/>
      <c r="F715" s="32"/>
      <c r="G715" s="33"/>
      <c r="H715" s="33"/>
    </row>
    <row r="716" spans="1:8" s="7" customFormat="1" x14ac:dyDescent="0.3">
      <c r="A716" s="32"/>
      <c r="B716" s="31"/>
      <c r="C716" s="43"/>
      <c r="D716" s="43"/>
      <c r="E716" s="32"/>
      <c r="F716" s="32"/>
      <c r="G716" s="33"/>
      <c r="H716" s="33"/>
    </row>
    <row r="717" spans="1:8" s="7" customFormat="1" x14ac:dyDescent="0.3">
      <c r="A717" s="32"/>
      <c r="B717" s="31"/>
      <c r="C717" s="43"/>
      <c r="D717" s="43"/>
      <c r="E717" s="32"/>
      <c r="F717" s="32"/>
      <c r="G717" s="33"/>
      <c r="H717" s="33"/>
    </row>
    <row r="718" spans="1:8" s="7" customFormat="1" x14ac:dyDescent="0.3">
      <c r="A718" s="32"/>
      <c r="B718" s="31"/>
      <c r="C718" s="43"/>
      <c r="D718" s="43"/>
      <c r="E718" s="32"/>
      <c r="F718" s="32"/>
      <c r="G718" s="33"/>
      <c r="H718" s="33"/>
    </row>
    <row r="719" spans="1:8" s="7" customFormat="1" x14ac:dyDescent="0.3">
      <c r="A719" s="32"/>
      <c r="B719" s="31"/>
      <c r="C719" s="43"/>
      <c r="D719" s="43"/>
      <c r="E719" s="32"/>
      <c r="F719" s="32"/>
      <c r="G719" s="33"/>
      <c r="H719" s="33"/>
    </row>
    <row r="720" spans="1:8" s="7" customFormat="1" x14ac:dyDescent="0.3">
      <c r="A720" s="32"/>
      <c r="B720" s="31"/>
      <c r="C720" s="43"/>
      <c r="D720" s="43"/>
      <c r="E720" s="32"/>
      <c r="F720" s="32"/>
      <c r="G720" s="33"/>
      <c r="H720" s="33"/>
    </row>
    <row r="721" spans="1:8" s="7" customFormat="1" x14ac:dyDescent="0.3">
      <c r="A721" s="32"/>
      <c r="B721" s="31"/>
      <c r="C721" s="43"/>
      <c r="D721" s="43"/>
      <c r="E721" s="32"/>
      <c r="F721" s="32"/>
      <c r="G721" s="33"/>
      <c r="H721" s="33"/>
    </row>
    <row r="722" spans="1:8" s="7" customFormat="1" x14ac:dyDescent="0.3">
      <c r="A722" s="32"/>
      <c r="B722" s="31"/>
      <c r="C722" s="43"/>
      <c r="D722" s="43"/>
      <c r="E722" s="32"/>
      <c r="F722" s="32"/>
      <c r="G722" s="33"/>
      <c r="H722" s="33"/>
    </row>
    <row r="723" spans="1:8" s="7" customFormat="1" x14ac:dyDescent="0.3">
      <c r="A723" s="32"/>
      <c r="B723" s="31"/>
      <c r="C723" s="43"/>
      <c r="D723" s="43"/>
      <c r="E723" s="32"/>
      <c r="F723" s="32"/>
      <c r="G723" s="33"/>
      <c r="H723" s="33"/>
    </row>
    <row r="724" spans="1:8" s="7" customFormat="1" x14ac:dyDescent="0.3">
      <c r="A724" s="32"/>
      <c r="B724" s="31"/>
      <c r="C724" s="43"/>
      <c r="D724" s="43"/>
      <c r="E724" s="32"/>
      <c r="F724" s="32"/>
      <c r="G724" s="33"/>
      <c r="H724" s="33"/>
    </row>
    <row r="725" spans="1:8" s="7" customFormat="1" x14ac:dyDescent="0.3">
      <c r="A725" s="32"/>
      <c r="B725" s="31"/>
      <c r="C725" s="43"/>
      <c r="D725" s="43"/>
      <c r="E725" s="32"/>
      <c r="F725" s="32"/>
      <c r="G725" s="33"/>
      <c r="H725" s="33"/>
    </row>
    <row r="726" spans="1:8" s="7" customFormat="1" x14ac:dyDescent="0.3">
      <c r="A726" s="32"/>
      <c r="B726" s="31"/>
      <c r="C726" s="43"/>
      <c r="D726" s="43"/>
      <c r="E726" s="32"/>
      <c r="F726" s="32"/>
      <c r="G726" s="33"/>
      <c r="H726" s="33"/>
    </row>
    <row r="727" spans="1:8" s="7" customFormat="1" x14ac:dyDescent="0.3">
      <c r="A727" s="32"/>
      <c r="B727" s="31"/>
      <c r="C727" s="43"/>
      <c r="D727" s="43"/>
      <c r="E727" s="32"/>
      <c r="F727" s="32"/>
      <c r="G727" s="33"/>
      <c r="H727" s="33"/>
    </row>
    <row r="728" spans="1:8" s="7" customFormat="1" x14ac:dyDescent="0.3">
      <c r="A728" s="32"/>
      <c r="B728" s="31"/>
      <c r="C728" s="43"/>
      <c r="D728" s="43"/>
      <c r="E728" s="32"/>
      <c r="F728" s="32"/>
      <c r="G728" s="33"/>
      <c r="H728" s="33"/>
    </row>
    <row r="729" spans="1:8" s="7" customFormat="1" x14ac:dyDescent="0.3">
      <c r="A729" s="32"/>
      <c r="B729" s="31"/>
      <c r="C729" s="43"/>
      <c r="D729" s="43"/>
      <c r="E729" s="32"/>
      <c r="F729" s="32"/>
      <c r="G729" s="33"/>
      <c r="H729" s="33"/>
    </row>
    <row r="730" spans="1:8" s="7" customFormat="1" x14ac:dyDescent="0.3">
      <c r="A730" s="32"/>
      <c r="B730" s="31"/>
      <c r="C730" s="43"/>
      <c r="D730" s="43"/>
      <c r="E730" s="32"/>
      <c r="F730" s="32"/>
      <c r="G730" s="33"/>
      <c r="H730" s="33"/>
    </row>
    <row r="731" spans="1:8" s="7" customFormat="1" x14ac:dyDescent="0.3">
      <c r="A731" s="32"/>
      <c r="B731" s="31"/>
      <c r="C731" s="43"/>
      <c r="D731" s="43"/>
      <c r="E731" s="32"/>
      <c r="F731" s="32"/>
      <c r="G731" s="33"/>
      <c r="H731" s="33"/>
    </row>
    <row r="732" spans="1:8" s="7" customFormat="1" x14ac:dyDescent="0.3">
      <c r="A732" s="32"/>
      <c r="B732" s="31"/>
      <c r="C732" s="43"/>
      <c r="D732" s="43"/>
      <c r="E732" s="32"/>
      <c r="F732" s="32"/>
      <c r="G732" s="33"/>
      <c r="H732" s="33"/>
    </row>
    <row r="733" spans="1:8" s="7" customFormat="1" x14ac:dyDescent="0.3">
      <c r="A733" s="32"/>
      <c r="B733" s="31"/>
      <c r="C733" s="43"/>
      <c r="D733" s="43"/>
      <c r="E733" s="32"/>
      <c r="F733" s="32"/>
      <c r="G733" s="33"/>
      <c r="H733" s="33"/>
    </row>
    <row r="734" spans="1:8" s="7" customFormat="1" x14ac:dyDescent="0.3">
      <c r="A734" s="32"/>
      <c r="B734" s="31"/>
      <c r="C734" s="43"/>
      <c r="D734" s="43"/>
      <c r="E734" s="32"/>
      <c r="F734" s="32"/>
      <c r="G734" s="33"/>
      <c r="H734" s="33"/>
    </row>
    <row r="735" spans="1:8" s="7" customFormat="1" x14ac:dyDescent="0.3">
      <c r="A735" s="32"/>
      <c r="B735" s="31"/>
      <c r="C735" s="43"/>
      <c r="D735" s="43"/>
      <c r="E735" s="32"/>
      <c r="F735" s="32"/>
      <c r="G735" s="33"/>
      <c r="H735" s="33"/>
    </row>
    <row r="736" spans="1:8" s="7" customFormat="1" x14ac:dyDescent="0.3">
      <c r="A736" s="32"/>
      <c r="B736" s="31"/>
      <c r="C736" s="43"/>
      <c r="D736" s="43"/>
      <c r="E736" s="32"/>
      <c r="F736" s="32"/>
      <c r="G736" s="33"/>
      <c r="H736" s="33"/>
    </row>
    <row r="737" spans="1:8" s="7" customFormat="1" x14ac:dyDescent="0.3">
      <c r="A737" s="32"/>
      <c r="B737" s="31"/>
      <c r="C737" s="43"/>
      <c r="D737" s="43"/>
      <c r="E737" s="32"/>
      <c r="F737" s="32"/>
      <c r="G737" s="33"/>
      <c r="H737" s="33"/>
    </row>
    <row r="738" spans="1:8" s="7" customFormat="1" x14ac:dyDescent="0.3">
      <c r="A738" s="32"/>
      <c r="B738" s="31"/>
      <c r="C738" s="43"/>
      <c r="D738" s="43"/>
      <c r="E738" s="32"/>
      <c r="F738" s="32"/>
      <c r="G738" s="33"/>
      <c r="H738" s="33"/>
    </row>
    <row r="739" spans="1:8" s="7" customFormat="1" x14ac:dyDescent="0.3">
      <c r="A739" s="32"/>
      <c r="B739" s="31"/>
      <c r="C739" s="43"/>
      <c r="D739" s="43"/>
      <c r="E739" s="32"/>
      <c r="F739" s="32"/>
      <c r="G739" s="33"/>
      <c r="H739" s="33"/>
    </row>
    <row r="740" spans="1:8" s="7" customFormat="1" x14ac:dyDescent="0.3">
      <c r="A740" s="32"/>
      <c r="B740" s="31"/>
      <c r="C740" s="43"/>
      <c r="D740" s="43"/>
      <c r="E740" s="32"/>
      <c r="F740" s="32"/>
      <c r="G740" s="33"/>
      <c r="H740" s="33"/>
    </row>
    <row r="741" spans="1:8" s="7" customFormat="1" x14ac:dyDescent="0.3">
      <c r="A741" s="32"/>
      <c r="B741" s="31"/>
      <c r="C741" s="43"/>
      <c r="D741" s="43"/>
      <c r="E741" s="32"/>
      <c r="F741" s="32"/>
      <c r="G741" s="33"/>
      <c r="H741" s="33"/>
    </row>
    <row r="742" spans="1:8" s="7" customFormat="1" x14ac:dyDescent="0.3">
      <c r="A742" s="32"/>
      <c r="B742" s="31"/>
      <c r="C742" s="43"/>
      <c r="D742" s="43"/>
      <c r="E742" s="32"/>
      <c r="F742" s="32"/>
      <c r="G742" s="33"/>
      <c r="H742" s="33"/>
    </row>
    <row r="743" spans="1:8" s="7" customFormat="1" x14ac:dyDescent="0.3">
      <c r="A743" s="32"/>
      <c r="B743" s="31"/>
      <c r="C743" s="43"/>
      <c r="D743" s="43"/>
      <c r="E743" s="32"/>
      <c r="F743" s="32"/>
      <c r="G743" s="33"/>
      <c r="H743" s="33"/>
    </row>
    <row r="744" spans="1:8" s="7" customFormat="1" x14ac:dyDescent="0.3">
      <c r="A744" s="32"/>
      <c r="B744" s="31"/>
      <c r="C744" s="43"/>
      <c r="D744" s="43"/>
      <c r="E744" s="32"/>
      <c r="F744" s="32"/>
      <c r="G744" s="33"/>
      <c r="H744" s="33"/>
    </row>
    <row r="745" spans="1:8" s="7" customFormat="1" x14ac:dyDescent="0.3">
      <c r="A745" s="32"/>
      <c r="B745" s="31"/>
      <c r="C745" s="43"/>
      <c r="D745" s="43"/>
      <c r="E745" s="32"/>
      <c r="F745" s="32"/>
      <c r="G745" s="33"/>
      <c r="H745" s="33"/>
    </row>
    <row r="746" spans="1:8" s="7" customFormat="1" x14ac:dyDescent="0.3">
      <c r="A746" s="32"/>
      <c r="B746" s="31"/>
      <c r="C746" s="43"/>
      <c r="D746" s="43"/>
      <c r="E746" s="32"/>
      <c r="F746" s="32"/>
      <c r="G746" s="33"/>
      <c r="H746" s="33"/>
    </row>
    <row r="747" spans="1:8" s="7" customFormat="1" x14ac:dyDescent="0.3">
      <c r="A747" s="32"/>
      <c r="B747" s="31"/>
      <c r="C747" s="43"/>
      <c r="D747" s="43"/>
      <c r="E747" s="32"/>
      <c r="F747" s="32"/>
      <c r="G747" s="33"/>
      <c r="H747" s="33"/>
    </row>
    <row r="748" spans="1:8" s="7" customFormat="1" x14ac:dyDescent="0.3">
      <c r="A748" s="32"/>
      <c r="B748" s="31"/>
      <c r="C748" s="43"/>
      <c r="D748" s="43"/>
      <c r="E748" s="32"/>
      <c r="F748" s="32"/>
      <c r="G748" s="33"/>
      <c r="H748" s="33"/>
    </row>
    <row r="749" spans="1:8" s="7" customFormat="1" x14ac:dyDescent="0.3">
      <c r="A749" s="32"/>
      <c r="B749" s="31"/>
      <c r="C749" s="43"/>
      <c r="D749" s="43"/>
      <c r="E749" s="32"/>
      <c r="F749" s="32"/>
      <c r="G749" s="33"/>
      <c r="H749" s="33"/>
    </row>
    <row r="750" spans="1:8" s="7" customFormat="1" x14ac:dyDescent="0.3">
      <c r="A750" s="32"/>
      <c r="B750" s="31"/>
      <c r="C750" s="43"/>
      <c r="D750" s="43"/>
      <c r="E750" s="32"/>
      <c r="F750" s="32"/>
      <c r="G750" s="33"/>
      <c r="H750" s="33"/>
    </row>
    <row r="751" spans="1:8" s="7" customFormat="1" x14ac:dyDescent="0.3">
      <c r="A751" s="32"/>
      <c r="B751" s="31"/>
      <c r="C751" s="43"/>
      <c r="D751" s="43"/>
      <c r="E751" s="32"/>
      <c r="F751" s="32"/>
      <c r="G751" s="33"/>
      <c r="H751" s="33"/>
    </row>
    <row r="752" spans="1:8" s="7" customFormat="1" x14ac:dyDescent="0.3">
      <c r="A752" s="32"/>
      <c r="B752" s="31"/>
      <c r="C752" s="43"/>
      <c r="D752" s="43"/>
      <c r="E752" s="32"/>
      <c r="F752" s="32"/>
      <c r="G752" s="33"/>
      <c r="H752" s="33"/>
    </row>
    <row r="753" spans="1:8" s="7" customFormat="1" x14ac:dyDescent="0.3">
      <c r="A753" s="32"/>
      <c r="B753" s="31"/>
      <c r="C753" s="43"/>
      <c r="D753" s="43"/>
      <c r="E753" s="32"/>
      <c r="F753" s="32"/>
      <c r="G753" s="33"/>
      <c r="H753" s="33"/>
    </row>
    <row r="754" spans="1:8" s="7" customFormat="1" x14ac:dyDescent="0.3">
      <c r="A754" s="32"/>
      <c r="B754" s="31"/>
      <c r="C754" s="43"/>
      <c r="D754" s="43"/>
      <c r="E754" s="32"/>
      <c r="F754" s="32"/>
      <c r="G754" s="33"/>
      <c r="H754" s="33"/>
    </row>
    <row r="755" spans="1:8" s="7" customFormat="1" x14ac:dyDescent="0.3">
      <c r="A755" s="32"/>
      <c r="B755" s="31"/>
      <c r="C755" s="43"/>
      <c r="D755" s="43"/>
      <c r="E755" s="32"/>
      <c r="F755" s="32"/>
      <c r="G755" s="33"/>
      <c r="H755" s="33"/>
    </row>
    <row r="756" spans="1:8" s="7" customFormat="1" x14ac:dyDescent="0.3">
      <c r="A756" s="32"/>
      <c r="B756" s="31"/>
      <c r="C756" s="43"/>
      <c r="D756" s="43"/>
      <c r="E756" s="32"/>
      <c r="F756" s="32"/>
      <c r="G756" s="33"/>
      <c r="H756" s="33"/>
    </row>
    <row r="757" spans="1:8" s="7" customFormat="1" x14ac:dyDescent="0.3">
      <c r="A757" s="32"/>
      <c r="B757" s="31"/>
      <c r="C757" s="43"/>
      <c r="D757" s="43"/>
      <c r="E757" s="32"/>
      <c r="F757" s="32"/>
      <c r="G757" s="33"/>
      <c r="H757" s="33"/>
    </row>
    <row r="758" spans="1:8" s="7" customFormat="1" x14ac:dyDescent="0.3">
      <c r="A758" s="32"/>
      <c r="B758" s="31"/>
      <c r="C758" s="43"/>
      <c r="D758" s="43"/>
      <c r="E758" s="32"/>
      <c r="F758" s="32"/>
      <c r="G758" s="33"/>
      <c r="H758" s="33"/>
    </row>
    <row r="759" spans="1:8" s="7" customFormat="1" x14ac:dyDescent="0.3">
      <c r="A759" s="32"/>
      <c r="B759" s="31"/>
      <c r="C759" s="43"/>
      <c r="D759" s="43"/>
      <c r="E759" s="32"/>
      <c r="F759" s="32"/>
      <c r="G759" s="33"/>
      <c r="H759" s="33"/>
    </row>
    <row r="760" spans="1:8" s="7" customFormat="1" x14ac:dyDescent="0.3">
      <c r="A760" s="32"/>
      <c r="B760" s="31"/>
      <c r="C760" s="43"/>
      <c r="D760" s="43"/>
      <c r="E760" s="32"/>
      <c r="F760" s="32"/>
      <c r="G760" s="33"/>
      <c r="H760" s="33"/>
    </row>
    <row r="761" spans="1:8" s="7" customFormat="1" x14ac:dyDescent="0.3">
      <c r="A761" s="32"/>
      <c r="B761" s="31"/>
      <c r="C761" s="43"/>
      <c r="D761" s="43"/>
      <c r="E761" s="32"/>
      <c r="F761" s="32"/>
      <c r="G761" s="33"/>
      <c r="H761" s="33"/>
    </row>
    <row r="762" spans="1:8" s="7" customFormat="1" x14ac:dyDescent="0.3">
      <c r="A762" s="32"/>
      <c r="B762" s="31"/>
      <c r="C762" s="43"/>
      <c r="D762" s="43"/>
      <c r="E762" s="32"/>
      <c r="F762" s="32"/>
      <c r="G762" s="33"/>
      <c r="H762" s="33"/>
    </row>
    <row r="763" spans="1:8" s="7" customFormat="1" x14ac:dyDescent="0.3">
      <c r="A763" s="32"/>
      <c r="B763" s="31"/>
      <c r="C763" s="43"/>
      <c r="D763" s="43"/>
      <c r="E763" s="32"/>
      <c r="F763" s="32"/>
      <c r="G763" s="33"/>
      <c r="H763" s="33"/>
    </row>
    <row r="764" spans="1:8" s="7" customFormat="1" x14ac:dyDescent="0.3">
      <c r="A764" s="32"/>
      <c r="B764" s="31"/>
      <c r="C764" s="43"/>
      <c r="D764" s="43"/>
      <c r="E764" s="32"/>
      <c r="F764" s="32"/>
      <c r="G764" s="33"/>
      <c r="H764" s="33"/>
    </row>
    <row r="765" spans="1:8" s="7" customFormat="1" x14ac:dyDescent="0.3">
      <c r="A765" s="32"/>
      <c r="B765" s="31"/>
      <c r="C765" s="43"/>
      <c r="D765" s="43"/>
      <c r="E765" s="32"/>
      <c r="F765" s="32"/>
      <c r="G765" s="33"/>
      <c r="H765" s="33"/>
    </row>
    <row r="766" spans="1:8" s="7" customFormat="1" x14ac:dyDescent="0.3">
      <c r="A766" s="32"/>
      <c r="B766" s="31"/>
      <c r="C766" s="43"/>
      <c r="D766" s="43"/>
      <c r="E766" s="32"/>
      <c r="F766" s="32"/>
      <c r="G766" s="33"/>
      <c r="H766" s="33"/>
    </row>
    <row r="767" spans="1:8" s="7" customFormat="1" x14ac:dyDescent="0.3">
      <c r="A767" s="32"/>
      <c r="B767" s="31"/>
      <c r="C767" s="43"/>
      <c r="D767" s="43"/>
      <c r="E767" s="32"/>
      <c r="F767" s="32"/>
      <c r="G767" s="33"/>
      <c r="H767" s="33"/>
    </row>
    <row r="768" spans="1:8" s="7" customFormat="1" x14ac:dyDescent="0.3">
      <c r="A768" s="32"/>
      <c r="B768" s="31"/>
      <c r="C768" s="43"/>
      <c r="D768" s="43"/>
      <c r="E768" s="32"/>
      <c r="F768" s="32"/>
      <c r="G768" s="33"/>
      <c r="H768" s="33"/>
    </row>
    <row r="769" spans="1:8" s="7" customFormat="1" x14ac:dyDescent="0.3">
      <c r="A769" s="32"/>
      <c r="B769" s="31"/>
      <c r="C769" s="43"/>
      <c r="D769" s="43"/>
      <c r="E769" s="32"/>
      <c r="F769" s="32"/>
      <c r="G769" s="33"/>
      <c r="H769" s="33"/>
    </row>
    <row r="770" spans="1:8" s="7" customFormat="1" x14ac:dyDescent="0.3">
      <c r="A770" s="32"/>
      <c r="B770" s="31"/>
      <c r="C770" s="43"/>
      <c r="D770" s="43"/>
      <c r="E770" s="32"/>
      <c r="F770" s="32"/>
      <c r="G770" s="33"/>
      <c r="H770" s="33"/>
    </row>
    <row r="771" spans="1:8" s="7" customFormat="1" x14ac:dyDescent="0.3">
      <c r="A771" s="32"/>
      <c r="B771" s="31"/>
      <c r="C771" s="43"/>
      <c r="D771" s="43"/>
      <c r="E771" s="32"/>
      <c r="F771" s="32"/>
      <c r="G771" s="33"/>
      <c r="H771" s="33"/>
    </row>
    <row r="772" spans="1:8" s="7" customFormat="1" x14ac:dyDescent="0.3">
      <c r="A772" s="32"/>
      <c r="B772" s="31"/>
      <c r="C772" s="43"/>
      <c r="D772" s="43"/>
      <c r="E772" s="32"/>
      <c r="F772" s="32"/>
      <c r="G772" s="33"/>
      <c r="H772" s="33"/>
    </row>
    <row r="773" spans="1:8" s="7" customFormat="1" x14ac:dyDescent="0.3">
      <c r="A773" s="32"/>
      <c r="B773" s="31"/>
      <c r="C773" s="43"/>
      <c r="D773" s="43"/>
      <c r="E773" s="32"/>
      <c r="F773" s="32"/>
      <c r="G773" s="33"/>
      <c r="H773" s="33"/>
    </row>
    <row r="774" spans="1:8" s="7" customFormat="1" x14ac:dyDescent="0.3">
      <c r="A774" s="32"/>
      <c r="B774" s="31"/>
      <c r="C774" s="43"/>
      <c r="D774" s="43"/>
      <c r="E774" s="32"/>
      <c r="F774" s="32"/>
      <c r="G774" s="33"/>
      <c r="H774" s="33"/>
    </row>
    <row r="775" spans="1:8" s="7" customFormat="1" x14ac:dyDescent="0.3">
      <c r="A775" s="32"/>
      <c r="B775" s="31"/>
      <c r="C775" s="43"/>
      <c r="D775" s="43"/>
      <c r="E775" s="32"/>
      <c r="F775" s="32"/>
      <c r="G775" s="33"/>
      <c r="H775" s="33"/>
    </row>
    <row r="776" spans="1:8" s="7" customFormat="1" x14ac:dyDescent="0.3">
      <c r="A776" s="32"/>
      <c r="B776" s="31"/>
      <c r="C776" s="43"/>
      <c r="D776" s="43"/>
      <c r="E776" s="32"/>
      <c r="F776" s="32"/>
      <c r="G776" s="33"/>
      <c r="H776" s="33"/>
    </row>
    <row r="777" spans="1:8" s="7" customFormat="1" x14ac:dyDescent="0.3">
      <c r="A777" s="32"/>
      <c r="B777" s="31"/>
      <c r="C777" s="43"/>
      <c r="D777" s="43"/>
      <c r="E777" s="32"/>
      <c r="F777" s="32"/>
      <c r="G777" s="33"/>
      <c r="H777" s="33"/>
    </row>
    <row r="778" spans="1:8" s="7" customFormat="1" x14ac:dyDescent="0.3">
      <c r="A778" s="32"/>
      <c r="B778" s="31"/>
      <c r="C778" s="43"/>
      <c r="D778" s="43"/>
      <c r="E778" s="32"/>
      <c r="F778" s="32"/>
      <c r="G778" s="33"/>
      <c r="H778" s="33"/>
    </row>
    <row r="779" spans="1:8" s="7" customFormat="1" x14ac:dyDescent="0.3">
      <c r="A779" s="32"/>
      <c r="B779" s="31"/>
      <c r="C779" s="43"/>
      <c r="D779" s="43"/>
      <c r="E779" s="32"/>
      <c r="F779" s="32"/>
      <c r="G779" s="33"/>
      <c r="H779" s="33"/>
    </row>
    <row r="780" spans="1:8" s="7" customFormat="1" x14ac:dyDescent="0.3">
      <c r="A780" s="32"/>
      <c r="B780" s="31"/>
      <c r="C780" s="43"/>
      <c r="D780" s="43"/>
      <c r="E780" s="32"/>
      <c r="F780" s="32"/>
      <c r="G780" s="33"/>
      <c r="H780" s="33"/>
    </row>
    <row r="781" spans="1:8" s="7" customFormat="1" x14ac:dyDescent="0.3">
      <c r="A781" s="32"/>
      <c r="B781" s="31"/>
      <c r="C781" s="43"/>
      <c r="D781" s="43"/>
      <c r="E781" s="32"/>
      <c r="F781" s="32"/>
      <c r="G781" s="33"/>
      <c r="H781" s="33"/>
    </row>
    <row r="782" spans="1:8" s="7" customFormat="1" x14ac:dyDescent="0.3">
      <c r="A782" s="32"/>
      <c r="B782" s="31"/>
      <c r="C782" s="43"/>
      <c r="D782" s="43"/>
      <c r="E782" s="32"/>
      <c r="F782" s="32"/>
      <c r="G782" s="33"/>
      <c r="H782" s="33"/>
    </row>
    <row r="783" spans="1:8" s="7" customFormat="1" x14ac:dyDescent="0.3">
      <c r="A783" s="32"/>
      <c r="B783" s="31"/>
      <c r="C783" s="43"/>
      <c r="D783" s="43"/>
      <c r="E783" s="32"/>
      <c r="F783" s="32"/>
      <c r="G783" s="33"/>
      <c r="H783" s="33"/>
    </row>
    <row r="784" spans="1:8" s="7" customFormat="1" x14ac:dyDescent="0.3">
      <c r="A784" s="32"/>
      <c r="B784" s="31"/>
      <c r="C784" s="43"/>
      <c r="D784" s="43"/>
      <c r="E784" s="32"/>
      <c r="F784" s="32"/>
      <c r="G784" s="33"/>
      <c r="H784" s="33"/>
    </row>
    <row r="785" spans="1:8" s="7" customFormat="1" x14ac:dyDescent="0.3">
      <c r="A785" s="32"/>
      <c r="B785" s="31"/>
      <c r="C785" s="43"/>
      <c r="D785" s="43"/>
      <c r="E785" s="32"/>
      <c r="F785" s="32"/>
      <c r="G785" s="33"/>
      <c r="H785" s="33"/>
    </row>
    <row r="786" spans="1:8" s="7" customFormat="1" x14ac:dyDescent="0.3">
      <c r="A786" s="32"/>
      <c r="B786" s="31"/>
      <c r="C786" s="43"/>
      <c r="D786" s="43"/>
      <c r="E786" s="32"/>
      <c r="F786" s="32"/>
      <c r="G786" s="33"/>
      <c r="H786" s="33"/>
    </row>
    <row r="787" spans="1:8" s="7" customFormat="1" x14ac:dyDescent="0.3">
      <c r="A787" s="32"/>
      <c r="B787" s="31"/>
      <c r="C787" s="43"/>
      <c r="D787" s="43"/>
      <c r="E787" s="32"/>
      <c r="F787" s="32"/>
      <c r="G787" s="33"/>
      <c r="H787" s="33"/>
    </row>
    <row r="788" spans="1:8" s="7" customFormat="1" x14ac:dyDescent="0.3">
      <c r="A788" s="32"/>
      <c r="B788" s="31"/>
      <c r="C788" s="43"/>
      <c r="D788" s="43"/>
      <c r="E788" s="32"/>
      <c r="F788" s="32"/>
      <c r="G788" s="33"/>
      <c r="H788" s="33"/>
    </row>
    <row r="789" spans="1:8" s="7" customFormat="1" x14ac:dyDescent="0.3">
      <c r="A789" s="32"/>
      <c r="B789" s="31"/>
      <c r="C789" s="43"/>
      <c r="D789" s="43"/>
      <c r="E789" s="32"/>
      <c r="F789" s="32"/>
      <c r="G789" s="33"/>
      <c r="H789" s="33"/>
    </row>
    <row r="790" spans="1:8" s="7" customFormat="1" x14ac:dyDescent="0.3">
      <c r="A790" s="32"/>
      <c r="B790" s="31"/>
      <c r="C790" s="43"/>
      <c r="D790" s="43"/>
      <c r="E790" s="32"/>
      <c r="F790" s="32"/>
      <c r="G790" s="33"/>
      <c r="H790" s="33"/>
    </row>
    <row r="791" spans="1:8" s="7" customFormat="1" x14ac:dyDescent="0.3">
      <c r="A791" s="32"/>
      <c r="B791" s="31"/>
      <c r="C791" s="43"/>
      <c r="D791" s="43"/>
      <c r="E791" s="32"/>
      <c r="F791" s="32"/>
      <c r="G791" s="33"/>
      <c r="H791" s="33"/>
    </row>
    <row r="792" spans="1:8" s="7" customFormat="1" x14ac:dyDescent="0.3">
      <c r="A792" s="32"/>
      <c r="B792" s="31"/>
      <c r="C792" s="43"/>
      <c r="D792" s="43"/>
      <c r="E792" s="32"/>
      <c r="F792" s="32"/>
      <c r="G792" s="33"/>
      <c r="H792" s="33"/>
    </row>
    <row r="793" spans="1:8" s="7" customFormat="1" x14ac:dyDescent="0.3">
      <c r="A793" s="32"/>
      <c r="B793" s="31"/>
      <c r="C793" s="43"/>
      <c r="D793" s="43"/>
      <c r="E793" s="32"/>
      <c r="F793" s="32"/>
      <c r="G793" s="33"/>
      <c r="H793" s="33"/>
    </row>
    <row r="794" spans="1:8" s="7" customFormat="1" x14ac:dyDescent="0.3">
      <c r="A794" s="32"/>
      <c r="B794" s="31"/>
      <c r="C794" s="43"/>
      <c r="D794" s="43"/>
      <c r="E794" s="32"/>
      <c r="F794" s="32"/>
      <c r="G794" s="33"/>
      <c r="H794" s="33"/>
    </row>
    <row r="795" spans="1:8" s="7" customFormat="1" x14ac:dyDescent="0.3">
      <c r="A795" s="32"/>
      <c r="B795" s="31"/>
      <c r="C795" s="43"/>
      <c r="D795" s="43"/>
      <c r="E795" s="32"/>
      <c r="F795" s="32"/>
      <c r="G795" s="33"/>
      <c r="H795" s="33"/>
    </row>
    <row r="796" spans="1:8" s="7" customFormat="1" x14ac:dyDescent="0.3">
      <c r="A796" s="32"/>
      <c r="B796" s="31"/>
      <c r="C796" s="43"/>
      <c r="D796" s="43"/>
      <c r="E796" s="32"/>
      <c r="F796" s="32"/>
      <c r="G796" s="33"/>
      <c r="H796" s="33"/>
    </row>
    <row r="797" spans="1:8" s="7" customFormat="1" x14ac:dyDescent="0.3">
      <c r="A797" s="32"/>
      <c r="B797" s="31"/>
      <c r="C797" s="43"/>
      <c r="D797" s="43"/>
      <c r="E797" s="32"/>
      <c r="F797" s="32"/>
      <c r="G797" s="33"/>
      <c r="H797" s="33"/>
    </row>
    <row r="798" spans="1:8" s="7" customFormat="1" x14ac:dyDescent="0.3">
      <c r="A798" s="32"/>
      <c r="B798" s="31"/>
      <c r="C798" s="43"/>
      <c r="D798" s="43"/>
      <c r="E798" s="32"/>
      <c r="F798" s="32"/>
      <c r="G798" s="33"/>
      <c r="H798" s="33"/>
    </row>
    <row r="799" spans="1:8" s="7" customFormat="1" x14ac:dyDescent="0.3">
      <c r="A799" s="32"/>
      <c r="B799" s="31"/>
      <c r="C799" s="43"/>
      <c r="D799" s="43"/>
      <c r="E799" s="32"/>
      <c r="F799" s="32"/>
      <c r="G799" s="33"/>
      <c r="H799" s="33"/>
    </row>
    <row r="800" spans="1:8" s="7" customFormat="1" x14ac:dyDescent="0.3">
      <c r="A800" s="32"/>
      <c r="B800" s="31"/>
      <c r="C800" s="43"/>
      <c r="D800" s="43"/>
      <c r="E800" s="32"/>
      <c r="F800" s="32"/>
      <c r="G800" s="33"/>
      <c r="H800" s="33"/>
    </row>
    <row r="801" spans="1:8" s="7" customFormat="1" x14ac:dyDescent="0.3">
      <c r="A801" s="32"/>
      <c r="B801" s="31"/>
      <c r="C801" s="43"/>
      <c r="D801" s="43"/>
      <c r="E801" s="32"/>
      <c r="F801" s="32"/>
      <c r="G801" s="33"/>
      <c r="H801" s="33"/>
    </row>
    <row r="802" spans="1:8" s="7" customFormat="1" x14ac:dyDescent="0.3">
      <c r="A802" s="32"/>
      <c r="B802" s="31"/>
      <c r="C802" s="43"/>
      <c r="D802" s="43"/>
      <c r="E802" s="32"/>
      <c r="F802" s="32"/>
      <c r="G802" s="33"/>
      <c r="H802" s="33"/>
    </row>
    <row r="803" spans="1:8" s="7" customFormat="1" x14ac:dyDescent="0.3">
      <c r="A803" s="32"/>
      <c r="B803" s="31"/>
      <c r="C803" s="43"/>
      <c r="D803" s="43"/>
      <c r="E803" s="32"/>
      <c r="F803" s="32"/>
      <c r="G803" s="33"/>
      <c r="H803" s="33"/>
    </row>
    <row r="804" spans="1:8" s="7" customFormat="1" x14ac:dyDescent="0.3">
      <c r="A804" s="32"/>
      <c r="B804" s="31"/>
      <c r="C804" s="43"/>
      <c r="D804" s="43"/>
      <c r="E804" s="32"/>
      <c r="F804" s="32"/>
      <c r="G804" s="33"/>
      <c r="H804" s="33"/>
    </row>
    <row r="805" spans="1:8" s="7" customFormat="1" x14ac:dyDescent="0.3">
      <c r="A805" s="32"/>
      <c r="B805" s="31"/>
      <c r="C805" s="43"/>
      <c r="D805" s="43"/>
      <c r="E805" s="32"/>
      <c r="F805" s="32"/>
      <c r="G805" s="33"/>
      <c r="H805" s="33"/>
    </row>
    <row r="806" spans="1:8" s="7" customFormat="1" x14ac:dyDescent="0.3">
      <c r="A806" s="32"/>
      <c r="B806" s="31"/>
      <c r="C806" s="43"/>
      <c r="D806" s="43"/>
      <c r="E806" s="32"/>
      <c r="F806" s="32"/>
      <c r="G806" s="33"/>
      <c r="H806" s="33"/>
    </row>
    <row r="807" spans="1:8" s="7" customFormat="1" x14ac:dyDescent="0.3">
      <c r="A807" s="32"/>
      <c r="B807" s="31"/>
      <c r="C807" s="43"/>
      <c r="D807" s="43"/>
      <c r="E807" s="32"/>
      <c r="F807" s="32"/>
      <c r="G807" s="33"/>
      <c r="H807" s="33"/>
    </row>
    <row r="808" spans="1:8" s="7" customFormat="1" x14ac:dyDescent="0.3">
      <c r="A808" s="32"/>
      <c r="B808" s="31"/>
      <c r="C808" s="43"/>
      <c r="D808" s="43"/>
      <c r="E808" s="32"/>
      <c r="F808" s="32"/>
      <c r="G808" s="33"/>
      <c r="H808" s="33"/>
    </row>
    <row r="809" spans="1:8" s="7" customFormat="1" x14ac:dyDescent="0.3">
      <c r="A809" s="32"/>
      <c r="B809" s="31"/>
      <c r="C809" s="43"/>
      <c r="D809" s="43"/>
      <c r="E809" s="32"/>
      <c r="F809" s="32"/>
      <c r="G809" s="33"/>
      <c r="H809" s="33"/>
    </row>
    <row r="810" spans="1:8" s="7" customFormat="1" x14ac:dyDescent="0.3">
      <c r="A810" s="32"/>
      <c r="B810" s="31"/>
      <c r="C810" s="43"/>
      <c r="D810" s="43"/>
      <c r="E810" s="32"/>
      <c r="F810" s="32"/>
      <c r="G810" s="33"/>
      <c r="H810" s="33"/>
    </row>
    <row r="811" spans="1:8" s="7" customFormat="1" x14ac:dyDescent="0.3">
      <c r="A811" s="32"/>
      <c r="B811" s="31"/>
      <c r="C811" s="43"/>
      <c r="D811" s="43"/>
      <c r="E811" s="32"/>
      <c r="F811" s="32"/>
      <c r="G811" s="33"/>
      <c r="H811" s="33"/>
    </row>
    <row r="812" spans="1:8" s="7" customFormat="1" x14ac:dyDescent="0.3">
      <c r="A812" s="32"/>
      <c r="B812" s="31"/>
      <c r="C812" s="43"/>
      <c r="D812" s="43"/>
      <c r="E812" s="32"/>
      <c r="F812" s="32"/>
      <c r="G812" s="33"/>
      <c r="H812" s="33"/>
    </row>
    <row r="813" spans="1:8" s="7" customFormat="1" x14ac:dyDescent="0.3">
      <c r="A813" s="32"/>
      <c r="B813" s="31"/>
      <c r="C813" s="43"/>
      <c r="D813" s="43"/>
      <c r="E813" s="32"/>
      <c r="F813" s="32"/>
      <c r="G813" s="33"/>
      <c r="H813" s="33"/>
    </row>
    <row r="814" spans="1:8" s="7" customFormat="1" x14ac:dyDescent="0.3">
      <c r="A814" s="32"/>
      <c r="B814" s="31"/>
      <c r="C814" s="43"/>
      <c r="D814" s="43"/>
      <c r="E814" s="32"/>
      <c r="F814" s="32"/>
      <c r="G814" s="33"/>
      <c r="H814" s="33"/>
    </row>
    <row r="815" spans="1:8" s="7" customFormat="1" x14ac:dyDescent="0.3">
      <c r="A815" s="32"/>
      <c r="B815" s="31"/>
      <c r="C815" s="43"/>
      <c r="D815" s="43"/>
      <c r="E815" s="32"/>
      <c r="F815" s="32"/>
      <c r="G815" s="33"/>
      <c r="H815" s="33"/>
    </row>
    <row r="816" spans="1:8" s="7" customFormat="1" x14ac:dyDescent="0.3">
      <c r="A816" s="32"/>
      <c r="B816" s="31"/>
      <c r="C816" s="43"/>
      <c r="D816" s="43"/>
      <c r="E816" s="32"/>
      <c r="F816" s="32"/>
      <c r="G816" s="33"/>
      <c r="H816" s="33"/>
    </row>
    <row r="817" spans="1:8" s="7" customFormat="1" x14ac:dyDescent="0.3">
      <c r="A817" s="32"/>
      <c r="B817" s="31"/>
      <c r="C817" s="43"/>
      <c r="D817" s="43"/>
      <c r="E817" s="32"/>
      <c r="F817" s="32"/>
      <c r="G817" s="33"/>
      <c r="H817" s="33"/>
    </row>
    <row r="818" spans="1:8" s="7" customFormat="1" x14ac:dyDescent="0.3">
      <c r="A818" s="32"/>
      <c r="B818" s="31"/>
      <c r="C818" s="43"/>
      <c r="D818" s="43"/>
      <c r="E818" s="32"/>
      <c r="F818" s="32"/>
      <c r="G818" s="33"/>
      <c r="H818" s="33"/>
    </row>
    <row r="819" spans="1:8" s="7" customFormat="1" x14ac:dyDescent="0.3">
      <c r="A819" s="32"/>
      <c r="B819" s="31"/>
      <c r="C819" s="43"/>
      <c r="D819" s="43"/>
      <c r="E819" s="32"/>
      <c r="F819" s="32"/>
      <c r="G819" s="33"/>
      <c r="H819" s="33"/>
    </row>
    <row r="820" spans="1:8" s="7" customFormat="1" x14ac:dyDescent="0.3">
      <c r="A820" s="32"/>
      <c r="B820" s="31"/>
      <c r="C820" s="43"/>
      <c r="D820" s="43"/>
      <c r="E820" s="32"/>
      <c r="F820" s="32"/>
      <c r="G820" s="33"/>
      <c r="H820" s="33"/>
    </row>
    <row r="821" spans="1:8" s="7" customFormat="1" x14ac:dyDescent="0.3">
      <c r="A821" s="32"/>
      <c r="B821" s="31"/>
      <c r="C821" s="43"/>
      <c r="D821" s="43"/>
      <c r="E821" s="32"/>
      <c r="F821" s="32"/>
      <c r="G821" s="33"/>
      <c r="H821" s="33"/>
    </row>
    <row r="822" spans="1:8" s="7" customFormat="1" x14ac:dyDescent="0.3">
      <c r="A822" s="32"/>
      <c r="B822" s="31"/>
      <c r="C822" s="43"/>
      <c r="D822" s="43"/>
      <c r="E822" s="32"/>
      <c r="F822" s="32"/>
      <c r="G822" s="33"/>
      <c r="H822" s="33"/>
    </row>
    <row r="823" spans="1:8" s="7" customFormat="1" x14ac:dyDescent="0.3">
      <c r="A823" s="32"/>
      <c r="B823" s="31"/>
      <c r="C823" s="43"/>
      <c r="D823" s="43"/>
      <c r="E823" s="32"/>
      <c r="F823" s="32"/>
      <c r="G823" s="33"/>
      <c r="H823" s="33"/>
    </row>
    <row r="824" spans="1:8" s="7" customFormat="1" x14ac:dyDescent="0.3">
      <c r="A824" s="32"/>
      <c r="B824" s="31"/>
      <c r="C824" s="43"/>
      <c r="D824" s="43"/>
      <c r="E824" s="32"/>
      <c r="F824" s="32"/>
      <c r="G824" s="33"/>
      <c r="H824" s="33"/>
    </row>
    <row r="825" spans="1:8" s="7" customFormat="1" x14ac:dyDescent="0.3">
      <c r="A825" s="32"/>
      <c r="B825" s="31"/>
      <c r="C825" s="43"/>
      <c r="D825" s="43"/>
      <c r="E825" s="32"/>
      <c r="F825" s="32"/>
      <c r="G825" s="33"/>
      <c r="H825" s="33"/>
    </row>
    <row r="826" spans="1:8" s="7" customFormat="1" x14ac:dyDescent="0.3">
      <c r="A826" s="32"/>
      <c r="B826" s="31"/>
      <c r="C826" s="43"/>
      <c r="D826" s="43"/>
      <c r="E826" s="32"/>
      <c r="F826" s="32"/>
      <c r="G826" s="33"/>
      <c r="H826" s="33"/>
    </row>
    <row r="827" spans="1:8" s="7" customFormat="1" x14ac:dyDescent="0.3">
      <c r="A827" s="32"/>
      <c r="B827" s="31"/>
      <c r="C827" s="43"/>
      <c r="D827" s="43"/>
      <c r="E827" s="32"/>
      <c r="F827" s="32"/>
      <c r="G827" s="33"/>
      <c r="H827" s="33"/>
    </row>
    <row r="828" spans="1:8" s="7" customFormat="1" x14ac:dyDescent="0.3">
      <c r="A828" s="32"/>
      <c r="B828" s="31"/>
      <c r="C828" s="43"/>
      <c r="D828" s="43"/>
      <c r="E828" s="32"/>
      <c r="F828" s="32"/>
      <c r="G828" s="33"/>
      <c r="H828" s="33"/>
    </row>
    <row r="829" spans="1:8" s="7" customFormat="1" x14ac:dyDescent="0.3">
      <c r="A829" s="32"/>
      <c r="B829" s="31"/>
      <c r="C829" s="43"/>
      <c r="D829" s="43"/>
      <c r="E829" s="32"/>
      <c r="F829" s="32"/>
      <c r="G829" s="33"/>
      <c r="H829" s="33"/>
    </row>
    <row r="830" spans="1:8" s="7" customFormat="1" x14ac:dyDescent="0.3">
      <c r="A830" s="32"/>
      <c r="B830" s="31"/>
      <c r="C830" s="43"/>
      <c r="D830" s="43"/>
      <c r="E830" s="32"/>
      <c r="F830" s="32"/>
      <c r="G830" s="33"/>
      <c r="H830" s="33"/>
    </row>
    <row r="831" spans="1:8" s="7" customFormat="1" x14ac:dyDescent="0.3">
      <c r="A831" s="32"/>
      <c r="B831" s="31"/>
      <c r="C831" s="43"/>
      <c r="D831" s="43"/>
      <c r="E831" s="32"/>
      <c r="F831" s="32"/>
      <c r="G831" s="33"/>
      <c r="H831" s="33"/>
    </row>
    <row r="832" spans="1:8" s="7" customFormat="1" x14ac:dyDescent="0.3">
      <c r="A832" s="32"/>
      <c r="B832" s="31"/>
      <c r="C832" s="43"/>
      <c r="D832" s="43"/>
      <c r="E832" s="32"/>
      <c r="F832" s="32"/>
      <c r="G832" s="33"/>
      <c r="H832" s="33"/>
    </row>
    <row r="833" spans="1:8" s="7" customFormat="1" x14ac:dyDescent="0.3">
      <c r="A833" s="32"/>
      <c r="B833" s="31"/>
      <c r="C833" s="43"/>
      <c r="D833" s="43"/>
      <c r="E833" s="32"/>
      <c r="F833" s="32"/>
      <c r="G833" s="33"/>
      <c r="H833" s="33"/>
    </row>
    <row r="834" spans="1:8" s="7" customFormat="1" x14ac:dyDescent="0.3">
      <c r="A834" s="32"/>
      <c r="B834" s="31"/>
      <c r="C834" s="43"/>
      <c r="D834" s="43"/>
      <c r="E834" s="32"/>
      <c r="F834" s="32"/>
      <c r="G834" s="33"/>
      <c r="H834" s="33"/>
    </row>
    <row r="835" spans="1:8" s="7" customFormat="1" x14ac:dyDescent="0.3">
      <c r="A835" s="32"/>
      <c r="B835" s="31"/>
      <c r="C835" s="43"/>
      <c r="D835" s="43"/>
      <c r="E835" s="32"/>
      <c r="F835" s="32"/>
      <c r="G835" s="33"/>
      <c r="H835" s="33"/>
    </row>
    <row r="836" spans="1:8" s="7" customFormat="1" x14ac:dyDescent="0.3">
      <c r="A836" s="32"/>
      <c r="B836" s="31"/>
      <c r="C836" s="43"/>
      <c r="D836" s="43"/>
      <c r="E836" s="32"/>
      <c r="F836" s="32"/>
      <c r="G836" s="33"/>
      <c r="H836" s="33"/>
    </row>
    <row r="837" spans="1:8" s="7" customFormat="1" x14ac:dyDescent="0.3">
      <c r="A837" s="32"/>
      <c r="B837" s="31"/>
      <c r="C837" s="43"/>
      <c r="D837" s="43"/>
      <c r="E837" s="32"/>
      <c r="F837" s="32"/>
      <c r="G837" s="33"/>
      <c r="H837" s="33"/>
    </row>
    <row r="838" spans="1:8" s="7" customFormat="1" x14ac:dyDescent="0.3">
      <c r="A838" s="32"/>
      <c r="B838" s="31"/>
      <c r="C838" s="43"/>
      <c r="D838" s="43"/>
      <c r="E838" s="32"/>
      <c r="F838" s="32"/>
      <c r="G838" s="33"/>
      <c r="H838" s="33"/>
    </row>
    <row r="839" spans="1:8" s="7" customFormat="1" x14ac:dyDescent="0.3">
      <c r="A839" s="32"/>
      <c r="B839" s="31"/>
      <c r="C839" s="43"/>
      <c r="D839" s="43"/>
      <c r="E839" s="32"/>
      <c r="F839" s="32"/>
      <c r="G839" s="33"/>
      <c r="H839" s="33"/>
    </row>
    <row r="840" spans="1:8" s="7" customFormat="1" x14ac:dyDescent="0.3">
      <c r="A840" s="32"/>
      <c r="B840" s="31"/>
      <c r="C840" s="43"/>
      <c r="D840" s="43"/>
      <c r="E840" s="32"/>
      <c r="F840" s="32"/>
      <c r="G840" s="33"/>
      <c r="H840" s="33"/>
    </row>
    <row r="841" spans="1:8" s="7" customFormat="1" x14ac:dyDescent="0.3">
      <c r="A841" s="32"/>
      <c r="B841" s="31"/>
      <c r="C841" s="43"/>
      <c r="D841" s="43"/>
      <c r="E841" s="32"/>
      <c r="F841" s="32"/>
      <c r="G841" s="33"/>
      <c r="H841" s="33"/>
    </row>
    <row r="842" spans="1:8" s="7" customFormat="1" x14ac:dyDescent="0.3">
      <c r="A842" s="32"/>
      <c r="B842" s="31"/>
      <c r="C842" s="43"/>
      <c r="D842" s="43"/>
      <c r="E842" s="32"/>
      <c r="F842" s="32"/>
      <c r="G842" s="33"/>
      <c r="H842" s="33"/>
    </row>
    <row r="843" spans="1:8" s="7" customFormat="1" x14ac:dyDescent="0.3">
      <c r="A843" s="32"/>
      <c r="B843" s="31"/>
      <c r="C843" s="43"/>
      <c r="D843" s="43"/>
      <c r="E843" s="32"/>
      <c r="F843" s="32"/>
      <c r="G843" s="33"/>
      <c r="H843" s="33"/>
    </row>
    <row r="844" spans="1:8" s="7" customFormat="1" x14ac:dyDescent="0.3">
      <c r="A844" s="32"/>
      <c r="B844" s="31"/>
      <c r="C844" s="43"/>
      <c r="D844" s="43"/>
      <c r="E844" s="32"/>
      <c r="F844" s="32"/>
      <c r="G844" s="33"/>
      <c r="H844" s="33"/>
    </row>
    <row r="845" spans="1:8" s="7" customFormat="1" x14ac:dyDescent="0.3">
      <c r="A845" s="32"/>
      <c r="B845" s="31"/>
      <c r="C845" s="43"/>
      <c r="D845" s="43"/>
      <c r="E845" s="32"/>
      <c r="F845" s="32"/>
      <c r="G845" s="33"/>
      <c r="H845" s="33"/>
    </row>
    <row r="846" spans="1:8" s="7" customFormat="1" x14ac:dyDescent="0.3">
      <c r="A846" s="32"/>
      <c r="B846" s="31"/>
      <c r="C846" s="43"/>
      <c r="D846" s="43"/>
      <c r="E846" s="32"/>
      <c r="F846" s="32"/>
      <c r="G846" s="33"/>
      <c r="H846" s="33"/>
    </row>
    <row r="847" spans="1:8" s="7" customFormat="1" x14ac:dyDescent="0.3">
      <c r="A847" s="32"/>
      <c r="B847" s="31"/>
      <c r="C847" s="43"/>
      <c r="D847" s="43"/>
      <c r="E847" s="32"/>
      <c r="F847" s="32"/>
      <c r="G847" s="33"/>
      <c r="H847" s="33"/>
    </row>
    <row r="848" spans="1:8" s="7" customFormat="1" x14ac:dyDescent="0.3">
      <c r="A848" s="32"/>
      <c r="B848" s="31"/>
      <c r="C848" s="43"/>
      <c r="D848" s="43"/>
      <c r="E848" s="32"/>
      <c r="F848" s="32"/>
      <c r="G848" s="33"/>
      <c r="H848" s="33"/>
    </row>
    <row r="849" spans="1:8" s="7" customFormat="1" x14ac:dyDescent="0.3">
      <c r="A849" s="32"/>
      <c r="B849" s="31"/>
      <c r="C849" s="43"/>
      <c r="D849" s="43"/>
      <c r="E849" s="32"/>
      <c r="F849" s="32"/>
      <c r="G849" s="33"/>
      <c r="H849" s="33"/>
    </row>
    <row r="850" spans="1:8" s="7" customFormat="1" x14ac:dyDescent="0.3">
      <c r="A850" s="32"/>
      <c r="B850" s="31"/>
      <c r="C850" s="43"/>
      <c r="D850" s="43"/>
      <c r="E850" s="32"/>
      <c r="F850" s="32"/>
      <c r="G850" s="33"/>
      <c r="H850" s="33"/>
    </row>
    <row r="851" spans="1:8" s="7" customFormat="1" x14ac:dyDescent="0.3">
      <c r="A851" s="32"/>
      <c r="B851" s="31"/>
      <c r="C851" s="43"/>
      <c r="D851" s="43"/>
      <c r="E851" s="32"/>
      <c r="F851" s="32"/>
      <c r="G851" s="33"/>
      <c r="H851" s="33"/>
    </row>
    <row r="852" spans="1:8" s="7" customFormat="1" x14ac:dyDescent="0.3">
      <c r="A852" s="32"/>
      <c r="B852" s="31"/>
      <c r="C852" s="43"/>
      <c r="D852" s="43"/>
      <c r="E852" s="32"/>
      <c r="F852" s="32"/>
      <c r="G852" s="33"/>
      <c r="H852" s="33"/>
    </row>
    <row r="853" spans="1:8" s="7" customFormat="1" x14ac:dyDescent="0.3">
      <c r="A853" s="32"/>
      <c r="B853" s="31"/>
      <c r="C853" s="43"/>
      <c r="D853" s="43"/>
      <c r="E853" s="32"/>
      <c r="F853" s="32"/>
      <c r="G853" s="33"/>
      <c r="H853" s="33"/>
    </row>
    <row r="854" spans="1:8" s="7" customFormat="1" x14ac:dyDescent="0.3">
      <c r="A854" s="32"/>
      <c r="B854" s="31"/>
      <c r="C854" s="43"/>
      <c r="D854" s="43"/>
      <c r="E854" s="32"/>
      <c r="F854" s="32"/>
      <c r="G854" s="33"/>
      <c r="H854" s="33"/>
    </row>
    <row r="855" spans="1:8" s="7" customFormat="1" x14ac:dyDescent="0.3">
      <c r="A855" s="32"/>
      <c r="B855" s="31"/>
      <c r="C855" s="43"/>
      <c r="D855" s="43"/>
      <c r="E855" s="32"/>
      <c r="F855" s="32"/>
      <c r="G855" s="33"/>
      <c r="H855" s="33"/>
    </row>
    <row r="856" spans="1:8" s="7" customFormat="1" x14ac:dyDescent="0.3">
      <c r="A856" s="32"/>
      <c r="B856" s="31"/>
      <c r="C856" s="43"/>
      <c r="D856" s="43"/>
      <c r="E856" s="32"/>
      <c r="F856" s="32"/>
      <c r="G856" s="33"/>
      <c r="H856" s="33"/>
    </row>
    <row r="857" spans="1:8" s="7" customFormat="1" x14ac:dyDescent="0.3">
      <c r="A857" s="32"/>
      <c r="B857" s="31"/>
      <c r="C857" s="43"/>
      <c r="D857" s="43"/>
      <c r="E857" s="32"/>
      <c r="F857" s="32"/>
      <c r="G857" s="33"/>
      <c r="H857" s="33"/>
    </row>
    <row r="858" spans="1:8" s="7" customFormat="1" x14ac:dyDescent="0.3">
      <c r="A858" s="32"/>
      <c r="B858" s="31"/>
      <c r="C858" s="43"/>
      <c r="D858" s="43"/>
      <c r="E858" s="32"/>
      <c r="F858" s="32"/>
      <c r="G858" s="33"/>
      <c r="H858" s="33"/>
    </row>
    <row r="859" spans="1:8" s="7" customFormat="1" x14ac:dyDescent="0.3">
      <c r="A859" s="32"/>
      <c r="B859" s="31"/>
      <c r="C859" s="43"/>
      <c r="D859" s="43"/>
      <c r="E859" s="32"/>
      <c r="F859" s="32"/>
      <c r="G859" s="33"/>
      <c r="H859" s="33"/>
    </row>
    <row r="860" spans="1:8" s="7" customFormat="1" x14ac:dyDescent="0.3">
      <c r="A860" s="32"/>
      <c r="B860" s="31"/>
      <c r="C860" s="43"/>
      <c r="D860" s="43"/>
      <c r="E860" s="32"/>
      <c r="F860" s="32"/>
      <c r="G860" s="33"/>
      <c r="H860" s="33"/>
    </row>
    <row r="861" spans="1:8" s="7" customFormat="1" x14ac:dyDescent="0.3">
      <c r="A861" s="32"/>
      <c r="B861" s="31"/>
      <c r="C861" s="43"/>
      <c r="D861" s="43"/>
      <c r="E861" s="32"/>
      <c r="F861" s="32"/>
      <c r="G861" s="33"/>
      <c r="H861" s="33"/>
    </row>
    <row r="862" spans="1:8" s="7" customFormat="1" x14ac:dyDescent="0.3">
      <c r="A862" s="32"/>
      <c r="B862" s="31"/>
      <c r="C862" s="43"/>
      <c r="D862" s="43"/>
      <c r="E862" s="32"/>
      <c r="F862" s="32"/>
      <c r="G862" s="33"/>
      <c r="H862" s="33"/>
    </row>
    <row r="863" spans="1:8" s="7" customFormat="1" x14ac:dyDescent="0.3">
      <c r="A863" s="32"/>
      <c r="B863" s="31"/>
      <c r="C863" s="43"/>
      <c r="D863" s="43"/>
      <c r="E863" s="32"/>
      <c r="F863" s="32"/>
      <c r="G863" s="33"/>
      <c r="H863" s="33"/>
    </row>
    <row r="864" spans="1:8" s="7" customFormat="1" x14ac:dyDescent="0.3">
      <c r="A864" s="32"/>
      <c r="B864" s="31"/>
      <c r="C864" s="43"/>
      <c r="D864" s="43"/>
      <c r="E864" s="32"/>
      <c r="F864" s="32"/>
      <c r="G864" s="33"/>
      <c r="H864" s="33"/>
    </row>
    <row r="865" spans="1:8" s="7" customFormat="1" x14ac:dyDescent="0.3">
      <c r="A865" s="32"/>
      <c r="B865" s="31"/>
      <c r="C865" s="43"/>
      <c r="D865" s="43"/>
      <c r="E865" s="32"/>
      <c r="F865" s="32"/>
      <c r="G865" s="33"/>
      <c r="H865" s="33"/>
    </row>
    <row r="866" spans="1:8" s="7" customFormat="1" x14ac:dyDescent="0.3">
      <c r="A866" s="32"/>
      <c r="B866" s="31"/>
      <c r="C866" s="43"/>
      <c r="D866" s="43"/>
      <c r="E866" s="32"/>
      <c r="F866" s="32"/>
      <c r="G866" s="33"/>
      <c r="H866" s="33"/>
    </row>
    <row r="867" spans="1:8" s="7" customFormat="1" x14ac:dyDescent="0.3">
      <c r="A867" s="32"/>
      <c r="B867" s="31"/>
      <c r="C867" s="43"/>
      <c r="D867" s="43"/>
      <c r="E867" s="32"/>
      <c r="F867" s="32"/>
      <c r="G867" s="33"/>
      <c r="H867" s="33"/>
    </row>
    <row r="868" spans="1:8" s="7" customFormat="1" x14ac:dyDescent="0.3">
      <c r="A868" s="32"/>
      <c r="B868" s="31"/>
      <c r="C868" s="43"/>
      <c r="D868" s="43"/>
      <c r="E868" s="32"/>
      <c r="F868" s="32"/>
      <c r="G868" s="33"/>
      <c r="H868" s="33"/>
    </row>
    <row r="869" spans="1:8" s="7" customFormat="1" x14ac:dyDescent="0.3">
      <c r="A869" s="32"/>
      <c r="B869" s="31"/>
      <c r="C869" s="43"/>
      <c r="D869" s="43"/>
      <c r="E869" s="32"/>
      <c r="F869" s="32"/>
      <c r="G869" s="33"/>
      <c r="H869" s="33"/>
    </row>
    <row r="870" spans="1:8" s="7" customFormat="1" x14ac:dyDescent="0.3">
      <c r="A870" s="32"/>
      <c r="B870" s="31"/>
      <c r="C870" s="43"/>
      <c r="D870" s="43"/>
      <c r="E870" s="32"/>
      <c r="F870" s="32"/>
      <c r="G870" s="33"/>
      <c r="H870" s="33"/>
    </row>
    <row r="871" spans="1:8" s="7" customFormat="1" x14ac:dyDescent="0.3">
      <c r="A871" s="32"/>
      <c r="B871" s="31"/>
      <c r="C871" s="43"/>
      <c r="D871" s="43"/>
      <c r="E871" s="32"/>
      <c r="F871" s="32"/>
      <c r="G871" s="33"/>
      <c r="H871" s="33"/>
    </row>
    <row r="872" spans="1:8" s="7" customFormat="1" x14ac:dyDescent="0.3">
      <c r="A872" s="32"/>
      <c r="B872" s="31"/>
      <c r="C872" s="43"/>
      <c r="D872" s="43"/>
      <c r="E872" s="32"/>
      <c r="F872" s="32"/>
      <c r="G872" s="33"/>
      <c r="H872" s="33"/>
    </row>
    <row r="873" spans="1:8" s="7" customFormat="1" x14ac:dyDescent="0.3">
      <c r="A873" s="32"/>
      <c r="B873" s="31"/>
      <c r="C873" s="43"/>
      <c r="D873" s="43"/>
      <c r="E873" s="32"/>
      <c r="F873" s="32"/>
      <c r="G873" s="33"/>
      <c r="H873" s="33"/>
    </row>
    <row r="874" spans="1:8" s="7" customFormat="1" x14ac:dyDescent="0.3">
      <c r="A874" s="32"/>
      <c r="B874" s="31"/>
      <c r="C874" s="43"/>
      <c r="D874" s="43"/>
      <c r="E874" s="32"/>
      <c r="F874" s="32"/>
      <c r="G874" s="33"/>
      <c r="H874" s="33"/>
    </row>
    <row r="875" spans="1:8" s="7" customFormat="1" x14ac:dyDescent="0.3">
      <c r="A875" s="32"/>
      <c r="B875" s="31"/>
      <c r="C875" s="43"/>
      <c r="D875" s="43"/>
      <c r="E875" s="32"/>
      <c r="F875" s="32"/>
      <c r="G875" s="33"/>
      <c r="H875" s="33"/>
    </row>
    <row r="876" spans="1:8" s="7" customFormat="1" x14ac:dyDescent="0.3">
      <c r="A876" s="32"/>
      <c r="B876" s="31"/>
      <c r="C876" s="43"/>
      <c r="D876" s="43"/>
      <c r="E876" s="32"/>
      <c r="F876" s="32"/>
      <c r="G876" s="33"/>
      <c r="H876" s="33"/>
    </row>
    <row r="877" spans="1:8" s="7" customFormat="1" x14ac:dyDescent="0.3">
      <c r="A877" s="32"/>
      <c r="B877" s="31"/>
      <c r="C877" s="43"/>
      <c r="D877" s="43"/>
      <c r="E877" s="32"/>
      <c r="F877" s="32"/>
      <c r="G877" s="33"/>
      <c r="H877" s="33"/>
    </row>
    <row r="878" spans="1:8" s="7" customFormat="1" x14ac:dyDescent="0.3">
      <c r="A878" s="32"/>
      <c r="B878" s="31"/>
      <c r="C878" s="43"/>
      <c r="D878" s="43"/>
      <c r="E878" s="32"/>
      <c r="F878" s="32"/>
      <c r="G878" s="33"/>
      <c r="H878" s="33"/>
    </row>
    <row r="879" spans="1:8" s="7" customFormat="1" x14ac:dyDescent="0.3">
      <c r="A879" s="32"/>
      <c r="B879" s="31"/>
      <c r="C879" s="43"/>
      <c r="D879" s="43"/>
      <c r="E879" s="32"/>
      <c r="F879" s="32"/>
      <c r="G879" s="33"/>
      <c r="H879" s="33"/>
    </row>
    <row r="880" spans="1:8" s="7" customFormat="1" x14ac:dyDescent="0.3">
      <c r="A880" s="32"/>
      <c r="B880" s="31"/>
      <c r="C880" s="43"/>
      <c r="D880" s="43"/>
      <c r="E880" s="32"/>
      <c r="F880" s="32"/>
      <c r="G880" s="33"/>
      <c r="H880" s="33"/>
    </row>
    <row r="881" spans="1:8" s="7" customFormat="1" x14ac:dyDescent="0.3">
      <c r="A881" s="32"/>
      <c r="B881" s="31"/>
      <c r="C881" s="43"/>
      <c r="D881" s="43"/>
      <c r="E881" s="32"/>
      <c r="F881" s="32"/>
      <c r="G881" s="33"/>
      <c r="H881" s="33"/>
    </row>
    <row r="882" spans="1:8" s="7" customFormat="1" x14ac:dyDescent="0.3">
      <c r="A882" s="32"/>
      <c r="B882" s="31"/>
      <c r="C882" s="43"/>
      <c r="D882" s="43"/>
      <c r="E882" s="32"/>
      <c r="F882" s="32"/>
      <c r="G882" s="33"/>
      <c r="H882" s="33"/>
    </row>
    <row r="883" spans="1:8" s="7" customFormat="1" x14ac:dyDescent="0.3">
      <c r="A883" s="32"/>
      <c r="B883" s="31"/>
      <c r="C883" s="43"/>
      <c r="D883" s="43"/>
      <c r="E883" s="32"/>
      <c r="F883" s="32"/>
      <c r="G883" s="33"/>
      <c r="H883" s="33"/>
    </row>
    <row r="884" spans="1:8" s="7" customFormat="1" x14ac:dyDescent="0.3">
      <c r="A884" s="32"/>
      <c r="B884" s="31"/>
      <c r="C884" s="43"/>
      <c r="D884" s="43"/>
      <c r="E884" s="32"/>
      <c r="F884" s="32"/>
      <c r="G884" s="33"/>
      <c r="H884" s="33"/>
    </row>
    <row r="885" spans="1:8" s="7" customFormat="1" x14ac:dyDescent="0.3">
      <c r="A885" s="32"/>
      <c r="B885" s="31"/>
      <c r="C885" s="43"/>
      <c r="D885" s="43"/>
      <c r="E885" s="32"/>
      <c r="F885" s="32"/>
      <c r="G885" s="33"/>
      <c r="H885" s="33"/>
    </row>
    <row r="886" spans="1:8" s="7" customFormat="1" x14ac:dyDescent="0.3">
      <c r="A886" s="32"/>
      <c r="B886" s="31"/>
      <c r="C886" s="43"/>
      <c r="D886" s="43"/>
      <c r="E886" s="32"/>
      <c r="F886" s="32"/>
      <c r="G886" s="33"/>
      <c r="H886" s="33"/>
    </row>
    <row r="887" spans="1:8" s="7" customFormat="1" x14ac:dyDescent="0.3">
      <c r="A887" s="32"/>
      <c r="B887" s="31"/>
      <c r="C887" s="43"/>
      <c r="D887" s="43"/>
      <c r="E887" s="32"/>
      <c r="F887" s="32"/>
      <c r="G887" s="33"/>
      <c r="H887" s="33"/>
    </row>
    <row r="888" spans="1:8" s="7" customFormat="1" x14ac:dyDescent="0.3">
      <c r="A888" s="32"/>
      <c r="B888" s="31"/>
      <c r="C888" s="43"/>
      <c r="D888" s="43"/>
      <c r="E888" s="32"/>
      <c r="F888" s="32"/>
      <c r="G888" s="33"/>
      <c r="H888" s="33"/>
    </row>
    <row r="889" spans="1:8" s="7" customFormat="1" x14ac:dyDescent="0.3">
      <c r="A889" s="32"/>
      <c r="B889" s="31"/>
      <c r="C889" s="43"/>
      <c r="D889" s="43"/>
      <c r="E889" s="32"/>
      <c r="F889" s="32"/>
      <c r="G889" s="33"/>
      <c r="H889" s="33"/>
    </row>
    <row r="890" spans="1:8" s="7" customFormat="1" x14ac:dyDescent="0.3">
      <c r="A890" s="32"/>
      <c r="B890" s="31"/>
      <c r="C890" s="43"/>
      <c r="D890" s="43"/>
      <c r="E890" s="32"/>
      <c r="F890" s="32"/>
      <c r="G890" s="33"/>
      <c r="H890" s="33"/>
    </row>
    <row r="891" spans="1:8" s="7" customFormat="1" x14ac:dyDescent="0.3">
      <c r="A891" s="32"/>
      <c r="B891" s="31"/>
      <c r="C891" s="43"/>
      <c r="D891" s="43"/>
      <c r="E891" s="32"/>
      <c r="F891" s="32"/>
      <c r="G891" s="33"/>
      <c r="H891" s="33"/>
    </row>
    <row r="892" spans="1:8" s="7" customFormat="1" x14ac:dyDescent="0.3">
      <c r="A892" s="32"/>
      <c r="B892" s="31"/>
      <c r="C892" s="43"/>
      <c r="D892" s="43"/>
      <c r="E892" s="32"/>
      <c r="F892" s="32"/>
      <c r="G892" s="33"/>
      <c r="H892" s="33"/>
    </row>
    <row r="893" spans="1:8" s="7" customFormat="1" x14ac:dyDescent="0.3">
      <c r="A893" s="32"/>
      <c r="B893" s="31"/>
      <c r="C893" s="43"/>
      <c r="D893" s="43"/>
      <c r="E893" s="32"/>
      <c r="F893" s="32"/>
      <c r="G893" s="33"/>
      <c r="H893" s="33"/>
    </row>
    <row r="894" spans="1:8" s="7" customFormat="1" x14ac:dyDescent="0.3">
      <c r="A894" s="32"/>
      <c r="B894" s="31"/>
      <c r="C894" s="43"/>
      <c r="D894" s="43"/>
      <c r="E894" s="32"/>
      <c r="F894" s="32"/>
      <c r="G894" s="33"/>
      <c r="H894" s="33"/>
    </row>
    <row r="895" spans="1:8" s="7" customFormat="1" x14ac:dyDescent="0.3">
      <c r="A895" s="32"/>
      <c r="B895" s="31"/>
      <c r="C895" s="43"/>
      <c r="D895" s="43"/>
      <c r="E895" s="32"/>
      <c r="F895" s="32"/>
      <c r="G895" s="33"/>
      <c r="H895" s="33"/>
    </row>
    <row r="896" spans="1:8" s="7" customFormat="1" x14ac:dyDescent="0.3">
      <c r="A896" s="32"/>
      <c r="B896" s="31"/>
      <c r="C896" s="43"/>
      <c r="D896" s="43"/>
      <c r="E896" s="32"/>
      <c r="F896" s="32"/>
      <c r="G896" s="33"/>
      <c r="H896" s="33"/>
    </row>
    <row r="897" spans="1:8" s="7" customFormat="1" x14ac:dyDescent="0.3">
      <c r="A897" s="32"/>
      <c r="B897" s="31"/>
      <c r="C897" s="43"/>
      <c r="D897" s="43"/>
      <c r="E897" s="32"/>
      <c r="F897" s="32"/>
      <c r="G897" s="33"/>
      <c r="H897" s="33"/>
    </row>
    <row r="898" spans="1:8" s="7" customFormat="1" x14ac:dyDescent="0.3">
      <c r="A898" s="32"/>
      <c r="B898" s="31"/>
      <c r="C898" s="43"/>
      <c r="D898" s="43"/>
      <c r="E898" s="32"/>
      <c r="F898" s="32"/>
      <c r="G898" s="33"/>
      <c r="H898" s="33"/>
    </row>
    <row r="899" spans="1:8" s="7" customFormat="1" x14ac:dyDescent="0.3">
      <c r="A899" s="32"/>
      <c r="B899" s="31"/>
      <c r="C899" s="43"/>
      <c r="D899" s="43"/>
      <c r="E899" s="32"/>
      <c r="F899" s="32"/>
      <c r="G899" s="33"/>
      <c r="H899" s="33"/>
    </row>
    <row r="900" spans="1:8" s="7" customFormat="1" x14ac:dyDescent="0.3">
      <c r="A900" s="32"/>
      <c r="B900" s="31"/>
      <c r="C900" s="43"/>
      <c r="D900" s="43"/>
      <c r="E900" s="32"/>
      <c r="F900" s="32"/>
      <c r="G900" s="33"/>
      <c r="H900" s="33"/>
    </row>
    <row r="901" spans="1:8" s="7" customFormat="1" x14ac:dyDescent="0.3">
      <c r="A901" s="32"/>
      <c r="B901" s="31"/>
      <c r="C901" s="43"/>
      <c r="D901" s="43"/>
      <c r="E901" s="32"/>
      <c r="F901" s="32"/>
      <c r="G901" s="33"/>
      <c r="H901" s="33"/>
    </row>
    <row r="902" spans="1:8" s="7" customFormat="1" x14ac:dyDescent="0.3">
      <c r="A902" s="32"/>
      <c r="B902" s="31"/>
      <c r="C902" s="43"/>
      <c r="D902" s="43"/>
      <c r="E902" s="32"/>
      <c r="F902" s="32"/>
      <c r="G902" s="33"/>
      <c r="H902" s="33"/>
    </row>
    <row r="903" spans="1:8" s="7" customFormat="1" x14ac:dyDescent="0.3">
      <c r="A903" s="32"/>
      <c r="B903" s="31"/>
      <c r="C903" s="43"/>
      <c r="D903" s="43"/>
      <c r="E903" s="32"/>
      <c r="F903" s="32"/>
      <c r="G903" s="33"/>
      <c r="H903" s="33"/>
    </row>
    <row r="904" spans="1:8" s="7" customFormat="1" x14ac:dyDescent="0.3">
      <c r="A904" s="32"/>
      <c r="B904" s="31"/>
      <c r="C904" s="43"/>
      <c r="D904" s="43"/>
      <c r="E904" s="32"/>
      <c r="F904" s="32"/>
      <c r="G904" s="33"/>
      <c r="H904" s="33"/>
    </row>
    <row r="905" spans="1:8" s="7" customFormat="1" x14ac:dyDescent="0.3">
      <c r="A905" s="32"/>
      <c r="B905" s="31"/>
      <c r="C905" s="43"/>
      <c r="D905" s="43"/>
      <c r="E905" s="32"/>
      <c r="F905" s="32"/>
      <c r="G905" s="33"/>
      <c r="H905" s="33"/>
    </row>
    <row r="906" spans="1:8" s="7" customFormat="1" x14ac:dyDescent="0.3">
      <c r="A906" s="32"/>
      <c r="B906" s="31"/>
      <c r="C906" s="43"/>
      <c r="D906" s="43"/>
      <c r="E906" s="32"/>
      <c r="F906" s="32"/>
      <c r="G906" s="33"/>
      <c r="H906" s="33"/>
    </row>
    <row r="907" spans="1:8" s="7" customFormat="1" x14ac:dyDescent="0.3">
      <c r="A907" s="32"/>
      <c r="B907" s="31"/>
      <c r="C907" s="43"/>
      <c r="D907" s="43"/>
      <c r="E907" s="32"/>
      <c r="F907" s="32"/>
      <c r="G907" s="33"/>
      <c r="H907" s="33"/>
    </row>
    <row r="908" spans="1:8" s="7" customFormat="1" x14ac:dyDescent="0.3">
      <c r="A908" s="32"/>
      <c r="B908" s="31"/>
      <c r="C908" s="43"/>
      <c r="D908" s="43"/>
      <c r="E908" s="32"/>
      <c r="F908" s="32"/>
      <c r="G908" s="33"/>
      <c r="H908" s="33"/>
    </row>
    <row r="909" spans="1:8" s="7" customFormat="1" x14ac:dyDescent="0.3">
      <c r="A909" s="32"/>
      <c r="B909" s="31"/>
      <c r="C909" s="43"/>
      <c r="D909" s="43"/>
      <c r="E909" s="32"/>
      <c r="F909" s="32"/>
      <c r="G909" s="33"/>
      <c r="H909" s="33"/>
    </row>
    <row r="910" spans="1:8" s="7" customFormat="1" x14ac:dyDescent="0.3">
      <c r="A910" s="32"/>
      <c r="B910" s="31"/>
      <c r="C910" s="43"/>
      <c r="D910" s="43"/>
      <c r="E910" s="32"/>
      <c r="F910" s="32"/>
      <c r="G910" s="33"/>
      <c r="H910" s="33"/>
    </row>
    <row r="911" spans="1:8" s="7" customFormat="1" x14ac:dyDescent="0.3">
      <c r="A911" s="32"/>
      <c r="B911" s="31"/>
      <c r="C911" s="43"/>
      <c r="D911" s="43"/>
      <c r="E911" s="32"/>
      <c r="F911" s="32"/>
      <c r="G911" s="33"/>
      <c r="H911" s="33"/>
    </row>
    <row r="912" spans="1:8" s="7" customFormat="1" x14ac:dyDescent="0.3">
      <c r="A912" s="32"/>
      <c r="B912" s="31"/>
      <c r="C912" s="43"/>
      <c r="D912" s="43"/>
      <c r="E912" s="32"/>
      <c r="F912" s="32"/>
      <c r="G912" s="33"/>
      <c r="H912" s="33"/>
    </row>
    <row r="913" spans="1:8" s="7" customFormat="1" x14ac:dyDescent="0.3">
      <c r="A913" s="32"/>
      <c r="B913" s="31"/>
      <c r="C913" s="43"/>
      <c r="D913" s="43"/>
      <c r="E913" s="32"/>
      <c r="F913" s="32"/>
      <c r="G913" s="33"/>
      <c r="H913" s="33"/>
    </row>
    <row r="914" spans="1:8" s="7" customFormat="1" x14ac:dyDescent="0.3">
      <c r="A914" s="32"/>
      <c r="B914" s="31"/>
      <c r="C914" s="43"/>
      <c r="D914" s="43"/>
      <c r="E914" s="32"/>
      <c r="F914" s="32"/>
      <c r="G914" s="33"/>
      <c r="H914" s="33"/>
    </row>
    <row r="915" spans="1:8" s="7" customFormat="1" x14ac:dyDescent="0.3">
      <c r="A915" s="32"/>
      <c r="B915" s="31"/>
      <c r="C915" s="43"/>
      <c r="D915" s="43"/>
      <c r="E915" s="32"/>
      <c r="F915" s="32"/>
      <c r="G915" s="33"/>
      <c r="H915" s="33"/>
    </row>
    <row r="916" spans="1:8" s="7" customFormat="1" x14ac:dyDescent="0.3">
      <c r="A916" s="32"/>
      <c r="B916" s="31"/>
      <c r="C916" s="43"/>
      <c r="D916" s="43"/>
      <c r="E916" s="32"/>
      <c r="F916" s="32"/>
      <c r="G916" s="33"/>
      <c r="H916" s="33"/>
    </row>
    <row r="917" spans="1:8" s="7" customFormat="1" x14ac:dyDescent="0.3">
      <c r="A917" s="32"/>
      <c r="B917" s="31"/>
      <c r="C917" s="43"/>
      <c r="D917" s="43"/>
      <c r="E917" s="32"/>
      <c r="F917" s="32"/>
      <c r="G917" s="33"/>
      <c r="H917" s="33"/>
    </row>
    <row r="918" spans="1:8" s="7" customFormat="1" x14ac:dyDescent="0.3">
      <c r="A918" s="32"/>
      <c r="B918" s="31"/>
      <c r="C918" s="43"/>
      <c r="D918" s="43"/>
      <c r="E918" s="32"/>
      <c r="F918" s="32"/>
      <c r="G918" s="33"/>
      <c r="H918" s="33"/>
    </row>
    <row r="919" spans="1:8" s="7" customFormat="1" x14ac:dyDescent="0.3">
      <c r="A919" s="32"/>
      <c r="B919" s="31"/>
      <c r="C919" s="43"/>
      <c r="D919" s="43"/>
      <c r="E919" s="32"/>
      <c r="F919" s="32"/>
      <c r="G919" s="33"/>
      <c r="H919" s="33"/>
    </row>
    <row r="920" spans="1:8" s="7" customFormat="1" x14ac:dyDescent="0.3">
      <c r="A920" s="32"/>
      <c r="B920" s="31"/>
      <c r="C920" s="43"/>
      <c r="D920" s="43"/>
      <c r="E920" s="32"/>
      <c r="F920" s="32"/>
      <c r="G920" s="33"/>
      <c r="H920" s="33"/>
    </row>
    <row r="921" spans="1:8" s="7" customFormat="1" x14ac:dyDescent="0.3">
      <c r="A921" s="32"/>
      <c r="B921" s="31"/>
      <c r="C921" s="43"/>
      <c r="D921" s="43"/>
      <c r="E921" s="32"/>
      <c r="F921" s="32"/>
      <c r="G921" s="33"/>
      <c r="H921" s="33"/>
    </row>
    <row r="922" spans="1:8" s="7" customFormat="1" x14ac:dyDescent="0.3">
      <c r="A922" s="32"/>
      <c r="B922" s="31"/>
      <c r="C922" s="43"/>
      <c r="D922" s="43"/>
      <c r="E922" s="32"/>
      <c r="F922" s="32"/>
      <c r="G922" s="33"/>
      <c r="H922" s="33"/>
    </row>
    <row r="923" spans="1:8" s="7" customFormat="1" x14ac:dyDescent="0.3">
      <c r="A923" s="32"/>
      <c r="B923" s="31"/>
      <c r="C923" s="43"/>
      <c r="D923" s="43"/>
      <c r="E923" s="32"/>
      <c r="F923" s="32"/>
      <c r="G923" s="33"/>
      <c r="H923" s="33"/>
    </row>
    <row r="924" spans="1:8" s="7" customFormat="1" x14ac:dyDescent="0.3">
      <c r="A924" s="32"/>
      <c r="B924" s="31"/>
      <c r="C924" s="43"/>
      <c r="D924" s="43"/>
      <c r="E924" s="32"/>
      <c r="F924" s="32"/>
      <c r="G924" s="33"/>
      <c r="H924" s="33"/>
    </row>
    <row r="925" spans="1:8" s="7" customFormat="1" x14ac:dyDescent="0.3">
      <c r="A925" s="32"/>
      <c r="B925" s="31"/>
      <c r="C925" s="43"/>
      <c r="D925" s="43"/>
      <c r="E925" s="32"/>
      <c r="F925" s="32"/>
      <c r="G925" s="33"/>
      <c r="H925" s="33"/>
    </row>
    <row r="926" spans="1:8" s="7" customFormat="1" x14ac:dyDescent="0.3">
      <c r="A926" s="32"/>
      <c r="B926" s="31"/>
      <c r="C926" s="43"/>
      <c r="D926" s="43"/>
      <c r="E926" s="32"/>
      <c r="F926" s="32"/>
      <c r="G926" s="33"/>
      <c r="H926" s="33"/>
    </row>
    <row r="927" spans="1:8" s="7" customFormat="1" x14ac:dyDescent="0.3">
      <c r="A927" s="32"/>
      <c r="B927" s="31"/>
      <c r="C927" s="43"/>
      <c r="D927" s="43"/>
      <c r="E927" s="32"/>
      <c r="F927" s="32"/>
      <c r="G927" s="33"/>
      <c r="H927" s="33"/>
    </row>
    <row r="928" spans="1:8" s="7" customFormat="1" x14ac:dyDescent="0.3">
      <c r="A928" s="32"/>
      <c r="B928" s="31"/>
      <c r="C928" s="43"/>
      <c r="D928" s="43"/>
      <c r="E928" s="32"/>
      <c r="F928" s="32"/>
      <c r="G928" s="33"/>
      <c r="H928" s="33"/>
    </row>
    <row r="929" spans="1:8" s="7" customFormat="1" x14ac:dyDescent="0.3">
      <c r="A929" s="32"/>
      <c r="B929" s="31"/>
      <c r="C929" s="43"/>
      <c r="D929" s="43"/>
      <c r="E929" s="32"/>
      <c r="F929" s="32"/>
      <c r="G929" s="33"/>
      <c r="H929" s="33"/>
    </row>
    <row r="930" spans="1:8" s="7" customFormat="1" x14ac:dyDescent="0.3">
      <c r="A930" s="32"/>
      <c r="B930" s="31"/>
      <c r="C930" s="43"/>
      <c r="D930" s="43"/>
      <c r="E930" s="32"/>
      <c r="F930" s="32"/>
      <c r="G930" s="33"/>
      <c r="H930" s="33"/>
    </row>
    <row r="931" spans="1:8" s="7" customFormat="1" x14ac:dyDescent="0.3">
      <c r="A931" s="32"/>
      <c r="B931" s="31"/>
      <c r="C931" s="43"/>
      <c r="D931" s="43"/>
      <c r="E931" s="32"/>
      <c r="F931" s="32"/>
      <c r="G931" s="33"/>
      <c r="H931" s="33"/>
    </row>
    <row r="932" spans="1:8" s="7" customFormat="1" x14ac:dyDescent="0.3">
      <c r="A932" s="32"/>
      <c r="B932" s="31"/>
      <c r="C932" s="43"/>
      <c r="D932" s="43"/>
      <c r="E932" s="32"/>
      <c r="F932" s="32"/>
      <c r="G932" s="33"/>
      <c r="H932" s="33"/>
    </row>
    <row r="933" spans="1:8" s="7" customFormat="1" x14ac:dyDescent="0.3">
      <c r="A933" s="32"/>
      <c r="B933" s="31"/>
      <c r="C933" s="43"/>
      <c r="D933" s="43"/>
      <c r="E933" s="32"/>
      <c r="F933" s="32"/>
      <c r="G933" s="33"/>
      <c r="H933" s="33"/>
    </row>
    <row r="934" spans="1:8" s="7" customFormat="1" x14ac:dyDescent="0.3">
      <c r="A934" s="32"/>
      <c r="B934" s="31"/>
      <c r="C934" s="43"/>
      <c r="D934" s="43"/>
      <c r="E934" s="32"/>
      <c r="F934" s="32"/>
      <c r="G934" s="33"/>
      <c r="H934" s="33"/>
    </row>
    <row r="935" spans="1:8" s="7" customFormat="1" x14ac:dyDescent="0.3">
      <c r="A935" s="32"/>
      <c r="B935" s="31"/>
      <c r="C935" s="43"/>
      <c r="D935" s="43"/>
      <c r="E935" s="32"/>
      <c r="F935" s="32"/>
      <c r="G935" s="33"/>
      <c r="H935" s="33"/>
    </row>
    <row r="936" spans="1:8" s="7" customFormat="1" x14ac:dyDescent="0.3">
      <c r="A936" s="32"/>
      <c r="B936" s="31"/>
      <c r="C936" s="43"/>
      <c r="D936" s="43"/>
      <c r="E936" s="32"/>
      <c r="F936" s="32"/>
      <c r="G936" s="33"/>
      <c r="H936" s="33"/>
    </row>
    <row r="937" spans="1:8" s="7" customFormat="1" x14ac:dyDescent="0.3">
      <c r="A937" s="32"/>
      <c r="B937" s="31"/>
      <c r="C937" s="43"/>
      <c r="D937" s="43"/>
      <c r="E937" s="32"/>
      <c r="F937" s="32"/>
      <c r="G937" s="33"/>
      <c r="H937" s="33"/>
    </row>
    <row r="938" spans="1:8" s="7" customFormat="1" x14ac:dyDescent="0.3">
      <c r="A938" s="32"/>
      <c r="B938" s="31"/>
      <c r="C938" s="43"/>
      <c r="D938" s="43"/>
      <c r="E938" s="32"/>
      <c r="F938" s="32"/>
      <c r="G938" s="33"/>
      <c r="H938" s="33"/>
    </row>
    <row r="939" spans="1:8" s="7" customFormat="1" x14ac:dyDescent="0.3">
      <c r="A939" s="32"/>
      <c r="B939" s="31"/>
      <c r="C939" s="43"/>
      <c r="D939" s="43"/>
      <c r="E939" s="32"/>
      <c r="F939" s="32"/>
      <c r="G939" s="33"/>
      <c r="H939" s="33"/>
    </row>
    <row r="940" spans="1:8" s="7" customFormat="1" x14ac:dyDescent="0.3">
      <c r="A940" s="32"/>
      <c r="B940" s="31"/>
      <c r="C940" s="43"/>
      <c r="D940" s="43"/>
      <c r="E940" s="32"/>
      <c r="F940" s="32"/>
      <c r="G940" s="33"/>
      <c r="H940" s="33"/>
    </row>
    <row r="941" spans="1:8" s="7" customFormat="1" x14ac:dyDescent="0.3">
      <c r="A941" s="32"/>
      <c r="B941" s="31"/>
      <c r="C941" s="43"/>
      <c r="D941" s="43"/>
      <c r="E941" s="32"/>
      <c r="F941" s="32"/>
      <c r="G941" s="33"/>
      <c r="H941" s="33"/>
    </row>
    <row r="942" spans="1:8" s="7" customFormat="1" x14ac:dyDescent="0.3">
      <c r="A942" s="32"/>
      <c r="B942" s="31"/>
      <c r="C942" s="43"/>
      <c r="D942" s="43"/>
      <c r="E942" s="32"/>
      <c r="F942" s="32"/>
      <c r="G942" s="33"/>
      <c r="H942" s="33"/>
    </row>
    <row r="943" spans="1:8" s="7" customFormat="1" x14ac:dyDescent="0.3">
      <c r="A943" s="32"/>
      <c r="B943" s="31"/>
      <c r="C943" s="43"/>
      <c r="D943" s="43"/>
      <c r="E943" s="32"/>
      <c r="F943" s="32"/>
      <c r="G943" s="33"/>
      <c r="H943" s="33"/>
    </row>
    <row r="944" spans="1:8" s="7" customFormat="1" x14ac:dyDescent="0.3">
      <c r="A944" s="32"/>
      <c r="B944" s="31"/>
      <c r="C944" s="43"/>
      <c r="D944" s="43"/>
      <c r="E944" s="32"/>
      <c r="F944" s="32"/>
      <c r="G944" s="33"/>
      <c r="H944" s="33"/>
    </row>
    <row r="945" spans="1:8" s="7" customFormat="1" x14ac:dyDescent="0.3">
      <c r="A945" s="32"/>
      <c r="B945" s="31"/>
      <c r="C945" s="43"/>
      <c r="D945" s="43"/>
      <c r="E945" s="32"/>
      <c r="F945" s="32"/>
      <c r="G945" s="33"/>
      <c r="H945" s="33"/>
    </row>
    <row r="946" spans="1:8" s="7" customFormat="1" x14ac:dyDescent="0.3">
      <c r="A946" s="32"/>
      <c r="B946" s="31"/>
      <c r="C946" s="43"/>
      <c r="D946" s="43"/>
      <c r="E946" s="32"/>
      <c r="F946" s="32"/>
      <c r="G946" s="33"/>
      <c r="H946" s="33"/>
    </row>
    <row r="947" spans="1:8" s="7" customFormat="1" x14ac:dyDescent="0.3">
      <c r="A947" s="32"/>
      <c r="B947" s="31"/>
      <c r="C947" s="43"/>
      <c r="D947" s="43"/>
      <c r="E947" s="32"/>
      <c r="F947" s="32"/>
      <c r="G947" s="33"/>
      <c r="H947" s="33"/>
    </row>
    <row r="948" spans="1:8" s="7" customFormat="1" x14ac:dyDescent="0.3">
      <c r="A948" s="32"/>
      <c r="B948" s="31"/>
      <c r="C948" s="43"/>
      <c r="D948" s="43"/>
      <c r="E948" s="32"/>
      <c r="F948" s="32"/>
      <c r="G948" s="33"/>
      <c r="H948" s="33"/>
    </row>
    <row r="949" spans="1:8" s="7" customFormat="1" x14ac:dyDescent="0.3">
      <c r="A949" s="32"/>
      <c r="B949" s="31"/>
      <c r="C949" s="43"/>
      <c r="D949" s="43"/>
      <c r="E949" s="32"/>
      <c r="F949" s="32"/>
      <c r="G949" s="33"/>
      <c r="H949" s="33"/>
    </row>
    <row r="950" spans="1:8" s="7" customFormat="1" x14ac:dyDescent="0.3">
      <c r="A950" s="32"/>
      <c r="B950" s="31"/>
      <c r="C950" s="43"/>
      <c r="D950" s="43"/>
      <c r="E950" s="32"/>
      <c r="F950" s="32"/>
      <c r="G950" s="33"/>
      <c r="H950" s="33"/>
    </row>
    <row r="951" spans="1:8" s="7" customFormat="1" x14ac:dyDescent="0.3">
      <c r="A951" s="32"/>
      <c r="B951" s="31"/>
      <c r="C951" s="43"/>
      <c r="D951" s="43"/>
      <c r="E951" s="32"/>
      <c r="F951" s="32"/>
      <c r="G951" s="33"/>
      <c r="H951" s="33"/>
    </row>
    <row r="952" spans="1:8" s="7" customFormat="1" x14ac:dyDescent="0.3">
      <c r="A952" s="32"/>
      <c r="B952" s="31"/>
      <c r="C952" s="43"/>
      <c r="D952" s="43"/>
      <c r="E952" s="32"/>
      <c r="F952" s="32"/>
      <c r="G952" s="33"/>
      <c r="H952" s="33"/>
    </row>
    <row r="953" spans="1:8" s="7" customFormat="1" x14ac:dyDescent="0.3">
      <c r="A953" s="32"/>
      <c r="B953" s="31"/>
      <c r="C953" s="43"/>
      <c r="D953" s="43"/>
      <c r="E953" s="32"/>
      <c r="F953" s="32"/>
      <c r="G953" s="33"/>
      <c r="H953" s="33"/>
    </row>
    <row r="954" spans="1:8" s="7" customFormat="1" x14ac:dyDescent="0.3">
      <c r="A954" s="32"/>
      <c r="B954" s="31"/>
      <c r="C954" s="43"/>
      <c r="D954" s="43"/>
      <c r="E954" s="32"/>
      <c r="F954" s="32"/>
      <c r="G954" s="33"/>
      <c r="H954" s="33"/>
    </row>
    <row r="955" spans="1:8" s="7" customFormat="1" x14ac:dyDescent="0.3">
      <c r="A955" s="32"/>
      <c r="B955" s="31"/>
      <c r="C955" s="43"/>
      <c r="D955" s="43"/>
      <c r="E955" s="32"/>
      <c r="F955" s="32"/>
      <c r="G955" s="33"/>
      <c r="H955" s="33"/>
    </row>
    <row r="956" spans="1:8" s="7" customFormat="1" x14ac:dyDescent="0.3">
      <c r="A956" s="32"/>
      <c r="B956" s="31"/>
      <c r="C956" s="43"/>
      <c r="D956" s="43"/>
      <c r="E956" s="32"/>
      <c r="F956" s="32"/>
      <c r="G956" s="33"/>
      <c r="H956" s="33"/>
    </row>
    <row r="957" spans="1:8" s="7" customFormat="1" x14ac:dyDescent="0.3">
      <c r="A957" s="32"/>
      <c r="B957" s="31"/>
      <c r="C957" s="43"/>
      <c r="D957" s="43"/>
      <c r="E957" s="32"/>
      <c r="F957" s="32"/>
      <c r="G957" s="33"/>
      <c r="H957" s="33"/>
    </row>
    <row r="958" spans="1:8" s="7" customFormat="1" x14ac:dyDescent="0.3">
      <c r="A958" s="32"/>
      <c r="B958" s="31"/>
      <c r="C958" s="43"/>
      <c r="D958" s="43"/>
      <c r="E958" s="32"/>
      <c r="F958" s="32"/>
      <c r="G958" s="33"/>
      <c r="H958" s="33"/>
    </row>
    <row r="959" spans="1:8" s="7" customFormat="1" x14ac:dyDescent="0.3">
      <c r="A959" s="32"/>
      <c r="B959" s="31"/>
      <c r="C959" s="43"/>
      <c r="D959" s="43"/>
      <c r="E959" s="32"/>
      <c r="F959" s="32"/>
      <c r="G959" s="33"/>
      <c r="H959" s="33"/>
    </row>
    <row r="960" spans="1:8" s="7" customFormat="1" x14ac:dyDescent="0.3">
      <c r="A960" s="32"/>
      <c r="B960" s="31"/>
      <c r="C960" s="43"/>
      <c r="D960" s="43"/>
      <c r="E960" s="32"/>
      <c r="F960" s="32"/>
      <c r="G960" s="33"/>
      <c r="H960" s="33"/>
    </row>
    <row r="961" spans="1:8" s="7" customFormat="1" x14ac:dyDescent="0.3">
      <c r="A961" s="32"/>
      <c r="B961" s="31"/>
      <c r="C961" s="43"/>
      <c r="D961" s="43"/>
      <c r="E961" s="32"/>
      <c r="F961" s="32"/>
      <c r="G961" s="33"/>
      <c r="H961" s="33"/>
    </row>
    <row r="962" spans="1:8" s="7" customFormat="1" x14ac:dyDescent="0.3">
      <c r="A962" s="32"/>
      <c r="B962" s="31"/>
      <c r="C962" s="43"/>
      <c r="D962" s="43"/>
      <c r="E962" s="32"/>
      <c r="F962" s="32"/>
      <c r="G962" s="33"/>
      <c r="H962" s="33"/>
    </row>
    <row r="963" spans="1:8" s="7" customFormat="1" x14ac:dyDescent="0.3">
      <c r="A963" s="32"/>
      <c r="B963" s="31"/>
      <c r="C963" s="43"/>
      <c r="D963" s="43"/>
      <c r="E963" s="32"/>
      <c r="F963" s="32"/>
      <c r="G963" s="33"/>
      <c r="H963" s="33"/>
    </row>
    <row r="964" spans="1:8" s="7" customFormat="1" x14ac:dyDescent="0.3">
      <c r="A964" s="32"/>
      <c r="B964" s="31"/>
      <c r="C964" s="43"/>
      <c r="D964" s="43"/>
      <c r="E964" s="32"/>
      <c r="F964" s="32"/>
      <c r="G964" s="33"/>
      <c r="H964" s="33"/>
    </row>
    <row r="965" spans="1:8" s="7" customFormat="1" x14ac:dyDescent="0.3">
      <c r="A965" s="32"/>
      <c r="B965" s="31"/>
      <c r="C965" s="43"/>
      <c r="D965" s="43"/>
      <c r="E965" s="32"/>
      <c r="F965" s="32"/>
      <c r="G965" s="33"/>
      <c r="H965" s="33"/>
    </row>
    <row r="966" spans="1:8" s="7" customFormat="1" x14ac:dyDescent="0.3">
      <c r="A966" s="32"/>
      <c r="B966" s="31"/>
      <c r="C966" s="43"/>
      <c r="D966" s="43"/>
      <c r="E966" s="32"/>
      <c r="F966" s="32"/>
      <c r="G966" s="33"/>
      <c r="H966" s="33"/>
    </row>
    <row r="967" spans="1:8" s="7" customFormat="1" x14ac:dyDescent="0.3">
      <c r="A967" s="32"/>
      <c r="B967" s="31"/>
      <c r="C967" s="43"/>
      <c r="D967" s="43"/>
      <c r="E967" s="32"/>
      <c r="F967" s="32"/>
      <c r="G967" s="33"/>
      <c r="H967" s="33"/>
    </row>
    <row r="968" spans="1:8" s="7" customFormat="1" x14ac:dyDescent="0.3">
      <c r="A968" s="32"/>
      <c r="B968" s="31"/>
      <c r="C968" s="43"/>
      <c r="D968" s="43"/>
      <c r="E968" s="32"/>
      <c r="F968" s="32"/>
      <c r="G968" s="33"/>
      <c r="H968" s="33"/>
    </row>
    <row r="969" spans="1:8" s="7" customFormat="1" x14ac:dyDescent="0.3">
      <c r="A969" s="32"/>
      <c r="B969" s="31"/>
      <c r="C969" s="43"/>
      <c r="D969" s="43"/>
      <c r="E969" s="32"/>
      <c r="F969" s="32"/>
      <c r="G969" s="33"/>
      <c r="H969" s="33"/>
    </row>
    <row r="970" spans="1:8" s="7" customFormat="1" x14ac:dyDescent="0.3">
      <c r="A970" s="32"/>
      <c r="B970" s="31"/>
      <c r="C970" s="43"/>
      <c r="D970" s="43"/>
      <c r="E970" s="32"/>
      <c r="F970" s="32"/>
      <c r="G970" s="33"/>
      <c r="H970" s="33"/>
    </row>
    <row r="971" spans="1:8" s="7" customFormat="1" x14ac:dyDescent="0.3">
      <c r="A971" s="32"/>
      <c r="B971" s="31"/>
      <c r="C971" s="43"/>
      <c r="D971" s="43"/>
      <c r="E971" s="32"/>
      <c r="F971" s="32"/>
      <c r="G971" s="33"/>
      <c r="H971" s="33"/>
    </row>
    <row r="972" spans="1:8" s="7" customFormat="1" x14ac:dyDescent="0.3">
      <c r="A972" s="32"/>
      <c r="B972" s="31"/>
      <c r="C972" s="43"/>
      <c r="D972" s="43"/>
      <c r="E972" s="32"/>
      <c r="F972" s="32"/>
      <c r="G972" s="33"/>
      <c r="H972" s="33"/>
    </row>
    <row r="973" spans="1:8" s="7" customFormat="1" x14ac:dyDescent="0.3">
      <c r="A973" s="32"/>
      <c r="B973" s="31"/>
      <c r="C973" s="43"/>
      <c r="D973" s="43"/>
      <c r="E973" s="32"/>
      <c r="F973" s="32"/>
      <c r="G973" s="33"/>
      <c r="H973" s="33"/>
    </row>
    <row r="974" spans="1:8" s="7" customFormat="1" x14ac:dyDescent="0.3">
      <c r="A974" s="32"/>
      <c r="B974" s="31"/>
      <c r="C974" s="43"/>
      <c r="D974" s="43"/>
      <c r="E974" s="32"/>
      <c r="F974" s="32"/>
      <c r="G974" s="33"/>
      <c r="H974" s="33"/>
    </row>
    <row r="975" spans="1:8" s="7" customFormat="1" x14ac:dyDescent="0.3">
      <c r="A975" s="32"/>
      <c r="B975" s="31"/>
      <c r="C975" s="43"/>
      <c r="D975" s="43"/>
      <c r="E975" s="32"/>
      <c r="F975" s="32"/>
      <c r="G975" s="33"/>
      <c r="H975" s="33"/>
    </row>
    <row r="976" spans="1:8" s="7" customFormat="1" x14ac:dyDescent="0.3">
      <c r="A976" s="32"/>
      <c r="B976" s="31"/>
      <c r="C976" s="43"/>
      <c r="D976" s="43"/>
      <c r="E976" s="32"/>
      <c r="F976" s="32"/>
      <c r="G976" s="33"/>
      <c r="H976" s="33"/>
    </row>
    <row r="977" spans="1:8" s="7" customFormat="1" x14ac:dyDescent="0.3">
      <c r="A977" s="32"/>
      <c r="B977" s="31"/>
      <c r="C977" s="43"/>
      <c r="D977" s="43"/>
      <c r="E977" s="32"/>
      <c r="F977" s="32"/>
      <c r="G977" s="33"/>
      <c r="H977" s="33"/>
    </row>
    <row r="978" spans="1:8" s="7" customFormat="1" x14ac:dyDescent="0.3">
      <c r="A978" s="32"/>
      <c r="B978" s="31"/>
      <c r="C978" s="43"/>
      <c r="D978" s="43"/>
      <c r="E978" s="32"/>
      <c r="F978" s="32"/>
      <c r="G978" s="33"/>
      <c r="H978" s="33"/>
    </row>
    <row r="979" spans="1:8" s="7" customFormat="1" x14ac:dyDescent="0.3">
      <c r="A979" s="32"/>
      <c r="B979" s="31"/>
      <c r="C979" s="43"/>
      <c r="D979" s="43"/>
      <c r="E979" s="32"/>
      <c r="F979" s="32"/>
      <c r="G979" s="33"/>
      <c r="H979" s="33"/>
    </row>
    <row r="980" spans="1:8" s="7" customFormat="1" x14ac:dyDescent="0.3">
      <c r="A980" s="32"/>
      <c r="B980" s="31"/>
      <c r="C980" s="43"/>
      <c r="D980" s="43"/>
      <c r="E980" s="32"/>
      <c r="F980" s="32"/>
      <c r="G980" s="33"/>
      <c r="H980" s="33"/>
    </row>
    <row r="981" spans="1:8" x14ac:dyDescent="0.3">
      <c r="A981" s="32"/>
      <c r="B981" s="31"/>
      <c r="C981" s="43"/>
      <c r="D981" s="43"/>
      <c r="E981" s="32"/>
      <c r="F981" s="32"/>
      <c r="G981" s="33"/>
      <c r="H981" s="33"/>
    </row>
    <row r="982" spans="1:8" x14ac:dyDescent="0.3">
      <c r="A982" s="32"/>
      <c r="B982" s="31"/>
      <c r="C982" s="43"/>
      <c r="D982" s="43"/>
      <c r="E982" s="32"/>
      <c r="F982" s="32"/>
      <c r="G982" s="33"/>
      <c r="H982" s="33"/>
    </row>
    <row r="983" spans="1:8" x14ac:dyDescent="0.3">
      <c r="A983" s="32"/>
      <c r="B983" s="31"/>
      <c r="C983" s="43"/>
      <c r="D983" s="43"/>
      <c r="E983" s="32"/>
      <c r="F983" s="32"/>
      <c r="G983" s="33"/>
      <c r="H983" s="33"/>
    </row>
    <row r="984" spans="1:8" x14ac:dyDescent="0.3">
      <c r="A984" s="32"/>
      <c r="B984" s="31"/>
      <c r="C984" s="43"/>
      <c r="D984" s="43"/>
      <c r="E984" s="32"/>
      <c r="F984" s="32"/>
      <c r="G984" s="33"/>
      <c r="H984" s="33"/>
    </row>
  </sheetData>
  <sortState xmlns:xlrd2="http://schemas.microsoft.com/office/spreadsheetml/2017/richdata2" ref="A2:G616">
    <sortCondition ref="A2:A616"/>
  </sortState>
  <conditionalFormatting sqref="L3">
    <cfRule type="cellIs" dxfId="125" priority="1" operator="equal">
      <formula>"ok"</formula>
    </cfRule>
    <cfRule type="cellIs" dxfId="124"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80"/>
  <sheetViews>
    <sheetView zoomScaleNormal="100" workbookViewId="0">
      <pane ySplit="1" topLeftCell="A2" activePane="bottomLeft" state="frozen"/>
      <selection activeCell="E13" sqref="E13:E14"/>
      <selection pane="bottomLeft" activeCell="I638" sqref="I638:I642"/>
    </sheetView>
  </sheetViews>
  <sheetFormatPr defaultRowHeight="14.4" x14ac:dyDescent="0.3"/>
  <cols>
    <col min="1" max="1" width="9.109375" style="9"/>
    <col min="2" max="2" width="37.6640625" style="17" customWidth="1"/>
    <col min="3" max="3" width="29.88671875" style="17" customWidth="1"/>
    <col min="4" max="4" width="28" style="17" customWidth="1"/>
    <col min="5" max="5" width="20.109375" style="12" bestFit="1" customWidth="1"/>
    <col min="6" max="6" width="34.88671875" style="9" customWidth="1"/>
    <col min="7" max="8" width="40" style="4" customWidth="1"/>
    <col min="9" max="9" width="3.5546875" style="2" customWidth="1"/>
  </cols>
  <sheetData>
    <row r="1" spans="1:12" s="1" customFormat="1" x14ac:dyDescent="0.3">
      <c r="A1" s="1" t="s">
        <v>740</v>
      </c>
      <c r="B1" s="16" t="s">
        <v>542</v>
      </c>
      <c r="C1" s="16" t="s">
        <v>527</v>
      </c>
      <c r="D1" s="16" t="s">
        <v>748</v>
      </c>
      <c r="E1" s="1" t="s">
        <v>9</v>
      </c>
      <c r="F1" s="1" t="s">
        <v>745</v>
      </c>
      <c r="G1" s="6" t="s">
        <v>744</v>
      </c>
      <c r="H1" s="6" t="s">
        <v>2044</v>
      </c>
    </row>
    <row r="2" spans="1:12" x14ac:dyDescent="0.3">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755</v>
      </c>
      <c r="K2" s="8">
        <f>MAX(A:A)+1</f>
        <v>702</v>
      </c>
    </row>
    <row r="3" spans="1:12" x14ac:dyDescent="0.3">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760</v>
      </c>
      <c r="K3" s="8">
        <f>SUM(A2:A642)</f>
        <v>224198</v>
      </c>
      <c r="L3" t="str">
        <f>IF(K3&lt;&gt;Vocabulary!N3,"nok","ok")</f>
        <v>ok</v>
      </c>
    </row>
    <row r="4" spans="1:12" x14ac:dyDescent="0.3">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3">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3">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3">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3">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3">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3">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3">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3">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3">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3">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3">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3">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3">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3">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3">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3">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3">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3">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3">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3">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3">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3">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3">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3">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0.8" x14ac:dyDescent="0.3">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1753</v>
      </c>
      <c r="G221" s="4" t="s">
        <v>1752</v>
      </c>
    </row>
    <row r="222" spans="1:8" ht="129.6" x14ac:dyDescent="0.3">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79</v>
      </c>
      <c r="G222" s="4" t="s">
        <v>1825</v>
      </c>
    </row>
    <row r="223" spans="1:8" ht="129.6" x14ac:dyDescent="0.3">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1560</v>
      </c>
      <c r="G223" s="4" t="s">
        <v>1731</v>
      </c>
    </row>
    <row r="224" spans="1:8" x14ac:dyDescent="0.3">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301</v>
      </c>
      <c r="G224" s="9" t="s">
        <v>1949</v>
      </c>
      <c r="H224" s="9" t="s">
        <v>1894</v>
      </c>
    </row>
    <row r="225" spans="1:8" x14ac:dyDescent="0.3">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31</v>
      </c>
      <c r="G225" s="4" t="s">
        <v>1622</v>
      </c>
    </row>
    <row r="226" spans="1:8" ht="43.2" x14ac:dyDescent="0.3">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88</v>
      </c>
      <c r="G226" s="4" t="s">
        <v>2068</v>
      </c>
      <c r="H226" s="4" t="s">
        <v>2067</v>
      </c>
    </row>
    <row r="227" spans="1:8" x14ac:dyDescent="0.3">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261</v>
      </c>
      <c r="G227" s="9" t="s">
        <v>1943</v>
      </c>
      <c r="H227" s="4" t="s">
        <v>1916</v>
      </c>
    </row>
    <row r="228" spans="1:8" x14ac:dyDescent="0.3">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92</v>
      </c>
      <c r="G228" s="4" t="s">
        <v>1914</v>
      </c>
      <c r="H228" s="27" t="s">
        <v>2070</v>
      </c>
    </row>
    <row r="229" spans="1:8" x14ac:dyDescent="0.3">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4" t="s">
        <v>1918</v>
      </c>
    </row>
    <row r="230" spans="1:8" ht="28.8" x14ac:dyDescent="0.3">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2282</v>
      </c>
      <c r="G230" s="4" t="s">
        <v>2179</v>
      </c>
    </row>
    <row r="231" spans="1:8" ht="28.8" x14ac:dyDescent="0.3">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90</v>
      </c>
      <c r="G231" s="4" t="s">
        <v>2418</v>
      </c>
      <c r="H231" s="4" t="s">
        <v>2415</v>
      </c>
    </row>
    <row r="232" spans="1:8" ht="28.8" x14ac:dyDescent="0.3">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1719</v>
      </c>
      <c r="G232" s="4" t="s">
        <v>2421</v>
      </c>
      <c r="H232" s="4" t="s">
        <v>2415</v>
      </c>
    </row>
    <row r="233" spans="1:8" x14ac:dyDescent="0.3">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310</v>
      </c>
      <c r="G233" s="9" t="s">
        <v>1920</v>
      </c>
      <c r="H233" s="9"/>
    </row>
    <row r="234" spans="1:8" ht="57.6" x14ac:dyDescent="0.3">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277</v>
      </c>
      <c r="G234" s="4" t="s">
        <v>1925</v>
      </c>
    </row>
    <row r="235" spans="1:8" ht="57.6" x14ac:dyDescent="0.3">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1895</v>
      </c>
      <c r="G235" s="4" t="s">
        <v>1718</v>
      </c>
    </row>
    <row r="236" spans="1:8" ht="201.6" x14ac:dyDescent="0.3">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96</v>
      </c>
      <c r="G236" s="4" t="s">
        <v>2170</v>
      </c>
      <c r="H236" s="4" t="s">
        <v>2171</v>
      </c>
    </row>
    <row r="237" spans="1:8" ht="43.2" x14ac:dyDescent="0.3">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259</v>
      </c>
      <c r="G237" s="4" t="s">
        <v>1923</v>
      </c>
      <c r="H237" s="4" t="s">
        <v>2076</v>
      </c>
    </row>
    <row r="238" spans="1:8" ht="43.2" x14ac:dyDescent="0.3">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98</v>
      </c>
      <c r="G238" s="4" t="s">
        <v>1926</v>
      </c>
    </row>
    <row r="239" spans="1:8" ht="43.2" x14ac:dyDescent="0.3">
      <c r="A239" s="9">
        <v>241</v>
      </c>
      <c r="B239" s="17" t="str">
        <f>IF($A239&lt;&gt;"",IF(VLOOKUP($A239,Vocabulary!$A:$J,2,)="","",VLOOKUP($A239,Vocabulary!$A:$J,2,)),"")</f>
        <v>cbeNumber</v>
      </c>
      <c r="C239" s="17" t="str">
        <f>IF($A239&lt;&gt;"",IF(VLOOKUP($A239,Vocabulary!$A:$J,3,)="","",VLOOKUP($A239,Vocabulary!$A:$J,3,)),"")</f>
        <v>Identifier issued by CBE for either an organization or a site (establishment) of an organization</v>
      </c>
      <c r="D239" s="17" t="str">
        <f>IF($A239&lt;&gt;"",IF(VLOOKUP($A239,Vocabulary!$A:$J,7,)="","",VLOOKUP($A239,Vocabulary!$A:$J,7,)),"")</f>
        <v>CBE = Crossroads Bank for Enterprises</v>
      </c>
      <c r="E239" s="12" t="str">
        <f>IF($A239&lt;&gt;"",VLOOKUP($A239,Vocabulary!$A:$J,4,),"")</f>
        <v>Organization</v>
      </c>
      <c r="F239" s="9" t="s">
        <v>1626</v>
      </c>
      <c r="G239" s="4" t="s">
        <v>2414</v>
      </c>
      <c r="H239" s="4" t="s">
        <v>2415</v>
      </c>
    </row>
    <row r="240" spans="1:8" ht="28.8" x14ac:dyDescent="0.3">
      <c r="A240" s="9">
        <v>242</v>
      </c>
      <c r="B240" s="17"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1748</v>
      </c>
      <c r="G240" s="4" t="s">
        <v>1747</v>
      </c>
    </row>
    <row r="241" spans="1:8" ht="86.4" x14ac:dyDescent="0.3">
      <c r="A241" s="9">
        <v>243</v>
      </c>
      <c r="B241" s="17"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101</v>
      </c>
      <c r="G241" s="4" t="s">
        <v>2176</v>
      </c>
    </row>
    <row r="242" spans="1:8" x14ac:dyDescent="0.3">
      <c r="A242" s="9">
        <v>244</v>
      </c>
      <c r="B242" s="17" t="str">
        <f>IF($A242&lt;&gt;"",IF(VLOOKUP($A242,Vocabulary!$A:$J,2,)="","",VLOOKUP($A242,Vocabulary!$A:$J,2,)),"")</f>
        <v>person</v>
      </c>
      <c r="C242" s="17" t="str">
        <f>IF($A242&lt;&gt;"",IF(VLOOKUP($A242,Vocabulary!$A:$J,3,)="","",VLOOKUP($A242,Vocabulary!$A:$J,3,)),"")</f>
        <v>Person.</v>
      </c>
      <c r="D242" s="17" t="str">
        <f>IF($A242&lt;&gt;"",IF(VLOOKUP($A242,Vocabulary!$A:$J,7,)="","",VLOOKUP($A242,Vocabulary!$A:$J,7,)),"")</f>
        <v/>
      </c>
      <c r="E242" s="12" t="str">
        <f>IF($A242&lt;&gt;"",VLOOKUP($A242,Vocabulary!$A:$J,4,),"")</f>
        <v>Organization</v>
      </c>
      <c r="F242" s="9" t="s">
        <v>2385</v>
      </c>
      <c r="G242" s="9" t="s">
        <v>2385</v>
      </c>
      <c r="H242" s="9"/>
    </row>
    <row r="243" spans="1:8" x14ac:dyDescent="0.3">
      <c r="A243" s="9">
        <v>245</v>
      </c>
      <c r="B243" s="17"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105</v>
      </c>
      <c r="G243" s="9" t="s">
        <v>105</v>
      </c>
    </row>
    <row r="244" spans="1:8" ht="57.6" x14ac:dyDescent="0.3">
      <c r="A244" s="9">
        <v>246</v>
      </c>
      <c r="B244" s="17"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103</v>
      </c>
      <c r="H244" s="4" t="s">
        <v>2072</v>
      </c>
    </row>
    <row r="245" spans="1:8" x14ac:dyDescent="0.3">
      <c r="A245" s="9">
        <v>248</v>
      </c>
      <c r="B245" s="17"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2013</v>
      </c>
      <c r="G245" s="9" t="s">
        <v>2012</v>
      </c>
      <c r="H245" s="9"/>
    </row>
    <row r="246" spans="1:8" ht="244.8" x14ac:dyDescent="0.3">
      <c r="A246" s="9">
        <v>249</v>
      </c>
      <c r="B246" s="17"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1837</v>
      </c>
      <c r="G246" s="4" t="s">
        <v>2059</v>
      </c>
      <c r="H246" s="4" t="s">
        <v>1698</v>
      </c>
    </row>
    <row r="247" spans="1:8" ht="72" x14ac:dyDescent="0.3">
      <c r="A247" s="9">
        <v>250</v>
      </c>
      <c r="B247" s="17"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196</v>
      </c>
      <c r="G247" s="4" t="s">
        <v>1929</v>
      </c>
    </row>
    <row r="248" spans="1:8" ht="43.2" x14ac:dyDescent="0.3">
      <c r="A248" s="9">
        <v>251</v>
      </c>
      <c r="B248" s="17"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31</v>
      </c>
      <c r="G248" s="4" t="s">
        <v>2059</v>
      </c>
    </row>
    <row r="249" spans="1:8" ht="86.4" x14ac:dyDescent="0.3">
      <c r="A249" s="9">
        <v>252</v>
      </c>
      <c r="B249" s="17"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204</v>
      </c>
      <c r="G249" s="4" t="s">
        <v>1429</v>
      </c>
    </row>
    <row r="250" spans="1:8" x14ac:dyDescent="0.3">
      <c r="A250" s="9">
        <v>255</v>
      </c>
      <c r="B250" s="17"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177</v>
      </c>
      <c r="G250" s="4" t="s">
        <v>1930</v>
      </c>
    </row>
    <row r="251" spans="1:8" ht="331.2" x14ac:dyDescent="0.3">
      <c r="A251" s="9">
        <v>256</v>
      </c>
      <c r="B251" s="17"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2023</v>
      </c>
      <c r="G251" s="4" t="s">
        <v>2027</v>
      </c>
    </row>
    <row r="252" spans="1:8" ht="100.8" x14ac:dyDescent="0.3">
      <c r="A252" s="9">
        <v>257</v>
      </c>
      <c r="B252" s="17"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209</v>
      </c>
      <c r="G252" s="4" t="s">
        <v>1434</v>
      </c>
    </row>
    <row r="253" spans="1:8" ht="72" x14ac:dyDescent="0.3">
      <c r="A253" s="9">
        <v>258</v>
      </c>
      <c r="B253" s="17"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40</v>
      </c>
      <c r="G253" s="4" t="s">
        <v>1437</v>
      </c>
    </row>
    <row r="254" spans="1:8" ht="43.2" x14ac:dyDescent="0.3">
      <c r="A254" s="9">
        <v>260</v>
      </c>
      <c r="B254" s="17"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1858</v>
      </c>
      <c r="G254" s="4" t="s">
        <v>1442</v>
      </c>
    </row>
    <row r="255" spans="1:8" ht="43.2" x14ac:dyDescent="0.3">
      <c r="A255" s="9">
        <v>261</v>
      </c>
      <c r="B255" s="17"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
      </c>
      <c r="E255" s="12" t="str">
        <f>IF($A255&lt;&gt;"",VLOOKUP($A255,Vocabulary!$A:$J,4,),"")</f>
        <v>Location</v>
      </c>
      <c r="F255" s="9" t="s">
        <v>156</v>
      </c>
      <c r="G255" s="4" t="s">
        <v>1445</v>
      </c>
    </row>
    <row r="256" spans="1:8" ht="57.6" x14ac:dyDescent="0.3">
      <c r="A256" s="9">
        <v>262</v>
      </c>
      <c r="B256" s="17"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153</v>
      </c>
      <c r="G256" s="4" t="s">
        <v>1449</v>
      </c>
    </row>
    <row r="257" spans="1:8" ht="100.8" x14ac:dyDescent="0.3">
      <c r="A257" s="9">
        <v>263</v>
      </c>
      <c r="B257" s="17"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210</v>
      </c>
      <c r="G257" s="4" t="s">
        <v>1451</v>
      </c>
    </row>
    <row r="258" spans="1:8" ht="57.6" x14ac:dyDescent="0.3">
      <c r="A258" s="9">
        <v>267</v>
      </c>
      <c r="B258" s="17"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174</v>
      </c>
      <c r="G258" s="4" t="s">
        <v>1454</v>
      </c>
    </row>
    <row r="259" spans="1:8" ht="43.2" x14ac:dyDescent="0.3">
      <c r="A259" s="9">
        <v>268</v>
      </c>
      <c r="B259" s="17"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187</v>
      </c>
      <c r="G259" s="4" t="s">
        <v>1458</v>
      </c>
    </row>
    <row r="260" spans="1:8" x14ac:dyDescent="0.3">
      <c r="A260" s="9">
        <v>269</v>
      </c>
      <c r="B260" s="17"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190</v>
      </c>
      <c r="G260" s="4" t="s">
        <v>1459</v>
      </c>
    </row>
    <row r="261" spans="1:8" ht="72" x14ac:dyDescent="0.3">
      <c r="A261" s="9">
        <v>272</v>
      </c>
      <c r="B261" s="17"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34</v>
      </c>
      <c r="G261" s="4" t="s">
        <v>1463</v>
      </c>
    </row>
    <row r="262" spans="1:8" ht="72" x14ac:dyDescent="0.3">
      <c r="A262" s="9">
        <v>276</v>
      </c>
      <c r="B262" s="17"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256</v>
      </c>
      <c r="G262" s="4" t="s">
        <v>2074</v>
      </c>
      <c r="H262" s="4" t="s">
        <v>2075</v>
      </c>
    </row>
    <row r="263" spans="1:8" ht="43.2" x14ac:dyDescent="0.3">
      <c r="A263" s="9">
        <v>277</v>
      </c>
      <c r="B263" s="17"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166</v>
      </c>
      <c r="G263" s="4" t="s">
        <v>1932</v>
      </c>
    </row>
    <row r="264" spans="1:8" ht="57.6" x14ac:dyDescent="0.3">
      <c r="A264" s="9">
        <v>278</v>
      </c>
      <c r="B264" s="17"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1860</v>
      </c>
      <c r="G264" s="4" t="s">
        <v>1465</v>
      </c>
    </row>
    <row r="265" spans="1:8" ht="28.8" x14ac:dyDescent="0.3">
      <c r="A265" s="9">
        <v>280</v>
      </c>
      <c r="B265" s="17"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198</v>
      </c>
      <c r="G265" s="4" t="s">
        <v>1468</v>
      </c>
    </row>
    <row r="266" spans="1:8" ht="86.4" x14ac:dyDescent="0.3">
      <c r="A266" s="9">
        <v>283</v>
      </c>
      <c r="B266" s="17"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171</v>
      </c>
      <c r="G266" s="4" t="s">
        <v>1472</v>
      </c>
    </row>
    <row r="267" spans="1:8" ht="100.8" x14ac:dyDescent="0.3">
      <c r="A267" s="9">
        <v>285</v>
      </c>
      <c r="B267" s="17"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168</v>
      </c>
      <c r="G267" s="4" t="s">
        <v>1591</v>
      </c>
    </row>
    <row r="268" spans="1:8" x14ac:dyDescent="0.3">
      <c r="A268" s="9">
        <v>289</v>
      </c>
      <c r="B268" s="17"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160</v>
      </c>
      <c r="G268" s="9" t="s">
        <v>1934</v>
      </c>
      <c r="H268" s="9"/>
    </row>
    <row r="269" spans="1:8" ht="144" x14ac:dyDescent="0.3">
      <c r="A269" s="9">
        <v>292</v>
      </c>
      <c r="B269" s="17"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1876</v>
      </c>
      <c r="G269" s="4" t="s">
        <v>1873</v>
      </c>
    </row>
    <row r="270" spans="1:8" ht="86.4" x14ac:dyDescent="0.3">
      <c r="A270" s="9">
        <v>294</v>
      </c>
      <c r="B270" s="17"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1877</v>
      </c>
      <c r="G270" s="4" t="s">
        <v>2030</v>
      </c>
      <c r="H270" s="4" t="s">
        <v>1872</v>
      </c>
    </row>
    <row r="271" spans="1:8" x14ac:dyDescent="0.3">
      <c r="A271" s="9">
        <v>297</v>
      </c>
      <c r="B271" s="17"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
      </c>
      <c r="E271" s="12" t="str">
        <f>IF($A271&lt;&gt;"",VLOOKUP($A271,Vocabulary!$A:$J,4,),"")</f>
        <v>Location</v>
      </c>
      <c r="F271" s="9" t="s">
        <v>163</v>
      </c>
      <c r="G271" s="4" t="s">
        <v>1474</v>
      </c>
    </row>
    <row r="272" spans="1:8" ht="100.8" x14ac:dyDescent="0.3">
      <c r="A272" s="9">
        <v>298</v>
      </c>
      <c r="B272" s="17"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1699</v>
      </c>
      <c r="G272" s="4" t="s">
        <v>1702</v>
      </c>
    </row>
    <row r="273" spans="1:8" x14ac:dyDescent="0.3">
      <c r="A273" s="9">
        <v>299</v>
      </c>
      <c r="B273" s="17"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1880</v>
      </c>
      <c r="G273" s="4" t="s">
        <v>1477</v>
      </c>
    </row>
    <row r="274" spans="1:8" x14ac:dyDescent="0.3">
      <c r="A274" s="9">
        <v>300</v>
      </c>
      <c r="B274" s="17"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1832</v>
      </c>
      <c r="G274" s="4" t="s">
        <v>1480</v>
      </c>
    </row>
    <row r="275" spans="1:8" x14ac:dyDescent="0.3">
      <c r="A275" s="9">
        <v>301</v>
      </c>
      <c r="B275" s="17"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184</v>
      </c>
      <c r="G275" s="4" t="s">
        <v>1481</v>
      </c>
    </row>
    <row r="276" spans="1:8" ht="115.2" x14ac:dyDescent="0.3">
      <c r="A276" s="9">
        <v>303</v>
      </c>
      <c r="B276" s="17"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43</v>
      </c>
      <c r="G276" s="4" t="s">
        <v>1686</v>
      </c>
    </row>
    <row r="277" spans="1:8" ht="28.8" x14ac:dyDescent="0.3">
      <c r="A277" s="9">
        <v>310</v>
      </c>
      <c r="B277" s="17"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67</v>
      </c>
      <c r="G277" s="4" t="s">
        <v>1491</v>
      </c>
    </row>
    <row r="278" spans="1:8" ht="72" x14ac:dyDescent="0.3">
      <c r="A278" s="9">
        <v>311</v>
      </c>
      <c r="B278" s="17"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1878</v>
      </c>
      <c r="G278" s="35" t="s">
        <v>2034</v>
      </c>
      <c r="H278" s="4" t="s">
        <v>1871</v>
      </c>
    </row>
    <row r="279" spans="1:8" ht="187.2" x14ac:dyDescent="0.3">
      <c r="A279" s="9">
        <v>312</v>
      </c>
      <c r="B279" s="17"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47</v>
      </c>
      <c r="G279" s="4" t="s">
        <v>2194</v>
      </c>
    </row>
    <row r="280" spans="1:8" ht="43.2" x14ac:dyDescent="0.3">
      <c r="A280" s="9">
        <v>313</v>
      </c>
      <c r="B280" s="17"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61</v>
      </c>
      <c r="G280" s="4" t="s">
        <v>1958</v>
      </c>
    </row>
    <row r="281" spans="1:8" ht="57.6" x14ac:dyDescent="0.3">
      <c r="A281" s="9">
        <v>314</v>
      </c>
      <c r="B281" s="17"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134</v>
      </c>
      <c r="G281" s="4" t="s">
        <v>1496</v>
      </c>
    </row>
    <row r="282" spans="1:8" ht="100.8" x14ac:dyDescent="0.3">
      <c r="A282" s="9">
        <v>315</v>
      </c>
      <c r="B282" s="17"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262</v>
      </c>
      <c r="G282" s="4" t="s">
        <v>1498</v>
      </c>
    </row>
    <row r="283" spans="1:8" x14ac:dyDescent="0.3">
      <c r="A283" s="9">
        <v>316</v>
      </c>
      <c r="B283" s="17"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267</v>
      </c>
      <c r="G283" s="4" t="s">
        <v>1507</v>
      </c>
    </row>
    <row r="284" spans="1:8" x14ac:dyDescent="0.3">
      <c r="A284" s="9">
        <v>317</v>
      </c>
      <c r="B284" s="17"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63</v>
      </c>
      <c r="G284" s="4" t="s">
        <v>1509</v>
      </c>
    </row>
    <row r="285" spans="1:8" ht="86.4" x14ac:dyDescent="0.3">
      <c r="A285" s="9">
        <v>318</v>
      </c>
      <c r="B285" s="17"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133</v>
      </c>
      <c r="G285" s="4" t="s">
        <v>1501</v>
      </c>
    </row>
    <row r="286" spans="1:8" ht="158.4" x14ac:dyDescent="0.3">
      <c r="A286" s="9">
        <v>319</v>
      </c>
      <c r="B286" s="17"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263</v>
      </c>
      <c r="G286" s="4" t="s">
        <v>1504</v>
      </c>
    </row>
    <row r="287" spans="1:8" ht="28.8" x14ac:dyDescent="0.3">
      <c r="A287" s="9">
        <v>320</v>
      </c>
      <c r="B287" s="17"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266</v>
      </c>
      <c r="G287" s="4" t="s">
        <v>1513</v>
      </c>
    </row>
    <row r="288" spans="1:8" ht="57.6" x14ac:dyDescent="0.3">
      <c r="A288" s="9">
        <v>321</v>
      </c>
      <c r="B288" s="17"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1846</v>
      </c>
      <c r="G288" s="4" t="s">
        <v>1516</v>
      </c>
    </row>
    <row r="289" spans="1:8" ht="57.6" x14ac:dyDescent="0.3">
      <c r="A289" s="9">
        <v>322</v>
      </c>
      <c r="B289" s="17"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53</v>
      </c>
      <c r="G289" s="4" t="s">
        <v>1519</v>
      </c>
    </row>
    <row r="290" spans="1:8" ht="100.8" x14ac:dyDescent="0.3">
      <c r="A290" s="9">
        <v>323</v>
      </c>
      <c r="B290" s="17"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11</v>
      </c>
      <c r="G290" s="4" t="s">
        <v>1936</v>
      </c>
    </row>
    <row r="291" spans="1:8" ht="57.6" x14ac:dyDescent="0.3">
      <c r="A291" s="9">
        <v>324</v>
      </c>
      <c r="B291" s="17"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268</v>
      </c>
      <c r="G291" s="4" t="s">
        <v>1522</v>
      </c>
    </row>
    <row r="292" spans="1:8" x14ac:dyDescent="0.3">
      <c r="A292" s="9">
        <v>325</v>
      </c>
      <c r="B292" s="17"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1850</v>
      </c>
      <c r="G292" s="4" t="s">
        <v>1851</v>
      </c>
    </row>
    <row r="293" spans="1:8" ht="57.6" x14ac:dyDescent="0.3">
      <c r="A293" s="9">
        <v>326</v>
      </c>
      <c r="B293" s="17"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56</v>
      </c>
      <c r="G293" s="4" t="s">
        <v>1494</v>
      </c>
    </row>
    <row r="294" spans="1:8" x14ac:dyDescent="0.3">
      <c r="A294" s="9">
        <v>329</v>
      </c>
      <c r="B294" s="17"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19</v>
      </c>
      <c r="G294" s="4" t="s">
        <v>1524</v>
      </c>
    </row>
    <row r="295" spans="1:8" x14ac:dyDescent="0.3">
      <c r="A295" s="9">
        <v>330</v>
      </c>
      <c r="B295" s="17"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21</v>
      </c>
      <c r="G295" s="4" t="s">
        <v>1527</v>
      </c>
    </row>
    <row r="296" spans="1:8" x14ac:dyDescent="0.3">
      <c r="A296" s="9">
        <v>331</v>
      </c>
      <c r="B296" s="17"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22</v>
      </c>
      <c r="G296" s="4" t="s">
        <v>1528</v>
      </c>
    </row>
    <row r="297" spans="1:8" ht="28.8" x14ac:dyDescent="0.3">
      <c r="A297" s="9">
        <v>332</v>
      </c>
      <c r="B297" s="17"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25</v>
      </c>
      <c r="G297" s="4" t="s">
        <v>2199</v>
      </c>
      <c r="H297" s="4" t="s">
        <v>2078</v>
      </c>
    </row>
    <row r="298" spans="1:8" x14ac:dyDescent="0.3">
      <c r="A298" s="9">
        <v>333</v>
      </c>
      <c r="B298" s="17"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271</v>
      </c>
      <c r="G298" s="4" t="s">
        <v>1530</v>
      </c>
    </row>
    <row r="299" spans="1:8" ht="43.2" x14ac:dyDescent="0.3">
      <c r="A299" s="9">
        <v>334</v>
      </c>
      <c r="B299" s="17"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270</v>
      </c>
      <c r="G299" s="4" t="s">
        <v>1531</v>
      </c>
      <c r="H299" s="4" t="s">
        <v>2078</v>
      </c>
    </row>
    <row r="300" spans="1:8" x14ac:dyDescent="0.3">
      <c r="A300" s="9">
        <v>335</v>
      </c>
      <c r="B300" s="17" t="str">
        <f>IF($A300&lt;&gt;"",IF(VLOOKUP($A300,Vocabulary!$A:$J,2,)="","",VLOOKUP($A300,Vocabulary!$A:$J,2,)),"")</f>
        <v>gender</v>
      </c>
      <c r="C300" s="17" t="str">
        <f>IF($A300&lt;&gt;"",IF(VLOOKUP($A300,Vocabulary!$A:$J,3,)="","",VLOOKUP($A300,Vocabulary!$A:$J,3,)),"")</f>
        <v>The administrative gender of the person.</v>
      </c>
      <c r="D300" s="17" t="str">
        <f>IF($A300&lt;&gt;"",IF(VLOOKUP($A300,Vocabulary!$A:$J,7,)="","",VLOOKUP($A300,Vocabulary!$A:$J,7,)),"")</f>
        <v/>
      </c>
      <c r="E300" s="12" t="str">
        <f>IF($A300&lt;&gt;"",VLOOKUP($A300,Vocabulary!$A:$J,4,),"")</f>
        <v>Person</v>
      </c>
      <c r="F300" s="9" t="s">
        <v>13</v>
      </c>
      <c r="G300" s="4" t="s">
        <v>2360</v>
      </c>
    </row>
    <row r="301" spans="1:8" ht="28.8" x14ac:dyDescent="0.3">
      <c r="A301" s="9">
        <v>336</v>
      </c>
      <c r="B301" s="17"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273</v>
      </c>
      <c r="G301" s="4" t="s">
        <v>1855</v>
      </c>
    </row>
    <row r="302" spans="1:8" x14ac:dyDescent="0.3">
      <c r="A302" s="9">
        <v>337</v>
      </c>
      <c r="B302" s="17"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143</v>
      </c>
      <c r="G302" s="4" t="s">
        <v>1908</v>
      </c>
    </row>
    <row r="303" spans="1:8" ht="100.8" x14ac:dyDescent="0.3">
      <c r="A303" s="9">
        <v>338</v>
      </c>
      <c r="B303" s="17"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1834</v>
      </c>
      <c r="G303" s="4" t="s">
        <v>1534</v>
      </c>
    </row>
    <row r="304" spans="1:8" ht="28.8" x14ac:dyDescent="0.3">
      <c r="A304" s="9">
        <v>339</v>
      </c>
      <c r="B304" s="17"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1574</v>
      </c>
      <c r="G304" s="4" t="s">
        <v>1576</v>
      </c>
    </row>
    <row r="305" spans="1:8" x14ac:dyDescent="0.3">
      <c r="A305" s="9">
        <v>341</v>
      </c>
      <c r="B305" s="17"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144</v>
      </c>
      <c r="G305" s="4" t="s">
        <v>1905</v>
      </c>
    </row>
    <row r="306" spans="1:8" ht="216" x14ac:dyDescent="0.3">
      <c r="A306" s="9">
        <v>343</v>
      </c>
      <c r="B306" s="17"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
      </c>
      <c r="E306" s="12" t="str">
        <f>IF($A306&lt;&gt;"",VLOOKUP($A306,Vocabulary!$A:$J,4,),"")</f>
        <v>Person</v>
      </c>
      <c r="F306" s="9" t="s">
        <v>65</v>
      </c>
      <c r="G306" s="4" t="s">
        <v>1439</v>
      </c>
    </row>
    <row r="307" spans="1:8" ht="86.4" x14ac:dyDescent="0.3">
      <c r="A307" s="9">
        <v>344</v>
      </c>
      <c r="B307" s="17"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247</v>
      </c>
      <c r="G307" s="4" t="s">
        <v>2030</v>
      </c>
      <c r="H307" s="4" t="s">
        <v>2362</v>
      </c>
    </row>
    <row r="308" spans="1:8" ht="43.2" x14ac:dyDescent="0.3">
      <c r="A308" s="9">
        <v>345</v>
      </c>
      <c r="B308" s="17"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CBSS: country (NIS code) + municipality (string)
NR: NIS code municipality/country</v>
      </c>
      <c r="E308" s="12" t="str">
        <f>IF($A308&lt;&gt;"",VLOOKUP($A308,Vocabulary!$A:$J,4,),"")</f>
        <v>Person</v>
      </c>
      <c r="F308" s="9" t="s">
        <v>28</v>
      </c>
      <c r="G308" s="4" t="s">
        <v>1986</v>
      </c>
      <c r="H308" s="4" t="s">
        <v>2363</v>
      </c>
    </row>
    <row r="309" spans="1:8" ht="43.2" x14ac:dyDescent="0.3">
      <c r="A309" s="9">
        <v>346</v>
      </c>
      <c r="B309" s="17"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CBSS: country (NIS code) + municipality (string)
NR: NIS code municipality/country</v>
      </c>
      <c r="E309" s="12" t="str">
        <f>IF($A309&lt;&gt;"",VLOOKUP($A309,Vocabulary!$A:$J,4,),"")</f>
        <v>Person</v>
      </c>
      <c r="F309" s="9" t="s">
        <v>274</v>
      </c>
      <c r="G309" s="4" t="s">
        <v>1987</v>
      </c>
      <c r="H309" s="4" t="s">
        <v>2363</v>
      </c>
    </row>
    <row r="310" spans="1:8" x14ac:dyDescent="0.3">
      <c r="A310" s="9">
        <v>347</v>
      </c>
      <c r="B310" s="17"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50</v>
      </c>
      <c r="G310" s="9" t="s">
        <v>2217</v>
      </c>
    </row>
    <row r="311" spans="1:8" ht="28.8" x14ac:dyDescent="0.3">
      <c r="A311" s="9">
        <v>348</v>
      </c>
      <c r="B311" s="17"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137</v>
      </c>
      <c r="G311" s="4" t="s">
        <v>1536</v>
      </c>
    </row>
    <row r="312" spans="1:8" ht="57.6" x14ac:dyDescent="0.3">
      <c r="A312" s="9">
        <v>349</v>
      </c>
      <c r="B312" s="17" t="str">
        <f>IF($A312&lt;&gt;"",IF(VLOOKUP($A312,Vocabulary!$A:$J,2,)="","",VLOOKUP($A312,Vocabulary!$A:$J,2,)),"")</f>
        <v>ssin</v>
      </c>
      <c r="C312" s="17" t="str">
        <f>IF($A312&lt;&gt;"",IF(VLOOKUP($A312,Vocabulary!$A:$J,3,)="","",VLOOKUP($A312,Vocabulary!$A:$J,3,)),"")</f>
        <v>Social Security Identification Number issued by the National Register or CBSS</v>
      </c>
      <c r="D312" s="17" t="str">
        <f>IF($A312&lt;&gt;"",IF(VLOOKUP($A312,Vocabulary!$A:$J,7,)="","",VLOOKUP($A312,Vocabulary!$A:$J,7,)),"")</f>
        <v>Either a national register number  or a BIS number (issued by CBSS)
(ssin = social security identification number)</v>
      </c>
      <c r="E312" s="12" t="str">
        <f>IF($A312&lt;&gt;"",VLOOKUP($A312,Vocabulary!$A:$J,4,),"")</f>
        <v>Person</v>
      </c>
      <c r="F312" s="9" t="s">
        <v>2394</v>
      </c>
      <c r="G312" s="4" t="s">
        <v>2397</v>
      </c>
      <c r="H312" s="4" t="s">
        <v>2401</v>
      </c>
    </row>
    <row r="313" spans="1:8" ht="28.8" x14ac:dyDescent="0.3">
      <c r="A313" s="9">
        <v>350</v>
      </c>
      <c r="B313" s="17"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(ssin = social security identification number)</v>
      </c>
      <c r="E313" s="12" t="str">
        <f>IF($A313&lt;&gt;"",VLOOKUP($A313,Vocabulary!$A:$J,4,),"")</f>
        <v>Temporal</v>
      </c>
      <c r="F313" s="9" t="s">
        <v>306</v>
      </c>
      <c r="G313" s="4" t="s">
        <v>1541</v>
      </c>
      <c r="H313" s="4" t="s">
        <v>2400</v>
      </c>
    </row>
    <row r="314" spans="1:8" ht="28.8" x14ac:dyDescent="0.3">
      <c r="A314" s="9">
        <v>352</v>
      </c>
      <c r="B314" s="17"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73</v>
      </c>
      <c r="G314" s="4" t="s">
        <v>2064</v>
      </c>
    </row>
    <row r="315" spans="1:8" ht="28.8" x14ac:dyDescent="0.3">
      <c r="A315" s="9">
        <v>355</v>
      </c>
      <c r="B315" s="17"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72</v>
      </c>
      <c r="G315" s="4" t="s">
        <v>2065</v>
      </c>
    </row>
    <row r="316" spans="1:8" ht="43.2" x14ac:dyDescent="0.3">
      <c r="A316" s="9">
        <v>359</v>
      </c>
      <c r="B316" s="17"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181</v>
      </c>
      <c r="G316" s="4" t="s">
        <v>2136</v>
      </c>
      <c r="H316" s="27" t="s">
        <v>1844</v>
      </c>
    </row>
    <row r="317" spans="1:8" ht="28.8" x14ac:dyDescent="0.3">
      <c r="A317" s="9">
        <v>360</v>
      </c>
      <c r="B317" s="17"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190</v>
      </c>
      <c r="G317" s="4" t="s">
        <v>2127</v>
      </c>
    </row>
    <row r="318" spans="1:8" x14ac:dyDescent="0.3">
      <c r="A318" s="9">
        <v>361</v>
      </c>
      <c r="B318" s="17"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122</v>
      </c>
      <c r="G318" s="9" t="s">
        <v>2212</v>
      </c>
    </row>
    <row r="319" spans="1:8" ht="28.8" x14ac:dyDescent="0.3">
      <c r="A319" s="9">
        <v>362</v>
      </c>
      <c r="B319" s="17"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19</v>
      </c>
      <c r="G319" s="4" t="s">
        <v>2202</v>
      </c>
    </row>
    <row r="320" spans="1:8" ht="129.6" x14ac:dyDescent="0.3">
      <c r="A320" s="9">
        <v>363</v>
      </c>
      <c r="B320" s="17"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262</v>
      </c>
      <c r="G320" s="4" t="s">
        <v>2205</v>
      </c>
      <c r="H320" s="27" t="s">
        <v>2082</v>
      </c>
    </row>
    <row r="321" spans="1:8" ht="144" x14ac:dyDescent="0.3">
      <c r="A321" s="9">
        <v>364</v>
      </c>
      <c r="B321" s="17"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https://economie.fgov.be/nl/themas/ondernemingen/kruispuntbank-van/diensten-voor-administraties/codetabellen (code NACE version 2008)</v>
      </c>
      <c r="E321" s="12" t="str">
        <f>IF($A321&lt;&gt;"",VLOOKUP($A321,Vocabulary!$A:$J,4,),"")</f>
        <v>Organization</v>
      </c>
      <c r="F321" s="9" t="s">
        <v>1955</v>
      </c>
      <c r="G321" s="4" t="s">
        <v>2140</v>
      </c>
      <c r="H321" s="4" t="s">
        <v>2084</v>
      </c>
    </row>
    <row r="322" spans="1:8" ht="86.4" x14ac:dyDescent="0.3">
      <c r="A322" s="9">
        <v>365</v>
      </c>
      <c r="B322" s="17"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1601</v>
      </c>
      <c r="G322" s="4" t="s">
        <v>1602</v>
      </c>
      <c r="H322" s="4" t="s">
        <v>2085</v>
      </c>
    </row>
    <row r="323" spans="1:8" ht="100.8" x14ac:dyDescent="0.3">
      <c r="A323" s="9">
        <v>366</v>
      </c>
      <c r="B323" s="17"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1834</v>
      </c>
      <c r="G323" s="4" t="s">
        <v>1534</v>
      </c>
      <c r="H323" s="4" t="s">
        <v>2086</v>
      </c>
    </row>
    <row r="324" spans="1:8" ht="172.8" x14ac:dyDescent="0.3">
      <c r="A324" s="9">
        <v>367</v>
      </c>
      <c r="B324" s="17"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https://economie.fgov.be/nl/themas/ondernemingen/kruispuntbank-van/diensten-voor-administraties/codetabellen (KBO-codes-legal.xls tab Function)</v>
      </c>
      <c r="E324" s="12" t="str">
        <f>IF($A324&lt;&gt;"",VLOOKUP($A324,Vocabulary!$A:$J,4,),"")</f>
        <v>Organization</v>
      </c>
      <c r="F324" s="9" t="s">
        <v>277</v>
      </c>
      <c r="G324" s="4" t="s">
        <v>2152</v>
      </c>
      <c r="H324" s="4" t="s">
        <v>2090</v>
      </c>
    </row>
    <row r="325" spans="1:8" ht="43.2" x14ac:dyDescent="0.3">
      <c r="A325" s="9">
        <v>368</v>
      </c>
      <c r="B325" s="17" t="str">
        <f>IF($A325&lt;&gt;"",IF(VLOOKUP($A325,Vocabulary!$A:$J,2,)="","",VLOOKUP($A325,Vocabulary!$A:$J,2,)),"")</f>
        <v>Gender</v>
      </c>
      <c r="C325" s="17" t="str">
        <f>IF($A325&lt;&gt;"",IF(VLOOKUP($A325,Vocabulary!$A:$J,3,)="","",VLOOKUP($A325,Vocabulary!$A:$J,3,)),"")</f>
        <v>Gender of a person, following the ISO 5218 standard: 0 = unknown, 1 = male, 2 = female</v>
      </c>
      <c r="D325" s="17" t="str">
        <f>IF($A325&lt;&gt;"",IF(VLOOKUP($A325,Vocabulary!$A:$J,7,)="","",VLOOKUP($A325,Vocabulary!$A:$J,7,)),"")</f>
        <v>See https://nl.wikipedia.org/wiki/ISO_5218
(excluded value: 9)</v>
      </c>
      <c r="E325" s="12" t="str">
        <f>IF($A325&lt;&gt;"",VLOOKUP($A325,Vocabulary!$A:$J,4,),"")</f>
        <v>Person</v>
      </c>
      <c r="F325" s="9" t="s">
        <v>13</v>
      </c>
      <c r="G325" s="4" t="s">
        <v>2391</v>
      </c>
      <c r="H325" s="4" t="s">
        <v>2392</v>
      </c>
    </row>
    <row r="326" spans="1:8" ht="100.8" x14ac:dyDescent="0.3">
      <c r="A326" s="9">
        <v>369</v>
      </c>
      <c r="B326" s="17"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1608</v>
      </c>
      <c r="G326" s="4" t="s">
        <v>1609</v>
      </c>
      <c r="H326" s="4" t="s">
        <v>2093</v>
      </c>
    </row>
    <row r="327" spans="1:8" ht="115.2" x14ac:dyDescent="0.3">
      <c r="A327" s="9">
        <v>370</v>
      </c>
      <c r="B327" s="17"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1613</v>
      </c>
      <c r="G327" s="4" t="s">
        <v>1612</v>
      </c>
      <c r="H327" s="4" t="s">
        <v>2095</v>
      </c>
    </row>
    <row r="328" spans="1:8" ht="216" x14ac:dyDescent="0.3">
      <c r="A328" s="9">
        <v>372</v>
      </c>
      <c r="B328" s="17"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https://economie.fgov.be/nl/themas/ondernemingen/kruispuntbank-van/diensten-voor-administraties/codetabellen (KBO-codes-legal.xls tab JuridicalForm)</v>
      </c>
      <c r="E328" s="12" t="str">
        <f>IF($A328&lt;&gt;"",VLOOKUP($A328,Vocabulary!$A:$J,4,),"")</f>
        <v>Organization</v>
      </c>
      <c r="F328" s="9" t="s">
        <v>96</v>
      </c>
      <c r="G328" s="4" t="s">
        <v>2151</v>
      </c>
      <c r="H328" s="4" t="s">
        <v>2096</v>
      </c>
    </row>
    <row r="329" spans="1:8" ht="72" x14ac:dyDescent="0.3">
      <c r="A329" s="9">
        <v>373</v>
      </c>
      <c r="B329" s="17"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https://economie.fgov.be/nl/themas/ondernemingen/kruispuntbank-van/diensten-voor-administraties/codetabellen (KBO-codes-legal.xls tab JuridicalSituation)</v>
      </c>
      <c r="E329" s="12" t="str">
        <f>IF($A329&lt;&gt;"",VLOOKUP($A329,Vocabulary!$A:$J,4,),"")</f>
        <v>Organization</v>
      </c>
      <c r="F329" s="9" t="s">
        <v>2144</v>
      </c>
      <c r="G329" s="4" t="s">
        <v>2150</v>
      </c>
      <c r="H329" s="4" t="s">
        <v>2100</v>
      </c>
    </row>
    <row r="330" spans="1:8" ht="86.4" x14ac:dyDescent="0.3">
      <c r="A330" s="9">
        <v>376</v>
      </c>
      <c r="B330" s="17"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https://economie.fgov.be/nl/themas/ondernemingen/kruispuntbank-van/diensten-voor-administraties/codetabellen (KBO-codes-legal.xls tab TypeOfEnterprise)</v>
      </c>
      <c r="E330" s="12" t="str">
        <f>IF($A330&lt;&gt;"",VLOOKUP($A330,Vocabulary!$A:$J,4,),"")</f>
        <v>Organization</v>
      </c>
      <c r="F330" s="9" t="s">
        <v>1749</v>
      </c>
      <c r="G330" s="4" t="s">
        <v>2149</v>
      </c>
      <c r="H330" s="4" t="s">
        <v>2102</v>
      </c>
    </row>
    <row r="331" spans="1:8" ht="100.8" x14ac:dyDescent="0.3">
      <c r="A331" s="9">
        <v>377</v>
      </c>
      <c r="B331" s="17"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https://economie.fgov.be/nl/themas/ondernemingen/kruispuntbank-van/diensten-voor-administraties/codetabellen (KBO-codes-quality-aut-activities.xls tab 'Permission' )</v>
      </c>
      <c r="E331" s="12" t="str">
        <f>IF($A331&lt;&gt;"",VLOOKUP($A331,Vocabulary!$A:$J,4,),"")</f>
        <v>Organization</v>
      </c>
      <c r="F331" s="9" t="s">
        <v>101</v>
      </c>
      <c r="G331" s="4" t="s">
        <v>2148</v>
      </c>
      <c r="H331" s="4" t="s">
        <v>2104</v>
      </c>
    </row>
    <row r="332" spans="1:8" ht="28.8" x14ac:dyDescent="0.3">
      <c r="A332" s="9">
        <v>378</v>
      </c>
      <c r="B332" s="17"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1832</v>
      </c>
      <c r="G332" s="4" t="s">
        <v>2130</v>
      </c>
    </row>
    <row r="333" spans="1:8" ht="28.8" x14ac:dyDescent="0.3">
      <c r="A333" s="9">
        <v>379</v>
      </c>
      <c r="B333" s="17"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184</v>
      </c>
      <c r="G333" s="4" t="s">
        <v>2133</v>
      </c>
    </row>
    <row r="334" spans="1:8" ht="72" x14ac:dyDescent="0.3">
      <c r="A334" s="9">
        <v>380</v>
      </c>
      <c r="B334" s="17"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https://economie.fgov.be/nl/themas/ondernemingen/kruispuntbank-van/diensten-voor-administraties/codetabellen (KBO-codes-legal.xls tab StopReasonEnterprise)</v>
      </c>
      <c r="E334" s="12" t="str">
        <f>IF($A334&lt;&gt;"",VLOOKUP($A334,Vocabulary!$A:$J,4,),"")</f>
        <v>Organization</v>
      </c>
      <c r="F334" s="9" t="s">
        <v>2282</v>
      </c>
      <c r="G334" s="4" t="s">
        <v>2283</v>
      </c>
      <c r="H334" s="4" t="s">
        <v>2106</v>
      </c>
    </row>
    <row r="335" spans="1:8" ht="28.8" x14ac:dyDescent="0.3">
      <c r="A335" s="9">
        <v>383</v>
      </c>
      <c r="B335" s="17"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50</v>
      </c>
      <c r="G335" s="4" t="s">
        <v>2218</v>
      </c>
      <c r="H335" s="4" t="s">
        <v>2081</v>
      </c>
    </row>
    <row r="336" spans="1:8" x14ac:dyDescent="0.3">
      <c r="A336" s="9">
        <v>384</v>
      </c>
      <c r="B336" s="17"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row>
    <row r="337" spans="1:5" x14ac:dyDescent="0.3">
      <c r="A337" s="9">
        <v>385</v>
      </c>
      <c r="B337" s="17"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row>
    <row r="338" spans="1:5" x14ac:dyDescent="0.3">
      <c r="A338" s="9">
        <v>386</v>
      </c>
      <c r="B338" s="17"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row>
    <row r="339" spans="1:5" x14ac:dyDescent="0.3">
      <c r="A339" s="9">
        <v>387</v>
      </c>
      <c r="B339" s="17"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row>
    <row r="340" spans="1:5" x14ac:dyDescent="0.3">
      <c r="A340" s="9">
        <v>388</v>
      </c>
      <c r="B340" s="17"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row>
    <row r="341" spans="1:5" x14ac:dyDescent="0.3">
      <c r="A341" s="9">
        <v>389</v>
      </c>
      <c r="B341" s="17"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row>
    <row r="342" spans="1:5" x14ac:dyDescent="0.3">
      <c r="A342" s="9">
        <v>390</v>
      </c>
      <c r="B342" s="17"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row>
    <row r="343" spans="1:5" x14ac:dyDescent="0.3">
      <c r="A343" s="9">
        <v>391</v>
      </c>
      <c r="B343" s="17"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row>
    <row r="344" spans="1:5" x14ac:dyDescent="0.3">
      <c r="A344" s="9">
        <v>392</v>
      </c>
      <c r="B344" s="17"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row>
    <row r="345" spans="1:5" x14ac:dyDescent="0.3">
      <c r="A345" s="9">
        <v>393</v>
      </c>
      <c r="B345" s="17"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row>
    <row r="346" spans="1:5" x14ac:dyDescent="0.3">
      <c r="A346" s="9">
        <v>394</v>
      </c>
      <c r="B346" s="17"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row>
    <row r="347" spans="1:5" x14ac:dyDescent="0.3">
      <c r="A347" s="9">
        <v>395</v>
      </c>
      <c r="B347" s="17"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row>
    <row r="348" spans="1:5" x14ac:dyDescent="0.3">
      <c r="A348" s="9">
        <v>396</v>
      </c>
      <c r="B348" s="17"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row>
    <row r="349" spans="1:5" x14ac:dyDescent="0.3">
      <c r="A349" s="9">
        <v>397</v>
      </c>
      <c r="B349" s="17"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row>
    <row r="350" spans="1:5" x14ac:dyDescent="0.3">
      <c r="A350" s="9">
        <v>398</v>
      </c>
      <c r="B350" s="17"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row>
    <row r="351" spans="1:5" x14ac:dyDescent="0.3">
      <c r="A351" s="9">
        <v>399</v>
      </c>
      <c r="B351" s="17"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row>
    <row r="352" spans="1:5" x14ac:dyDescent="0.3">
      <c r="A352" s="9">
        <v>400</v>
      </c>
      <c r="B352" s="17"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row>
    <row r="353" spans="1:5" x14ac:dyDescent="0.3">
      <c r="A353" s="9">
        <v>401</v>
      </c>
      <c r="B353" s="17"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row>
    <row r="354" spans="1:5" x14ac:dyDescent="0.3">
      <c r="A354" s="9">
        <v>402</v>
      </c>
      <c r="B354" s="17"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row>
    <row r="355" spans="1:5" x14ac:dyDescent="0.3">
      <c r="A355" s="9">
        <v>403</v>
      </c>
      <c r="B355" s="17"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row>
    <row r="356" spans="1:5" x14ac:dyDescent="0.3">
      <c r="A356" s="9">
        <v>404</v>
      </c>
      <c r="B356" s="17"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row>
    <row r="357" spans="1:5" x14ac:dyDescent="0.3">
      <c r="A357" s="9">
        <v>405</v>
      </c>
      <c r="B357" s="17"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row>
    <row r="358" spans="1:5" x14ac:dyDescent="0.3">
      <c r="A358" s="9">
        <v>406</v>
      </c>
      <c r="B358" s="17"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row>
    <row r="359" spans="1:5" x14ac:dyDescent="0.3">
      <c r="A359" s="9">
        <v>407</v>
      </c>
      <c r="B359" s="17"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row>
    <row r="360" spans="1:5" x14ac:dyDescent="0.3">
      <c r="A360" s="9">
        <v>408</v>
      </c>
      <c r="B360" s="17"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row>
    <row r="361" spans="1:5" x14ac:dyDescent="0.3">
      <c r="A361" s="9">
        <v>409</v>
      </c>
      <c r="B361" s="17"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row>
    <row r="362" spans="1:5" x14ac:dyDescent="0.3">
      <c r="A362" s="9">
        <v>410</v>
      </c>
      <c r="B362" s="17"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row>
    <row r="363" spans="1:5" x14ac:dyDescent="0.3">
      <c r="A363" s="9">
        <v>411</v>
      </c>
      <c r="B363" s="17"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row>
    <row r="364" spans="1:5" x14ac:dyDescent="0.3">
      <c r="A364" s="9">
        <v>412</v>
      </c>
      <c r="B364" s="17"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row>
    <row r="365" spans="1:5" x14ac:dyDescent="0.3">
      <c r="A365" s="9">
        <v>413</v>
      </c>
      <c r="B365" s="17"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row>
    <row r="366" spans="1:5" x14ac:dyDescent="0.3">
      <c r="A366" s="9">
        <v>414</v>
      </c>
      <c r="B366" s="17"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row>
    <row r="367" spans="1:5" x14ac:dyDescent="0.3">
      <c r="A367" s="9">
        <v>415</v>
      </c>
      <c r="B367" s="17"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row>
    <row r="368" spans="1:5" x14ac:dyDescent="0.3">
      <c r="A368" s="9">
        <v>416</v>
      </c>
      <c r="B368" s="17"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row>
    <row r="369" spans="1:5" x14ac:dyDescent="0.3">
      <c r="A369" s="9">
        <v>417</v>
      </c>
      <c r="B369" s="17"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row>
    <row r="370" spans="1:5" x14ac:dyDescent="0.3">
      <c r="A370" s="9">
        <v>418</v>
      </c>
      <c r="B370" s="17"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row>
    <row r="371" spans="1:5" x14ac:dyDescent="0.3">
      <c r="A371" s="9">
        <v>419</v>
      </c>
      <c r="B371" s="17"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row>
    <row r="372" spans="1:5" x14ac:dyDescent="0.3">
      <c r="A372" s="9">
        <v>420</v>
      </c>
      <c r="B372" s="17"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row>
    <row r="373" spans="1:5" x14ac:dyDescent="0.3">
      <c r="A373" s="9">
        <v>421</v>
      </c>
      <c r="B373" s="17"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row>
    <row r="374" spans="1:5" x14ac:dyDescent="0.3">
      <c r="A374" s="9">
        <v>422</v>
      </c>
      <c r="B374" s="17"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row>
    <row r="375" spans="1:5" x14ac:dyDescent="0.3">
      <c r="A375" s="9">
        <v>423</v>
      </c>
      <c r="B375" s="17"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row>
    <row r="376" spans="1:5" x14ac:dyDescent="0.3">
      <c r="A376" s="9">
        <v>424</v>
      </c>
      <c r="B376" s="17"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row>
    <row r="377" spans="1:5" x14ac:dyDescent="0.3">
      <c r="A377" s="9">
        <v>425</v>
      </c>
      <c r="B377" s="17"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row>
    <row r="378" spans="1:5" x14ac:dyDescent="0.3">
      <c r="A378" s="9">
        <v>426</v>
      </c>
      <c r="B378" s="17"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row>
    <row r="379" spans="1:5" x14ac:dyDescent="0.3">
      <c r="A379" s="9">
        <v>427</v>
      </c>
      <c r="B379" s="17"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row>
    <row r="380" spans="1:5" x14ac:dyDescent="0.3">
      <c r="A380" s="9">
        <v>428</v>
      </c>
      <c r="B380" s="17"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row>
    <row r="381" spans="1:5" x14ac:dyDescent="0.3">
      <c r="A381" s="9">
        <v>429</v>
      </c>
      <c r="B381" s="17"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row>
    <row r="382" spans="1:5" x14ac:dyDescent="0.3">
      <c r="A382" s="9">
        <v>430</v>
      </c>
      <c r="B382" s="17"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row>
    <row r="383" spans="1:5" x14ac:dyDescent="0.3">
      <c r="A383" s="9">
        <v>431</v>
      </c>
      <c r="B383" s="17"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row>
    <row r="384" spans="1:5" x14ac:dyDescent="0.3">
      <c r="A384" s="9">
        <v>432</v>
      </c>
      <c r="B384" s="17"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row>
    <row r="385" spans="1:5" x14ac:dyDescent="0.3">
      <c r="A385" s="9">
        <v>433</v>
      </c>
      <c r="B385" s="17"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row>
    <row r="386" spans="1:5" x14ac:dyDescent="0.3">
      <c r="A386" s="9">
        <v>434</v>
      </c>
      <c r="B386" s="17"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row>
    <row r="387" spans="1:5" x14ac:dyDescent="0.3">
      <c r="A387" s="9">
        <v>435</v>
      </c>
      <c r="B387" s="17"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row>
    <row r="388" spans="1:5" x14ac:dyDescent="0.3">
      <c r="A388" s="9">
        <v>436</v>
      </c>
      <c r="B388" s="17"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row>
    <row r="389" spans="1:5" x14ac:dyDescent="0.3">
      <c r="A389" s="9">
        <v>437</v>
      </c>
      <c r="B389" s="17"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row>
    <row r="390" spans="1:5" x14ac:dyDescent="0.3">
      <c r="A390" s="9">
        <v>438</v>
      </c>
      <c r="B390" s="17"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row>
    <row r="391" spans="1:5" x14ac:dyDescent="0.3">
      <c r="A391" s="9">
        <v>439</v>
      </c>
      <c r="B391" s="17"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row>
    <row r="392" spans="1:5" x14ac:dyDescent="0.3">
      <c r="A392" s="9">
        <v>440</v>
      </c>
      <c r="B392" s="17"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row>
    <row r="393" spans="1:5" x14ac:dyDescent="0.3">
      <c r="A393" s="9">
        <v>441</v>
      </c>
      <c r="B393" s="17"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row>
    <row r="394" spans="1:5" x14ac:dyDescent="0.3">
      <c r="A394" s="9">
        <v>442</v>
      </c>
      <c r="B394" s="17"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row>
    <row r="395" spans="1:5" x14ac:dyDescent="0.3">
      <c r="A395" s="9">
        <v>443</v>
      </c>
      <c r="B395" s="17"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row>
    <row r="396" spans="1:5" x14ac:dyDescent="0.3">
      <c r="A396" s="9">
        <v>444</v>
      </c>
      <c r="B396" s="17"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row>
    <row r="397" spans="1:5" x14ac:dyDescent="0.3">
      <c r="A397" s="9">
        <v>445</v>
      </c>
      <c r="B397" s="17"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row>
    <row r="398" spans="1:5" x14ac:dyDescent="0.3">
      <c r="A398" s="9">
        <v>446</v>
      </c>
      <c r="B398" s="17"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row>
    <row r="399" spans="1:5" x14ac:dyDescent="0.3">
      <c r="A399" s="9">
        <v>447</v>
      </c>
      <c r="B399" s="17"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row>
    <row r="400" spans="1:5" x14ac:dyDescent="0.3">
      <c r="A400" s="9">
        <v>448</v>
      </c>
      <c r="B400" s="17"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row>
    <row r="401" spans="1:5" x14ac:dyDescent="0.3">
      <c r="A401" s="9">
        <v>449</v>
      </c>
      <c r="B401" s="17"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row>
    <row r="402" spans="1:5" x14ac:dyDescent="0.3">
      <c r="A402" s="9">
        <v>450</v>
      </c>
      <c r="B402" s="17"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row>
    <row r="403" spans="1:5" x14ac:dyDescent="0.3">
      <c r="A403" s="9">
        <v>451</v>
      </c>
      <c r="B403" s="17"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row>
    <row r="404" spans="1:5" x14ac:dyDescent="0.3">
      <c r="A404" s="9">
        <v>452</v>
      </c>
      <c r="B404" s="17"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row>
    <row r="405" spans="1:5" x14ac:dyDescent="0.3">
      <c r="A405" s="9">
        <v>453</v>
      </c>
      <c r="B405" s="17"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row>
    <row r="406" spans="1:5" x14ac:dyDescent="0.3">
      <c r="A406" s="9">
        <v>454</v>
      </c>
      <c r="B406" s="17"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row>
    <row r="407" spans="1:5" x14ac:dyDescent="0.3">
      <c r="A407" s="9">
        <v>455</v>
      </c>
      <c r="B407" s="17"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row>
    <row r="408" spans="1:5" x14ac:dyDescent="0.3">
      <c r="A408" s="9">
        <v>456</v>
      </c>
      <c r="B408" s="17"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row>
    <row r="409" spans="1:5" x14ac:dyDescent="0.3">
      <c r="A409" s="9">
        <v>457</v>
      </c>
      <c r="B409" s="17"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row>
    <row r="410" spans="1:5" x14ac:dyDescent="0.3">
      <c r="A410" s="9">
        <v>458</v>
      </c>
      <c r="B410" s="17"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row>
    <row r="411" spans="1:5" x14ac:dyDescent="0.3">
      <c r="A411" s="9">
        <v>459</v>
      </c>
      <c r="B411" s="17"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row>
    <row r="412" spans="1:5" x14ac:dyDescent="0.3">
      <c r="A412" s="9">
        <v>460</v>
      </c>
      <c r="B412" s="17"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row>
    <row r="413" spans="1:5" x14ac:dyDescent="0.3">
      <c r="A413" s="9">
        <v>461</v>
      </c>
      <c r="B413" s="17"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row>
    <row r="414" spans="1:5" x14ac:dyDescent="0.3">
      <c r="A414" s="9">
        <v>462</v>
      </c>
      <c r="B414" s="17"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row>
    <row r="415" spans="1:5" x14ac:dyDescent="0.3">
      <c r="A415" s="9">
        <v>463</v>
      </c>
      <c r="B415" s="17"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row>
    <row r="416" spans="1:5" x14ac:dyDescent="0.3">
      <c r="A416" s="9">
        <v>464</v>
      </c>
      <c r="B416" s="17"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row>
    <row r="417" spans="1:5" x14ac:dyDescent="0.3">
      <c r="A417" s="9">
        <v>465</v>
      </c>
      <c r="B417" s="17"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row>
    <row r="418" spans="1:5" x14ac:dyDescent="0.3">
      <c r="A418" s="9">
        <v>466</v>
      </c>
      <c r="B418" s="17"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row>
    <row r="419" spans="1:5" x14ac:dyDescent="0.3">
      <c r="A419" s="9">
        <v>467</v>
      </c>
      <c r="B419" s="17"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row>
    <row r="420" spans="1:5" x14ac:dyDescent="0.3">
      <c r="A420" s="9">
        <v>468</v>
      </c>
      <c r="B420" s="17"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row>
    <row r="421" spans="1:5" x14ac:dyDescent="0.3">
      <c r="A421" s="9">
        <v>469</v>
      </c>
      <c r="B421" s="17"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row>
    <row r="422" spans="1:5" x14ac:dyDescent="0.3">
      <c r="A422" s="9">
        <v>470</v>
      </c>
      <c r="B422" s="17"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row>
    <row r="423" spans="1:5" x14ac:dyDescent="0.3">
      <c r="A423" s="9">
        <v>471</v>
      </c>
      <c r="B423" s="17"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row>
    <row r="424" spans="1:5" x14ac:dyDescent="0.3">
      <c r="A424" s="9">
        <v>472</v>
      </c>
      <c r="B424" s="17"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row>
    <row r="425" spans="1:5" x14ac:dyDescent="0.3">
      <c r="A425" s="9">
        <v>473</v>
      </c>
      <c r="B425" s="17"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row>
    <row r="426" spans="1:5" x14ac:dyDescent="0.3">
      <c r="A426" s="9">
        <v>474</v>
      </c>
      <c r="B426" s="17"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row>
    <row r="427" spans="1:5" x14ac:dyDescent="0.3">
      <c r="A427" s="9">
        <v>475</v>
      </c>
      <c r="B427" s="17"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row>
    <row r="428" spans="1:5" x14ac:dyDescent="0.3">
      <c r="A428" s="9">
        <v>476</v>
      </c>
      <c r="B428" s="17"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row>
    <row r="429" spans="1:5" x14ac:dyDescent="0.3">
      <c r="A429" s="9">
        <v>477</v>
      </c>
      <c r="B429" s="17"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row>
    <row r="430" spans="1:5" x14ac:dyDescent="0.3">
      <c r="A430" s="9">
        <v>478</v>
      </c>
      <c r="B430" s="17"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row>
    <row r="431" spans="1:5" x14ac:dyDescent="0.3">
      <c r="A431" s="9">
        <v>479</v>
      </c>
      <c r="B431" s="17"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row>
    <row r="432" spans="1:5" x14ac:dyDescent="0.3">
      <c r="A432" s="9">
        <v>480</v>
      </c>
      <c r="B432" s="17"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row>
    <row r="433" spans="1:5" x14ac:dyDescent="0.3">
      <c r="A433" s="9">
        <v>481</v>
      </c>
      <c r="B433" s="17"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row>
    <row r="434" spans="1:5" x14ac:dyDescent="0.3">
      <c r="A434" s="9">
        <v>482</v>
      </c>
      <c r="B434" s="17"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row>
    <row r="435" spans="1:5" x14ac:dyDescent="0.3">
      <c r="A435" s="9">
        <v>483</v>
      </c>
      <c r="B435" s="17"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row>
    <row r="436" spans="1:5" x14ac:dyDescent="0.3">
      <c r="A436" s="9">
        <v>484</v>
      </c>
      <c r="B436" s="17"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row>
    <row r="437" spans="1:5" x14ac:dyDescent="0.3">
      <c r="A437" s="9">
        <v>485</v>
      </c>
      <c r="B437" s="17"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row>
    <row r="438" spans="1:5" x14ac:dyDescent="0.3">
      <c r="A438" s="9">
        <v>486</v>
      </c>
      <c r="B438" s="17"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row>
    <row r="439" spans="1:5" x14ac:dyDescent="0.3">
      <c r="A439" s="9">
        <v>487</v>
      </c>
      <c r="B439" s="17"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row>
    <row r="440" spans="1:5" x14ac:dyDescent="0.3">
      <c r="A440" s="9">
        <v>488</v>
      </c>
      <c r="B440" s="17"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row>
    <row r="441" spans="1:5" x14ac:dyDescent="0.3">
      <c r="A441" s="9">
        <v>489</v>
      </c>
      <c r="B441" s="17"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row>
    <row r="442" spans="1:5" x14ac:dyDescent="0.3">
      <c r="A442" s="9">
        <v>490</v>
      </c>
      <c r="B442" s="17"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row>
    <row r="443" spans="1:5" x14ac:dyDescent="0.3">
      <c r="A443" s="9">
        <v>491</v>
      </c>
      <c r="B443" s="17"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row>
    <row r="444" spans="1:5" x14ac:dyDescent="0.3">
      <c r="A444" s="9">
        <v>492</v>
      </c>
      <c r="B444" s="17"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row>
    <row r="445" spans="1:5" x14ac:dyDescent="0.3">
      <c r="A445" s="9">
        <v>493</v>
      </c>
      <c r="B445" s="17"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row>
    <row r="446" spans="1:5" x14ac:dyDescent="0.3">
      <c r="A446" s="9">
        <v>494</v>
      </c>
      <c r="B446" s="17"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row>
    <row r="447" spans="1:5" x14ac:dyDescent="0.3">
      <c r="A447" s="9">
        <v>495</v>
      </c>
      <c r="B447" s="17"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row>
    <row r="448" spans="1:5" x14ac:dyDescent="0.3">
      <c r="A448" s="9">
        <v>496</v>
      </c>
      <c r="B448" s="17"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row>
    <row r="449" spans="1:5" x14ac:dyDescent="0.3">
      <c r="A449" s="9">
        <v>497</v>
      </c>
      <c r="B449" s="17"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row>
    <row r="450" spans="1:5" x14ac:dyDescent="0.3">
      <c r="A450" s="9">
        <v>498</v>
      </c>
      <c r="B450" s="17"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row>
    <row r="451" spans="1:5" x14ac:dyDescent="0.3">
      <c r="A451" s="9">
        <v>499</v>
      </c>
      <c r="B451" s="17"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row>
    <row r="452" spans="1:5" x14ac:dyDescent="0.3">
      <c r="A452" s="9">
        <v>500</v>
      </c>
      <c r="B452" s="17"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row>
    <row r="453" spans="1:5" x14ac:dyDescent="0.3">
      <c r="A453" s="9">
        <v>501</v>
      </c>
      <c r="B453" s="17"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row>
    <row r="454" spans="1:5" x14ac:dyDescent="0.3">
      <c r="A454" s="9">
        <v>502</v>
      </c>
      <c r="B454" s="17"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row>
    <row r="455" spans="1:5" x14ac:dyDescent="0.3">
      <c r="A455" s="9">
        <v>503</v>
      </c>
      <c r="B455" s="17"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row>
    <row r="456" spans="1:5" x14ac:dyDescent="0.3">
      <c r="A456" s="9">
        <v>504</v>
      </c>
      <c r="B456" s="17"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row>
    <row r="457" spans="1:5" x14ac:dyDescent="0.3">
      <c r="A457" s="9">
        <v>505</v>
      </c>
      <c r="B457" s="17"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row>
    <row r="458" spans="1:5" x14ac:dyDescent="0.3">
      <c r="A458" s="9">
        <v>506</v>
      </c>
      <c r="B458" s="17"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row>
    <row r="459" spans="1:5" x14ac:dyDescent="0.3">
      <c r="A459" s="9">
        <v>507</v>
      </c>
      <c r="B459" s="17"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row>
    <row r="460" spans="1:5" x14ac:dyDescent="0.3">
      <c r="A460" s="9">
        <v>508</v>
      </c>
      <c r="B460" s="17"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row>
    <row r="461" spans="1:5" x14ac:dyDescent="0.3">
      <c r="A461" s="9">
        <v>509</v>
      </c>
      <c r="B461" s="17"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row>
    <row r="462" spans="1:5" x14ac:dyDescent="0.3">
      <c r="A462" s="9">
        <v>510</v>
      </c>
      <c r="B462" s="17"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row>
    <row r="463" spans="1:5" x14ac:dyDescent="0.3">
      <c r="A463" s="9">
        <v>511</v>
      </c>
      <c r="B463" s="17"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row>
    <row r="464" spans="1:5" x14ac:dyDescent="0.3">
      <c r="A464" s="9">
        <v>512</v>
      </c>
      <c r="B464" s="17"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row>
    <row r="465" spans="1:5" x14ac:dyDescent="0.3">
      <c r="A465" s="9">
        <v>513</v>
      </c>
      <c r="B465" s="17"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row>
    <row r="466" spans="1:5" x14ac:dyDescent="0.3">
      <c r="A466" s="9">
        <v>514</v>
      </c>
      <c r="B466" s="17"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row>
    <row r="467" spans="1:5" x14ac:dyDescent="0.3">
      <c r="A467" s="9">
        <v>515</v>
      </c>
      <c r="B467" s="17"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row>
    <row r="468" spans="1:5" x14ac:dyDescent="0.3">
      <c r="A468" s="9">
        <v>516</v>
      </c>
      <c r="B468" s="17"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row>
    <row r="469" spans="1:5" x14ac:dyDescent="0.3">
      <c r="A469" s="9">
        <v>517</v>
      </c>
      <c r="B469" s="17"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row>
    <row r="470" spans="1:5" x14ac:dyDescent="0.3">
      <c r="A470" s="9">
        <v>518</v>
      </c>
      <c r="B470" s="17"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row>
    <row r="471" spans="1:5" x14ac:dyDescent="0.3">
      <c r="A471" s="9">
        <v>519</v>
      </c>
      <c r="B471" s="17"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row>
    <row r="472" spans="1:5" x14ac:dyDescent="0.3">
      <c r="A472" s="9">
        <v>520</v>
      </c>
      <c r="B472" s="17"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row>
    <row r="473" spans="1:5" x14ac:dyDescent="0.3">
      <c r="A473" s="9">
        <v>521</v>
      </c>
      <c r="B473" s="17"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row>
    <row r="474" spans="1:5" x14ac:dyDescent="0.3">
      <c r="A474" s="9">
        <v>522</v>
      </c>
      <c r="B474" s="17"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row>
    <row r="475" spans="1:5" x14ac:dyDescent="0.3">
      <c r="A475" s="9">
        <v>523</v>
      </c>
      <c r="B475" s="17"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row>
    <row r="476" spans="1:5" x14ac:dyDescent="0.3">
      <c r="A476" s="9">
        <v>524</v>
      </c>
      <c r="B476" s="17"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row>
    <row r="477" spans="1:5" x14ac:dyDescent="0.3">
      <c r="A477" s="9">
        <v>525</v>
      </c>
      <c r="B477" s="17"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row>
    <row r="478" spans="1:5" x14ac:dyDescent="0.3">
      <c r="A478" s="9">
        <v>526</v>
      </c>
      <c r="B478" s="17"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row>
    <row r="479" spans="1:5" x14ac:dyDescent="0.3">
      <c r="A479" s="9">
        <v>527</v>
      </c>
      <c r="B479" s="17"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row>
    <row r="480" spans="1:5" x14ac:dyDescent="0.3">
      <c r="A480" s="9">
        <v>528</v>
      </c>
      <c r="B480" s="17"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row>
    <row r="481" spans="1:5" x14ac:dyDescent="0.3">
      <c r="A481" s="9">
        <v>529</v>
      </c>
      <c r="B481" s="17"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row>
    <row r="482" spans="1:5" x14ac:dyDescent="0.3">
      <c r="A482" s="9">
        <v>530</v>
      </c>
      <c r="B482" s="17"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row>
    <row r="483" spans="1:5" x14ac:dyDescent="0.3">
      <c r="A483" s="9">
        <v>531</v>
      </c>
      <c r="B483" s="17"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row>
    <row r="484" spans="1:5" x14ac:dyDescent="0.3">
      <c r="A484" s="9">
        <v>532</v>
      </c>
      <c r="B484" s="17"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row>
    <row r="485" spans="1:5" x14ac:dyDescent="0.3">
      <c r="A485" s="9">
        <v>533</v>
      </c>
      <c r="B485" s="17"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row>
    <row r="486" spans="1:5" x14ac:dyDescent="0.3">
      <c r="A486" s="9">
        <v>534</v>
      </c>
      <c r="B486" s="17"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row>
    <row r="487" spans="1:5" x14ac:dyDescent="0.3">
      <c r="A487" s="9">
        <v>535</v>
      </c>
      <c r="B487" s="17"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row>
    <row r="488" spans="1:5" x14ac:dyDescent="0.3">
      <c r="A488" s="9">
        <v>536</v>
      </c>
      <c r="B488" s="17"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row>
    <row r="489" spans="1:5" x14ac:dyDescent="0.3">
      <c r="A489" s="9">
        <v>537</v>
      </c>
      <c r="B489" s="17"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row>
    <row r="490" spans="1:5" x14ac:dyDescent="0.3">
      <c r="A490" s="9">
        <v>538</v>
      </c>
      <c r="B490" s="17"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row>
    <row r="491" spans="1:5" x14ac:dyDescent="0.3">
      <c r="A491" s="9">
        <v>539</v>
      </c>
      <c r="B491" s="17"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row>
    <row r="492" spans="1:5" x14ac:dyDescent="0.3">
      <c r="A492" s="9">
        <v>540</v>
      </c>
      <c r="B492" s="17"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row>
    <row r="493" spans="1:5" x14ac:dyDescent="0.3">
      <c r="A493" s="9">
        <v>541</v>
      </c>
      <c r="B493" s="17"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row>
    <row r="494" spans="1:5" x14ac:dyDescent="0.3">
      <c r="A494" s="9">
        <v>542</v>
      </c>
      <c r="B494" s="17"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row>
    <row r="495" spans="1:5" x14ac:dyDescent="0.3">
      <c r="A495" s="9">
        <v>543</v>
      </c>
      <c r="B495" s="17"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row>
    <row r="496" spans="1:5" x14ac:dyDescent="0.3">
      <c r="A496" s="9">
        <v>544</v>
      </c>
      <c r="B496" s="17"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row>
    <row r="497" spans="1:5" x14ac:dyDescent="0.3">
      <c r="A497" s="9">
        <v>545</v>
      </c>
      <c r="B497" s="17"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row>
    <row r="498" spans="1:5" x14ac:dyDescent="0.3">
      <c r="A498" s="9">
        <v>546</v>
      </c>
      <c r="B498" s="17"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row>
    <row r="499" spans="1:5" x14ac:dyDescent="0.3">
      <c r="A499" s="9">
        <v>547</v>
      </c>
      <c r="B499" s="17"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row>
    <row r="500" spans="1:5" x14ac:dyDescent="0.3">
      <c r="A500" s="9">
        <v>548</v>
      </c>
      <c r="B500" s="17"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row>
    <row r="501" spans="1:5" x14ac:dyDescent="0.3">
      <c r="A501" s="9">
        <v>549</v>
      </c>
      <c r="B501" s="17"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row>
    <row r="502" spans="1:5" x14ac:dyDescent="0.3">
      <c r="A502" s="9">
        <v>550</v>
      </c>
      <c r="B502" s="17"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row>
    <row r="503" spans="1:5" x14ac:dyDescent="0.3">
      <c r="A503" s="9">
        <v>551</v>
      </c>
      <c r="B503" s="17"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row>
    <row r="504" spans="1:5" x14ac:dyDescent="0.3">
      <c r="A504" s="9">
        <v>552</v>
      </c>
      <c r="B504" s="17"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row>
    <row r="505" spans="1:5" x14ac:dyDescent="0.3">
      <c r="A505" s="9">
        <v>553</v>
      </c>
      <c r="B505" s="17"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row>
    <row r="506" spans="1:5" x14ac:dyDescent="0.3">
      <c r="A506" s="9">
        <v>554</v>
      </c>
      <c r="B506" s="17"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row>
    <row r="507" spans="1:5" x14ac:dyDescent="0.3">
      <c r="A507" s="9">
        <v>557</v>
      </c>
      <c r="B507" s="17"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row>
    <row r="508" spans="1:5" x14ac:dyDescent="0.3">
      <c r="A508" s="9">
        <v>559</v>
      </c>
      <c r="B508" s="17"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row>
    <row r="509" spans="1:5" x14ac:dyDescent="0.3">
      <c r="A509" s="9">
        <v>560</v>
      </c>
      <c r="B509" s="17"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row>
    <row r="510" spans="1:5" x14ac:dyDescent="0.3">
      <c r="A510" s="9">
        <v>561</v>
      </c>
      <c r="B510" s="17"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row>
    <row r="511" spans="1:5" x14ac:dyDescent="0.3">
      <c r="A511" s="9">
        <v>562</v>
      </c>
      <c r="B511" s="17"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row>
    <row r="512" spans="1:5" x14ac:dyDescent="0.3">
      <c r="A512" s="9">
        <v>563</v>
      </c>
      <c r="B512" s="17"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row>
    <row r="513" spans="1:5" x14ac:dyDescent="0.3">
      <c r="A513" s="9">
        <v>564</v>
      </c>
      <c r="B513" s="17"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row>
    <row r="514" spans="1:5" x14ac:dyDescent="0.3">
      <c r="A514" s="9">
        <v>565</v>
      </c>
      <c r="B514" s="17"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row>
    <row r="515" spans="1:5" x14ac:dyDescent="0.3">
      <c r="A515" s="9">
        <v>566</v>
      </c>
      <c r="B515" s="17"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row>
    <row r="516" spans="1:5" x14ac:dyDescent="0.3">
      <c r="A516" s="9">
        <v>567</v>
      </c>
      <c r="B516" s="17"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row>
    <row r="517" spans="1:5" x14ac:dyDescent="0.3">
      <c r="A517" s="9">
        <v>568</v>
      </c>
      <c r="B517" s="17"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row>
    <row r="518" spans="1:5" x14ac:dyDescent="0.3">
      <c r="A518" s="9">
        <v>569</v>
      </c>
      <c r="B518" s="17"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row>
    <row r="519" spans="1:5" x14ac:dyDescent="0.3">
      <c r="A519" s="9">
        <v>570</v>
      </c>
      <c r="B519" s="17"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row>
    <row r="520" spans="1:5" x14ac:dyDescent="0.3">
      <c r="A520" s="9">
        <v>571</v>
      </c>
      <c r="B520" s="17"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row>
    <row r="521" spans="1:5" x14ac:dyDescent="0.3">
      <c r="A521" s="9">
        <v>572</v>
      </c>
      <c r="B521" s="17"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row>
    <row r="522" spans="1:5" x14ac:dyDescent="0.3">
      <c r="A522" s="9">
        <v>573</v>
      </c>
      <c r="B522" s="17"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row>
    <row r="523" spans="1:5" x14ac:dyDescent="0.3">
      <c r="A523" s="9">
        <v>574</v>
      </c>
      <c r="B523" s="17"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row>
    <row r="524" spans="1:5" x14ac:dyDescent="0.3">
      <c r="A524" s="9">
        <v>575</v>
      </c>
      <c r="B524" s="17"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row>
    <row r="525" spans="1:5" x14ac:dyDescent="0.3">
      <c r="A525" s="9">
        <v>576</v>
      </c>
      <c r="B525" s="17"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row>
    <row r="526" spans="1:5" x14ac:dyDescent="0.3">
      <c r="A526" s="9">
        <v>577</v>
      </c>
      <c r="B526" s="17"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row>
    <row r="527" spans="1:5" x14ac:dyDescent="0.3">
      <c r="A527" s="9">
        <v>578</v>
      </c>
      <c r="B527" s="17"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row>
    <row r="528" spans="1:5" x14ac:dyDescent="0.3">
      <c r="A528" s="9">
        <v>579</v>
      </c>
      <c r="B528" s="17"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row>
    <row r="529" spans="1:5" x14ac:dyDescent="0.3">
      <c r="A529" s="9">
        <v>580</v>
      </c>
      <c r="B529" s="17"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row>
    <row r="530" spans="1:5" x14ac:dyDescent="0.3">
      <c r="A530" s="9">
        <v>581</v>
      </c>
      <c r="B530" s="17"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row>
    <row r="531" spans="1:5" x14ac:dyDescent="0.3">
      <c r="A531" s="9">
        <v>582</v>
      </c>
      <c r="B531" s="17"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row>
    <row r="532" spans="1:5" x14ac:dyDescent="0.3">
      <c r="A532" s="9">
        <v>583</v>
      </c>
      <c r="B532" s="17"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row>
    <row r="533" spans="1:5" x14ac:dyDescent="0.3">
      <c r="A533" s="9">
        <v>584</v>
      </c>
      <c r="B533" s="17"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row>
    <row r="534" spans="1:5" x14ac:dyDescent="0.3">
      <c r="A534" s="9">
        <v>585</v>
      </c>
      <c r="B534" s="17"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row>
    <row r="535" spans="1:5" x14ac:dyDescent="0.3">
      <c r="A535" s="9">
        <v>586</v>
      </c>
      <c r="B535" s="17"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row>
    <row r="536" spans="1:5" x14ac:dyDescent="0.3">
      <c r="A536" s="9">
        <v>587</v>
      </c>
      <c r="B536" s="17"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row>
    <row r="537" spans="1:5" x14ac:dyDescent="0.3">
      <c r="A537" s="9">
        <v>588</v>
      </c>
      <c r="B537" s="17"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row>
    <row r="538" spans="1:5" x14ac:dyDescent="0.3">
      <c r="A538" s="9">
        <v>589</v>
      </c>
      <c r="B538" s="17"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row>
    <row r="539" spans="1:5" x14ac:dyDescent="0.3">
      <c r="A539" s="9">
        <v>590</v>
      </c>
      <c r="B539" s="17"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row>
    <row r="540" spans="1:5" x14ac:dyDescent="0.3">
      <c r="A540" s="9">
        <v>591</v>
      </c>
      <c r="B540" s="17"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row>
    <row r="541" spans="1:5" x14ac:dyDescent="0.3">
      <c r="A541" s="9">
        <v>592</v>
      </c>
      <c r="B541" s="17"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row>
    <row r="542" spans="1:5" x14ac:dyDescent="0.3">
      <c r="A542" s="9">
        <v>593</v>
      </c>
      <c r="B542" s="17"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row>
    <row r="543" spans="1:5" x14ac:dyDescent="0.3">
      <c r="A543" s="9">
        <v>594</v>
      </c>
      <c r="B543" s="17"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row>
    <row r="544" spans="1:5" x14ac:dyDescent="0.3">
      <c r="A544" s="9">
        <v>595</v>
      </c>
      <c r="B544" s="17"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row>
    <row r="545" spans="1:5" x14ac:dyDescent="0.3">
      <c r="A545" s="9">
        <v>596</v>
      </c>
      <c r="B545" s="17"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row>
    <row r="546" spans="1:5" x14ac:dyDescent="0.3">
      <c r="A546" s="9">
        <v>597</v>
      </c>
      <c r="B546" s="17"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row>
    <row r="547" spans="1:5" x14ac:dyDescent="0.3">
      <c r="A547" s="9">
        <v>598</v>
      </c>
      <c r="B547" s="17"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row>
    <row r="548" spans="1:5" x14ac:dyDescent="0.3">
      <c r="A548" s="9">
        <v>599</v>
      </c>
      <c r="B548" s="17"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row>
    <row r="549" spans="1:5" x14ac:dyDescent="0.3">
      <c r="A549" s="9">
        <v>600</v>
      </c>
      <c r="B549" s="17"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row>
    <row r="550" spans="1:5" x14ac:dyDescent="0.3">
      <c r="A550" s="9">
        <v>601</v>
      </c>
      <c r="B550" s="17"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row>
    <row r="551" spans="1:5" x14ac:dyDescent="0.3">
      <c r="A551" s="9">
        <v>602</v>
      </c>
      <c r="B551" s="17"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row>
    <row r="552" spans="1:5" x14ac:dyDescent="0.3">
      <c r="A552" s="9">
        <v>603</v>
      </c>
      <c r="B552" s="17"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row>
    <row r="553" spans="1:5" x14ac:dyDescent="0.3">
      <c r="A553" s="9">
        <v>604</v>
      </c>
      <c r="B553" s="17"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row>
    <row r="554" spans="1:5" x14ac:dyDescent="0.3">
      <c r="A554" s="9">
        <v>605</v>
      </c>
      <c r="B554" s="17"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row>
    <row r="555" spans="1:5" x14ac:dyDescent="0.3">
      <c r="A555" s="9">
        <v>606</v>
      </c>
      <c r="B555" s="17"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row>
    <row r="556" spans="1:5" x14ac:dyDescent="0.3">
      <c r="A556" s="9">
        <v>607</v>
      </c>
      <c r="B556" s="17"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row>
    <row r="557" spans="1:5" x14ac:dyDescent="0.3">
      <c r="A557" s="9">
        <v>608</v>
      </c>
      <c r="B557" s="17"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row>
    <row r="558" spans="1:5" x14ac:dyDescent="0.3">
      <c r="A558" s="9">
        <v>609</v>
      </c>
      <c r="B558" s="17"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row>
    <row r="559" spans="1:5" x14ac:dyDescent="0.3">
      <c r="A559" s="9">
        <v>610</v>
      </c>
      <c r="B559" s="17"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row>
    <row r="560" spans="1:5" x14ac:dyDescent="0.3">
      <c r="A560" s="9">
        <v>611</v>
      </c>
      <c r="B560" s="17"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row>
    <row r="561" spans="1:5" x14ac:dyDescent="0.3">
      <c r="A561" s="9">
        <v>612</v>
      </c>
      <c r="B561" s="17"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row>
    <row r="562" spans="1:5" x14ac:dyDescent="0.3">
      <c r="A562" s="9">
        <v>613</v>
      </c>
      <c r="B562" s="17"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row>
    <row r="563" spans="1:5" x14ac:dyDescent="0.3">
      <c r="A563" s="9">
        <v>614</v>
      </c>
      <c r="B563" s="17"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row>
    <row r="564" spans="1:5" x14ac:dyDescent="0.3">
      <c r="A564" s="9">
        <v>615</v>
      </c>
      <c r="B564" s="17"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row>
    <row r="565" spans="1:5" x14ac:dyDescent="0.3">
      <c r="A565" s="9">
        <v>616</v>
      </c>
      <c r="B565" s="17"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row>
    <row r="566" spans="1:5" x14ac:dyDescent="0.3">
      <c r="A566" s="9">
        <v>617</v>
      </c>
      <c r="B566" s="17"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row>
    <row r="567" spans="1:5" x14ac:dyDescent="0.3">
      <c r="A567" s="9">
        <v>618</v>
      </c>
      <c r="B567" s="17"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row>
    <row r="568" spans="1:5" x14ac:dyDescent="0.3">
      <c r="A568" s="9">
        <v>619</v>
      </c>
      <c r="B568" s="17"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row>
    <row r="569" spans="1:5" x14ac:dyDescent="0.3">
      <c r="A569" s="9">
        <v>620</v>
      </c>
      <c r="B569" s="17"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row>
    <row r="570" spans="1:5" x14ac:dyDescent="0.3">
      <c r="A570" s="9">
        <v>621</v>
      </c>
      <c r="B570" s="17"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row>
    <row r="571" spans="1:5" x14ac:dyDescent="0.3">
      <c r="A571" s="9">
        <v>622</v>
      </c>
      <c r="B571" s="17"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row>
    <row r="572" spans="1:5" x14ac:dyDescent="0.3">
      <c r="A572" s="9">
        <v>623</v>
      </c>
      <c r="B572" s="17"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row>
    <row r="573" spans="1:5" x14ac:dyDescent="0.3">
      <c r="A573" s="9">
        <v>624</v>
      </c>
      <c r="B573" s="17"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row>
    <row r="574" spans="1:5" x14ac:dyDescent="0.3">
      <c r="A574" s="9">
        <v>625</v>
      </c>
      <c r="B574" s="17"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row>
    <row r="575" spans="1:5" x14ac:dyDescent="0.3">
      <c r="A575" s="9">
        <v>626</v>
      </c>
      <c r="B575" s="17"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row>
    <row r="576" spans="1:5" x14ac:dyDescent="0.3">
      <c r="A576" s="9">
        <v>627</v>
      </c>
      <c r="B576" s="17"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row>
    <row r="577" spans="1:5" x14ac:dyDescent="0.3">
      <c r="A577" s="9">
        <v>628</v>
      </c>
      <c r="B577" s="17"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row>
    <row r="578" spans="1:5" x14ac:dyDescent="0.3">
      <c r="A578" s="9">
        <v>629</v>
      </c>
      <c r="B578" s="17"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row>
    <row r="579" spans="1:5" x14ac:dyDescent="0.3">
      <c r="A579" s="9">
        <v>630</v>
      </c>
      <c r="B579" s="17"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row>
    <row r="580" spans="1:5" x14ac:dyDescent="0.3">
      <c r="A580" s="9">
        <v>631</v>
      </c>
      <c r="B580" s="17"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row>
    <row r="581" spans="1:5" x14ac:dyDescent="0.3">
      <c r="A581" s="9">
        <v>632</v>
      </c>
      <c r="B581" s="17"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row>
    <row r="582" spans="1:5" x14ac:dyDescent="0.3">
      <c r="A582" s="9">
        <v>633</v>
      </c>
      <c r="B582" s="17"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row>
    <row r="583" spans="1:5" x14ac:dyDescent="0.3">
      <c r="A583" s="9">
        <v>634</v>
      </c>
      <c r="B583" s="17"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row>
    <row r="584" spans="1:5" x14ac:dyDescent="0.3">
      <c r="A584" s="9">
        <v>635</v>
      </c>
      <c r="B584" s="17"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row>
    <row r="585" spans="1:5" x14ac:dyDescent="0.3">
      <c r="A585" s="9">
        <v>636</v>
      </c>
      <c r="B585" s="17"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row>
    <row r="586" spans="1:5" x14ac:dyDescent="0.3">
      <c r="A586" s="9">
        <v>637</v>
      </c>
      <c r="B586" s="17"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row>
    <row r="587" spans="1:5" x14ac:dyDescent="0.3">
      <c r="A587" s="9">
        <v>638</v>
      </c>
      <c r="B587" s="17"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row>
    <row r="588" spans="1:5" x14ac:dyDescent="0.3">
      <c r="A588" s="9">
        <v>639</v>
      </c>
      <c r="B588" s="17"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row>
    <row r="589" spans="1:5" x14ac:dyDescent="0.3">
      <c r="A589" s="9">
        <v>640</v>
      </c>
      <c r="B589" s="17"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row>
    <row r="590" spans="1:5" x14ac:dyDescent="0.3">
      <c r="A590" s="9">
        <v>641</v>
      </c>
      <c r="B590" s="17"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row>
    <row r="591" spans="1:5" x14ac:dyDescent="0.3">
      <c r="A591" s="9">
        <v>642</v>
      </c>
      <c r="B591" s="17"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row>
    <row r="592" spans="1:5" x14ac:dyDescent="0.3">
      <c r="A592" s="9">
        <v>643</v>
      </c>
      <c r="B592" s="17"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row>
    <row r="593" spans="1:8" ht="28.8" x14ac:dyDescent="0.3">
      <c r="A593" s="9">
        <v>644</v>
      </c>
      <c r="B593" s="17"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1575</v>
      </c>
      <c r="G593" s="4" t="s">
        <v>1577</v>
      </c>
    </row>
    <row r="594" spans="1:8" x14ac:dyDescent="0.3">
      <c r="A594" s="9">
        <v>645</v>
      </c>
      <c r="B594" s="17"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1616</v>
      </c>
      <c r="G594" s="9" t="s">
        <v>1620</v>
      </c>
      <c r="H594" s="9"/>
    </row>
    <row r="595" spans="1:8" ht="172.8" x14ac:dyDescent="0.3">
      <c r="A595" s="9">
        <v>648</v>
      </c>
      <c r="B595" s="17"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77</v>
      </c>
      <c r="G595" s="4" t="s">
        <v>1828</v>
      </c>
      <c r="H595" s="4" t="s">
        <v>2109</v>
      </c>
    </row>
    <row r="596" spans="1:8" ht="115.2" x14ac:dyDescent="0.3">
      <c r="A596" s="9">
        <v>649</v>
      </c>
      <c r="B596" s="17"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
      </c>
      <c r="E596" s="12" t="str">
        <f>IF($A596&lt;&gt;"",VLOOKUP($A596,Vocabulary!$A:$J,4,),"")</f>
        <v>Location</v>
      </c>
      <c r="F596" s="9" t="s">
        <v>1669</v>
      </c>
      <c r="G596" s="4" t="s">
        <v>1843</v>
      </c>
    </row>
    <row r="597" spans="1:8" x14ac:dyDescent="0.3">
      <c r="A597" s="9">
        <v>650</v>
      </c>
      <c r="B597" s="17"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1673</v>
      </c>
      <c r="G597" s="4" t="s">
        <v>1674</v>
      </c>
    </row>
    <row r="598" spans="1:8" ht="28.8" x14ac:dyDescent="0.3">
      <c r="A598" s="9">
        <v>651</v>
      </c>
      <c r="B598" s="17"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1678</v>
      </c>
      <c r="G598" s="4" t="s">
        <v>1677</v>
      </c>
    </row>
    <row r="599" spans="1:8" ht="43.2" x14ac:dyDescent="0.3">
      <c r="A599" s="9">
        <v>652</v>
      </c>
      <c r="B599" s="17"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1679</v>
      </c>
      <c r="G599" s="4" t="s">
        <v>1684</v>
      </c>
    </row>
    <row r="600" spans="1:8" ht="86.4" x14ac:dyDescent="0.3">
      <c r="A600" s="9">
        <v>653</v>
      </c>
      <c r="B600" s="17"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1695</v>
      </c>
      <c r="G600" s="4" t="s">
        <v>1694</v>
      </c>
    </row>
    <row r="601" spans="1:8" ht="86.4" x14ac:dyDescent="0.3">
      <c r="A601" s="9">
        <v>654</v>
      </c>
      <c r="B601" s="17"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1706</v>
      </c>
      <c r="G601" s="4" t="s">
        <v>1705</v>
      </c>
    </row>
    <row r="602" spans="1:8" ht="43.2" x14ac:dyDescent="0.3">
      <c r="A602" s="9">
        <v>655</v>
      </c>
      <c r="B602" s="17"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1715</v>
      </c>
      <c r="G602" s="4" t="s">
        <v>1711</v>
      </c>
    </row>
    <row r="603" spans="1:8" ht="100.8" x14ac:dyDescent="0.3">
      <c r="A603" s="9">
        <v>656</v>
      </c>
      <c r="B603" s="17"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1722</v>
      </c>
      <c r="G603" s="4" t="s">
        <v>1721</v>
      </c>
    </row>
    <row r="604" spans="1:8" ht="100.8" x14ac:dyDescent="0.3">
      <c r="A604" s="9">
        <v>657</v>
      </c>
      <c r="B604" s="17"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1896</v>
      </c>
      <c r="G604" s="4" t="s">
        <v>1726</v>
      </c>
    </row>
    <row r="605" spans="1:8" ht="72" x14ac:dyDescent="0.3">
      <c r="A605" s="9">
        <v>658</v>
      </c>
      <c r="B605" s="17"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1738</v>
      </c>
      <c r="G605" s="4" t="s">
        <v>1739</v>
      </c>
    </row>
    <row r="606" spans="1:8" ht="409.6" x14ac:dyDescent="0.3">
      <c r="A606" s="9">
        <v>659</v>
      </c>
      <c r="B606" s="17"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1891</v>
      </c>
      <c r="G606" s="4" t="s">
        <v>1744</v>
      </c>
      <c r="H606" s="4" t="s">
        <v>2111</v>
      </c>
    </row>
    <row r="607" spans="1:8" ht="57.6" x14ac:dyDescent="0.3">
      <c r="A607" s="9">
        <v>660</v>
      </c>
      <c r="B607" s="17"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1897</v>
      </c>
      <c r="G607" s="4" t="s">
        <v>1759</v>
      </c>
    </row>
    <row r="608" spans="1:8" ht="57.6" x14ac:dyDescent="0.3">
      <c r="A608" s="9">
        <v>661</v>
      </c>
      <c r="B608" s="17"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1760</v>
      </c>
      <c r="G608" s="4" t="s">
        <v>1764</v>
      </c>
    </row>
    <row r="609" spans="1:8" ht="100.8" x14ac:dyDescent="0.3">
      <c r="A609" s="9">
        <v>662</v>
      </c>
      <c r="B609" s="17"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151</v>
      </c>
      <c r="G609" s="4" t="s">
        <v>2052</v>
      </c>
      <c r="H609" s="4" t="s">
        <v>2236</v>
      </c>
    </row>
    <row r="610" spans="1:8" ht="86.4" x14ac:dyDescent="0.3">
      <c r="A610" s="9">
        <v>663</v>
      </c>
      <c r="B610" s="17"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38</v>
      </c>
      <c r="G610" s="4" t="s">
        <v>2056</v>
      </c>
      <c r="H610" s="4" t="s">
        <v>1467</v>
      </c>
    </row>
    <row r="611" spans="1:8" ht="86.4" x14ac:dyDescent="0.3">
      <c r="A611" s="9">
        <v>664</v>
      </c>
      <c r="B611" s="17"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151</v>
      </c>
      <c r="G611" s="4" t="s">
        <v>1882</v>
      </c>
      <c r="H611" s="4" t="s">
        <v>1484</v>
      </c>
    </row>
    <row r="612" spans="1:8" x14ac:dyDescent="0.3">
      <c r="A612" s="9">
        <v>666</v>
      </c>
      <c r="B612" s="17"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1887</v>
      </c>
      <c r="G612" s="4" t="s">
        <v>1486</v>
      </c>
    </row>
    <row r="613" spans="1:8" x14ac:dyDescent="0.3">
      <c r="A613" s="9">
        <v>667</v>
      </c>
      <c r="B613" s="17"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1888</v>
      </c>
      <c r="G613" s="4" t="s">
        <v>1487</v>
      </c>
    </row>
    <row r="614" spans="1:8" x14ac:dyDescent="0.3">
      <c r="A614" s="9">
        <v>668</v>
      </c>
      <c r="B614" s="17"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1887</v>
      </c>
      <c r="G614" s="4" t="s">
        <v>1486</v>
      </c>
    </row>
    <row r="615" spans="1:8" x14ac:dyDescent="0.3">
      <c r="A615" s="9">
        <v>669</v>
      </c>
      <c r="B615" s="17"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1888</v>
      </c>
      <c r="G615" s="4" t="s">
        <v>1487</v>
      </c>
    </row>
    <row r="616" spans="1:8" ht="43.2" x14ac:dyDescent="0.3">
      <c r="A616" s="9">
        <v>670</v>
      </c>
      <c r="B616" s="17"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322</v>
      </c>
      <c r="G616" s="4" t="s">
        <v>1903</v>
      </c>
    </row>
    <row r="617" spans="1:8" ht="86.4" x14ac:dyDescent="0.3">
      <c r="A617" s="9">
        <v>673</v>
      </c>
      <c r="B617" s="17"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92</v>
      </c>
      <c r="G617" s="4" t="s">
        <v>1954</v>
      </c>
    </row>
    <row r="618" spans="1:8" ht="43.2" x14ac:dyDescent="0.3">
      <c r="A618" s="9">
        <v>674</v>
      </c>
      <c r="B618" s="17"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1965</v>
      </c>
      <c r="G618" s="4" t="s">
        <v>1967</v>
      </c>
    </row>
    <row r="619" spans="1:8" ht="115.2" x14ac:dyDescent="0.3">
      <c r="A619" s="9">
        <v>675</v>
      </c>
      <c r="B619" s="17"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1966</v>
      </c>
      <c r="G619" s="4" t="s">
        <v>1968</v>
      </c>
    </row>
    <row r="620" spans="1:8" ht="28.8" x14ac:dyDescent="0.3">
      <c r="A620" s="9">
        <v>676</v>
      </c>
      <c r="B620" s="17"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1974</v>
      </c>
      <c r="G620" s="4" t="s">
        <v>1973</v>
      </c>
    </row>
    <row r="621" spans="1:8" ht="43.2" x14ac:dyDescent="0.3">
      <c r="A621" s="9">
        <v>677</v>
      </c>
      <c r="B621" s="17"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CBSS: country (NIS code) + municipality (string)
NR: NIS code municipality/country</v>
      </c>
      <c r="E621" s="12" t="str">
        <f>IF($A621&lt;&gt;"",VLOOKUP($A621,Vocabulary!$A:$J,4,),"")</f>
        <v>Person</v>
      </c>
      <c r="F621" s="9" t="s">
        <v>1988</v>
      </c>
      <c r="G621" s="4" t="s">
        <v>1990</v>
      </c>
      <c r="H621" s="4" t="s">
        <v>2080</v>
      </c>
    </row>
    <row r="622" spans="1:8" ht="43.2" x14ac:dyDescent="0.3">
      <c r="A622" s="9">
        <v>678</v>
      </c>
      <c r="B622" s="17"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CBSS: country (NIS code) + municipality (string)
NR: NIS code municipality/country</v>
      </c>
      <c r="E622" s="12" t="str">
        <f>IF($A622&lt;&gt;"",VLOOKUP($A622,Vocabulary!$A:$J,4,),"")</f>
        <v>Person</v>
      </c>
      <c r="F622" s="9" t="s">
        <v>1989</v>
      </c>
      <c r="G622" s="4" t="s">
        <v>1991</v>
      </c>
      <c r="H622" s="4" t="s">
        <v>2080</v>
      </c>
    </row>
    <row r="623" spans="1:8" ht="115.2" x14ac:dyDescent="0.3">
      <c r="A623" s="9">
        <v>679</v>
      </c>
      <c r="B623" s="17"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2023</v>
      </c>
      <c r="G623" s="4" t="s">
        <v>2028</v>
      </c>
    </row>
    <row r="624" spans="1:8" ht="72" x14ac:dyDescent="0.3">
      <c r="A624" s="9">
        <v>680</v>
      </c>
      <c r="B624" s="17"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2024</v>
      </c>
      <c r="G624" s="4" t="s">
        <v>2030</v>
      </c>
    </row>
    <row r="625" spans="1:9" s="7" customFormat="1" ht="100.8" x14ac:dyDescent="0.3">
      <c r="A625" s="34">
        <v>681</v>
      </c>
      <c r="B625" s="59"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https://economie.fgov.be/nl/themas/ondernemingen/kruispuntbank-van/diensten-voor-administraties/codetabellen (KBO-codes-quality-aut-activities.xls tab 'Quality' )</v>
      </c>
      <c r="E625" s="60" t="str">
        <f>IF($A625&lt;&gt;"",VLOOKUP($A625,Vocabulary!$A:$J,4,),"")</f>
        <v>Organization</v>
      </c>
      <c r="F625" s="34" t="s">
        <v>2185</v>
      </c>
      <c r="G625" s="35" t="s">
        <v>2187</v>
      </c>
      <c r="H625" s="35" t="s">
        <v>2188</v>
      </c>
      <c r="I625" s="2"/>
    </row>
    <row r="626" spans="1:9" s="7" customFormat="1" ht="86.4" x14ac:dyDescent="0.3">
      <c r="A626" s="34">
        <v>682</v>
      </c>
      <c r="B626" s="59"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2186</v>
      </c>
      <c r="G626" s="35" t="s">
        <v>2191</v>
      </c>
      <c r="H626" s="35"/>
      <c r="I626" s="2"/>
    </row>
    <row r="627" spans="1:9" s="7" customFormat="1" ht="28.8" x14ac:dyDescent="0.3">
      <c r="A627" s="34">
        <v>683</v>
      </c>
      <c r="B627" s="59"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2210</v>
      </c>
      <c r="G627" s="35" t="s">
        <v>2209</v>
      </c>
      <c r="H627" s="35"/>
      <c r="I627" s="2"/>
    </row>
    <row r="628" spans="1:9" s="7" customFormat="1" ht="360" x14ac:dyDescent="0.3">
      <c r="A628" s="34">
        <v>684</v>
      </c>
      <c r="B628" s="59"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2248</v>
      </c>
      <c r="G628" s="35" t="s">
        <v>2249</v>
      </c>
      <c r="H628" s="35" t="s">
        <v>2251</v>
      </c>
      <c r="I628" s="2"/>
    </row>
    <row r="629" spans="1:9" s="7" customFormat="1" ht="273.60000000000002" x14ac:dyDescent="0.3">
      <c r="A629" s="34">
        <v>685</v>
      </c>
      <c r="B629" s="59" t="str">
        <f>IF($A629&lt;&gt;"",IF(VLOOKUP($A629,Vocabulary!$A:$J,2,)="","",VLOOKUP($A629,Vocabulary!$A:$J,2,)),"")</f>
        <v>iban</v>
      </c>
      <c r="C629" s="59" t="str">
        <f>IF($A629&lt;&gt;"",IF(VLOOKUP($A629,Vocabulary!$A:$J,3,)="","",VLOOKUP($A629,Vocabulary!$A:$J,3,)),"")</f>
        <v>International Bank Account Number, as defined in ISO 13616:2007</v>
      </c>
      <c r="D629" s="59" t="str">
        <f>IF($A629&lt;&gt;"",IF(VLOOKUP($A629,Vocabulary!$A:$J,7,)="","",VLOOKUP($A629,Vocabulary!$A:$J,7,)),"")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2304</v>
      </c>
      <c r="G629" s="4" t="s">
        <v>2426</v>
      </c>
      <c r="H629" s="35" t="s">
        <v>2427</v>
      </c>
      <c r="I629" s="2"/>
    </row>
    <row r="630" spans="1:9" s="7" customFormat="1" ht="28.8" x14ac:dyDescent="0.3">
      <c r="A630" s="34">
        <v>686</v>
      </c>
      <c r="B630" s="59" t="str">
        <f>IF($A630&lt;&gt;"",IF(VLOOKUP($A630,Vocabulary!$A:$J,2,)="","",VLOOKUP($A630,Vocabulary!$A:$J,2,)),"")</f>
        <v>municipalityCode</v>
      </c>
      <c r="C630" s="59" t="str">
        <f>IF($A630&lt;&gt;"",IF(VLOOKUP($A630,Vocabulary!$A:$J,3,)="","",VLOOKUP($A630,Vocabulary!$A:$J,3,)),"")</f>
        <v>Numeric code to identify a Belgian municipality.</v>
      </c>
      <c r="D630" s="59" t="str">
        <f>IF($A630&lt;&gt;"",IF(VLOOKUP($A630,Vocabulary!$A:$J,7,)="","",VLOOKUP($A630,Vocabulary!$A:$J,7,)),"")</f>
        <v>This code is part of the BEST identifier for a Belgian municipality.</v>
      </c>
      <c r="E630" s="60" t="str">
        <f>IF($A630&lt;&gt;"",VLOOKUP($A630,Vocabulary!$A:$J,4,),"")</f>
        <v>Location</v>
      </c>
      <c r="F630" s="34" t="s">
        <v>2313</v>
      </c>
      <c r="G630" s="35" t="s">
        <v>2310</v>
      </c>
      <c r="H630" s="35" t="s">
        <v>2311</v>
      </c>
      <c r="I630" s="2"/>
    </row>
    <row r="631" spans="1:9" s="7" customFormat="1" ht="388.8" x14ac:dyDescent="0.3">
      <c r="A631" s="34">
        <v>687</v>
      </c>
      <c r="B631" s="66" t="str">
        <f>IF($A631&lt;&gt;"",IF(VLOOKUP($A631,Vocabulary!$A:$J,2,)="","",VLOOKUP($A631,Vocabulary!$A:$J,2,)),"")</f>
        <v>bic</v>
      </c>
      <c r="C631" s="66" t="str">
        <f>IF($A631&lt;&gt;"",IF(VLOOKUP($A631,Vocabulary!$A:$J,3,)="","",VLOOKUP($A631,Vocabulary!$A:$J,3,)),"")</f>
        <v>Business Identifier Code, also known as Swift Code. International identifier for financial and non-financial institutions, commonly used for international bank transfers.</v>
      </c>
      <c r="D631" s="66" t="str">
        <f>IF($A631&lt;&gt;"",IF(VLOOKUP($A631,Vocabulary!$A:$J,7,)="","",VLOOKUP($A631,Vocabulary!$A:$J,7,)),"")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31" s="12" t="str">
        <f>IF($A631&lt;&gt;"",VLOOKUP($A631,Vocabulary!$A:$J,4,),"")</f>
        <v>Generic</v>
      </c>
      <c r="F631" s="9" t="s">
        <v>2316</v>
      </c>
      <c r="G631" s="4" t="s">
        <v>2433</v>
      </c>
      <c r="H631" s="4" t="s">
        <v>2432</v>
      </c>
      <c r="I631" s="2"/>
    </row>
    <row r="632" spans="1:9" s="7" customFormat="1" ht="43.2" x14ac:dyDescent="0.3">
      <c r="A632" s="9">
        <v>691</v>
      </c>
      <c r="B632" s="66" t="str">
        <f>IF($A632&lt;&gt;"",IF(VLOOKUP($A632,Vocabulary!$A:$J,2,)="","",VLOOKUP($A632,Vocabulary!$A:$J,2,)),"")</f>
        <v>employerId</v>
      </c>
      <c r="C632" s="66" t="str">
        <f>IF($A632&lt;&gt;"",IF(VLOOKUP($A632,Vocabulary!$A:$J,3,)="","",VLOOKUP($A632,Vocabulary!$A:$J,3,)),"")</f>
        <v>Definitive or provisional NSSO number, assigned to each registered employer or local or provincial administration.</v>
      </c>
      <c r="D632" s="66" t="str">
        <f>IF($A632&lt;&gt;"",IF(VLOOKUP($A632,Vocabulary!$A:$J,7,)="","",VLOOKUP($A632,Vocabulary!$A:$J,7,)),"")</f>
        <v>It includes the nssoNumber, the pplNumber and the provisionalNssoNumber</v>
      </c>
      <c r="E632" s="12" t="str">
        <f>IF($A632&lt;&gt;"",VLOOKUP($A632,Vocabulary!$A:$J,4,),"")</f>
        <v>Organization</v>
      </c>
      <c r="F632" s="9" t="s">
        <v>2355</v>
      </c>
      <c r="G632" s="4" t="s">
        <v>2409</v>
      </c>
      <c r="H632" s="4" t="s">
        <v>2408</v>
      </c>
      <c r="I632" s="2"/>
    </row>
    <row r="633" spans="1:9" s="7" customFormat="1" ht="129.6" x14ac:dyDescent="0.3">
      <c r="A633" s="9">
        <v>692</v>
      </c>
      <c r="B633" s="66" t="str">
        <f>IF($A633&lt;&gt;"",IF(VLOOKUP($A633,Vocabulary!$A:$J,2,)="","",VLOOKUP($A633,Vocabulary!$A:$J,2,)),"")</f>
        <v>nssoNumber</v>
      </c>
      <c r="C633" s="66" t="str">
        <f>IF($A633&lt;&gt;"",IF(VLOOKUP($A633,Vocabulary!$A:$J,3,)="","",VLOOKUP($A633,Vocabulary!$A:$J,3,)),"")</f>
        <v>Recommended best practice is to identify the resource by means of a string conforming to a formal identification system. 
An unambiguous reference to the resource within a given context.</v>
      </c>
      <c r="D633" s="66"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3" s="12" t="str">
        <f>IF($A633&lt;&gt;"",VLOOKUP($A633,Vocabulary!$A:$J,4,),"")</f>
        <v>Organization</v>
      </c>
      <c r="F633" s="9" t="s">
        <v>2330</v>
      </c>
      <c r="G633" s="4" t="s">
        <v>2030</v>
      </c>
      <c r="H633" s="4" t="s">
        <v>2331</v>
      </c>
      <c r="I633" s="2"/>
    </row>
    <row r="634" spans="1:9" s="7" customFormat="1" ht="72" x14ac:dyDescent="0.3">
      <c r="A634" s="9">
        <v>693</v>
      </c>
      <c r="B634" s="66" t="str">
        <f>IF($A634&lt;&gt;"",IF(VLOOKUP($A634,Vocabulary!$A:$J,2,)="","",VLOOKUP($A634,Vocabulary!$A:$J,2,)),"")</f>
        <v>pplNumber</v>
      </c>
      <c r="C634" s="66" t="str">
        <f>IF($A634&lt;&gt;"",IF(VLOOKUP($A634,Vocabulary!$A:$J,3,)="","",VLOOKUP($A634,Vocabulary!$A:$J,3,)),"")</f>
        <v>Recommended best practice is to identify the resource by means of a string conforming to a formal identification system. 
An unambiguous reference to the resource within a given context.</v>
      </c>
      <c r="D634" s="66" t="str">
        <f>IF($A634&lt;&gt;"",IF(VLOOKUP($A634,Vocabulary!$A:$J,7,)="","",VLOOKUP($A634,Vocabulary!$A:$J,7,)),"")</f>
        <v xml:space="preserve">Number allocated to any local or provincial administration employing personnel and who must be registered at the NSSO.
Integer and element of [00000197; 99999926] </v>
      </c>
      <c r="E634" s="12" t="str">
        <f>IF($A634&lt;&gt;"",VLOOKUP($A634,Vocabulary!$A:$J,4,),"")</f>
        <v>Organization</v>
      </c>
      <c r="F634" s="9" t="s">
        <v>2318</v>
      </c>
      <c r="G634" s="4" t="s">
        <v>2030</v>
      </c>
      <c r="H634" s="4" t="s">
        <v>2332</v>
      </c>
      <c r="I634" s="2"/>
    </row>
    <row r="635" spans="1:9" s="7" customFormat="1" ht="72" x14ac:dyDescent="0.3">
      <c r="A635" s="34">
        <v>694</v>
      </c>
      <c r="B635" s="59" t="str">
        <f>IF($A635&lt;&gt;"",IF(VLOOKUP($A635,Vocabulary!$A:$J,2,)="","",VLOOKUP($A635,Vocabulary!$A:$J,2,)),"")</f>
        <v>provisionalNssoNumber</v>
      </c>
      <c r="C635" s="59" t="str">
        <f>IF($A635&lt;&gt;"",IF(VLOOKUP($A635,Vocabulary!$A:$J,3,)="","",VLOOKUP($A635,Vocabulary!$A:$J,3,)),"")</f>
        <v>Recommended best practice is to identify the resource by means of a string conforming to a formal identification system. 
An unambiguous reference to the resource within a given context.</v>
      </c>
      <c r="D635" s="59" t="str">
        <f>IF($A635&lt;&gt;"",IF(VLOOKUP($A635,Vocabulary!$A:$J,7,)="","",VLOOKUP($A635,Vocabulary!$A:$J,7,)),"")</f>
        <v>Provisional number assigned by NSSO to the new employers, awaiting attribution of a definitive NSSO number.
Integer and element of [5000000120;5999999989]</v>
      </c>
      <c r="E635" s="60" t="str">
        <f>IF($A635&lt;&gt;"",VLOOKUP($A635,Vocabulary!$A:$J,4,),"")</f>
        <v>Organization</v>
      </c>
      <c r="F635" s="34" t="s">
        <v>2319</v>
      </c>
      <c r="G635" s="35" t="s">
        <v>2030</v>
      </c>
      <c r="H635" s="35" t="s">
        <v>2333</v>
      </c>
      <c r="I635" s="2"/>
    </row>
    <row r="636" spans="1:9" s="7" customFormat="1" ht="409.6" x14ac:dyDescent="0.3">
      <c r="A636" s="34">
        <v>695</v>
      </c>
      <c r="B636" s="59" t="str">
        <f>IF($A636&lt;&gt;"",IF(VLOOKUP($A636,Vocabulary!$A:$J,2,)="","",VLOOKUP($A636,Vocabulary!$A:$J,2,)),"")</f>
        <v>vatNumber</v>
      </c>
      <c r="C636" s="59" t="str">
        <f>IF($A636&lt;&gt;"",IF(VLOOKUP($A636,Vocabulary!$A:$J,3,)="","",VLOOKUP($A636,Vocabulary!$A:$J,3,)),"")</f>
        <v>Recommended best practice is to identify the resource by means of a string conforming to a formal identification system. 
An unambiguous reference to the resource within a given context.</v>
      </c>
      <c r="D636" s="59"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6" s="60" t="str">
        <f>IF($A636&lt;&gt;"",VLOOKUP($A636,Vocabulary!$A:$J,4,),"")</f>
        <v>Organization</v>
      </c>
      <c r="F636" s="34" t="s">
        <v>2338</v>
      </c>
      <c r="G636" s="35" t="s">
        <v>2030</v>
      </c>
      <c r="H636" s="35" t="s">
        <v>2341</v>
      </c>
      <c r="I636" s="2"/>
    </row>
    <row r="637" spans="1:9" s="7" customFormat="1" ht="72" x14ac:dyDescent="0.3">
      <c r="A637" s="34">
        <v>696</v>
      </c>
      <c r="B637" s="59" t="str">
        <f>IF($A637&lt;&gt;"",IF(VLOOKUP($A637,Vocabulary!$A:$J,2,)="","",VLOOKUP($A637,Vocabulary!$A:$J,2,)),"")</f>
        <v>plateNumber</v>
      </c>
      <c r="C637" s="59" t="str">
        <f>IF($A637&lt;&gt;"",IF(VLOOKUP($A637,Vocabulary!$A:$J,3,)="","",VLOOKUP($A637,Vocabulary!$A:$J,3,)),"")</f>
        <v>Recommended best practice is to identify the resource by means of a string conforming to a formal identification system. 
An unambiguous reference to the resource within a given context.</v>
      </c>
      <c r="D637" s="59" t="str">
        <f>IF($A637&lt;&gt;"",IF(VLOOKUP($A637,Vocabulary!$A:$J,7,)="","",VLOOKUP($A637,Vocabulary!$A:$J,7,)),"")</f>
        <v>The official set of numbers and letters shown on the front and back of a road vehicle</v>
      </c>
      <c r="E637" s="60" t="str">
        <f>IF($A637&lt;&gt;"",VLOOKUP($A637,Vocabulary!$A:$J,4,),"")</f>
        <v>Other</v>
      </c>
      <c r="F637" s="34" t="s">
        <v>2344</v>
      </c>
      <c r="G637" s="35" t="s">
        <v>2030</v>
      </c>
      <c r="H637" s="35" t="s">
        <v>2345</v>
      </c>
      <c r="I637" s="2"/>
    </row>
    <row r="638" spans="1:9" s="7" customFormat="1" ht="72" x14ac:dyDescent="0.3">
      <c r="A638" s="34">
        <v>697</v>
      </c>
      <c r="B638" s="59" t="str">
        <f>IF($A638&lt;&gt;"",IF(VLOOKUP($A638,Vocabulary!$A:$J,2,)="","",VLOOKUP($A638,Vocabulary!$A:$J,2,)),"")</f>
        <v>ipAddress</v>
      </c>
      <c r="C638" s="59" t="str">
        <f>IF($A638&lt;&gt;"",IF(VLOOKUP($A638,Vocabulary!$A:$J,3,)="","",VLOOKUP($A638,Vocabulary!$A:$J,3,)),"")</f>
        <v>Recommended best practice is to identify the resource by means of a string conforming to a formal identification system. 
An unambiguous reference to the resource within a given context.</v>
      </c>
      <c r="D638" s="59" t="str">
        <f>IF($A638&lt;&gt;"",IF(VLOOKUP($A638,Vocabulary!$A:$J,7,)="","",VLOOKUP($A638,Vocabulary!$A:$J,7,)),"")</f>
        <v>An Internet Protocol address (IP address) is a numerical label assigned to each device connected to a computer network that uses the Internet Protocol for communication.</v>
      </c>
      <c r="E638" s="60" t="str">
        <f>IF($A638&lt;&gt;"",VLOOKUP($A638,Vocabulary!$A:$J,4,),"")</f>
        <v>Other</v>
      </c>
      <c r="F638" s="34" t="s">
        <v>2350</v>
      </c>
      <c r="G638" s="35" t="s">
        <v>2030</v>
      </c>
      <c r="H638" s="35" t="s">
        <v>2351</v>
      </c>
      <c r="I638" s="2"/>
    </row>
    <row r="639" spans="1:9" s="7" customFormat="1" ht="43.2" x14ac:dyDescent="0.3">
      <c r="A639" s="34">
        <v>698</v>
      </c>
      <c r="B639" s="59" t="str">
        <f>IF($A639&lt;&gt;"",IF(VLOOKUP($A639,Vocabulary!$A:$J,2,)="","",VLOOKUP($A639,Vocabulary!$A:$J,2,)),"")</f>
        <v>regionCode</v>
      </c>
      <c r="C639" s="59" t="str">
        <f>IF($A639&lt;&gt;"",IF(VLOOKUP($A639,Vocabulary!$A:$J,3,)="","",VLOOKUP($A639,Vocabulary!$A:$J,3,)),"")</f>
        <v>Concept corresponding to a region code in Belgium.</v>
      </c>
      <c r="D639" s="59" t="str">
        <f>IF($A639&lt;&gt;"",IF(VLOOKUP($A639,Vocabulary!$A:$J,7,)="","",VLOOKUP($A639,Vocabulary!$A:$J,7,)),"")</f>
        <v>See https://en.wikipedia.org/wiki/ISO_3166-2:BE
(BE-BRU, BE-VLG, BE-WAL)</v>
      </c>
      <c r="E639" s="60" t="str">
        <f>IF($A639&lt;&gt;"",VLOOKUP($A639,Vocabulary!$A:$J,4,),"")</f>
        <v>Location</v>
      </c>
      <c r="F639" s="34" t="s">
        <v>2373</v>
      </c>
      <c r="G639" s="35" t="s">
        <v>2372</v>
      </c>
      <c r="H639" s="35" t="s">
        <v>2374</v>
      </c>
      <c r="I639" s="2"/>
    </row>
    <row r="640" spans="1:9" s="7" customFormat="1" ht="43.2" x14ac:dyDescent="0.3">
      <c r="A640" s="34">
        <v>699</v>
      </c>
      <c r="B640" s="59" t="str">
        <f>IF($A640&lt;&gt;"",IF(VLOOKUP($A640,Vocabulary!$A:$J,2,)="","",VLOOKUP($A640,Vocabulary!$A:$J,2,)),"")</f>
        <v>RegionCode</v>
      </c>
      <c r="C640" s="59" t="str">
        <f>IF($A640&lt;&gt;"",IF(VLOOKUP($A640,Vocabulary!$A:$J,3,)="","",VLOOKUP($A640,Vocabulary!$A:$J,3,)),"")</f>
        <v>Conceptscheme for region codes in Belgium.</v>
      </c>
      <c r="D640" s="59" t="str">
        <f>IF($A640&lt;&gt;"",IF(VLOOKUP($A640,Vocabulary!$A:$J,7,)="","",VLOOKUP($A640,Vocabulary!$A:$J,7,)),"")</f>
        <v>See https://en.wikipedia.org/wiki/ISO_3166-2:BE
(BE-BRU, BE-VLG, BE-WAL)</v>
      </c>
      <c r="E640" s="60" t="str">
        <f>IF($A640&lt;&gt;"",VLOOKUP($A640,Vocabulary!$A:$J,4,),"")</f>
        <v>Location</v>
      </c>
      <c r="F640" s="34" t="s">
        <v>2373</v>
      </c>
      <c r="G640" s="35" t="s">
        <v>2377</v>
      </c>
      <c r="H640" s="35" t="s">
        <v>2374</v>
      </c>
      <c r="I640" s="2"/>
    </row>
    <row r="641" spans="1:9" s="7" customFormat="1" ht="144" x14ac:dyDescent="0.3">
      <c r="A641" s="34">
        <v>700</v>
      </c>
      <c r="B641" s="59" t="str">
        <f>IF($A641&lt;&gt;"",IF(VLOOKUP($A641,Vocabulary!$A:$J,2,)="","",VLOOKUP($A641,Vocabulary!$A:$J,2,)),"")</f>
        <v>nace2008</v>
      </c>
      <c r="C641" s="59" t="str">
        <f>IF($A641&lt;&gt;"",IF(VLOOKUP($A641,Vocabulary!$A:$J,3,)="","",VLOOKUP($A641,Vocabulary!$A:$J,3,)),"")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641" s="59" t="str">
        <f>IF($A641&lt;&gt;"",IF(VLOOKUP($A641,Vocabulary!$A:$J,7,)="","",VLOOKUP($A641,Vocabulary!$A:$J,7,)),"")</f>
        <v>see https://economie.fgov.be/nl/themas/ondernemingen/kruispuntbank-van/diensten-voor-administraties/codetabellen (code NACE version 2008)</v>
      </c>
      <c r="E641" s="60" t="str">
        <f>IF($A641&lt;&gt;"",VLOOKUP($A641,Vocabulary!$A:$J,4,),"")</f>
        <v>Organization</v>
      </c>
      <c r="F641" s="9" t="s">
        <v>1955</v>
      </c>
      <c r="G641" s="4" t="s">
        <v>2140</v>
      </c>
      <c r="H641" s="4" t="s">
        <v>2084</v>
      </c>
      <c r="I641" s="2"/>
    </row>
    <row r="642" spans="1:9" s="7" customFormat="1" ht="28.8" x14ac:dyDescent="0.3">
      <c r="A642" s="34">
        <v>701</v>
      </c>
      <c r="B642" s="59" t="str">
        <f>IF($A642&lt;&gt;"",IF(VLOOKUP($A642,Vocabulary!$A:$J,2,)="","",VLOOKUP($A642,Vocabulary!$A:$J,2,)),"")</f>
        <v>CountryNisCode</v>
      </c>
      <c r="C642" s="59" t="str">
        <f>IF($A642&lt;&gt;"",IF(VLOOKUP($A642,Vocabulary!$A:$J,3,)="","",VLOOKUP($A642,Vocabulary!$A:$J,3,)),"")</f>
        <v>NIS code representing a country as defined by statbel.fgov.be</v>
      </c>
      <c r="D642" s="59" t="str">
        <f>IF($A642&lt;&gt;"",IF(VLOOKUP($A642,Vocabulary!$A:$J,7,)="","",VLOOKUP($A642,Vocabulary!$A:$J,7,)),"")</f>
        <v>Possible values are in range from 100 to 999</v>
      </c>
      <c r="E642" s="60" t="str">
        <f>IF($A642&lt;&gt;"",VLOOKUP($A642,Vocabulary!$A:$J,4,),"")</f>
        <v>Location</v>
      </c>
      <c r="F642" s="34" t="s">
        <v>2440</v>
      </c>
      <c r="G642" s="35" t="s">
        <v>2441</v>
      </c>
      <c r="H642" s="35" t="s">
        <v>2442</v>
      </c>
      <c r="I642" s="2"/>
    </row>
    <row r="643" spans="1:9" s="7" customFormat="1" x14ac:dyDescent="0.3">
      <c r="A643" s="32"/>
      <c r="B643" s="43"/>
      <c r="C643" s="43"/>
      <c r="D643" s="43"/>
      <c r="E643" s="32"/>
      <c r="F643" s="32"/>
      <c r="G643" s="31"/>
      <c r="H643" s="31"/>
    </row>
    <row r="644" spans="1:9" s="7" customFormat="1" x14ac:dyDescent="0.3">
      <c r="A644" s="32"/>
      <c r="B644" s="43"/>
      <c r="C644" s="43"/>
      <c r="D644" s="43"/>
      <c r="E644" s="32"/>
      <c r="F644" s="32"/>
      <c r="G644" s="31"/>
      <c r="H644" s="31"/>
    </row>
    <row r="645" spans="1:9" s="7" customFormat="1" x14ac:dyDescent="0.3">
      <c r="A645" s="32"/>
      <c r="B645" s="43"/>
      <c r="C645" s="43"/>
      <c r="D645" s="43"/>
      <c r="E645" s="32"/>
      <c r="F645" s="32"/>
      <c r="G645" s="31"/>
      <c r="H645" s="31"/>
    </row>
    <row r="646" spans="1:9" s="7" customFormat="1" x14ac:dyDescent="0.3">
      <c r="A646" s="32"/>
      <c r="B646" s="43"/>
      <c r="C646" s="43"/>
      <c r="D646" s="43"/>
      <c r="E646" s="32"/>
      <c r="F646" s="32"/>
      <c r="G646" s="31"/>
      <c r="H646" s="31"/>
    </row>
    <row r="647" spans="1:9" s="7" customFormat="1" x14ac:dyDescent="0.3">
      <c r="A647" s="32"/>
      <c r="B647" s="43"/>
      <c r="C647" s="43"/>
      <c r="D647" s="43"/>
      <c r="E647" s="32"/>
      <c r="F647" s="32"/>
      <c r="G647" s="31"/>
      <c r="H647" s="31"/>
    </row>
    <row r="648" spans="1:9" s="7" customFormat="1" x14ac:dyDescent="0.3">
      <c r="A648" s="32"/>
      <c r="B648" s="43"/>
      <c r="C648" s="43"/>
      <c r="D648" s="43"/>
      <c r="E648" s="32"/>
      <c r="F648" s="32"/>
      <c r="G648" s="31"/>
      <c r="H648" s="31"/>
    </row>
    <row r="649" spans="1:9" s="7" customFormat="1" x14ac:dyDescent="0.3">
      <c r="A649" s="32"/>
      <c r="B649" s="43"/>
      <c r="C649" s="43"/>
      <c r="D649" s="43"/>
      <c r="E649" s="32"/>
      <c r="F649" s="32"/>
      <c r="G649" s="31"/>
      <c r="H649" s="31"/>
    </row>
    <row r="650" spans="1:9" s="7" customFormat="1" x14ac:dyDescent="0.3">
      <c r="A650" s="32"/>
      <c r="B650" s="43"/>
      <c r="C650" s="43"/>
      <c r="D650" s="43"/>
      <c r="E650" s="32"/>
      <c r="F650" s="32"/>
      <c r="G650" s="31"/>
      <c r="H650" s="31"/>
    </row>
    <row r="651" spans="1:9" s="7" customFormat="1" x14ac:dyDescent="0.3">
      <c r="A651" s="32"/>
      <c r="B651" s="43"/>
      <c r="C651" s="43"/>
      <c r="D651" s="43"/>
      <c r="E651" s="32"/>
      <c r="F651" s="32"/>
      <c r="G651" s="31"/>
      <c r="H651" s="31"/>
    </row>
    <row r="652" spans="1:9" s="7" customFormat="1" x14ac:dyDescent="0.3">
      <c r="A652" s="32"/>
      <c r="B652" s="43"/>
      <c r="C652" s="43"/>
      <c r="D652" s="43"/>
      <c r="E652" s="32"/>
      <c r="F652" s="32"/>
      <c r="G652" s="31"/>
      <c r="H652" s="31"/>
    </row>
    <row r="653" spans="1:9" s="7" customFormat="1" x14ac:dyDescent="0.3">
      <c r="A653" s="32"/>
      <c r="B653" s="43"/>
      <c r="C653" s="43"/>
      <c r="D653" s="43"/>
      <c r="E653" s="32"/>
      <c r="F653" s="32"/>
      <c r="G653" s="31"/>
      <c r="H653" s="31"/>
    </row>
    <row r="654" spans="1:9" s="7" customFormat="1" x14ac:dyDescent="0.3">
      <c r="A654" s="32"/>
      <c r="B654" s="43"/>
      <c r="C654" s="43"/>
      <c r="D654" s="43"/>
      <c r="E654" s="32"/>
      <c r="F654" s="32"/>
      <c r="G654" s="31"/>
      <c r="H654" s="31"/>
    </row>
    <row r="655" spans="1:9" s="7" customFormat="1" x14ac:dyDescent="0.3">
      <c r="A655" s="32"/>
      <c r="B655" s="43"/>
      <c r="C655" s="43"/>
      <c r="D655" s="43"/>
      <c r="E655" s="32"/>
      <c r="F655" s="32"/>
      <c r="G655" s="31"/>
      <c r="H655" s="31"/>
    </row>
    <row r="656" spans="1:9" s="7" customFormat="1" x14ac:dyDescent="0.3">
      <c r="A656" s="32"/>
      <c r="B656" s="43"/>
      <c r="C656" s="43"/>
      <c r="D656" s="43"/>
      <c r="E656" s="32"/>
      <c r="F656" s="32"/>
      <c r="G656" s="31"/>
      <c r="H656" s="31"/>
    </row>
    <row r="657" spans="1:8" s="7" customFormat="1" x14ac:dyDescent="0.3">
      <c r="A657" s="32"/>
      <c r="B657" s="43"/>
      <c r="C657" s="43"/>
      <c r="D657" s="43"/>
      <c r="E657" s="32"/>
      <c r="F657" s="32"/>
      <c r="G657" s="31"/>
      <c r="H657" s="31"/>
    </row>
    <row r="658" spans="1:8" s="7" customFormat="1" x14ac:dyDescent="0.3">
      <c r="A658" s="32"/>
      <c r="B658" s="43"/>
      <c r="C658" s="43"/>
      <c r="D658" s="43"/>
      <c r="E658" s="32"/>
      <c r="F658" s="32"/>
      <c r="G658" s="31"/>
      <c r="H658" s="31"/>
    </row>
    <row r="659" spans="1:8" s="7" customFormat="1" x14ac:dyDescent="0.3">
      <c r="A659" s="32"/>
      <c r="B659" s="43"/>
      <c r="C659" s="43"/>
      <c r="D659" s="43"/>
      <c r="E659" s="32"/>
      <c r="F659" s="32"/>
      <c r="G659" s="31"/>
      <c r="H659" s="31"/>
    </row>
    <row r="660" spans="1:8" s="7" customFormat="1" x14ac:dyDescent="0.3">
      <c r="A660" s="32"/>
      <c r="B660" s="43"/>
      <c r="C660" s="43"/>
      <c r="D660" s="43"/>
      <c r="E660" s="32"/>
      <c r="F660" s="32"/>
      <c r="G660" s="31"/>
      <c r="H660" s="31"/>
    </row>
    <row r="661" spans="1:8" s="7" customFormat="1" x14ac:dyDescent="0.3">
      <c r="A661" s="32"/>
      <c r="B661" s="43"/>
      <c r="C661" s="43"/>
      <c r="D661" s="43"/>
      <c r="E661" s="32"/>
      <c r="F661" s="32"/>
      <c r="G661" s="31"/>
      <c r="H661" s="31"/>
    </row>
    <row r="662" spans="1:8" s="7" customFormat="1" x14ac:dyDescent="0.3">
      <c r="A662" s="32"/>
      <c r="B662" s="43"/>
      <c r="C662" s="43"/>
      <c r="D662" s="43"/>
      <c r="E662" s="32"/>
      <c r="F662" s="32"/>
      <c r="G662" s="31"/>
      <c r="H662" s="31"/>
    </row>
    <row r="663" spans="1:8" s="7" customFormat="1" x14ac:dyDescent="0.3">
      <c r="A663" s="32"/>
      <c r="B663" s="43"/>
      <c r="C663" s="43"/>
      <c r="D663" s="43"/>
      <c r="E663" s="32"/>
      <c r="F663" s="32"/>
      <c r="G663" s="31"/>
      <c r="H663" s="31"/>
    </row>
    <row r="664" spans="1:8" s="7" customFormat="1" x14ac:dyDescent="0.3">
      <c r="A664" s="32"/>
      <c r="B664" s="43"/>
      <c r="C664" s="43"/>
      <c r="D664" s="43"/>
      <c r="E664" s="32"/>
      <c r="F664" s="32"/>
      <c r="G664" s="31"/>
      <c r="H664" s="31"/>
    </row>
    <row r="665" spans="1:8" s="7" customFormat="1" x14ac:dyDescent="0.3">
      <c r="A665" s="32"/>
      <c r="B665" s="43"/>
      <c r="C665" s="43"/>
      <c r="D665" s="43"/>
      <c r="E665" s="32"/>
      <c r="F665" s="32"/>
      <c r="G665" s="31"/>
      <c r="H665" s="31"/>
    </row>
    <row r="666" spans="1:8" s="7" customFormat="1" x14ac:dyDescent="0.3">
      <c r="A666" s="32"/>
      <c r="B666" s="43"/>
      <c r="C666" s="43"/>
      <c r="D666" s="43"/>
      <c r="E666" s="32"/>
      <c r="F666" s="32"/>
      <c r="G666" s="31"/>
      <c r="H666" s="31"/>
    </row>
    <row r="667" spans="1:8" s="7" customFormat="1" x14ac:dyDescent="0.3">
      <c r="A667" s="32"/>
      <c r="B667" s="43"/>
      <c r="C667" s="43"/>
      <c r="D667" s="43"/>
      <c r="E667" s="32"/>
      <c r="F667" s="32"/>
      <c r="G667" s="31"/>
      <c r="H667" s="31"/>
    </row>
    <row r="668" spans="1:8" s="7" customFormat="1" x14ac:dyDescent="0.3">
      <c r="A668" s="32"/>
      <c r="B668" s="43"/>
      <c r="C668" s="43"/>
      <c r="D668" s="43"/>
      <c r="E668" s="32"/>
      <c r="F668" s="32"/>
      <c r="G668" s="31"/>
      <c r="H668" s="31"/>
    </row>
    <row r="669" spans="1:8" s="7" customFormat="1" x14ac:dyDescent="0.3">
      <c r="A669" s="32"/>
      <c r="B669" s="43"/>
      <c r="C669" s="43"/>
      <c r="D669" s="43"/>
      <c r="E669" s="32"/>
      <c r="F669" s="32"/>
      <c r="G669" s="31"/>
      <c r="H669" s="31"/>
    </row>
    <row r="670" spans="1:8" s="7" customFormat="1" x14ac:dyDescent="0.3">
      <c r="A670" s="32"/>
      <c r="B670" s="43"/>
      <c r="C670" s="43"/>
      <c r="D670" s="43"/>
      <c r="E670" s="32"/>
      <c r="F670" s="32"/>
      <c r="G670" s="31"/>
      <c r="H670" s="31"/>
    </row>
    <row r="671" spans="1:8" s="7" customFormat="1" x14ac:dyDescent="0.3">
      <c r="A671" s="32"/>
      <c r="B671" s="43"/>
      <c r="C671" s="43"/>
      <c r="D671" s="43"/>
      <c r="E671" s="32"/>
      <c r="F671" s="32"/>
      <c r="G671" s="31"/>
      <c r="H671" s="31"/>
    </row>
    <row r="672" spans="1:8" s="7" customFormat="1" x14ac:dyDescent="0.3">
      <c r="A672" s="32"/>
      <c r="B672" s="43"/>
      <c r="C672" s="43"/>
      <c r="D672" s="43"/>
      <c r="E672" s="32"/>
      <c r="F672" s="32"/>
      <c r="G672" s="31"/>
      <c r="H672" s="31"/>
    </row>
    <row r="673" spans="1:8" s="7" customFormat="1" x14ac:dyDescent="0.3">
      <c r="A673" s="32"/>
      <c r="B673" s="43"/>
      <c r="C673" s="43"/>
      <c r="D673" s="43"/>
      <c r="E673" s="32"/>
      <c r="F673" s="32"/>
      <c r="G673" s="31"/>
      <c r="H673" s="31"/>
    </row>
    <row r="674" spans="1:8" s="7" customFormat="1" x14ac:dyDescent="0.3">
      <c r="A674" s="32"/>
      <c r="B674" s="43"/>
      <c r="C674" s="43"/>
      <c r="D674" s="43"/>
      <c r="E674" s="32"/>
      <c r="F674" s="32"/>
      <c r="G674" s="31"/>
      <c r="H674" s="31"/>
    </row>
    <row r="675" spans="1:8" s="7" customFormat="1" x14ac:dyDescent="0.3">
      <c r="A675" s="32"/>
      <c r="B675" s="43"/>
      <c r="C675" s="43"/>
      <c r="D675" s="43"/>
      <c r="E675" s="32"/>
      <c r="F675" s="32"/>
      <c r="G675" s="31"/>
      <c r="H675" s="31"/>
    </row>
    <row r="676" spans="1:8" s="7" customFormat="1" x14ac:dyDescent="0.3">
      <c r="A676" s="32"/>
      <c r="B676" s="43"/>
      <c r="C676" s="43"/>
      <c r="D676" s="43"/>
      <c r="E676" s="32"/>
      <c r="F676" s="32"/>
      <c r="G676" s="31"/>
      <c r="H676" s="31"/>
    </row>
    <row r="677" spans="1:8" s="7" customFormat="1" x14ac:dyDescent="0.3">
      <c r="A677" s="32"/>
      <c r="B677" s="43"/>
      <c r="C677" s="43"/>
      <c r="D677" s="43"/>
      <c r="E677" s="32"/>
      <c r="F677" s="32"/>
      <c r="G677" s="31"/>
      <c r="H677" s="31"/>
    </row>
    <row r="678" spans="1:8" s="7" customFormat="1" x14ac:dyDescent="0.3">
      <c r="A678" s="32"/>
      <c r="B678" s="43"/>
      <c r="C678" s="43"/>
      <c r="D678" s="43"/>
      <c r="E678" s="32"/>
      <c r="F678" s="32"/>
      <c r="G678" s="31"/>
      <c r="H678" s="31"/>
    </row>
    <row r="679" spans="1:8" s="7" customFormat="1" x14ac:dyDescent="0.3">
      <c r="A679" s="32"/>
      <c r="B679" s="43"/>
      <c r="C679" s="43"/>
      <c r="D679" s="43"/>
      <c r="E679" s="32"/>
      <c r="F679" s="32"/>
      <c r="G679" s="31"/>
      <c r="H679" s="31"/>
    </row>
    <row r="680" spans="1:8" s="7" customFormat="1" x14ac:dyDescent="0.3">
      <c r="A680" s="32"/>
      <c r="B680" s="43"/>
      <c r="C680" s="43"/>
      <c r="D680" s="43"/>
      <c r="E680" s="32"/>
      <c r="F680" s="32"/>
      <c r="G680" s="31"/>
      <c r="H680" s="31"/>
    </row>
    <row r="681" spans="1:8" s="7" customFormat="1" x14ac:dyDescent="0.3">
      <c r="A681" s="32"/>
      <c r="B681" s="43"/>
      <c r="C681" s="43"/>
      <c r="D681" s="43"/>
      <c r="E681" s="32"/>
      <c r="F681" s="32"/>
      <c r="G681" s="31"/>
      <c r="H681" s="31"/>
    </row>
    <row r="682" spans="1:8" s="7" customFormat="1" x14ac:dyDescent="0.3">
      <c r="A682" s="32"/>
      <c r="B682" s="43"/>
      <c r="C682" s="43"/>
      <c r="D682" s="43"/>
      <c r="E682" s="32"/>
      <c r="F682" s="32"/>
      <c r="G682" s="31"/>
      <c r="H682" s="31"/>
    </row>
    <row r="683" spans="1:8" s="7" customFormat="1" x14ac:dyDescent="0.3">
      <c r="A683" s="32"/>
      <c r="B683" s="43"/>
      <c r="C683" s="43"/>
      <c r="D683" s="43"/>
      <c r="E683" s="32"/>
      <c r="F683" s="32"/>
      <c r="G683" s="31"/>
      <c r="H683" s="31"/>
    </row>
    <row r="684" spans="1:8" s="7" customFormat="1" x14ac:dyDescent="0.3">
      <c r="A684" s="32"/>
      <c r="B684" s="43"/>
      <c r="C684" s="43"/>
      <c r="D684" s="43"/>
      <c r="E684" s="32"/>
      <c r="F684" s="32"/>
      <c r="G684" s="31"/>
      <c r="H684" s="31"/>
    </row>
    <row r="685" spans="1:8" s="7" customFormat="1" x14ac:dyDescent="0.3">
      <c r="A685" s="32"/>
      <c r="B685" s="43"/>
      <c r="C685" s="43"/>
      <c r="D685" s="43"/>
      <c r="E685" s="32"/>
      <c r="F685" s="32"/>
      <c r="G685" s="31"/>
      <c r="H685" s="31"/>
    </row>
    <row r="686" spans="1:8" s="7" customFormat="1" x14ac:dyDescent="0.3">
      <c r="A686" s="32"/>
      <c r="B686" s="43"/>
      <c r="C686" s="43"/>
      <c r="D686" s="43"/>
      <c r="E686" s="32"/>
      <c r="F686" s="32"/>
      <c r="G686" s="31"/>
      <c r="H686" s="31"/>
    </row>
    <row r="687" spans="1:8" s="7" customFormat="1" x14ac:dyDescent="0.3">
      <c r="A687" s="32"/>
      <c r="B687" s="43"/>
      <c r="C687" s="43"/>
      <c r="D687" s="43"/>
      <c r="E687" s="32"/>
      <c r="F687" s="32"/>
      <c r="G687" s="31"/>
      <c r="H687" s="31"/>
    </row>
    <row r="688" spans="1:8" s="7" customFormat="1" x14ac:dyDescent="0.3">
      <c r="A688" s="32"/>
      <c r="B688" s="43"/>
      <c r="C688" s="43"/>
      <c r="D688" s="43"/>
      <c r="E688" s="32"/>
      <c r="F688" s="32"/>
      <c r="G688" s="31"/>
      <c r="H688" s="31"/>
    </row>
    <row r="689" spans="1:8" s="7" customFormat="1" x14ac:dyDescent="0.3">
      <c r="A689" s="32"/>
      <c r="B689" s="43"/>
      <c r="C689" s="43"/>
      <c r="D689" s="43"/>
      <c r="E689" s="32"/>
      <c r="F689" s="32"/>
      <c r="G689" s="31"/>
      <c r="H689" s="31"/>
    </row>
    <row r="690" spans="1:8" s="7" customFormat="1" x14ac:dyDescent="0.3">
      <c r="A690" s="32"/>
      <c r="B690" s="43"/>
      <c r="C690" s="43"/>
      <c r="D690" s="43"/>
      <c r="E690" s="32"/>
      <c r="F690" s="32"/>
      <c r="G690" s="31"/>
      <c r="H690" s="31"/>
    </row>
    <row r="691" spans="1:8" s="7" customFormat="1" x14ac:dyDescent="0.3">
      <c r="A691" s="32"/>
      <c r="B691" s="43"/>
      <c r="C691" s="43"/>
      <c r="D691" s="43"/>
      <c r="E691" s="32"/>
      <c r="F691" s="32"/>
      <c r="G691" s="31"/>
      <c r="H691" s="31"/>
    </row>
    <row r="692" spans="1:8" s="7" customFormat="1" x14ac:dyDescent="0.3">
      <c r="A692" s="32"/>
      <c r="B692" s="43"/>
      <c r="C692" s="43"/>
      <c r="D692" s="43"/>
      <c r="E692" s="32"/>
      <c r="F692" s="32"/>
      <c r="G692" s="31"/>
      <c r="H692" s="31"/>
    </row>
    <row r="693" spans="1:8" s="7" customFormat="1" x14ac:dyDescent="0.3">
      <c r="A693" s="32"/>
      <c r="B693" s="43"/>
      <c r="C693" s="43"/>
      <c r="D693" s="43"/>
      <c r="E693" s="32"/>
      <c r="F693" s="32"/>
      <c r="G693" s="31"/>
      <c r="H693" s="31"/>
    </row>
    <row r="694" spans="1:8" s="7" customFormat="1" x14ac:dyDescent="0.3">
      <c r="A694" s="32"/>
      <c r="B694" s="43"/>
      <c r="C694" s="43"/>
      <c r="D694" s="43"/>
      <c r="E694" s="32"/>
      <c r="F694" s="32"/>
      <c r="G694" s="31"/>
      <c r="H694" s="31"/>
    </row>
    <row r="695" spans="1:8" s="7" customFormat="1" x14ac:dyDescent="0.3">
      <c r="A695" s="32"/>
      <c r="B695" s="43"/>
      <c r="C695" s="43"/>
      <c r="D695" s="43"/>
      <c r="E695" s="32"/>
      <c r="F695" s="32"/>
      <c r="G695" s="31"/>
      <c r="H695" s="31"/>
    </row>
    <row r="696" spans="1:8" s="7" customFormat="1" x14ac:dyDescent="0.3">
      <c r="A696" s="32"/>
      <c r="B696" s="43"/>
      <c r="C696" s="43"/>
      <c r="D696" s="43"/>
      <c r="E696" s="32"/>
      <c r="F696" s="32"/>
      <c r="G696" s="31"/>
      <c r="H696" s="31"/>
    </row>
    <row r="697" spans="1:8" s="7" customFormat="1" x14ac:dyDescent="0.3">
      <c r="A697" s="32"/>
      <c r="B697" s="43"/>
      <c r="C697" s="43"/>
      <c r="D697" s="43"/>
      <c r="E697" s="32"/>
      <c r="F697" s="32"/>
      <c r="G697" s="31"/>
      <c r="H697" s="31"/>
    </row>
    <row r="698" spans="1:8" s="7" customFormat="1" x14ac:dyDescent="0.3">
      <c r="A698" s="32"/>
      <c r="B698" s="43"/>
      <c r="C698" s="43"/>
      <c r="D698" s="43"/>
      <c r="E698" s="32"/>
      <c r="F698" s="32"/>
      <c r="G698" s="31"/>
      <c r="H698" s="31"/>
    </row>
    <row r="699" spans="1:8" s="7" customFormat="1" x14ac:dyDescent="0.3">
      <c r="A699" s="32"/>
      <c r="B699" s="43"/>
      <c r="C699" s="43"/>
      <c r="D699" s="43"/>
      <c r="E699" s="32"/>
      <c r="F699" s="32"/>
      <c r="G699" s="31"/>
      <c r="H699" s="31"/>
    </row>
    <row r="700" spans="1:8" s="7" customFormat="1" x14ac:dyDescent="0.3">
      <c r="A700" s="32"/>
      <c r="B700" s="43"/>
      <c r="C700" s="43"/>
      <c r="D700" s="43"/>
      <c r="E700" s="32"/>
      <c r="F700" s="32"/>
      <c r="G700" s="31"/>
      <c r="H700" s="31"/>
    </row>
    <row r="701" spans="1:8" s="7" customFormat="1" x14ac:dyDescent="0.3">
      <c r="A701" s="32"/>
      <c r="B701" s="43"/>
      <c r="C701" s="43"/>
      <c r="D701" s="43"/>
      <c r="E701" s="32"/>
      <c r="F701" s="32"/>
      <c r="G701" s="31"/>
      <c r="H701" s="31"/>
    </row>
    <row r="702" spans="1:8" s="7" customFormat="1" x14ac:dyDescent="0.3">
      <c r="A702" s="32"/>
      <c r="B702" s="43"/>
      <c r="C702" s="43"/>
      <c r="D702" s="43"/>
      <c r="E702" s="32"/>
      <c r="F702" s="32"/>
      <c r="G702" s="31"/>
      <c r="H702" s="31"/>
    </row>
    <row r="703" spans="1:8" s="7" customFormat="1" x14ac:dyDescent="0.3">
      <c r="A703" s="32"/>
      <c r="B703" s="43"/>
      <c r="C703" s="43"/>
      <c r="D703" s="43"/>
      <c r="E703" s="32"/>
      <c r="F703" s="32"/>
      <c r="G703" s="31"/>
      <c r="H703" s="31"/>
    </row>
    <row r="704" spans="1:8" s="7" customFormat="1" x14ac:dyDescent="0.3">
      <c r="A704" s="32"/>
      <c r="B704" s="43"/>
      <c r="C704" s="43"/>
      <c r="D704" s="43"/>
      <c r="E704" s="32"/>
      <c r="F704" s="32"/>
      <c r="G704" s="31"/>
      <c r="H704" s="31"/>
    </row>
    <row r="705" spans="1:8" s="7" customFormat="1" x14ac:dyDescent="0.3">
      <c r="A705" s="32"/>
      <c r="B705" s="43"/>
      <c r="C705" s="43"/>
      <c r="D705" s="43"/>
      <c r="E705" s="32"/>
      <c r="F705" s="32"/>
      <c r="G705" s="31"/>
      <c r="H705" s="31"/>
    </row>
    <row r="706" spans="1:8" s="7" customFormat="1" x14ac:dyDescent="0.3">
      <c r="A706" s="32"/>
      <c r="B706" s="43"/>
      <c r="C706" s="43"/>
      <c r="D706" s="43"/>
      <c r="E706" s="32"/>
      <c r="F706" s="32"/>
      <c r="G706" s="31"/>
      <c r="H706" s="31"/>
    </row>
    <row r="707" spans="1:8" s="7" customFormat="1" x14ac:dyDescent="0.3">
      <c r="A707" s="32"/>
      <c r="B707" s="43"/>
      <c r="C707" s="43"/>
      <c r="D707" s="43"/>
      <c r="E707" s="32"/>
      <c r="F707" s="32"/>
      <c r="G707" s="31"/>
      <c r="H707" s="31"/>
    </row>
    <row r="708" spans="1:8" s="7" customFormat="1" x14ac:dyDescent="0.3">
      <c r="A708" s="32"/>
      <c r="B708" s="43"/>
      <c r="C708" s="43"/>
      <c r="D708" s="43"/>
      <c r="E708" s="32"/>
      <c r="F708" s="32"/>
      <c r="G708" s="31"/>
      <c r="H708" s="31"/>
    </row>
    <row r="709" spans="1:8" s="7" customFormat="1" x14ac:dyDescent="0.3">
      <c r="A709" s="32"/>
      <c r="B709" s="43"/>
      <c r="C709" s="43"/>
      <c r="D709" s="43"/>
      <c r="E709" s="32"/>
      <c r="F709" s="32"/>
      <c r="G709" s="31"/>
      <c r="H709" s="31"/>
    </row>
    <row r="710" spans="1:8" s="7" customFormat="1" x14ac:dyDescent="0.3">
      <c r="A710" s="32"/>
      <c r="B710" s="43"/>
      <c r="C710" s="43"/>
      <c r="D710" s="43"/>
      <c r="E710" s="32"/>
      <c r="F710" s="32"/>
      <c r="G710" s="31"/>
      <c r="H710" s="31"/>
    </row>
    <row r="711" spans="1:8" s="7" customFormat="1" x14ac:dyDescent="0.3">
      <c r="A711" s="32"/>
      <c r="B711" s="43"/>
      <c r="C711" s="43"/>
      <c r="D711" s="43"/>
      <c r="E711" s="32"/>
      <c r="F711" s="32"/>
      <c r="G711" s="31"/>
      <c r="H711" s="31"/>
    </row>
    <row r="712" spans="1:8" s="7" customFormat="1" x14ac:dyDescent="0.3">
      <c r="A712" s="32"/>
      <c r="B712" s="43"/>
      <c r="C712" s="43"/>
      <c r="D712" s="43"/>
      <c r="E712" s="32"/>
      <c r="F712" s="32"/>
      <c r="G712" s="31"/>
      <c r="H712" s="31"/>
    </row>
    <row r="713" spans="1:8" s="7" customFormat="1" x14ac:dyDescent="0.3">
      <c r="A713" s="32"/>
      <c r="B713" s="43"/>
      <c r="C713" s="43"/>
      <c r="D713" s="43"/>
      <c r="E713" s="32"/>
      <c r="F713" s="32"/>
      <c r="G713" s="31"/>
      <c r="H713" s="31"/>
    </row>
    <row r="714" spans="1:8" s="7" customFormat="1" x14ac:dyDescent="0.3">
      <c r="A714" s="32"/>
      <c r="B714" s="43"/>
      <c r="C714" s="43"/>
      <c r="D714" s="43"/>
      <c r="E714" s="32"/>
      <c r="F714" s="32"/>
      <c r="G714" s="31"/>
      <c r="H714" s="31"/>
    </row>
    <row r="715" spans="1:8" s="7" customFormat="1" x14ac:dyDescent="0.3">
      <c r="A715" s="32"/>
      <c r="B715" s="43"/>
      <c r="C715" s="43"/>
      <c r="D715" s="43"/>
      <c r="E715" s="32"/>
      <c r="F715" s="32"/>
      <c r="G715" s="31"/>
      <c r="H715" s="31"/>
    </row>
    <row r="716" spans="1:8" s="7" customFormat="1" x14ac:dyDescent="0.3">
      <c r="A716" s="32"/>
      <c r="B716" s="43"/>
      <c r="C716" s="43"/>
      <c r="D716" s="43"/>
      <c r="E716" s="32"/>
      <c r="F716" s="32"/>
      <c r="G716" s="31"/>
      <c r="H716" s="31"/>
    </row>
    <row r="717" spans="1:8" s="7" customFormat="1" x14ac:dyDescent="0.3">
      <c r="A717" s="32"/>
      <c r="B717" s="43"/>
      <c r="C717" s="43"/>
      <c r="D717" s="43"/>
      <c r="E717" s="32"/>
      <c r="F717" s="32"/>
      <c r="G717" s="31"/>
      <c r="H717" s="31"/>
    </row>
    <row r="718" spans="1:8" s="7" customFormat="1" x14ac:dyDescent="0.3">
      <c r="A718" s="32"/>
      <c r="B718" s="43"/>
      <c r="C718" s="43"/>
      <c r="D718" s="43"/>
      <c r="E718" s="32"/>
      <c r="F718" s="32"/>
      <c r="G718" s="31"/>
      <c r="H718" s="31"/>
    </row>
    <row r="719" spans="1:8" s="7" customFormat="1" x14ac:dyDescent="0.3">
      <c r="A719" s="32"/>
      <c r="B719" s="43"/>
      <c r="C719" s="43"/>
      <c r="D719" s="43"/>
      <c r="E719" s="32"/>
      <c r="F719" s="32"/>
      <c r="G719" s="31"/>
      <c r="H719" s="31"/>
    </row>
    <row r="720" spans="1:8" s="7" customFormat="1" x14ac:dyDescent="0.3">
      <c r="A720" s="32"/>
      <c r="B720" s="43"/>
      <c r="C720" s="43"/>
      <c r="D720" s="43"/>
      <c r="E720" s="32"/>
      <c r="F720" s="32"/>
      <c r="G720" s="31"/>
      <c r="H720" s="31"/>
    </row>
    <row r="721" spans="1:8" s="7" customFormat="1" x14ac:dyDescent="0.3">
      <c r="A721" s="32"/>
      <c r="B721" s="43"/>
      <c r="C721" s="43"/>
      <c r="D721" s="43"/>
      <c r="E721" s="32"/>
      <c r="F721" s="32"/>
      <c r="G721" s="31"/>
      <c r="H721" s="31"/>
    </row>
    <row r="722" spans="1:8" s="7" customFormat="1" x14ac:dyDescent="0.3">
      <c r="A722" s="32"/>
      <c r="B722" s="43"/>
      <c r="C722" s="43"/>
      <c r="D722" s="43"/>
      <c r="E722" s="32"/>
      <c r="F722" s="32"/>
      <c r="G722" s="31"/>
      <c r="H722" s="31"/>
    </row>
    <row r="723" spans="1:8" s="7" customFormat="1" x14ac:dyDescent="0.3">
      <c r="A723" s="32"/>
      <c r="B723" s="43"/>
      <c r="C723" s="43"/>
      <c r="D723" s="43"/>
      <c r="E723" s="32"/>
      <c r="F723" s="32"/>
      <c r="G723" s="31"/>
      <c r="H723" s="31"/>
    </row>
    <row r="724" spans="1:8" s="7" customFormat="1" x14ac:dyDescent="0.3">
      <c r="A724" s="32"/>
      <c r="B724" s="43"/>
      <c r="C724" s="43"/>
      <c r="D724" s="43"/>
      <c r="E724" s="32"/>
      <c r="F724" s="32"/>
      <c r="G724" s="31"/>
      <c r="H724" s="31"/>
    </row>
    <row r="725" spans="1:8" s="7" customFormat="1" x14ac:dyDescent="0.3">
      <c r="A725" s="32"/>
      <c r="B725" s="43"/>
      <c r="C725" s="43"/>
      <c r="D725" s="43"/>
      <c r="E725" s="32"/>
      <c r="F725" s="32"/>
      <c r="G725" s="31"/>
      <c r="H725" s="31"/>
    </row>
    <row r="726" spans="1:8" s="7" customFormat="1" x14ac:dyDescent="0.3">
      <c r="A726" s="32"/>
      <c r="B726" s="43"/>
      <c r="C726" s="43"/>
      <c r="D726" s="43"/>
      <c r="E726" s="32"/>
      <c r="F726" s="32"/>
      <c r="G726" s="31"/>
      <c r="H726" s="31"/>
    </row>
    <row r="727" spans="1:8" s="7" customFormat="1" x14ac:dyDescent="0.3">
      <c r="A727" s="32"/>
      <c r="B727" s="43"/>
      <c r="C727" s="43"/>
      <c r="D727" s="43"/>
      <c r="E727" s="32"/>
      <c r="F727" s="32"/>
      <c r="G727" s="31"/>
      <c r="H727" s="31"/>
    </row>
    <row r="728" spans="1:8" s="7" customFormat="1" x14ac:dyDescent="0.3">
      <c r="A728" s="32"/>
      <c r="B728" s="43"/>
      <c r="C728" s="43"/>
      <c r="D728" s="43"/>
      <c r="E728" s="32"/>
      <c r="F728" s="32"/>
      <c r="G728" s="31"/>
      <c r="H728" s="31"/>
    </row>
    <row r="729" spans="1:8" s="7" customFormat="1" x14ac:dyDescent="0.3">
      <c r="A729" s="32"/>
      <c r="B729" s="43"/>
      <c r="C729" s="43"/>
      <c r="D729" s="43"/>
      <c r="E729" s="32"/>
      <c r="F729" s="32"/>
      <c r="G729" s="31"/>
      <c r="H729" s="31"/>
    </row>
    <row r="730" spans="1:8" s="7" customFormat="1" x14ac:dyDescent="0.3">
      <c r="A730" s="32"/>
      <c r="B730" s="43"/>
      <c r="C730" s="43"/>
      <c r="D730" s="43"/>
      <c r="E730" s="32"/>
      <c r="F730" s="32"/>
      <c r="G730" s="31"/>
      <c r="H730" s="31"/>
    </row>
    <row r="731" spans="1:8" s="7" customFormat="1" x14ac:dyDescent="0.3">
      <c r="A731" s="32"/>
      <c r="B731" s="43"/>
      <c r="C731" s="43"/>
      <c r="D731" s="43"/>
      <c r="E731" s="32"/>
      <c r="F731" s="32"/>
      <c r="G731" s="31"/>
      <c r="H731" s="31"/>
    </row>
    <row r="732" spans="1:8" s="7" customFormat="1" x14ac:dyDescent="0.3">
      <c r="A732" s="32"/>
      <c r="B732" s="43"/>
      <c r="C732" s="43"/>
      <c r="D732" s="43"/>
      <c r="E732" s="32"/>
      <c r="F732" s="32"/>
      <c r="G732" s="31"/>
      <c r="H732" s="31"/>
    </row>
    <row r="733" spans="1:8" s="7" customFormat="1" x14ac:dyDescent="0.3">
      <c r="A733" s="32"/>
      <c r="B733" s="43"/>
      <c r="C733" s="43"/>
      <c r="D733" s="43"/>
      <c r="E733" s="32"/>
      <c r="F733" s="32"/>
      <c r="G733" s="31"/>
      <c r="H733" s="31"/>
    </row>
    <row r="734" spans="1:8" s="7" customFormat="1" x14ac:dyDescent="0.3">
      <c r="A734" s="32"/>
      <c r="B734" s="43"/>
      <c r="C734" s="43"/>
      <c r="D734" s="43"/>
      <c r="E734" s="32"/>
      <c r="F734" s="32"/>
      <c r="G734" s="31"/>
      <c r="H734" s="31"/>
    </row>
    <row r="735" spans="1:8" s="7" customFormat="1" x14ac:dyDescent="0.3">
      <c r="A735" s="32"/>
      <c r="B735" s="43"/>
      <c r="C735" s="43"/>
      <c r="D735" s="43"/>
      <c r="E735" s="32"/>
      <c r="F735" s="32"/>
      <c r="G735" s="31"/>
      <c r="H735" s="31"/>
    </row>
    <row r="736" spans="1:8" s="7" customFormat="1" x14ac:dyDescent="0.3">
      <c r="A736" s="32"/>
      <c r="B736" s="43"/>
      <c r="C736" s="43"/>
      <c r="D736" s="43"/>
      <c r="E736" s="32"/>
      <c r="F736" s="32"/>
      <c r="G736" s="31"/>
      <c r="H736" s="31"/>
    </row>
    <row r="737" spans="1:8" s="7" customFormat="1" x14ac:dyDescent="0.3">
      <c r="A737" s="32"/>
      <c r="B737" s="43"/>
      <c r="C737" s="43"/>
      <c r="D737" s="43"/>
      <c r="E737" s="32"/>
      <c r="F737" s="32"/>
      <c r="G737" s="31"/>
      <c r="H737" s="31"/>
    </row>
    <row r="738" spans="1:8" s="7" customFormat="1" x14ac:dyDescent="0.3">
      <c r="A738" s="32"/>
      <c r="B738" s="43"/>
      <c r="C738" s="43"/>
      <c r="D738" s="43"/>
      <c r="E738" s="32"/>
      <c r="F738" s="32"/>
      <c r="G738" s="31"/>
      <c r="H738" s="31"/>
    </row>
    <row r="739" spans="1:8" s="7" customFormat="1" x14ac:dyDescent="0.3">
      <c r="A739" s="32"/>
      <c r="B739" s="43"/>
      <c r="C739" s="43"/>
      <c r="D739" s="43"/>
      <c r="E739" s="32"/>
      <c r="F739" s="32"/>
      <c r="G739" s="31"/>
      <c r="H739" s="31"/>
    </row>
    <row r="740" spans="1:8" s="7" customFormat="1" x14ac:dyDescent="0.3">
      <c r="A740" s="32"/>
      <c r="B740" s="43"/>
      <c r="C740" s="43"/>
      <c r="D740" s="43"/>
      <c r="E740" s="32"/>
      <c r="F740" s="32"/>
      <c r="G740" s="31"/>
      <c r="H740" s="31"/>
    </row>
    <row r="741" spans="1:8" s="7" customFormat="1" x14ac:dyDescent="0.3">
      <c r="A741" s="32"/>
      <c r="B741" s="43"/>
      <c r="C741" s="43"/>
      <c r="D741" s="43"/>
      <c r="E741" s="32"/>
      <c r="F741" s="32"/>
      <c r="G741" s="31"/>
      <c r="H741" s="31"/>
    </row>
    <row r="742" spans="1:8" s="7" customFormat="1" x14ac:dyDescent="0.3">
      <c r="A742" s="32"/>
      <c r="B742" s="43"/>
      <c r="C742" s="43"/>
      <c r="D742" s="43"/>
      <c r="E742" s="32"/>
      <c r="F742" s="32"/>
      <c r="G742" s="31"/>
      <c r="H742" s="31"/>
    </row>
    <row r="743" spans="1:8" s="7" customFormat="1" x14ac:dyDescent="0.3">
      <c r="A743" s="32"/>
      <c r="B743" s="43"/>
      <c r="C743" s="43"/>
      <c r="D743" s="43"/>
      <c r="E743" s="32"/>
      <c r="F743" s="32"/>
      <c r="G743" s="31"/>
      <c r="H743" s="31"/>
    </row>
    <row r="744" spans="1:8" s="7" customFormat="1" x14ac:dyDescent="0.3">
      <c r="A744" s="32"/>
      <c r="B744" s="43"/>
      <c r="C744" s="43"/>
      <c r="D744" s="43"/>
      <c r="E744" s="32"/>
      <c r="F744" s="32"/>
      <c r="G744" s="31"/>
      <c r="H744" s="31"/>
    </row>
    <row r="745" spans="1:8" s="7" customFormat="1" x14ac:dyDescent="0.3">
      <c r="A745" s="32"/>
      <c r="B745" s="43"/>
      <c r="C745" s="43"/>
      <c r="D745" s="43"/>
      <c r="E745" s="32"/>
      <c r="F745" s="32"/>
      <c r="G745" s="31"/>
      <c r="H745" s="31"/>
    </row>
    <row r="746" spans="1:8" s="7" customFormat="1" x14ac:dyDescent="0.3">
      <c r="A746" s="32"/>
      <c r="B746" s="43"/>
      <c r="C746" s="43"/>
      <c r="D746" s="43"/>
      <c r="E746" s="32"/>
      <c r="F746" s="32"/>
      <c r="G746" s="31"/>
      <c r="H746" s="31"/>
    </row>
    <row r="747" spans="1:8" s="7" customFormat="1" x14ac:dyDescent="0.3">
      <c r="A747" s="32"/>
      <c r="B747" s="43"/>
      <c r="C747" s="43"/>
      <c r="D747" s="43"/>
      <c r="E747" s="32"/>
      <c r="F747" s="32"/>
      <c r="G747" s="31"/>
      <c r="H747" s="31"/>
    </row>
    <row r="748" spans="1:8" s="7" customFormat="1" x14ac:dyDescent="0.3">
      <c r="A748" s="32"/>
      <c r="B748" s="43"/>
      <c r="C748" s="43"/>
      <c r="D748" s="43"/>
      <c r="E748" s="32"/>
      <c r="F748" s="32"/>
      <c r="G748" s="31"/>
      <c r="H748" s="31"/>
    </row>
    <row r="749" spans="1:8" s="7" customFormat="1" x14ac:dyDescent="0.3">
      <c r="A749" s="32"/>
      <c r="B749" s="43"/>
      <c r="C749" s="43"/>
      <c r="D749" s="43"/>
      <c r="E749" s="32"/>
      <c r="F749" s="32"/>
      <c r="G749" s="31"/>
      <c r="H749" s="31"/>
    </row>
    <row r="750" spans="1:8" s="7" customFormat="1" x14ac:dyDescent="0.3">
      <c r="A750" s="32"/>
      <c r="B750" s="43"/>
      <c r="C750" s="43"/>
      <c r="D750" s="43"/>
      <c r="E750" s="32"/>
      <c r="F750" s="32"/>
      <c r="G750" s="31"/>
      <c r="H750" s="31"/>
    </row>
    <row r="751" spans="1:8" s="7" customFormat="1" x14ac:dyDescent="0.3">
      <c r="A751" s="32"/>
      <c r="B751" s="43"/>
      <c r="C751" s="43"/>
      <c r="D751" s="43"/>
      <c r="E751" s="32"/>
      <c r="F751" s="32"/>
      <c r="G751" s="31"/>
      <c r="H751" s="31"/>
    </row>
    <row r="752" spans="1:8" s="7" customFormat="1" x14ac:dyDescent="0.3">
      <c r="A752" s="32"/>
      <c r="B752" s="43"/>
      <c r="C752" s="43"/>
      <c r="D752" s="43"/>
      <c r="E752" s="32"/>
      <c r="F752" s="32"/>
      <c r="G752" s="31"/>
      <c r="H752" s="31"/>
    </row>
    <row r="753" spans="1:8" s="7" customFormat="1" x14ac:dyDescent="0.3">
      <c r="A753" s="32"/>
      <c r="B753" s="43"/>
      <c r="C753" s="43"/>
      <c r="D753" s="43"/>
      <c r="E753" s="32"/>
      <c r="F753" s="32"/>
      <c r="G753" s="31"/>
      <c r="H753" s="31"/>
    </row>
    <row r="754" spans="1:8" s="7" customFormat="1" x14ac:dyDescent="0.3">
      <c r="A754" s="32"/>
      <c r="B754" s="43"/>
      <c r="C754" s="43"/>
      <c r="D754" s="43"/>
      <c r="E754" s="32"/>
      <c r="F754" s="32"/>
      <c r="G754" s="31"/>
      <c r="H754" s="31"/>
    </row>
    <row r="755" spans="1:8" s="7" customFormat="1" x14ac:dyDescent="0.3">
      <c r="A755" s="32"/>
      <c r="B755" s="43"/>
      <c r="C755" s="43"/>
      <c r="D755" s="43"/>
      <c r="E755" s="32"/>
      <c r="F755" s="32"/>
      <c r="G755" s="31"/>
      <c r="H755" s="31"/>
    </row>
    <row r="756" spans="1:8" s="7" customFormat="1" x14ac:dyDescent="0.3">
      <c r="A756" s="32"/>
      <c r="B756" s="43"/>
      <c r="C756" s="43"/>
      <c r="D756" s="43"/>
      <c r="E756" s="32"/>
      <c r="F756" s="32"/>
      <c r="G756" s="31"/>
      <c r="H756" s="31"/>
    </row>
    <row r="757" spans="1:8" s="7" customFormat="1" x14ac:dyDescent="0.3">
      <c r="A757" s="32"/>
      <c r="B757" s="43"/>
      <c r="C757" s="43"/>
      <c r="D757" s="43"/>
      <c r="E757" s="32"/>
      <c r="F757" s="32"/>
      <c r="G757" s="31"/>
      <c r="H757" s="31"/>
    </row>
    <row r="758" spans="1:8" s="7" customFormat="1" x14ac:dyDescent="0.3">
      <c r="A758" s="32"/>
      <c r="B758" s="43"/>
      <c r="C758" s="43"/>
      <c r="D758" s="43"/>
      <c r="E758" s="32"/>
      <c r="F758" s="32"/>
      <c r="G758" s="31"/>
      <c r="H758" s="31"/>
    </row>
    <row r="759" spans="1:8" s="7" customFormat="1" x14ac:dyDescent="0.3">
      <c r="A759" s="32"/>
      <c r="B759" s="43"/>
      <c r="C759" s="43"/>
      <c r="D759" s="43"/>
      <c r="E759" s="32"/>
      <c r="F759" s="32"/>
      <c r="G759" s="31"/>
      <c r="H759" s="31"/>
    </row>
    <row r="760" spans="1:8" s="7" customFormat="1" x14ac:dyDescent="0.3">
      <c r="A760" s="32"/>
      <c r="B760" s="43"/>
      <c r="C760" s="43"/>
      <c r="D760" s="43"/>
      <c r="E760" s="32"/>
      <c r="F760" s="32"/>
      <c r="G760" s="31"/>
      <c r="H760" s="31"/>
    </row>
    <row r="761" spans="1:8" s="7" customFormat="1" x14ac:dyDescent="0.3">
      <c r="A761" s="32"/>
      <c r="B761" s="43"/>
      <c r="C761" s="43"/>
      <c r="D761" s="43"/>
      <c r="E761" s="32"/>
      <c r="F761" s="32"/>
      <c r="G761" s="31"/>
      <c r="H761" s="31"/>
    </row>
    <row r="762" spans="1:8" s="7" customFormat="1" x14ac:dyDescent="0.3">
      <c r="A762" s="32"/>
      <c r="B762" s="43"/>
      <c r="C762" s="43"/>
      <c r="D762" s="43"/>
      <c r="E762" s="32"/>
      <c r="F762" s="32"/>
      <c r="G762" s="31"/>
      <c r="H762" s="31"/>
    </row>
    <row r="763" spans="1:8" s="7" customFormat="1" x14ac:dyDescent="0.3">
      <c r="A763" s="32"/>
      <c r="B763" s="43"/>
      <c r="C763" s="43"/>
      <c r="D763" s="43"/>
      <c r="E763" s="32"/>
      <c r="F763" s="32"/>
      <c r="G763" s="31"/>
      <c r="H763" s="31"/>
    </row>
    <row r="764" spans="1:8" s="7" customFormat="1" x14ac:dyDescent="0.3">
      <c r="A764" s="32"/>
      <c r="B764" s="43"/>
      <c r="C764" s="43"/>
      <c r="D764" s="43"/>
      <c r="E764" s="32"/>
      <c r="F764" s="32"/>
      <c r="G764" s="31"/>
      <c r="H764" s="31"/>
    </row>
    <row r="765" spans="1:8" s="7" customFormat="1" x14ac:dyDescent="0.3">
      <c r="A765" s="32"/>
      <c r="B765" s="43"/>
      <c r="C765" s="43"/>
      <c r="D765" s="43"/>
      <c r="E765" s="32"/>
      <c r="F765" s="32"/>
      <c r="G765" s="31"/>
      <c r="H765" s="31"/>
    </row>
    <row r="766" spans="1:8" s="7" customFormat="1" x14ac:dyDescent="0.3">
      <c r="A766" s="32"/>
      <c r="B766" s="43"/>
      <c r="C766" s="43"/>
      <c r="D766" s="43"/>
      <c r="E766" s="32"/>
      <c r="F766" s="32"/>
      <c r="G766" s="31"/>
      <c r="H766" s="31"/>
    </row>
    <row r="767" spans="1:8" s="7" customFormat="1" x14ac:dyDescent="0.3">
      <c r="A767" s="32"/>
      <c r="B767" s="43"/>
      <c r="C767" s="43"/>
      <c r="D767" s="43"/>
      <c r="E767" s="32"/>
      <c r="F767" s="32"/>
      <c r="G767" s="31"/>
      <c r="H767" s="31"/>
    </row>
    <row r="768" spans="1:8" s="7" customFormat="1" x14ac:dyDescent="0.3">
      <c r="A768" s="32"/>
      <c r="B768" s="43"/>
      <c r="C768" s="43"/>
      <c r="D768" s="43"/>
      <c r="E768" s="32"/>
      <c r="F768" s="32"/>
      <c r="G768" s="31"/>
      <c r="H768" s="31"/>
    </row>
    <row r="769" spans="1:8" s="7" customFormat="1" x14ac:dyDescent="0.3">
      <c r="A769" s="32"/>
      <c r="B769" s="43"/>
      <c r="C769" s="43"/>
      <c r="D769" s="43"/>
      <c r="E769" s="32"/>
      <c r="F769" s="32"/>
      <c r="G769" s="31"/>
      <c r="H769" s="31"/>
    </row>
    <row r="770" spans="1:8" s="7" customFormat="1" x14ac:dyDescent="0.3">
      <c r="A770" s="32"/>
      <c r="B770" s="43"/>
      <c r="C770" s="43"/>
      <c r="D770" s="43"/>
      <c r="E770" s="32"/>
      <c r="F770" s="32"/>
      <c r="G770" s="31"/>
      <c r="H770" s="31"/>
    </row>
    <row r="771" spans="1:8" s="7" customFormat="1" x14ac:dyDescent="0.3">
      <c r="A771" s="32"/>
      <c r="B771" s="43"/>
      <c r="C771" s="43"/>
      <c r="D771" s="43"/>
      <c r="E771" s="32"/>
      <c r="F771" s="32"/>
      <c r="G771" s="31"/>
      <c r="H771" s="31"/>
    </row>
    <row r="772" spans="1:8" s="7" customFormat="1" x14ac:dyDescent="0.3">
      <c r="A772" s="32"/>
      <c r="B772" s="43"/>
      <c r="C772" s="43"/>
      <c r="D772" s="43"/>
      <c r="E772" s="32"/>
      <c r="F772" s="32"/>
      <c r="G772" s="31"/>
      <c r="H772" s="31"/>
    </row>
    <row r="773" spans="1:8" s="7" customFormat="1" x14ac:dyDescent="0.3">
      <c r="A773" s="32"/>
      <c r="B773" s="43"/>
      <c r="C773" s="43"/>
      <c r="D773" s="43"/>
      <c r="E773" s="32"/>
      <c r="F773" s="32"/>
      <c r="G773" s="31"/>
      <c r="H773" s="31"/>
    </row>
    <row r="774" spans="1:8" s="7" customFormat="1" x14ac:dyDescent="0.3">
      <c r="A774" s="32"/>
      <c r="B774" s="43"/>
      <c r="C774" s="43"/>
      <c r="D774" s="43"/>
      <c r="E774" s="32"/>
      <c r="F774" s="32"/>
      <c r="G774" s="31"/>
      <c r="H774" s="31"/>
    </row>
    <row r="775" spans="1:8" s="7" customFormat="1" x14ac:dyDescent="0.3">
      <c r="A775" s="32"/>
      <c r="B775" s="43"/>
      <c r="C775" s="43"/>
      <c r="D775" s="43"/>
      <c r="E775" s="32"/>
      <c r="F775" s="32"/>
      <c r="G775" s="31"/>
      <c r="H775" s="31"/>
    </row>
    <row r="776" spans="1:8" s="7" customFormat="1" x14ac:dyDescent="0.3">
      <c r="A776" s="32"/>
      <c r="B776" s="43"/>
      <c r="C776" s="43"/>
      <c r="D776" s="43"/>
      <c r="E776" s="32"/>
      <c r="F776" s="32"/>
      <c r="G776" s="31"/>
      <c r="H776" s="31"/>
    </row>
    <row r="777" spans="1:8" s="7" customFormat="1" x14ac:dyDescent="0.3">
      <c r="A777" s="32"/>
      <c r="B777" s="43"/>
      <c r="C777" s="43"/>
      <c r="D777" s="43"/>
      <c r="E777" s="32"/>
      <c r="F777" s="32"/>
      <c r="G777" s="31"/>
      <c r="H777" s="31"/>
    </row>
    <row r="778" spans="1:8" s="7" customFormat="1" x14ac:dyDescent="0.3">
      <c r="A778" s="32"/>
      <c r="B778" s="43"/>
      <c r="C778" s="43"/>
      <c r="D778" s="43"/>
      <c r="E778" s="32"/>
      <c r="F778" s="32"/>
      <c r="G778" s="31"/>
      <c r="H778" s="31"/>
    </row>
    <row r="779" spans="1:8" s="7" customFormat="1" x14ac:dyDescent="0.3">
      <c r="A779" s="32"/>
      <c r="B779" s="43"/>
      <c r="C779" s="43"/>
      <c r="D779" s="43"/>
      <c r="E779" s="32"/>
      <c r="F779" s="32"/>
      <c r="G779" s="31"/>
      <c r="H779" s="31"/>
    </row>
    <row r="780" spans="1:8" s="7" customFormat="1" x14ac:dyDescent="0.3">
      <c r="A780" s="32"/>
      <c r="B780" s="43"/>
      <c r="C780" s="43"/>
      <c r="D780" s="43"/>
      <c r="E780" s="32"/>
      <c r="F780" s="32"/>
      <c r="G780" s="31"/>
      <c r="H780" s="31"/>
    </row>
    <row r="781" spans="1:8" s="7" customFormat="1" x14ac:dyDescent="0.3">
      <c r="A781" s="32"/>
      <c r="B781" s="43"/>
      <c r="C781" s="43"/>
      <c r="D781" s="43"/>
      <c r="E781" s="32"/>
      <c r="F781" s="32"/>
      <c r="G781" s="31"/>
      <c r="H781" s="31"/>
    </row>
    <row r="782" spans="1:8" s="7" customFormat="1" x14ac:dyDescent="0.3">
      <c r="A782" s="32"/>
      <c r="B782" s="43"/>
      <c r="C782" s="43"/>
      <c r="D782" s="43"/>
      <c r="E782" s="32"/>
      <c r="F782" s="32"/>
      <c r="G782" s="31"/>
      <c r="H782" s="31"/>
    </row>
    <row r="783" spans="1:8" s="7" customFormat="1" x14ac:dyDescent="0.3">
      <c r="A783" s="32"/>
      <c r="B783" s="43"/>
      <c r="C783" s="43"/>
      <c r="D783" s="43"/>
      <c r="E783" s="32"/>
      <c r="F783" s="32"/>
      <c r="G783" s="31"/>
      <c r="H783" s="31"/>
    </row>
    <row r="784" spans="1:8" s="7" customFormat="1" x14ac:dyDescent="0.3">
      <c r="A784" s="32"/>
      <c r="B784" s="43"/>
      <c r="C784" s="43"/>
      <c r="D784" s="43"/>
      <c r="E784" s="32"/>
      <c r="F784" s="32"/>
      <c r="G784" s="31"/>
      <c r="H784" s="31"/>
    </row>
    <row r="785" spans="1:8" s="7" customFormat="1" x14ac:dyDescent="0.3">
      <c r="A785" s="32"/>
      <c r="B785" s="43"/>
      <c r="C785" s="43"/>
      <c r="D785" s="43"/>
      <c r="E785" s="32"/>
      <c r="F785" s="32"/>
      <c r="G785" s="31"/>
      <c r="H785" s="31"/>
    </row>
    <row r="786" spans="1:8" s="7" customFormat="1" x14ac:dyDescent="0.3">
      <c r="A786" s="32"/>
      <c r="B786" s="43"/>
      <c r="C786" s="43"/>
      <c r="D786" s="43"/>
      <c r="E786" s="32"/>
      <c r="F786" s="32"/>
      <c r="G786" s="31"/>
      <c r="H786" s="31"/>
    </row>
    <row r="787" spans="1:8" s="7" customFormat="1" x14ac:dyDescent="0.3">
      <c r="A787" s="32"/>
      <c r="B787" s="43"/>
      <c r="C787" s="43"/>
      <c r="D787" s="43"/>
      <c r="E787" s="32"/>
      <c r="F787" s="32"/>
      <c r="G787" s="31"/>
      <c r="H787" s="31"/>
    </row>
    <row r="788" spans="1:8" s="7" customFormat="1" x14ac:dyDescent="0.3">
      <c r="A788" s="32"/>
      <c r="B788" s="43"/>
      <c r="C788" s="43"/>
      <c r="D788" s="43"/>
      <c r="E788" s="32"/>
      <c r="F788" s="32"/>
      <c r="G788" s="31"/>
      <c r="H788" s="31"/>
    </row>
    <row r="789" spans="1:8" s="7" customFormat="1" x14ac:dyDescent="0.3">
      <c r="A789" s="32"/>
      <c r="B789" s="43"/>
      <c r="C789" s="43"/>
      <c r="D789" s="43"/>
      <c r="E789" s="32"/>
      <c r="F789" s="32"/>
      <c r="G789" s="31"/>
      <c r="H789" s="31"/>
    </row>
    <row r="790" spans="1:8" s="7" customFormat="1" x14ac:dyDescent="0.3">
      <c r="A790" s="32"/>
      <c r="B790" s="43"/>
      <c r="C790" s="43"/>
      <c r="D790" s="43"/>
      <c r="E790" s="32"/>
      <c r="F790" s="32"/>
      <c r="G790" s="31"/>
      <c r="H790" s="31"/>
    </row>
    <row r="791" spans="1:8" s="7" customFormat="1" x14ac:dyDescent="0.3">
      <c r="A791" s="32"/>
      <c r="B791" s="43"/>
      <c r="C791" s="43"/>
      <c r="D791" s="43"/>
      <c r="E791" s="32"/>
      <c r="F791" s="32"/>
      <c r="G791" s="31"/>
      <c r="H791" s="31"/>
    </row>
    <row r="792" spans="1:8" s="7" customFormat="1" x14ac:dyDescent="0.3">
      <c r="A792" s="32"/>
      <c r="B792" s="43"/>
      <c r="C792" s="43"/>
      <c r="D792" s="43"/>
      <c r="E792" s="32"/>
      <c r="F792" s="32"/>
      <c r="G792" s="31"/>
      <c r="H792" s="31"/>
    </row>
    <row r="793" spans="1:8" s="7" customFormat="1" x14ac:dyDescent="0.3">
      <c r="A793" s="32"/>
      <c r="B793" s="43"/>
      <c r="C793" s="43"/>
      <c r="D793" s="43"/>
      <c r="E793" s="32"/>
      <c r="F793" s="32"/>
      <c r="G793" s="31"/>
      <c r="H793" s="31"/>
    </row>
    <row r="794" spans="1:8" s="7" customFormat="1" x14ac:dyDescent="0.3">
      <c r="A794" s="32"/>
      <c r="B794" s="43"/>
      <c r="C794" s="43"/>
      <c r="D794" s="43"/>
      <c r="E794" s="32"/>
      <c r="F794" s="32"/>
      <c r="G794" s="31"/>
      <c r="H794" s="31"/>
    </row>
    <row r="795" spans="1:8" s="7" customFormat="1" x14ac:dyDescent="0.3">
      <c r="A795" s="32"/>
      <c r="B795" s="43"/>
      <c r="C795" s="43"/>
      <c r="D795" s="43"/>
      <c r="E795" s="32"/>
      <c r="F795" s="32"/>
      <c r="G795" s="31"/>
      <c r="H795" s="31"/>
    </row>
    <row r="796" spans="1:8" s="7" customFormat="1" x14ac:dyDescent="0.3">
      <c r="A796" s="32"/>
      <c r="B796" s="43"/>
      <c r="C796" s="43"/>
      <c r="D796" s="43"/>
      <c r="E796" s="32"/>
      <c r="F796" s="32"/>
      <c r="G796" s="31"/>
      <c r="H796" s="31"/>
    </row>
    <row r="797" spans="1:8" s="7" customFormat="1" x14ac:dyDescent="0.3">
      <c r="A797" s="32"/>
      <c r="B797" s="43"/>
      <c r="C797" s="43"/>
      <c r="D797" s="43"/>
      <c r="E797" s="32"/>
      <c r="F797" s="32"/>
      <c r="G797" s="31"/>
      <c r="H797" s="31"/>
    </row>
    <row r="798" spans="1:8" s="7" customFormat="1" x14ac:dyDescent="0.3">
      <c r="A798" s="32"/>
      <c r="B798" s="43"/>
      <c r="C798" s="43"/>
      <c r="D798" s="43"/>
      <c r="E798" s="32"/>
      <c r="F798" s="32"/>
      <c r="G798" s="31"/>
      <c r="H798" s="31"/>
    </row>
    <row r="799" spans="1:8" s="7" customFormat="1" x14ac:dyDescent="0.3">
      <c r="A799" s="32"/>
      <c r="B799" s="43"/>
      <c r="C799" s="43"/>
      <c r="D799" s="43"/>
      <c r="E799" s="32"/>
      <c r="F799" s="32"/>
      <c r="G799" s="31"/>
      <c r="H799" s="31"/>
    </row>
    <row r="800" spans="1:8" s="7" customFormat="1" x14ac:dyDescent="0.3">
      <c r="A800" s="32"/>
      <c r="B800" s="43"/>
      <c r="C800" s="43"/>
      <c r="D800" s="43"/>
      <c r="E800" s="32"/>
      <c r="F800" s="32"/>
      <c r="G800" s="31"/>
      <c r="H800" s="31"/>
    </row>
    <row r="801" spans="1:8" s="7" customFormat="1" x14ac:dyDescent="0.3">
      <c r="A801" s="32"/>
      <c r="B801" s="43"/>
      <c r="C801" s="43"/>
      <c r="D801" s="43"/>
      <c r="E801" s="32"/>
      <c r="F801" s="32"/>
      <c r="G801" s="31"/>
      <c r="H801" s="31"/>
    </row>
    <row r="802" spans="1:8" s="7" customFormat="1" x14ac:dyDescent="0.3">
      <c r="A802" s="32"/>
      <c r="B802" s="43"/>
      <c r="C802" s="43"/>
      <c r="D802" s="43"/>
      <c r="E802" s="32"/>
      <c r="F802" s="32"/>
      <c r="G802" s="31"/>
      <c r="H802" s="31"/>
    </row>
    <row r="803" spans="1:8" s="7" customFormat="1" x14ac:dyDescent="0.3">
      <c r="A803" s="32"/>
      <c r="B803" s="43"/>
      <c r="C803" s="43"/>
      <c r="D803" s="43"/>
      <c r="E803" s="32"/>
      <c r="F803" s="32"/>
      <c r="G803" s="31"/>
      <c r="H803" s="31"/>
    </row>
    <row r="804" spans="1:8" s="7" customFormat="1" x14ac:dyDescent="0.3">
      <c r="A804" s="32"/>
      <c r="B804" s="43"/>
      <c r="C804" s="43"/>
      <c r="D804" s="43"/>
      <c r="E804" s="32"/>
      <c r="F804" s="32"/>
      <c r="G804" s="31"/>
      <c r="H804" s="31"/>
    </row>
    <row r="805" spans="1:8" s="7" customFormat="1" x14ac:dyDescent="0.3">
      <c r="A805" s="32"/>
      <c r="B805" s="43"/>
      <c r="C805" s="43"/>
      <c r="D805" s="43"/>
      <c r="E805" s="32"/>
      <c r="F805" s="32"/>
      <c r="G805" s="31"/>
      <c r="H805" s="31"/>
    </row>
    <row r="806" spans="1:8" s="7" customFormat="1" x14ac:dyDescent="0.3">
      <c r="A806" s="32"/>
      <c r="B806" s="43"/>
      <c r="C806" s="43"/>
      <c r="D806" s="43"/>
      <c r="E806" s="32"/>
      <c r="F806" s="32"/>
      <c r="G806" s="31"/>
      <c r="H806" s="31"/>
    </row>
    <row r="807" spans="1:8" s="7" customFormat="1" x14ac:dyDescent="0.3">
      <c r="A807" s="32"/>
      <c r="B807" s="43"/>
      <c r="C807" s="43"/>
      <c r="D807" s="43"/>
      <c r="E807" s="32"/>
      <c r="F807" s="32"/>
      <c r="G807" s="31"/>
      <c r="H807" s="31"/>
    </row>
    <row r="808" spans="1:8" s="7" customFormat="1" x14ac:dyDescent="0.3">
      <c r="A808" s="32"/>
      <c r="B808" s="43"/>
      <c r="C808" s="43"/>
      <c r="D808" s="43"/>
      <c r="E808" s="32"/>
      <c r="F808" s="32"/>
      <c r="G808" s="31"/>
      <c r="H808" s="31"/>
    </row>
    <row r="809" spans="1:8" s="7" customFormat="1" x14ac:dyDescent="0.3">
      <c r="A809" s="32"/>
      <c r="B809" s="43"/>
      <c r="C809" s="43"/>
      <c r="D809" s="43"/>
      <c r="E809" s="32"/>
      <c r="F809" s="32"/>
      <c r="G809" s="31"/>
      <c r="H809" s="31"/>
    </row>
    <row r="810" spans="1:8" s="7" customFormat="1" x14ac:dyDescent="0.3">
      <c r="A810" s="32"/>
      <c r="B810" s="43"/>
      <c r="C810" s="43"/>
      <c r="D810" s="43"/>
      <c r="E810" s="32"/>
      <c r="F810" s="32"/>
      <c r="G810" s="31"/>
      <c r="H810" s="31"/>
    </row>
    <row r="811" spans="1:8" s="7" customFormat="1" x14ac:dyDescent="0.3">
      <c r="A811" s="32"/>
      <c r="B811" s="43"/>
      <c r="C811" s="43"/>
      <c r="D811" s="43"/>
      <c r="E811" s="32"/>
      <c r="F811" s="32"/>
      <c r="G811" s="31"/>
      <c r="H811" s="31"/>
    </row>
    <row r="812" spans="1:8" s="7" customFormat="1" x14ac:dyDescent="0.3">
      <c r="A812" s="32"/>
      <c r="B812" s="43"/>
      <c r="C812" s="43"/>
      <c r="D812" s="43"/>
      <c r="E812" s="32"/>
      <c r="F812" s="32"/>
      <c r="G812" s="31"/>
      <c r="H812" s="31"/>
    </row>
    <row r="813" spans="1:8" s="7" customFormat="1" x14ac:dyDescent="0.3">
      <c r="A813" s="32"/>
      <c r="B813" s="43"/>
      <c r="C813" s="43"/>
      <c r="D813" s="43"/>
      <c r="E813" s="32"/>
      <c r="F813" s="32"/>
      <c r="G813" s="31"/>
      <c r="H813" s="31"/>
    </row>
    <row r="814" spans="1:8" s="7" customFormat="1" x14ac:dyDescent="0.3">
      <c r="A814" s="32"/>
      <c r="B814" s="43"/>
      <c r="C814" s="43"/>
      <c r="D814" s="43"/>
      <c r="E814" s="32"/>
      <c r="F814" s="32"/>
      <c r="G814" s="31"/>
      <c r="H814" s="31"/>
    </row>
    <row r="815" spans="1:8" s="7" customFormat="1" x14ac:dyDescent="0.3">
      <c r="A815" s="32"/>
      <c r="B815" s="43"/>
      <c r="C815" s="43"/>
      <c r="D815" s="43"/>
      <c r="E815" s="32"/>
      <c r="F815" s="32"/>
      <c r="G815" s="31"/>
      <c r="H815" s="31"/>
    </row>
    <row r="816" spans="1:8" s="7" customFormat="1" x14ac:dyDescent="0.3">
      <c r="A816" s="32"/>
      <c r="B816" s="43"/>
      <c r="C816" s="43"/>
      <c r="D816" s="43"/>
      <c r="E816" s="32"/>
      <c r="F816" s="32"/>
      <c r="G816" s="31"/>
      <c r="H816" s="31"/>
    </row>
    <row r="817" spans="1:8" s="7" customFormat="1" x14ac:dyDescent="0.3">
      <c r="A817" s="32"/>
      <c r="B817" s="43"/>
      <c r="C817" s="43"/>
      <c r="D817" s="43"/>
      <c r="E817" s="32"/>
      <c r="F817" s="32"/>
      <c r="G817" s="31"/>
      <c r="H817" s="31"/>
    </row>
    <row r="818" spans="1:8" s="7" customFormat="1" x14ac:dyDescent="0.3">
      <c r="A818" s="32"/>
      <c r="B818" s="43"/>
      <c r="C818" s="43"/>
      <c r="D818" s="43"/>
      <c r="E818" s="32"/>
      <c r="F818" s="32"/>
      <c r="G818" s="31"/>
      <c r="H818" s="31"/>
    </row>
    <row r="819" spans="1:8" s="7" customFormat="1" x14ac:dyDescent="0.3">
      <c r="A819" s="32"/>
      <c r="B819" s="43"/>
      <c r="C819" s="43"/>
      <c r="D819" s="43"/>
      <c r="E819" s="32"/>
      <c r="F819" s="32"/>
      <c r="G819" s="31"/>
      <c r="H819" s="31"/>
    </row>
    <row r="820" spans="1:8" s="7" customFormat="1" x14ac:dyDescent="0.3">
      <c r="A820" s="32"/>
      <c r="B820" s="43"/>
      <c r="C820" s="43"/>
      <c r="D820" s="43"/>
      <c r="E820" s="32"/>
      <c r="F820" s="32"/>
      <c r="G820" s="31"/>
      <c r="H820" s="31"/>
    </row>
    <row r="821" spans="1:8" s="7" customFormat="1" x14ac:dyDescent="0.3">
      <c r="A821" s="32"/>
      <c r="B821" s="43"/>
      <c r="C821" s="43"/>
      <c r="D821" s="43"/>
      <c r="E821" s="32"/>
      <c r="F821" s="32"/>
      <c r="G821" s="31"/>
      <c r="H821" s="31"/>
    </row>
    <row r="822" spans="1:8" s="7" customFormat="1" x14ac:dyDescent="0.3">
      <c r="A822" s="32"/>
      <c r="B822" s="43"/>
      <c r="C822" s="43"/>
      <c r="D822" s="43"/>
      <c r="E822" s="32"/>
      <c r="F822" s="32"/>
      <c r="G822" s="31"/>
      <c r="H822" s="31"/>
    </row>
    <row r="823" spans="1:8" s="7" customFormat="1" x14ac:dyDescent="0.3">
      <c r="A823" s="32"/>
      <c r="B823" s="43"/>
      <c r="C823" s="43"/>
      <c r="D823" s="43"/>
      <c r="E823" s="32"/>
      <c r="F823" s="32"/>
      <c r="G823" s="31"/>
      <c r="H823" s="31"/>
    </row>
    <row r="824" spans="1:8" s="7" customFormat="1" x14ac:dyDescent="0.3">
      <c r="A824" s="32"/>
      <c r="B824" s="43"/>
      <c r="C824" s="43"/>
      <c r="D824" s="43"/>
      <c r="E824" s="32"/>
      <c r="F824" s="32"/>
      <c r="G824" s="31"/>
      <c r="H824" s="31"/>
    </row>
    <row r="825" spans="1:8" s="7" customFormat="1" x14ac:dyDescent="0.3">
      <c r="A825" s="32"/>
      <c r="B825" s="43"/>
      <c r="C825" s="43"/>
      <c r="D825" s="43"/>
      <c r="E825" s="32"/>
      <c r="F825" s="32"/>
      <c r="G825" s="31"/>
      <c r="H825" s="31"/>
    </row>
    <row r="826" spans="1:8" s="7" customFormat="1" x14ac:dyDescent="0.3">
      <c r="A826" s="32"/>
      <c r="B826" s="43"/>
      <c r="C826" s="43"/>
      <c r="D826" s="43"/>
      <c r="E826" s="32"/>
      <c r="F826" s="32"/>
      <c r="G826" s="31"/>
      <c r="H826" s="31"/>
    </row>
    <row r="827" spans="1:8" s="7" customFormat="1" x14ac:dyDescent="0.3">
      <c r="A827" s="32"/>
      <c r="B827" s="43"/>
      <c r="C827" s="43"/>
      <c r="D827" s="43"/>
      <c r="E827" s="32"/>
      <c r="F827" s="32"/>
      <c r="G827" s="31"/>
      <c r="H827" s="31"/>
    </row>
    <row r="828" spans="1:8" s="7" customFormat="1" x14ac:dyDescent="0.3">
      <c r="A828" s="32"/>
      <c r="B828" s="43"/>
      <c r="C828" s="43"/>
      <c r="D828" s="43"/>
      <c r="E828" s="32"/>
      <c r="F828" s="32"/>
      <c r="G828" s="31"/>
      <c r="H828" s="31"/>
    </row>
    <row r="829" spans="1:8" s="7" customFormat="1" x14ac:dyDescent="0.3">
      <c r="A829" s="32"/>
      <c r="B829" s="43"/>
      <c r="C829" s="43"/>
      <c r="D829" s="43"/>
      <c r="E829" s="32"/>
      <c r="F829" s="32"/>
      <c r="G829" s="31"/>
      <c r="H829" s="31"/>
    </row>
    <row r="830" spans="1:8" s="7" customFormat="1" x14ac:dyDescent="0.3">
      <c r="A830" s="32"/>
      <c r="B830" s="43"/>
      <c r="C830" s="43"/>
      <c r="D830" s="43"/>
      <c r="E830" s="32"/>
      <c r="F830" s="32"/>
      <c r="G830" s="31"/>
      <c r="H830" s="31"/>
    </row>
    <row r="831" spans="1:8" s="7" customFormat="1" x14ac:dyDescent="0.3">
      <c r="A831" s="32"/>
      <c r="B831" s="43"/>
      <c r="C831" s="43"/>
      <c r="D831" s="43"/>
      <c r="E831" s="32"/>
      <c r="F831" s="32"/>
      <c r="G831" s="31"/>
      <c r="H831" s="31"/>
    </row>
    <row r="832" spans="1:8" s="7" customFormat="1" x14ac:dyDescent="0.3">
      <c r="A832" s="32"/>
      <c r="B832" s="43"/>
      <c r="C832" s="43"/>
      <c r="D832" s="43"/>
      <c r="E832" s="32"/>
      <c r="F832" s="32"/>
      <c r="G832" s="31"/>
      <c r="H832" s="31"/>
    </row>
    <row r="833" spans="1:8" s="7" customFormat="1" x14ac:dyDescent="0.3">
      <c r="A833" s="32"/>
      <c r="B833" s="43"/>
      <c r="C833" s="43"/>
      <c r="D833" s="43"/>
      <c r="E833" s="32"/>
      <c r="F833" s="32"/>
      <c r="G833" s="31"/>
      <c r="H833" s="31"/>
    </row>
    <row r="834" spans="1:8" s="7" customFormat="1" x14ac:dyDescent="0.3">
      <c r="A834" s="32"/>
      <c r="B834" s="43"/>
      <c r="C834" s="43"/>
      <c r="D834" s="43"/>
      <c r="E834" s="32"/>
      <c r="F834" s="32"/>
      <c r="G834" s="31"/>
      <c r="H834" s="31"/>
    </row>
    <row r="835" spans="1:8" s="7" customFormat="1" x14ac:dyDescent="0.3">
      <c r="A835" s="32"/>
      <c r="B835" s="43"/>
      <c r="C835" s="43"/>
      <c r="D835" s="43"/>
      <c r="E835" s="32"/>
      <c r="F835" s="32"/>
      <c r="G835" s="31"/>
      <c r="H835" s="31"/>
    </row>
    <row r="836" spans="1:8" s="7" customFormat="1" x14ac:dyDescent="0.3">
      <c r="A836" s="32"/>
      <c r="B836" s="43"/>
      <c r="C836" s="43"/>
      <c r="D836" s="43"/>
      <c r="E836" s="32"/>
      <c r="F836" s="32"/>
      <c r="G836" s="31"/>
      <c r="H836" s="31"/>
    </row>
    <row r="837" spans="1:8" s="7" customFormat="1" x14ac:dyDescent="0.3">
      <c r="A837" s="32"/>
      <c r="B837" s="43"/>
      <c r="C837" s="43"/>
      <c r="D837" s="43"/>
      <c r="E837" s="32"/>
      <c r="F837" s="32"/>
      <c r="G837" s="31"/>
      <c r="H837" s="31"/>
    </row>
    <row r="838" spans="1:8" s="7" customFormat="1" x14ac:dyDescent="0.3">
      <c r="A838" s="32"/>
      <c r="B838" s="43"/>
      <c r="C838" s="43"/>
      <c r="D838" s="43"/>
      <c r="E838" s="32"/>
      <c r="F838" s="32"/>
      <c r="G838" s="31"/>
      <c r="H838" s="31"/>
    </row>
    <row r="839" spans="1:8" s="7" customFormat="1" x14ac:dyDescent="0.3">
      <c r="A839" s="32"/>
      <c r="B839" s="43"/>
      <c r="C839" s="43"/>
      <c r="D839" s="43"/>
      <c r="E839" s="32"/>
      <c r="F839" s="32"/>
      <c r="G839" s="31"/>
      <c r="H839" s="31"/>
    </row>
    <row r="840" spans="1:8" s="7" customFormat="1" x14ac:dyDescent="0.3">
      <c r="A840" s="32"/>
      <c r="B840" s="43"/>
      <c r="C840" s="43"/>
      <c r="D840" s="43"/>
      <c r="E840" s="32"/>
      <c r="F840" s="32"/>
      <c r="G840" s="31"/>
      <c r="H840" s="31"/>
    </row>
    <row r="841" spans="1:8" s="7" customFormat="1" x14ac:dyDescent="0.3">
      <c r="A841" s="32"/>
      <c r="B841" s="43"/>
      <c r="C841" s="43"/>
      <c r="D841" s="43"/>
      <c r="E841" s="32"/>
      <c r="F841" s="32"/>
      <c r="G841" s="31"/>
      <c r="H841" s="31"/>
    </row>
    <row r="842" spans="1:8" s="7" customFormat="1" x14ac:dyDescent="0.3">
      <c r="A842" s="32"/>
      <c r="B842" s="43"/>
      <c r="C842" s="43"/>
      <c r="D842" s="43"/>
      <c r="E842" s="32"/>
      <c r="F842" s="32"/>
      <c r="G842" s="31"/>
      <c r="H842" s="31"/>
    </row>
    <row r="843" spans="1:8" s="7" customFormat="1" x14ac:dyDescent="0.3">
      <c r="A843" s="32"/>
      <c r="B843" s="43"/>
      <c r="C843" s="43"/>
      <c r="D843" s="43"/>
      <c r="E843" s="32"/>
      <c r="F843" s="32"/>
      <c r="G843" s="31"/>
      <c r="H843" s="31"/>
    </row>
    <row r="844" spans="1:8" s="7" customFormat="1" x14ac:dyDescent="0.3">
      <c r="A844" s="32"/>
      <c r="B844" s="43"/>
      <c r="C844" s="43"/>
      <c r="D844" s="43"/>
      <c r="E844" s="32"/>
      <c r="F844" s="32"/>
      <c r="G844" s="31"/>
      <c r="H844" s="31"/>
    </row>
    <row r="845" spans="1:8" s="7" customFormat="1" x14ac:dyDescent="0.3">
      <c r="A845" s="32"/>
      <c r="B845" s="43"/>
      <c r="C845" s="43"/>
      <c r="D845" s="43"/>
      <c r="E845" s="32"/>
      <c r="F845" s="32"/>
      <c r="G845" s="31"/>
      <c r="H845" s="31"/>
    </row>
    <row r="846" spans="1:8" s="7" customFormat="1" x14ac:dyDescent="0.3">
      <c r="A846" s="32"/>
      <c r="B846" s="43"/>
      <c r="C846" s="43"/>
      <c r="D846" s="43"/>
      <c r="E846" s="32"/>
      <c r="F846" s="32"/>
      <c r="G846" s="31"/>
      <c r="H846" s="31"/>
    </row>
    <row r="847" spans="1:8" s="7" customFormat="1" x14ac:dyDescent="0.3">
      <c r="A847" s="32"/>
      <c r="B847" s="43"/>
      <c r="C847" s="43"/>
      <c r="D847" s="43"/>
      <c r="E847" s="32"/>
      <c r="F847" s="32"/>
      <c r="G847" s="31"/>
      <c r="H847" s="31"/>
    </row>
    <row r="848" spans="1:8" s="7" customFormat="1" x14ac:dyDescent="0.3">
      <c r="A848" s="32"/>
      <c r="B848" s="43"/>
      <c r="C848" s="43"/>
      <c r="D848" s="43"/>
      <c r="E848" s="32"/>
      <c r="F848" s="32"/>
      <c r="G848" s="31"/>
      <c r="H848" s="31"/>
    </row>
    <row r="849" spans="1:8" s="7" customFormat="1" x14ac:dyDescent="0.3">
      <c r="A849" s="32"/>
      <c r="B849" s="43"/>
      <c r="C849" s="43"/>
      <c r="D849" s="43"/>
      <c r="E849" s="32"/>
      <c r="F849" s="32"/>
      <c r="G849" s="31"/>
      <c r="H849" s="31"/>
    </row>
    <row r="850" spans="1:8" s="7" customFormat="1" x14ac:dyDescent="0.3">
      <c r="A850" s="32"/>
      <c r="B850" s="43"/>
      <c r="C850" s="43"/>
      <c r="D850" s="43"/>
      <c r="E850" s="32"/>
      <c r="F850" s="32"/>
      <c r="G850" s="31"/>
      <c r="H850" s="31"/>
    </row>
    <row r="851" spans="1:8" s="7" customFormat="1" x14ac:dyDescent="0.3">
      <c r="A851" s="32"/>
      <c r="B851" s="43"/>
      <c r="C851" s="43"/>
      <c r="D851" s="43"/>
      <c r="E851" s="32"/>
      <c r="F851" s="32"/>
      <c r="G851" s="31"/>
      <c r="H851" s="31"/>
    </row>
    <row r="852" spans="1:8" s="7" customFormat="1" x14ac:dyDescent="0.3">
      <c r="A852" s="32"/>
      <c r="B852" s="43"/>
      <c r="C852" s="43"/>
      <c r="D852" s="43"/>
      <c r="E852" s="32"/>
      <c r="F852" s="32"/>
      <c r="G852" s="31"/>
      <c r="H852" s="31"/>
    </row>
    <row r="853" spans="1:8" s="7" customFormat="1" x14ac:dyDescent="0.3">
      <c r="A853" s="32"/>
      <c r="B853" s="43"/>
      <c r="C853" s="43"/>
      <c r="D853" s="43"/>
      <c r="E853" s="32"/>
      <c r="F853" s="32"/>
      <c r="G853" s="31"/>
      <c r="H853" s="31"/>
    </row>
    <row r="854" spans="1:8" s="7" customFormat="1" x14ac:dyDescent="0.3">
      <c r="A854" s="32"/>
      <c r="B854" s="43"/>
      <c r="C854" s="43"/>
      <c r="D854" s="43"/>
      <c r="E854" s="32"/>
      <c r="F854" s="32"/>
      <c r="G854" s="31"/>
      <c r="H854" s="31"/>
    </row>
    <row r="855" spans="1:8" s="7" customFormat="1" x14ac:dyDescent="0.3">
      <c r="A855" s="32"/>
      <c r="B855" s="43"/>
      <c r="C855" s="43"/>
      <c r="D855" s="43"/>
      <c r="E855" s="32"/>
      <c r="F855" s="32"/>
      <c r="G855" s="31"/>
      <c r="H855" s="31"/>
    </row>
    <row r="856" spans="1:8" s="7" customFormat="1" x14ac:dyDescent="0.3">
      <c r="A856" s="32"/>
      <c r="B856" s="43"/>
      <c r="C856" s="43"/>
      <c r="D856" s="43"/>
      <c r="E856" s="32"/>
      <c r="F856" s="32"/>
      <c r="G856" s="31"/>
      <c r="H856" s="31"/>
    </row>
    <row r="857" spans="1:8" s="7" customFormat="1" x14ac:dyDescent="0.3">
      <c r="A857" s="32"/>
      <c r="B857" s="43"/>
      <c r="C857" s="43"/>
      <c r="D857" s="43"/>
      <c r="E857" s="32"/>
      <c r="F857" s="32"/>
      <c r="G857" s="31"/>
      <c r="H857" s="31"/>
    </row>
    <row r="858" spans="1:8" s="7" customFormat="1" x14ac:dyDescent="0.3">
      <c r="A858" s="32"/>
      <c r="B858" s="43"/>
      <c r="C858" s="43"/>
      <c r="D858" s="43"/>
      <c r="E858" s="32"/>
      <c r="F858" s="32"/>
      <c r="G858" s="31"/>
      <c r="H858" s="31"/>
    </row>
    <row r="859" spans="1:8" s="7" customFormat="1" x14ac:dyDescent="0.3">
      <c r="A859" s="32"/>
      <c r="B859" s="43"/>
      <c r="C859" s="43"/>
      <c r="D859" s="43"/>
      <c r="E859" s="32"/>
      <c r="F859" s="32"/>
      <c r="G859" s="31"/>
      <c r="H859" s="31"/>
    </row>
    <row r="860" spans="1:8" s="7" customFormat="1" x14ac:dyDescent="0.3">
      <c r="A860" s="32"/>
      <c r="B860" s="43"/>
      <c r="C860" s="43"/>
      <c r="D860" s="43"/>
      <c r="E860" s="32"/>
      <c r="F860" s="32"/>
      <c r="G860" s="31"/>
      <c r="H860" s="31"/>
    </row>
    <row r="861" spans="1:8" s="7" customFormat="1" x14ac:dyDescent="0.3">
      <c r="A861" s="32"/>
      <c r="B861" s="43"/>
      <c r="C861" s="43"/>
      <c r="D861" s="43"/>
      <c r="E861" s="32"/>
      <c r="F861" s="32"/>
      <c r="G861" s="31"/>
      <c r="H861" s="31"/>
    </row>
    <row r="862" spans="1:8" s="7" customFormat="1" x14ac:dyDescent="0.3">
      <c r="A862" s="32"/>
      <c r="B862" s="43"/>
      <c r="C862" s="43"/>
      <c r="D862" s="43"/>
      <c r="E862" s="32"/>
      <c r="F862" s="32"/>
      <c r="G862" s="31"/>
      <c r="H862" s="31"/>
    </row>
    <row r="863" spans="1:8" s="7" customFormat="1" x14ac:dyDescent="0.3">
      <c r="A863" s="32"/>
      <c r="B863" s="43"/>
      <c r="C863" s="43"/>
      <c r="D863" s="43"/>
      <c r="E863" s="32"/>
      <c r="F863" s="32"/>
      <c r="G863" s="31"/>
      <c r="H863" s="31"/>
    </row>
    <row r="864" spans="1:8" s="7" customFormat="1" x14ac:dyDescent="0.3">
      <c r="A864" s="32"/>
      <c r="B864" s="43"/>
      <c r="C864" s="43"/>
      <c r="D864" s="43"/>
      <c r="E864" s="32"/>
      <c r="F864" s="32"/>
      <c r="G864" s="31"/>
      <c r="H864" s="31"/>
    </row>
    <row r="865" spans="1:8" s="7" customFormat="1" x14ac:dyDescent="0.3">
      <c r="A865" s="32"/>
      <c r="B865" s="43"/>
      <c r="C865" s="43"/>
      <c r="D865" s="43"/>
      <c r="E865" s="32"/>
      <c r="F865" s="32"/>
      <c r="G865" s="31"/>
      <c r="H865" s="31"/>
    </row>
    <row r="866" spans="1:8" s="7" customFormat="1" x14ac:dyDescent="0.3">
      <c r="A866" s="32"/>
      <c r="B866" s="43"/>
      <c r="C866" s="43"/>
      <c r="D866" s="43"/>
      <c r="E866" s="32"/>
      <c r="F866" s="32"/>
      <c r="G866" s="31"/>
      <c r="H866" s="31"/>
    </row>
    <row r="867" spans="1:8" s="7" customFormat="1" x14ac:dyDescent="0.3">
      <c r="A867" s="32"/>
      <c r="B867" s="43"/>
      <c r="C867" s="43"/>
      <c r="D867" s="43"/>
      <c r="E867" s="32"/>
      <c r="F867" s="32"/>
      <c r="G867" s="31"/>
      <c r="H867" s="31"/>
    </row>
    <row r="868" spans="1:8" s="7" customFormat="1" x14ac:dyDescent="0.3">
      <c r="A868" s="32"/>
      <c r="B868" s="43"/>
      <c r="C868" s="43"/>
      <c r="D868" s="43"/>
      <c r="E868" s="32"/>
      <c r="F868" s="32"/>
      <c r="G868" s="31"/>
      <c r="H868" s="31"/>
    </row>
    <row r="869" spans="1:8" s="7" customFormat="1" x14ac:dyDescent="0.3">
      <c r="A869" s="32"/>
      <c r="B869" s="43"/>
      <c r="C869" s="43"/>
      <c r="D869" s="43"/>
      <c r="E869" s="32"/>
      <c r="F869" s="32"/>
      <c r="G869" s="31"/>
      <c r="H869" s="31"/>
    </row>
    <row r="870" spans="1:8" s="7" customFormat="1" x14ac:dyDescent="0.3">
      <c r="A870" s="32"/>
      <c r="B870" s="43"/>
      <c r="C870" s="43"/>
      <c r="D870" s="43"/>
      <c r="E870" s="32"/>
      <c r="F870" s="32"/>
      <c r="G870" s="31"/>
      <c r="H870" s="31"/>
    </row>
    <row r="871" spans="1:8" s="7" customFormat="1" x14ac:dyDescent="0.3">
      <c r="A871" s="32"/>
      <c r="B871" s="43"/>
      <c r="C871" s="43"/>
      <c r="D871" s="43"/>
      <c r="E871" s="32"/>
      <c r="F871" s="32"/>
      <c r="G871" s="31"/>
      <c r="H871" s="31"/>
    </row>
    <row r="872" spans="1:8" s="7" customFormat="1" x14ac:dyDescent="0.3">
      <c r="A872" s="32"/>
      <c r="B872" s="43"/>
      <c r="C872" s="43"/>
      <c r="D872" s="43"/>
      <c r="E872" s="32"/>
      <c r="F872" s="32"/>
      <c r="G872" s="31"/>
      <c r="H872" s="31"/>
    </row>
    <row r="873" spans="1:8" s="7" customFormat="1" x14ac:dyDescent="0.3">
      <c r="A873" s="32"/>
      <c r="B873" s="43"/>
      <c r="C873" s="43"/>
      <c r="D873" s="43"/>
      <c r="E873" s="32"/>
      <c r="F873" s="32"/>
      <c r="G873" s="31"/>
      <c r="H873" s="31"/>
    </row>
    <row r="874" spans="1:8" s="7" customFormat="1" x14ac:dyDescent="0.3">
      <c r="A874" s="32"/>
      <c r="B874" s="43"/>
      <c r="C874" s="43"/>
      <c r="D874" s="43"/>
      <c r="E874" s="32"/>
      <c r="F874" s="32"/>
      <c r="G874" s="31"/>
      <c r="H874" s="31"/>
    </row>
    <row r="875" spans="1:8" s="7" customFormat="1" x14ac:dyDescent="0.3">
      <c r="A875" s="32"/>
      <c r="B875" s="43"/>
      <c r="C875" s="43"/>
      <c r="D875" s="43"/>
      <c r="E875" s="32"/>
      <c r="F875" s="32"/>
      <c r="G875" s="31"/>
      <c r="H875" s="31"/>
    </row>
    <row r="876" spans="1:8" s="7" customFormat="1" x14ac:dyDescent="0.3">
      <c r="A876" s="32"/>
      <c r="B876" s="43"/>
      <c r="C876" s="43"/>
      <c r="D876" s="43"/>
      <c r="E876" s="32"/>
      <c r="F876" s="32"/>
      <c r="G876" s="31"/>
      <c r="H876" s="31"/>
    </row>
    <row r="877" spans="1:8" s="7" customFormat="1" x14ac:dyDescent="0.3">
      <c r="A877" s="32"/>
      <c r="B877" s="43"/>
      <c r="C877" s="43"/>
      <c r="D877" s="43"/>
      <c r="E877" s="32"/>
      <c r="F877" s="32"/>
      <c r="G877" s="31"/>
      <c r="H877" s="31"/>
    </row>
    <row r="878" spans="1:8" s="7" customFormat="1" x14ac:dyDescent="0.3">
      <c r="A878" s="32"/>
      <c r="B878" s="43"/>
      <c r="C878" s="43"/>
      <c r="D878" s="43"/>
      <c r="E878" s="32"/>
      <c r="F878" s="32"/>
      <c r="G878" s="31"/>
      <c r="H878" s="31"/>
    </row>
    <row r="879" spans="1:8" s="7" customFormat="1" x14ac:dyDescent="0.3">
      <c r="A879" s="32"/>
      <c r="B879" s="43"/>
      <c r="C879" s="43"/>
      <c r="D879" s="43"/>
      <c r="E879" s="32"/>
      <c r="F879" s="32"/>
      <c r="G879" s="31"/>
      <c r="H879" s="31"/>
    </row>
    <row r="880" spans="1:8" s="7" customFormat="1" x14ac:dyDescent="0.3">
      <c r="A880" s="32"/>
      <c r="B880" s="43"/>
      <c r="C880" s="43"/>
      <c r="D880" s="43"/>
      <c r="E880" s="32"/>
      <c r="F880" s="32"/>
      <c r="G880" s="31"/>
      <c r="H880" s="31"/>
    </row>
    <row r="881" spans="1:8" s="7" customFormat="1" x14ac:dyDescent="0.3">
      <c r="A881" s="32"/>
      <c r="B881" s="43"/>
      <c r="C881" s="43"/>
      <c r="D881" s="43"/>
      <c r="E881" s="32"/>
      <c r="F881" s="32"/>
      <c r="G881" s="31"/>
      <c r="H881" s="31"/>
    </row>
    <row r="882" spans="1:8" s="7" customFormat="1" x14ac:dyDescent="0.3">
      <c r="A882" s="32"/>
      <c r="B882" s="43"/>
      <c r="C882" s="43"/>
      <c r="D882" s="43"/>
      <c r="E882" s="32"/>
      <c r="F882" s="32"/>
      <c r="G882" s="31"/>
      <c r="H882" s="31"/>
    </row>
    <row r="883" spans="1:8" s="7" customFormat="1" x14ac:dyDescent="0.3">
      <c r="A883" s="32"/>
      <c r="B883" s="43"/>
      <c r="C883" s="43"/>
      <c r="D883" s="43"/>
      <c r="E883" s="32"/>
      <c r="F883" s="32"/>
      <c r="G883" s="31"/>
      <c r="H883" s="31"/>
    </row>
    <row r="884" spans="1:8" s="7" customFormat="1" x14ac:dyDescent="0.3">
      <c r="A884" s="32"/>
      <c r="B884" s="43"/>
      <c r="C884" s="43"/>
      <c r="D884" s="43"/>
      <c r="E884" s="32"/>
      <c r="F884" s="32"/>
      <c r="G884" s="31"/>
      <c r="H884" s="31"/>
    </row>
    <row r="885" spans="1:8" s="7" customFormat="1" x14ac:dyDescent="0.3">
      <c r="A885" s="32"/>
      <c r="B885" s="43"/>
      <c r="C885" s="43"/>
      <c r="D885" s="43"/>
      <c r="E885" s="32"/>
      <c r="F885" s="32"/>
      <c r="G885" s="31"/>
      <c r="H885" s="31"/>
    </row>
    <row r="886" spans="1:8" s="7" customFormat="1" x14ac:dyDescent="0.3">
      <c r="A886" s="32"/>
      <c r="B886" s="43"/>
      <c r="C886" s="43"/>
      <c r="D886" s="43"/>
      <c r="E886" s="32"/>
      <c r="F886" s="32"/>
      <c r="G886" s="31"/>
      <c r="H886" s="31"/>
    </row>
    <row r="887" spans="1:8" s="7" customFormat="1" x14ac:dyDescent="0.3">
      <c r="A887" s="32"/>
      <c r="B887" s="43"/>
      <c r="C887" s="43"/>
      <c r="D887" s="43"/>
      <c r="E887" s="32"/>
      <c r="F887" s="32"/>
      <c r="G887" s="31"/>
      <c r="H887" s="31"/>
    </row>
    <row r="888" spans="1:8" s="7" customFormat="1" x14ac:dyDescent="0.3">
      <c r="A888" s="32"/>
      <c r="B888" s="43"/>
      <c r="C888" s="43"/>
      <c r="D888" s="43"/>
      <c r="E888" s="32"/>
      <c r="F888" s="32"/>
      <c r="G888" s="31"/>
      <c r="H888" s="31"/>
    </row>
    <row r="889" spans="1:8" s="7" customFormat="1" x14ac:dyDescent="0.3">
      <c r="A889" s="32"/>
      <c r="B889" s="43"/>
      <c r="C889" s="43"/>
      <c r="D889" s="43"/>
      <c r="E889" s="32"/>
      <c r="F889" s="32"/>
      <c r="G889" s="31"/>
      <c r="H889" s="31"/>
    </row>
    <row r="890" spans="1:8" s="7" customFormat="1" x14ac:dyDescent="0.3">
      <c r="A890" s="32"/>
      <c r="B890" s="43"/>
      <c r="C890" s="43"/>
      <c r="D890" s="43"/>
      <c r="E890" s="32"/>
      <c r="F890" s="32"/>
      <c r="G890" s="31"/>
      <c r="H890" s="31"/>
    </row>
    <row r="891" spans="1:8" s="7" customFormat="1" x14ac:dyDescent="0.3">
      <c r="A891" s="32"/>
      <c r="B891" s="43"/>
      <c r="C891" s="43"/>
      <c r="D891" s="43"/>
      <c r="E891" s="32"/>
      <c r="F891" s="32"/>
      <c r="G891" s="31"/>
      <c r="H891" s="31"/>
    </row>
    <row r="892" spans="1:8" s="7" customFormat="1" x14ac:dyDescent="0.3">
      <c r="A892" s="32"/>
      <c r="B892" s="43"/>
      <c r="C892" s="43"/>
      <c r="D892" s="43"/>
      <c r="E892" s="32"/>
      <c r="F892" s="32"/>
      <c r="G892" s="31"/>
      <c r="H892" s="31"/>
    </row>
    <row r="893" spans="1:8" s="7" customFormat="1" x14ac:dyDescent="0.3">
      <c r="A893" s="32"/>
      <c r="B893" s="43"/>
      <c r="C893" s="43"/>
      <c r="D893" s="43"/>
      <c r="E893" s="32"/>
      <c r="F893" s="32"/>
      <c r="G893" s="31"/>
      <c r="H893" s="31"/>
    </row>
    <row r="894" spans="1:8" s="7" customFormat="1" x14ac:dyDescent="0.3">
      <c r="A894" s="32"/>
      <c r="B894" s="43"/>
      <c r="C894" s="43"/>
      <c r="D894" s="43"/>
      <c r="E894" s="32"/>
      <c r="F894" s="32"/>
      <c r="G894" s="31"/>
      <c r="H894" s="31"/>
    </row>
    <row r="895" spans="1:8" s="7" customFormat="1" x14ac:dyDescent="0.3">
      <c r="A895" s="32"/>
      <c r="B895" s="43"/>
      <c r="C895" s="43"/>
      <c r="D895" s="43"/>
      <c r="E895" s="32"/>
      <c r="F895" s="32"/>
      <c r="G895" s="31"/>
      <c r="H895" s="31"/>
    </row>
    <row r="896" spans="1:8" s="7" customFormat="1" x14ac:dyDescent="0.3">
      <c r="A896" s="32"/>
      <c r="B896" s="43"/>
      <c r="C896" s="43"/>
      <c r="D896" s="43"/>
      <c r="E896" s="32"/>
      <c r="F896" s="32"/>
      <c r="G896" s="31"/>
      <c r="H896" s="31"/>
    </row>
    <row r="897" spans="1:8" s="7" customFormat="1" x14ac:dyDescent="0.3">
      <c r="A897" s="32"/>
      <c r="B897" s="43"/>
      <c r="C897" s="43"/>
      <c r="D897" s="43"/>
      <c r="E897" s="32"/>
      <c r="F897" s="32"/>
      <c r="G897" s="31"/>
      <c r="H897" s="31"/>
    </row>
    <row r="898" spans="1:8" s="7" customFormat="1" x14ac:dyDescent="0.3">
      <c r="A898" s="32"/>
      <c r="B898" s="43"/>
      <c r="C898" s="43"/>
      <c r="D898" s="43"/>
      <c r="E898" s="32"/>
      <c r="F898" s="32"/>
      <c r="G898" s="31"/>
      <c r="H898" s="31"/>
    </row>
    <row r="899" spans="1:8" s="7" customFormat="1" x14ac:dyDescent="0.3">
      <c r="A899" s="32"/>
      <c r="B899" s="43"/>
      <c r="C899" s="43"/>
      <c r="D899" s="43"/>
      <c r="E899" s="32"/>
      <c r="F899" s="32"/>
      <c r="G899" s="31"/>
      <c r="H899" s="31"/>
    </row>
    <row r="900" spans="1:8" s="7" customFormat="1" x14ac:dyDescent="0.3">
      <c r="A900" s="32"/>
      <c r="B900" s="43"/>
      <c r="C900" s="43"/>
      <c r="D900" s="43"/>
      <c r="E900" s="32"/>
      <c r="F900" s="32"/>
      <c r="G900" s="31"/>
      <c r="H900" s="31"/>
    </row>
    <row r="901" spans="1:8" s="7" customFormat="1" x14ac:dyDescent="0.3">
      <c r="A901" s="32"/>
      <c r="B901" s="43"/>
      <c r="C901" s="43"/>
      <c r="D901" s="43"/>
      <c r="E901" s="32"/>
      <c r="F901" s="32"/>
      <c r="G901" s="31"/>
      <c r="H901" s="31"/>
    </row>
    <row r="902" spans="1:8" s="7" customFormat="1" x14ac:dyDescent="0.3">
      <c r="A902" s="32"/>
      <c r="B902" s="43"/>
      <c r="C902" s="43"/>
      <c r="D902" s="43"/>
      <c r="E902" s="32"/>
      <c r="F902" s="32"/>
      <c r="G902" s="31"/>
      <c r="H902" s="31"/>
    </row>
    <row r="903" spans="1:8" s="7" customFormat="1" x14ac:dyDescent="0.3">
      <c r="A903" s="32"/>
      <c r="B903" s="43"/>
      <c r="C903" s="43"/>
      <c r="D903" s="43"/>
      <c r="E903" s="32"/>
      <c r="F903" s="32"/>
      <c r="G903" s="31"/>
      <c r="H903" s="31"/>
    </row>
    <row r="904" spans="1:8" s="7" customFormat="1" x14ac:dyDescent="0.3">
      <c r="A904" s="32"/>
      <c r="B904" s="43"/>
      <c r="C904" s="43"/>
      <c r="D904" s="43"/>
      <c r="E904" s="32"/>
      <c r="F904" s="32"/>
      <c r="G904" s="31"/>
      <c r="H904" s="31"/>
    </row>
    <row r="905" spans="1:8" s="7" customFormat="1" x14ac:dyDescent="0.3">
      <c r="A905" s="32"/>
      <c r="B905" s="43"/>
      <c r="C905" s="43"/>
      <c r="D905" s="43"/>
      <c r="E905" s="32"/>
      <c r="F905" s="32"/>
      <c r="G905" s="31"/>
      <c r="H905" s="31"/>
    </row>
    <row r="906" spans="1:8" s="7" customFormat="1" x14ac:dyDescent="0.3">
      <c r="A906" s="32"/>
      <c r="B906" s="43"/>
      <c r="C906" s="43"/>
      <c r="D906" s="43"/>
      <c r="E906" s="32"/>
      <c r="F906" s="32"/>
      <c r="G906" s="31"/>
      <c r="H906" s="31"/>
    </row>
    <row r="907" spans="1:8" s="7" customFormat="1" x14ac:dyDescent="0.3">
      <c r="A907" s="32"/>
      <c r="B907" s="43"/>
      <c r="C907" s="43"/>
      <c r="D907" s="43"/>
      <c r="E907" s="32"/>
      <c r="F907" s="32"/>
      <c r="G907" s="31"/>
      <c r="H907" s="31"/>
    </row>
    <row r="908" spans="1:8" s="7" customFormat="1" x14ac:dyDescent="0.3">
      <c r="A908" s="32"/>
      <c r="B908" s="43"/>
      <c r="C908" s="43"/>
      <c r="D908" s="43"/>
      <c r="E908" s="32"/>
      <c r="F908" s="32"/>
      <c r="G908" s="31"/>
      <c r="H908" s="31"/>
    </row>
    <row r="909" spans="1:8" s="7" customFormat="1" x14ac:dyDescent="0.3">
      <c r="A909" s="32"/>
      <c r="B909" s="43"/>
      <c r="C909" s="43"/>
      <c r="D909" s="43"/>
      <c r="E909" s="32"/>
      <c r="F909" s="32"/>
      <c r="G909" s="31"/>
      <c r="H909" s="31"/>
    </row>
    <row r="910" spans="1:8" s="7" customFormat="1" x14ac:dyDescent="0.3">
      <c r="A910" s="32"/>
      <c r="B910" s="43"/>
      <c r="C910" s="43"/>
      <c r="D910" s="43"/>
      <c r="E910" s="32"/>
      <c r="F910" s="32"/>
      <c r="G910" s="31"/>
      <c r="H910" s="31"/>
    </row>
    <row r="911" spans="1:8" s="7" customFormat="1" x14ac:dyDescent="0.3">
      <c r="A911" s="32"/>
      <c r="B911" s="43"/>
      <c r="C911" s="43"/>
      <c r="D911" s="43"/>
      <c r="E911" s="32"/>
      <c r="F911" s="32"/>
      <c r="G911" s="31"/>
      <c r="H911" s="31"/>
    </row>
    <row r="912" spans="1:8" s="7" customFormat="1" x14ac:dyDescent="0.3">
      <c r="A912" s="32"/>
      <c r="B912" s="43"/>
      <c r="C912" s="43"/>
      <c r="D912" s="43"/>
      <c r="E912" s="32"/>
      <c r="F912" s="32"/>
      <c r="G912" s="31"/>
      <c r="H912" s="31"/>
    </row>
    <row r="913" spans="1:8" s="7" customFormat="1" x14ac:dyDescent="0.3">
      <c r="A913" s="32"/>
      <c r="B913" s="43"/>
      <c r="C913" s="43"/>
      <c r="D913" s="43"/>
      <c r="E913" s="32"/>
      <c r="F913" s="32"/>
      <c r="G913" s="31"/>
      <c r="H913" s="31"/>
    </row>
    <row r="914" spans="1:8" s="7" customFormat="1" x14ac:dyDescent="0.3">
      <c r="A914" s="32"/>
      <c r="B914" s="43"/>
      <c r="C914" s="43"/>
      <c r="D914" s="43"/>
      <c r="E914" s="32"/>
      <c r="F914" s="32"/>
      <c r="G914" s="31"/>
      <c r="H914" s="31"/>
    </row>
    <row r="915" spans="1:8" s="7" customFormat="1" x14ac:dyDescent="0.3">
      <c r="A915" s="32"/>
      <c r="B915" s="43"/>
      <c r="C915" s="43"/>
      <c r="D915" s="43"/>
      <c r="E915" s="32"/>
      <c r="F915" s="32"/>
      <c r="G915" s="31"/>
      <c r="H915" s="31"/>
    </row>
    <row r="916" spans="1:8" s="7" customFormat="1" x14ac:dyDescent="0.3">
      <c r="A916" s="32"/>
      <c r="B916" s="43"/>
      <c r="C916" s="43"/>
      <c r="D916" s="43"/>
      <c r="E916" s="32"/>
      <c r="F916" s="32"/>
      <c r="G916" s="31"/>
      <c r="H916" s="31"/>
    </row>
    <row r="917" spans="1:8" s="7" customFormat="1" x14ac:dyDescent="0.3">
      <c r="A917" s="32"/>
      <c r="B917" s="43"/>
      <c r="C917" s="43"/>
      <c r="D917" s="43"/>
      <c r="E917" s="32"/>
      <c r="F917" s="32"/>
      <c r="G917" s="31"/>
      <c r="H917" s="31"/>
    </row>
    <row r="918" spans="1:8" s="7" customFormat="1" x14ac:dyDescent="0.3">
      <c r="A918" s="32"/>
      <c r="B918" s="43"/>
      <c r="C918" s="43"/>
      <c r="D918" s="43"/>
      <c r="E918" s="32"/>
      <c r="F918" s="32"/>
      <c r="G918" s="31"/>
      <c r="H918" s="31"/>
    </row>
    <row r="919" spans="1:8" s="7" customFormat="1" x14ac:dyDescent="0.3">
      <c r="A919" s="32"/>
      <c r="B919" s="43"/>
      <c r="C919" s="43"/>
      <c r="D919" s="43"/>
      <c r="E919" s="32"/>
      <c r="F919" s="32"/>
      <c r="G919" s="31"/>
      <c r="H919" s="31"/>
    </row>
    <row r="920" spans="1:8" s="7" customFormat="1" x14ac:dyDescent="0.3">
      <c r="A920" s="32"/>
      <c r="B920" s="43"/>
      <c r="C920" s="43"/>
      <c r="D920" s="43"/>
      <c r="E920" s="32"/>
      <c r="F920" s="32"/>
      <c r="G920" s="31"/>
      <c r="H920" s="31"/>
    </row>
    <row r="921" spans="1:8" s="7" customFormat="1" x14ac:dyDescent="0.3">
      <c r="A921" s="32"/>
      <c r="B921" s="43"/>
      <c r="C921" s="43"/>
      <c r="D921" s="43"/>
      <c r="E921" s="32"/>
      <c r="F921" s="32"/>
      <c r="G921" s="31"/>
      <c r="H921" s="31"/>
    </row>
    <row r="922" spans="1:8" s="7" customFormat="1" x14ac:dyDescent="0.3">
      <c r="A922" s="32"/>
      <c r="B922" s="43"/>
      <c r="C922" s="43"/>
      <c r="D922" s="43"/>
      <c r="E922" s="32"/>
      <c r="F922" s="32"/>
      <c r="G922" s="31"/>
      <c r="H922" s="31"/>
    </row>
    <row r="923" spans="1:8" s="7" customFormat="1" x14ac:dyDescent="0.3">
      <c r="A923" s="32"/>
      <c r="B923" s="43"/>
      <c r="C923" s="43"/>
      <c r="D923" s="43"/>
      <c r="E923" s="32"/>
      <c r="F923" s="32"/>
      <c r="G923" s="31"/>
      <c r="H923" s="31"/>
    </row>
    <row r="924" spans="1:8" s="7" customFormat="1" x14ac:dyDescent="0.3">
      <c r="A924" s="32"/>
      <c r="B924" s="43"/>
      <c r="C924" s="43"/>
      <c r="D924" s="43"/>
      <c r="E924" s="32"/>
      <c r="F924" s="32"/>
      <c r="G924" s="31"/>
      <c r="H924" s="31"/>
    </row>
    <row r="925" spans="1:8" s="7" customFormat="1" x14ac:dyDescent="0.3">
      <c r="A925" s="32"/>
      <c r="B925" s="43"/>
      <c r="C925" s="43"/>
      <c r="D925" s="43"/>
      <c r="E925" s="32"/>
      <c r="F925" s="32"/>
      <c r="G925" s="31"/>
      <c r="H925" s="31"/>
    </row>
    <row r="926" spans="1:8" s="7" customFormat="1" x14ac:dyDescent="0.3">
      <c r="A926" s="32"/>
      <c r="B926" s="43"/>
      <c r="C926" s="43"/>
      <c r="D926" s="43"/>
      <c r="E926" s="32"/>
      <c r="F926" s="32"/>
      <c r="G926" s="31"/>
      <c r="H926" s="31"/>
    </row>
    <row r="927" spans="1:8" s="7" customFormat="1" x14ac:dyDescent="0.3">
      <c r="A927" s="32"/>
      <c r="B927" s="43"/>
      <c r="C927" s="43"/>
      <c r="D927" s="43"/>
      <c r="E927" s="32"/>
      <c r="F927" s="32"/>
      <c r="G927" s="31"/>
      <c r="H927" s="31"/>
    </row>
    <row r="928" spans="1:8" s="7" customFormat="1" x14ac:dyDescent="0.3">
      <c r="A928" s="32"/>
      <c r="B928" s="43"/>
      <c r="C928" s="43"/>
      <c r="D928" s="43"/>
      <c r="E928" s="32"/>
      <c r="F928" s="32"/>
      <c r="G928" s="31"/>
      <c r="H928" s="31"/>
    </row>
    <row r="929" spans="1:8" s="7" customFormat="1" x14ac:dyDescent="0.3">
      <c r="A929" s="32"/>
      <c r="B929" s="43"/>
      <c r="C929" s="43"/>
      <c r="D929" s="43"/>
      <c r="E929" s="32"/>
      <c r="F929" s="32"/>
      <c r="G929" s="31"/>
      <c r="H929" s="31"/>
    </row>
    <row r="930" spans="1:8" s="7" customFormat="1" x14ac:dyDescent="0.3">
      <c r="A930" s="32"/>
      <c r="B930" s="43"/>
      <c r="C930" s="43"/>
      <c r="D930" s="43"/>
      <c r="E930" s="32"/>
      <c r="F930" s="32"/>
      <c r="G930" s="31"/>
      <c r="H930" s="31"/>
    </row>
    <row r="931" spans="1:8" s="7" customFormat="1" x14ac:dyDescent="0.3">
      <c r="A931" s="32"/>
      <c r="B931" s="43"/>
      <c r="C931" s="43"/>
      <c r="D931" s="43"/>
      <c r="E931" s="32"/>
      <c r="F931" s="32"/>
      <c r="G931" s="31"/>
      <c r="H931" s="31"/>
    </row>
    <row r="932" spans="1:8" s="7" customFormat="1" x14ac:dyDescent="0.3">
      <c r="A932" s="32"/>
      <c r="B932" s="43"/>
      <c r="C932" s="43"/>
      <c r="D932" s="43"/>
      <c r="E932" s="32"/>
      <c r="F932" s="32"/>
      <c r="G932" s="31"/>
      <c r="H932" s="31"/>
    </row>
    <row r="933" spans="1:8" s="7" customFormat="1" x14ac:dyDescent="0.3">
      <c r="A933" s="32"/>
      <c r="B933" s="43"/>
      <c r="C933" s="43"/>
      <c r="D933" s="43"/>
      <c r="E933" s="32"/>
      <c r="F933" s="32"/>
      <c r="G933" s="31"/>
      <c r="H933" s="31"/>
    </row>
    <row r="934" spans="1:8" s="7" customFormat="1" x14ac:dyDescent="0.3">
      <c r="A934" s="32"/>
      <c r="B934" s="43"/>
      <c r="C934" s="43"/>
      <c r="D934" s="43"/>
      <c r="E934" s="32"/>
      <c r="F934" s="32"/>
      <c r="G934" s="31"/>
      <c r="H934" s="31"/>
    </row>
    <row r="935" spans="1:8" s="7" customFormat="1" x14ac:dyDescent="0.3">
      <c r="A935" s="32"/>
      <c r="B935" s="43"/>
      <c r="C935" s="43"/>
      <c r="D935" s="43"/>
      <c r="E935" s="32"/>
      <c r="F935" s="32"/>
      <c r="G935" s="31"/>
      <c r="H935" s="31"/>
    </row>
    <row r="936" spans="1:8" s="7" customFormat="1" x14ac:dyDescent="0.3">
      <c r="A936" s="32"/>
      <c r="B936" s="43"/>
      <c r="C936" s="43"/>
      <c r="D936" s="43"/>
      <c r="E936" s="32"/>
      <c r="F936" s="32"/>
      <c r="G936" s="31"/>
      <c r="H936" s="31"/>
    </row>
    <row r="937" spans="1:8" s="7" customFormat="1" x14ac:dyDescent="0.3">
      <c r="A937" s="32"/>
      <c r="B937" s="43"/>
      <c r="C937" s="43"/>
      <c r="D937" s="43"/>
      <c r="E937" s="32"/>
      <c r="F937" s="32"/>
      <c r="G937" s="31"/>
      <c r="H937" s="31"/>
    </row>
    <row r="938" spans="1:8" s="7" customFormat="1" x14ac:dyDescent="0.3">
      <c r="A938" s="32"/>
      <c r="B938" s="43"/>
      <c r="C938" s="43"/>
      <c r="D938" s="43"/>
      <c r="E938" s="32"/>
      <c r="F938" s="32"/>
      <c r="G938" s="31"/>
      <c r="H938" s="31"/>
    </row>
    <row r="939" spans="1:8" s="7" customFormat="1" x14ac:dyDescent="0.3">
      <c r="A939" s="32"/>
      <c r="B939" s="43"/>
      <c r="C939" s="43"/>
      <c r="D939" s="43"/>
      <c r="E939" s="32"/>
      <c r="F939" s="32"/>
      <c r="G939" s="31"/>
      <c r="H939" s="31"/>
    </row>
    <row r="940" spans="1:8" s="7" customFormat="1" x14ac:dyDescent="0.3">
      <c r="A940" s="32"/>
      <c r="B940" s="43"/>
      <c r="C940" s="43"/>
      <c r="D940" s="43"/>
      <c r="E940" s="32"/>
      <c r="F940" s="32"/>
      <c r="G940" s="31"/>
      <c r="H940" s="31"/>
    </row>
    <row r="941" spans="1:8" s="7" customFormat="1" x14ac:dyDescent="0.3">
      <c r="A941" s="32"/>
      <c r="B941" s="43"/>
      <c r="C941" s="43"/>
      <c r="D941" s="43"/>
      <c r="E941" s="32"/>
      <c r="F941" s="32"/>
      <c r="G941" s="31"/>
      <c r="H941" s="31"/>
    </row>
    <row r="942" spans="1:8" s="7" customFormat="1" x14ac:dyDescent="0.3">
      <c r="A942" s="32"/>
      <c r="B942" s="43"/>
      <c r="C942" s="43"/>
      <c r="D942" s="43"/>
      <c r="E942" s="32"/>
      <c r="F942" s="32"/>
      <c r="G942" s="31"/>
      <c r="H942" s="31"/>
    </row>
    <row r="943" spans="1:8" s="7" customFormat="1" x14ac:dyDescent="0.3">
      <c r="A943" s="32"/>
      <c r="B943" s="43"/>
      <c r="C943" s="43"/>
      <c r="D943" s="43"/>
      <c r="E943" s="32"/>
      <c r="F943" s="32"/>
      <c r="G943" s="31"/>
      <c r="H943" s="31"/>
    </row>
    <row r="944" spans="1:8" s="7" customFormat="1" x14ac:dyDescent="0.3">
      <c r="A944" s="32"/>
      <c r="B944" s="43"/>
      <c r="C944" s="43"/>
      <c r="D944" s="43"/>
      <c r="E944" s="32"/>
      <c r="F944" s="32"/>
      <c r="G944" s="31"/>
      <c r="H944" s="31"/>
    </row>
    <row r="945" spans="1:8" s="7" customFormat="1" x14ac:dyDescent="0.3">
      <c r="A945" s="32"/>
      <c r="B945" s="43"/>
      <c r="C945" s="43"/>
      <c r="D945" s="43"/>
      <c r="E945" s="32"/>
      <c r="F945" s="32"/>
      <c r="G945" s="31"/>
      <c r="H945" s="31"/>
    </row>
    <row r="946" spans="1:8" s="7" customFormat="1" x14ac:dyDescent="0.3">
      <c r="A946" s="32"/>
      <c r="B946" s="43"/>
      <c r="C946" s="43"/>
      <c r="D946" s="43"/>
      <c r="E946" s="32"/>
      <c r="F946" s="32"/>
      <c r="G946" s="31"/>
      <c r="H946" s="31"/>
    </row>
    <row r="947" spans="1:8" s="7" customFormat="1" x14ac:dyDescent="0.3">
      <c r="A947" s="32"/>
      <c r="B947" s="43"/>
      <c r="C947" s="43"/>
      <c r="D947" s="43"/>
      <c r="E947" s="32"/>
      <c r="F947" s="32"/>
      <c r="G947" s="31"/>
      <c r="H947" s="31"/>
    </row>
    <row r="948" spans="1:8" s="7" customFormat="1" x14ac:dyDescent="0.3">
      <c r="A948" s="32"/>
      <c r="B948" s="43"/>
      <c r="C948" s="43"/>
      <c r="D948" s="43"/>
      <c r="E948" s="32"/>
      <c r="F948" s="32"/>
      <c r="G948" s="31"/>
      <c r="H948" s="31"/>
    </row>
    <row r="949" spans="1:8" s="7" customFormat="1" x14ac:dyDescent="0.3">
      <c r="A949" s="32"/>
      <c r="B949" s="43"/>
      <c r="C949" s="43"/>
      <c r="D949" s="43"/>
      <c r="E949" s="32"/>
      <c r="F949" s="32"/>
      <c r="G949" s="31"/>
      <c r="H949" s="31"/>
    </row>
    <row r="950" spans="1:8" s="7" customFormat="1" x14ac:dyDescent="0.3">
      <c r="A950" s="32"/>
      <c r="B950" s="43"/>
      <c r="C950" s="43"/>
      <c r="D950" s="43"/>
      <c r="E950" s="32"/>
      <c r="F950" s="32"/>
      <c r="G950" s="31"/>
      <c r="H950" s="31"/>
    </row>
    <row r="951" spans="1:8" s="7" customFormat="1" x14ac:dyDescent="0.3">
      <c r="A951" s="32"/>
      <c r="B951" s="43"/>
      <c r="C951" s="43"/>
      <c r="D951" s="43"/>
      <c r="E951" s="32"/>
      <c r="F951" s="32"/>
      <c r="G951" s="31"/>
      <c r="H951" s="31"/>
    </row>
    <row r="952" spans="1:8" s="7" customFormat="1" x14ac:dyDescent="0.3">
      <c r="A952" s="32"/>
      <c r="B952" s="43"/>
      <c r="C952" s="43"/>
      <c r="D952" s="43"/>
      <c r="E952" s="32"/>
      <c r="F952" s="32"/>
      <c r="G952" s="31"/>
      <c r="H952" s="31"/>
    </row>
    <row r="953" spans="1:8" s="7" customFormat="1" x14ac:dyDescent="0.3">
      <c r="A953" s="32"/>
      <c r="B953" s="43"/>
      <c r="C953" s="43"/>
      <c r="D953" s="43"/>
      <c r="E953" s="32"/>
      <c r="F953" s="32"/>
      <c r="G953" s="31"/>
      <c r="H953" s="31"/>
    </row>
    <row r="954" spans="1:8" s="7" customFormat="1" x14ac:dyDescent="0.3">
      <c r="A954" s="32"/>
      <c r="B954" s="43"/>
      <c r="C954" s="43"/>
      <c r="D954" s="43"/>
      <c r="E954" s="32"/>
      <c r="F954" s="32"/>
      <c r="G954" s="31"/>
      <c r="H954" s="31"/>
    </row>
    <row r="955" spans="1:8" s="7" customFormat="1" x14ac:dyDescent="0.3">
      <c r="A955" s="32"/>
      <c r="B955" s="43"/>
      <c r="C955" s="43"/>
      <c r="D955" s="43"/>
      <c r="E955" s="32"/>
      <c r="F955" s="32"/>
      <c r="G955" s="31"/>
      <c r="H955" s="31"/>
    </row>
    <row r="956" spans="1:8" s="7" customFormat="1" x14ac:dyDescent="0.3">
      <c r="A956" s="32"/>
      <c r="B956" s="43"/>
      <c r="C956" s="43"/>
      <c r="D956" s="43"/>
      <c r="E956" s="32"/>
      <c r="F956" s="32"/>
      <c r="G956" s="31"/>
      <c r="H956" s="31"/>
    </row>
    <row r="957" spans="1:8" s="7" customFormat="1" x14ac:dyDescent="0.3">
      <c r="A957" s="32"/>
      <c r="B957" s="43"/>
      <c r="C957" s="43"/>
      <c r="D957" s="43"/>
      <c r="E957" s="32"/>
      <c r="F957" s="32"/>
      <c r="G957" s="31"/>
      <c r="H957" s="31"/>
    </row>
    <row r="958" spans="1:8" s="7" customFormat="1" x14ac:dyDescent="0.3">
      <c r="A958" s="32"/>
      <c r="B958" s="43"/>
      <c r="C958" s="43"/>
      <c r="D958" s="43"/>
      <c r="E958" s="32"/>
      <c r="F958" s="32"/>
      <c r="G958" s="31"/>
      <c r="H958" s="31"/>
    </row>
    <row r="959" spans="1:8" s="7" customFormat="1" x14ac:dyDescent="0.3">
      <c r="A959" s="32"/>
      <c r="B959" s="43"/>
      <c r="C959" s="43"/>
      <c r="D959" s="43"/>
      <c r="E959" s="32"/>
      <c r="F959" s="32"/>
      <c r="G959" s="31"/>
      <c r="H959" s="31"/>
    </row>
    <row r="960" spans="1:8" s="7" customFormat="1" x14ac:dyDescent="0.3">
      <c r="A960" s="32"/>
      <c r="B960" s="43"/>
      <c r="C960" s="43"/>
      <c r="D960" s="43"/>
      <c r="E960" s="32"/>
      <c r="F960" s="32"/>
      <c r="G960" s="31"/>
      <c r="H960" s="31"/>
    </row>
    <row r="961" spans="1:8" s="7" customFormat="1" x14ac:dyDescent="0.3">
      <c r="A961" s="32"/>
      <c r="B961" s="43"/>
      <c r="C961" s="43"/>
      <c r="D961" s="43"/>
      <c r="E961" s="32"/>
      <c r="F961" s="32"/>
      <c r="G961" s="31"/>
      <c r="H961" s="31"/>
    </row>
    <row r="962" spans="1:8" s="7" customFormat="1" x14ac:dyDescent="0.3">
      <c r="A962" s="32"/>
      <c r="B962" s="43"/>
      <c r="C962" s="43"/>
      <c r="D962" s="43"/>
      <c r="E962" s="32"/>
      <c r="F962" s="32"/>
      <c r="G962" s="31"/>
      <c r="H962" s="31"/>
    </row>
    <row r="963" spans="1:8" s="7" customFormat="1" x14ac:dyDescent="0.3">
      <c r="A963" s="32"/>
      <c r="B963" s="43"/>
      <c r="C963" s="43"/>
      <c r="D963" s="43"/>
      <c r="E963" s="32"/>
      <c r="F963" s="32"/>
      <c r="G963" s="31"/>
      <c r="H963" s="31"/>
    </row>
    <row r="964" spans="1:8" s="7" customFormat="1" x14ac:dyDescent="0.3">
      <c r="A964" s="32"/>
      <c r="B964" s="43"/>
      <c r="C964" s="43"/>
      <c r="D964" s="43"/>
      <c r="E964" s="32"/>
      <c r="F964" s="32"/>
      <c r="G964" s="31"/>
      <c r="H964" s="31"/>
    </row>
    <row r="965" spans="1:8" s="7" customFormat="1" x14ac:dyDescent="0.3">
      <c r="A965" s="32"/>
      <c r="B965" s="43"/>
      <c r="C965" s="43"/>
      <c r="D965" s="43"/>
      <c r="E965" s="32"/>
      <c r="F965" s="32"/>
      <c r="G965" s="31"/>
      <c r="H965" s="31"/>
    </row>
    <row r="966" spans="1:8" s="7" customFormat="1" x14ac:dyDescent="0.3">
      <c r="A966" s="32"/>
      <c r="B966" s="43"/>
      <c r="C966" s="43"/>
      <c r="D966" s="43"/>
      <c r="E966" s="32"/>
      <c r="F966" s="32"/>
      <c r="G966" s="31"/>
      <c r="H966" s="31"/>
    </row>
    <row r="967" spans="1:8" s="7" customFormat="1" x14ac:dyDescent="0.3">
      <c r="A967" s="32"/>
      <c r="B967" s="43"/>
      <c r="C967" s="43"/>
      <c r="D967" s="43"/>
      <c r="E967" s="32"/>
      <c r="F967" s="32"/>
      <c r="G967" s="31"/>
      <c r="H967" s="31"/>
    </row>
    <row r="968" spans="1:8" s="7" customFormat="1" x14ac:dyDescent="0.3">
      <c r="A968" s="32"/>
      <c r="B968" s="43"/>
      <c r="C968" s="43"/>
      <c r="D968" s="43"/>
      <c r="E968" s="32"/>
      <c r="F968" s="32"/>
      <c r="G968" s="31"/>
      <c r="H968" s="31"/>
    </row>
    <row r="969" spans="1:8" s="7" customFormat="1" x14ac:dyDescent="0.3">
      <c r="A969" s="32"/>
      <c r="B969" s="43"/>
      <c r="C969" s="43"/>
      <c r="D969" s="43"/>
      <c r="E969" s="32"/>
      <c r="F969" s="32"/>
      <c r="G969" s="31"/>
      <c r="H969" s="31"/>
    </row>
    <row r="970" spans="1:8" s="7" customFormat="1" x14ac:dyDescent="0.3">
      <c r="A970" s="32"/>
      <c r="B970" s="43"/>
      <c r="C970" s="43"/>
      <c r="D970" s="43"/>
      <c r="E970" s="32"/>
      <c r="F970" s="32"/>
      <c r="G970" s="31"/>
      <c r="H970" s="31"/>
    </row>
    <row r="971" spans="1:8" s="7" customFormat="1" x14ac:dyDescent="0.3">
      <c r="A971" s="32"/>
      <c r="B971" s="43"/>
      <c r="C971" s="43"/>
      <c r="D971" s="43"/>
      <c r="E971" s="32"/>
      <c r="F971" s="32"/>
      <c r="G971" s="31"/>
      <c r="H971" s="31"/>
    </row>
    <row r="972" spans="1:8" s="7" customFormat="1" x14ac:dyDescent="0.3">
      <c r="A972" s="32"/>
      <c r="B972" s="43"/>
      <c r="C972" s="43"/>
      <c r="D972" s="43"/>
      <c r="E972" s="32"/>
      <c r="F972" s="32"/>
      <c r="G972" s="31"/>
      <c r="H972" s="31"/>
    </row>
    <row r="973" spans="1:8" s="7" customFormat="1" x14ac:dyDescent="0.3">
      <c r="A973" s="32"/>
      <c r="B973" s="43"/>
      <c r="C973" s="43"/>
      <c r="D973" s="43"/>
      <c r="E973" s="32"/>
      <c r="F973" s="32"/>
      <c r="G973" s="31"/>
      <c r="H973" s="31"/>
    </row>
    <row r="974" spans="1:8" s="7" customFormat="1" x14ac:dyDescent="0.3">
      <c r="A974" s="32"/>
      <c r="B974" s="43"/>
      <c r="C974" s="43"/>
      <c r="D974" s="43"/>
      <c r="E974" s="32"/>
      <c r="F974" s="32"/>
      <c r="G974" s="31"/>
      <c r="H974" s="31"/>
    </row>
    <row r="975" spans="1:8" s="7" customFormat="1" x14ac:dyDescent="0.3">
      <c r="A975" s="32"/>
      <c r="B975" s="43"/>
      <c r="C975" s="43"/>
      <c r="D975" s="43"/>
      <c r="E975" s="32"/>
      <c r="F975" s="32"/>
      <c r="G975" s="31"/>
      <c r="H975" s="31"/>
    </row>
    <row r="976" spans="1:8" s="7" customFormat="1" x14ac:dyDescent="0.3">
      <c r="A976" s="32"/>
      <c r="B976" s="43"/>
      <c r="C976" s="43"/>
      <c r="D976" s="43"/>
      <c r="E976" s="32"/>
      <c r="F976" s="32"/>
      <c r="G976" s="31"/>
      <c r="H976" s="31"/>
    </row>
    <row r="977" spans="1:8" x14ac:dyDescent="0.3">
      <c r="A977" s="32"/>
      <c r="B977" s="43"/>
      <c r="C977" s="43"/>
      <c r="D977" s="43"/>
      <c r="E977" s="32"/>
      <c r="F977" s="32"/>
      <c r="G977" s="31"/>
      <c r="H977" s="31"/>
    </row>
    <row r="978" spans="1:8" x14ac:dyDescent="0.3">
      <c r="A978" s="32"/>
      <c r="B978" s="43"/>
      <c r="C978" s="43"/>
      <c r="D978" s="43"/>
      <c r="E978" s="32"/>
      <c r="F978" s="32"/>
      <c r="G978" s="31"/>
      <c r="H978" s="31"/>
    </row>
    <row r="979" spans="1:8" x14ac:dyDescent="0.3">
      <c r="A979" s="32"/>
      <c r="B979" s="43"/>
      <c r="C979" s="43"/>
      <c r="D979" s="43"/>
      <c r="E979" s="32"/>
      <c r="F979" s="32"/>
      <c r="G979" s="31"/>
      <c r="H979" s="31"/>
    </row>
    <row r="980" spans="1:8" x14ac:dyDescent="0.3">
      <c r="A980" s="32"/>
      <c r="B980" s="43"/>
      <c r="C980" s="43"/>
      <c r="D980" s="43"/>
      <c r="E980" s="32"/>
      <c r="F980" s="32"/>
      <c r="G980" s="31"/>
      <c r="H980" s="31"/>
    </row>
  </sheetData>
  <sortState xmlns:xlrd2="http://schemas.microsoft.com/office/spreadsheetml/2017/richdata2" ref="A2:G616">
    <sortCondition ref="A2:A616"/>
    <sortCondition ref="B2:B616"/>
  </sortState>
  <conditionalFormatting sqref="L3">
    <cfRule type="cellIs" dxfId="114" priority="1" operator="equal">
      <formula>"ok"</formula>
    </cfRule>
    <cfRule type="cellIs" dxfId="113"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3"/>
  <sheetViews>
    <sheetView workbookViewId="0">
      <pane ySplit="1" topLeftCell="A637" activePane="bottomLeft" state="frozen"/>
      <selection activeCell="E13" sqref="E13:E14"/>
      <selection pane="bottomLeft" activeCell="A642" sqref="A642:XFD642"/>
    </sheetView>
  </sheetViews>
  <sheetFormatPr defaultRowHeight="14.4" x14ac:dyDescent="0.3"/>
  <cols>
    <col min="1" max="1" width="9.109375" style="4" customWidth="1"/>
    <col min="2" max="2" width="20.109375" style="13" customWidth="1"/>
    <col min="3" max="3" width="31.88671875" style="13" bestFit="1" customWidth="1"/>
    <col min="4" max="4" width="39.109375" style="13" customWidth="1"/>
    <col min="5" max="6" width="30.33203125" style="4" customWidth="1"/>
    <col min="7" max="7" width="45.88671875" style="13" customWidth="1"/>
    <col min="8" max="12" width="57.6640625" style="27" customWidth="1"/>
    <col min="13" max="13" width="3.5546875" style="2" customWidth="1"/>
  </cols>
  <sheetData>
    <row r="1" spans="1:16" s="1" customFormat="1" x14ac:dyDescent="0.3">
      <c r="A1" s="6" t="s">
        <v>740</v>
      </c>
      <c r="B1" s="6" t="s">
        <v>9</v>
      </c>
      <c r="C1" s="6" t="s">
        <v>542</v>
      </c>
      <c r="D1" s="6" t="s">
        <v>622</v>
      </c>
      <c r="E1" s="6" t="s">
        <v>742</v>
      </c>
      <c r="F1" s="6" t="s">
        <v>745</v>
      </c>
      <c r="G1" s="6" t="s">
        <v>527</v>
      </c>
      <c r="H1" s="26" t="s">
        <v>1578</v>
      </c>
      <c r="I1" s="26" t="s">
        <v>1579</v>
      </c>
      <c r="J1" s="26" t="s">
        <v>748</v>
      </c>
      <c r="K1" s="26" t="s">
        <v>2045</v>
      </c>
      <c r="L1" s="26" t="s">
        <v>2046</v>
      </c>
    </row>
    <row r="2" spans="1:16" x14ac:dyDescent="0.3">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53" t="str">
        <f>IFERROR(IF(VLOOKUP(A2,VocabularyNL!$A:$H,8)=0,"",VLOOKUP(A2,VocabularyNL!$A:$H,8)),"")</f>
        <v/>
      </c>
      <c r="L2" s="13" t="str">
        <f>IFERROR(IF(VLOOKUP(A2,VocabularyFR!$A:$H,8)=0,"",VLOOKUP(A2,VocabularyFR!$A:$H,8)),"")</f>
        <v/>
      </c>
      <c r="N2" t="s">
        <v>755</v>
      </c>
      <c r="O2" s="8">
        <f>MAX(A:A)+1</f>
        <v>702</v>
      </c>
    </row>
    <row r="3" spans="1:16" x14ac:dyDescent="0.3">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760</v>
      </c>
      <c r="O3" s="8">
        <f>SUM(A2:A642)</f>
        <v>224198</v>
      </c>
      <c r="P3" t="str">
        <f>IF(O3&lt;&gt;Vocabulary!N3,"nok","ok")</f>
        <v>ok</v>
      </c>
    </row>
    <row r="4" spans="1:16" x14ac:dyDescent="0.3">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28.8" x14ac:dyDescent="0.3">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28.8" x14ac:dyDescent="0.3">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28.8" x14ac:dyDescent="0.3">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43.2" x14ac:dyDescent="0.3">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x14ac:dyDescent="0.3">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3.2" x14ac:dyDescent="0.3">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28.8" x14ac:dyDescent="0.3">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3">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28.8" x14ac:dyDescent="0.3">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3">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28.8" x14ac:dyDescent="0.3">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3">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57.6" x14ac:dyDescent="0.3">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3">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3">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3.2" x14ac:dyDescent="0.3">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3">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x14ac:dyDescent="0.3">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187.2" x14ac:dyDescent="0.3">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187.2" x14ac:dyDescent="0.3">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00.8" x14ac:dyDescent="0.3">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44" x14ac:dyDescent="0.3">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0.8" x14ac:dyDescent="0.3">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28.8" x14ac:dyDescent="0.3">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28.8" x14ac:dyDescent="0.3">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86.4" x14ac:dyDescent="0.3">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72" x14ac:dyDescent="0.3">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57.6" x14ac:dyDescent="0.3">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57.6" x14ac:dyDescent="0.3">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72" x14ac:dyDescent="0.3">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2" x14ac:dyDescent="0.3">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3.2" x14ac:dyDescent="0.3">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28.8" x14ac:dyDescent="0.3">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28.8" x14ac:dyDescent="0.3">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57.6" x14ac:dyDescent="0.3">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28.8" x14ac:dyDescent="0.3">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00.8" x14ac:dyDescent="0.3">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3.2" x14ac:dyDescent="0.3">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3.2" x14ac:dyDescent="0.3">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2" x14ac:dyDescent="0.3">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28.8" x14ac:dyDescent="0.3">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57.6" x14ac:dyDescent="0.3">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57.6" x14ac:dyDescent="0.3">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86.4" x14ac:dyDescent="0.3">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43.2" x14ac:dyDescent="0.3">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28.8" x14ac:dyDescent="0.3">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16.8" x14ac:dyDescent="0.3">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28.8" x14ac:dyDescent="0.3">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28.8" x14ac:dyDescent="0.3">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28.8" x14ac:dyDescent="0.3">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3.2" x14ac:dyDescent="0.3">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3.2" x14ac:dyDescent="0.3">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57.6" x14ac:dyDescent="0.3">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2" x14ac:dyDescent="0.3">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2" x14ac:dyDescent="0.3">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57.6" x14ac:dyDescent="0.3">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57.6" x14ac:dyDescent="0.3">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3.2" x14ac:dyDescent="0.3">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57.6" x14ac:dyDescent="0.3">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57.6" x14ac:dyDescent="0.3">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x14ac:dyDescent="0.3">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28.8" x14ac:dyDescent="0.3">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3.2" x14ac:dyDescent="0.3">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3.2" x14ac:dyDescent="0.3">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59.2" x14ac:dyDescent="0.3">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28.8" x14ac:dyDescent="0.3">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3">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86.4" x14ac:dyDescent="0.3">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86.4" x14ac:dyDescent="0.3">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28.8" x14ac:dyDescent="0.3">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0.8" x14ac:dyDescent="0.3">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3">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57.6" x14ac:dyDescent="0.3">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28.8" x14ac:dyDescent="0.3">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x14ac:dyDescent="0.3">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3.2" x14ac:dyDescent="0.3">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3">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3.2" x14ac:dyDescent="0.3">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3.2" x14ac:dyDescent="0.3">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44" x14ac:dyDescent="0.3">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72" x14ac:dyDescent="0.3">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28.8" x14ac:dyDescent="0.3">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28.8" x14ac:dyDescent="0.3">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57.6" x14ac:dyDescent="0.3">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86.4" x14ac:dyDescent="0.3">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43.2" x14ac:dyDescent="0.3">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2" x14ac:dyDescent="0.3">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72" x14ac:dyDescent="0.3">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3">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187.2" x14ac:dyDescent="0.3">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3">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3">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28.8" x14ac:dyDescent="0.3">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3">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28.8" x14ac:dyDescent="0.3">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3">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3">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3">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28.8" x14ac:dyDescent="0.3">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28.8" x14ac:dyDescent="0.3">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3">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3">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3">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3">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3">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3">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28.8" x14ac:dyDescent="0.3">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3">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44" x14ac:dyDescent="0.3">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3">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3">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3">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3">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3">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3.2" x14ac:dyDescent="0.3">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28.8" x14ac:dyDescent="0.3">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3">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3">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3">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3">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28.8" x14ac:dyDescent="0.3">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3">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2" x14ac:dyDescent="0.3">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28.8" x14ac:dyDescent="0.3">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28.8" x14ac:dyDescent="0.3">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28.8" x14ac:dyDescent="0.3">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28.8" x14ac:dyDescent="0.3">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3">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3">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3">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28.8" x14ac:dyDescent="0.3">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x14ac:dyDescent="0.3">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3">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28.8" x14ac:dyDescent="0.3">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3">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28.8" x14ac:dyDescent="0.3">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3">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3">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3">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3">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3">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3">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28.8" x14ac:dyDescent="0.3">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3.2" x14ac:dyDescent="0.3">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3">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30.4" x14ac:dyDescent="0.3">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28.8" x14ac:dyDescent="0.3">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3.2" x14ac:dyDescent="0.3">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3">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57.6" x14ac:dyDescent="0.3">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16.8" x14ac:dyDescent="0.3">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87.2" x14ac:dyDescent="0.3">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44" x14ac:dyDescent="0.3">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2" x14ac:dyDescent="0.3">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57.6" x14ac:dyDescent="0.3">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57.6" x14ac:dyDescent="0.3">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44" x14ac:dyDescent="0.3">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58.4" x14ac:dyDescent="0.3">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72" x14ac:dyDescent="0.3">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58.4" x14ac:dyDescent="0.3">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30.4" x14ac:dyDescent="0.3">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30.4" x14ac:dyDescent="0.3">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16" x14ac:dyDescent="0.3">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16" x14ac:dyDescent="0.3">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02.39999999999998" x14ac:dyDescent="0.3">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02.39999999999998" x14ac:dyDescent="0.3">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02.39999999999998" x14ac:dyDescent="0.3">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15.2" x14ac:dyDescent="0.3">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58.4" x14ac:dyDescent="0.3">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58.4" x14ac:dyDescent="0.3">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3">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3">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3.2" x14ac:dyDescent="0.3">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28.8" x14ac:dyDescent="0.3">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3">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3">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28.8" x14ac:dyDescent="0.3">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44" x14ac:dyDescent="0.3">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3">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3">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0.8" x14ac:dyDescent="0.3">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187.2" x14ac:dyDescent="0.3">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43.2" x14ac:dyDescent="0.3">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28.8" x14ac:dyDescent="0.3">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29.6" x14ac:dyDescent="0.3">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3">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28.8" x14ac:dyDescent="0.3">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28.8" x14ac:dyDescent="0.3">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31.2" x14ac:dyDescent="0.3">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28.8" x14ac:dyDescent="0.3">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57.6" x14ac:dyDescent="0.3">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3">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3">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3">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3">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57.6" x14ac:dyDescent="0.3">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0.8" x14ac:dyDescent="0.3">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15.2" x14ac:dyDescent="0.3">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01.6" x14ac:dyDescent="0.3">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3">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2" x14ac:dyDescent="0.3">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57.6" x14ac:dyDescent="0.3">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29.6" x14ac:dyDescent="0.3">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3">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28.8" x14ac:dyDescent="0.3">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28.8" x14ac:dyDescent="0.3">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00.8" x14ac:dyDescent="0.3">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3.2" x14ac:dyDescent="0.3">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28.8" x14ac:dyDescent="0.3">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3.2" x14ac:dyDescent="0.3">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28.8" x14ac:dyDescent="0.3">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28.8" x14ac:dyDescent="0.3">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28.8" x14ac:dyDescent="0.3">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72" x14ac:dyDescent="0.3">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3">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28.8" x14ac:dyDescent="0.3">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2" x14ac:dyDescent="0.3">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0.8" x14ac:dyDescent="0.3">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0.8" x14ac:dyDescent="0.3">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3">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3">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3.2" x14ac:dyDescent="0.3">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&lt;fed-bus:addressRegisteredOffice&gt;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3">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3">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&lt;fed-bus:economicActivity&gt;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3">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28.8" x14ac:dyDescent="0.3">
      <c r="A230" s="4">
        <v>230</v>
      </c>
      <c r="B230" s="13" t="str">
        <f>IF($A230&lt;&gt;"",VLOOKUP($A230,Vocabulary!$A:$J,4,),"")</f>
        <v>Organization</v>
      </c>
      <c r="C230" s="13" t="str">
        <f>IF($A230&lt;&gt;"",IF(VLOOKUP($A230,Vocabulary!$A:$J,2,)="","",VLOOKUP($A230,Vocabulary!$A:$J,2,)),"")</f>
        <v>endReason</v>
      </c>
      <c r="D230" s="13" t="str">
        <f>IF($A230&lt;&gt;"",IF(VLOOKUP($A230,Vocabulary!$A:$J,10,)="","",VLOOKUP($A230,Vocabulary!$A:$J,10,)),"")</f>
        <v>&lt;fed-bus:endReason&gt;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28.8" x14ac:dyDescent="0.3">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Identifier toegekend door KBO aan een geregistreerde organisatie</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KBO = KruispuntBank Ondernemingen</v>
      </c>
      <c r="L231" s="13" t="str">
        <f>IFERROR(IF(VLOOKUP(A231,VocabularyFR!$A:$H,8)=0,"",VLOOKUP(A231,VocabularyFR!$A:$H,8)),"")</f>
        <v xml:space="preserve">
BCE = Banque Carrefour des Entreprises</v>
      </c>
    </row>
    <row r="232" spans="1:12" ht="28.8" x14ac:dyDescent="0.3">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Identifier toegekend door KBO voor een vestigingseenheid van een organisatie.</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KBO = KruispuntBank Ondernemingen</v>
      </c>
      <c r="L232" s="13" t="str">
        <f>IFERROR(IF(VLOOKUP(A232,VocabularyFR!$A:$H,8)=0,"",VLOOKUP(A232,VocabularyFR!$A:$H,8)),"")</f>
        <v xml:space="preserve">
BCE = Banque Carrefour des Entreprises</v>
      </c>
    </row>
    <row r="233" spans="1:12" x14ac:dyDescent="0.3">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57.6" x14ac:dyDescent="0.3">
      <c r="A234" s="4">
        <v>235</v>
      </c>
      <c r="B234" s="13" t="str">
        <f>IF($A234&lt;&gt;"",VLOOKUP($A234,Vocabulary!$A:$J,4,),"")</f>
        <v>Organization</v>
      </c>
      <c r="C234" s="13" t="str">
        <f>IF($A234&lt;&gt;"",IF(VLOOKUP($A234,Vocabulary!$A:$J,2,)="","",VLOOKUP($A234,Vocabulary!$A:$J,2,)),"")</f>
        <v>function</v>
      </c>
      <c r="D234" s="13" t="str">
        <f>IF($A234&lt;&gt;"",IF(VLOOKUP($A234,Vocabulary!$A:$J,10,)="","",VLOOKUP($A234,Vocabulary!$A:$J,10,)),"")</f>
        <v>&lt;fed-bus:function&gt;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57.6" x14ac:dyDescent="0.3">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58.4" x14ac:dyDescent="0.3">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3.2" x14ac:dyDescent="0.3">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3.2" x14ac:dyDescent="0.3">
      <c r="A238" s="4">
        <v>239</v>
      </c>
      <c r="B238" s="13" t="str">
        <f>IF($A238&lt;&gt;"",VLOOKUP($A238,Vocabulary!$A:$J,4,),"")</f>
        <v>Organization</v>
      </c>
      <c r="C238" s="13" t="str">
        <f>IF($A238&lt;&gt;"",IF(VLOOKUP($A238,Vocabulary!$A:$J,2,)="","",VLOOKUP($A238,Vocabulary!$A:$J,2,)),"")</f>
        <v>legalStatus</v>
      </c>
      <c r="D238" s="13" t="str">
        <f>IF($A238&lt;&gt;"",IF(VLOOKUP($A238,Vocabulary!$A:$J,10,)="","",VLOOKUP($A238,Vocabulary!$A:$J,10,)),"")</f>
        <v>&lt;fed-bus:legalStatus&gt;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28.8" x14ac:dyDescent="0.3">
      <c r="A239" s="4">
        <v>241</v>
      </c>
      <c r="B239" s="13" t="str">
        <f>IF($A239&lt;&gt;"",VLOOKUP($A239,Vocabulary!$A:$J,4,),"")</f>
        <v>Organization</v>
      </c>
      <c r="C239" s="13" t="str">
        <f>IF($A239&lt;&gt;"",IF(VLOOKUP($A239,Vocabulary!$A:$J,2,)="","",VLOOKUP($A239,Vocabulary!$A:$J,2,)),"")</f>
        <v>cbeNumber</v>
      </c>
      <c r="D239" s="13" t="str">
        <f>IF($A239&lt;&gt;"",IF(VLOOKUP($A239,Vocabulary!$A:$J,10,)="","",VLOOKUP($A239,Vocabulary!$A:$J,10,)),"")</f>
        <v>&lt;dcterms:identifier&gt;</v>
      </c>
      <c r="E239" s="13" t="str">
        <f>IFERROR(IF(VLOOKUP(A239,VocabularyNL!$A:$G,6)=0,"",VLOOKUP(A239,VocabularyNL!$A:$G,6)),"")</f>
        <v>KBO-nummer</v>
      </c>
      <c r="F239" s="13" t="str">
        <f>IFERROR(IF(VLOOKUP(A239,VocabularyFR!$A:$G,6)=0,"",VLOOKUP(A239,VocabularyFR!$A:$G,6)),"")</f>
        <v>Numéro BCE</v>
      </c>
      <c r="G239" s="13" t="str">
        <f>IF($A239&lt;&gt;"",VLOOKUP($A239,Vocabulary!$A:$J,3,),"")</f>
        <v>Identifier issued by CBE for either an organization or a site (establishment) of an organization</v>
      </c>
      <c r="H239" s="13" t="str">
        <f>IFERROR(IF(VLOOKUP(A239,VocabularyNL!$A:$G,7)=0,"",VLOOKUP(A239,VocabularyNL!$A:$H,7)),"")</f>
        <v>Identificatienummer uitgegeven door KBO voor ofwel een organisatie of een vestigingseenheid van een organisatie</v>
      </c>
      <c r="I239" s="13" t="str">
        <f>IFERROR(IF(VLOOKUP(A239,VocabularyFR!$A:$G,7)=0,"",VLOOKUP(A239,VocabularyFR!$A:$H,7)),"")</f>
        <v>Numéro d'identification attribué par la BCE pour une organisation ou une unité d'établissement d'une organisation</v>
      </c>
      <c r="J239" s="13" t="str">
        <f>IF($A239&lt;&gt;"",IF(VLOOKUP($A239,Vocabulary!$A:$J,7,)="","",VLOOKUP($A239,Vocabulary!$A:$J,7,)),"")</f>
        <v>CBE = Crossroads Bank for Enterprises</v>
      </c>
      <c r="K239" s="13" t="str">
        <f>IFERROR(IF(VLOOKUP(A239,VocabularyNL!$A:$H,8)=0,"",VLOOKUP(A239,VocabularyNL!$A:$H,8)),"")</f>
        <v>KBO = KruispuntBank Ondernemingen</v>
      </c>
      <c r="L239" s="13" t="str">
        <f>IFERROR(IF(VLOOKUP(A239,VocabularyFR!$A:$H,8)=0,"",VLOOKUP(A239,VocabularyFR!$A:$H,8)),"")</f>
        <v xml:space="preserve">
BCE = Banque Carrefour des Entreprises</v>
      </c>
    </row>
    <row r="240" spans="1:12" ht="43.2" x14ac:dyDescent="0.3">
      <c r="A240" s="4">
        <v>242</v>
      </c>
      <c r="B240" s="13" t="str">
        <f>IF($A240&lt;&gt;"",VLOOKUP($A240,Vocabulary!$A:$J,4,),"")</f>
        <v>Organization</v>
      </c>
      <c r="C240" s="13" t="str">
        <f>IF($A240&lt;&gt;"",IF(VLOOKUP($A240,Vocabulary!$A:$J,2,)="","",VLOOKUP($A240,Vocabulary!$A:$J,2,)),"")</f>
        <v>organizationType</v>
      </c>
      <c r="D240" s="13" t="str">
        <f>IF($A240&lt;&gt;"",IF(VLOOKUP($A240,Vocabulary!$A:$J,10,)="","",VLOOKUP($A240,Vocabulary!$A:$J,10,)),"")</f>
        <v>&lt;fed-bus:organizationType&gt;</v>
      </c>
      <c r="E240" s="13" t="str">
        <f>IFERROR(IF(VLOOKUP(A240,VocabularyNL!$A:$G,6)=0,"",VLOOKUP(A240,VocabularyNL!$A:$G,6)),"")</f>
        <v>Rechtspersoonlijkheid</v>
      </c>
      <c r="F240" s="13" t="str">
        <f>IFERROR(IF(VLOOKUP(A240,VocabularyFR!$A:$G,6)=0,"",VLOOKUP(A240,VocabularyFR!$A:$G,6)),"")</f>
        <v>Personnalité juridique</v>
      </c>
      <c r="G240" s="13" t="str">
        <f>IF($A240&lt;&gt;"",VLOOKUP($A240,Vocabulary!$A:$J,3,),"")</f>
        <v>Type of organization: 
-natural person or 
-legal entity/undertaking without legal personality.</v>
      </c>
      <c r="H240" s="13" t="str">
        <f>IFERROR(IF(VLOOKUP(A240,VocabularyNL!$A:$G,7)=0,"",VLOOKUP(A240,VocabularyNL!$A:$H,7)),"")</f>
        <v>Rechtspersoonlijkheid van de organisatie: fysieke persoon of rechtspersoon.</v>
      </c>
      <c r="I240" s="13" t="str">
        <f>IFERROR(IF(VLOOKUP(A240,VocabularyFR!$A:$G,7)=0,"",VLOOKUP(A240,VocabularyFR!$A:$H,7)),"")</f>
        <v>Personnalité juridique de l'organisation: personne physique ou morale.</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ht="72" x14ac:dyDescent="0.3">
      <c r="A241" s="4">
        <v>243</v>
      </c>
      <c r="B241" s="13" t="str">
        <f>IF($A241&lt;&gt;"",VLOOKUP($A241,Vocabulary!$A:$J,4,),"")</f>
        <v>Organization</v>
      </c>
      <c r="C241" s="13" t="str">
        <f>IF($A241&lt;&gt;"",IF(VLOOKUP($A241,Vocabulary!$A:$J,2,)="","",VLOOKUP($A241,Vocabulary!$A:$J,2,)),"")</f>
        <v>authorization</v>
      </c>
      <c r="D241" s="13" t="str">
        <f>IF($A241&lt;&gt;"",IF(VLOOKUP($A241,Vocabulary!$A:$J,10,)="","",VLOOKUP($A241,Vocabulary!$A:$J,10,)),"")</f>
        <v>&lt;fed-bus:authorization&gt;</v>
      </c>
      <c r="E241" s="13" t="str">
        <f>IFERROR(IF(VLOOKUP(A241,VocabularyNL!$A:$G,6)=0,"",VLOOKUP(A241,VocabularyNL!$A:$G,6)),"")</f>
        <v>Toelating</v>
      </c>
      <c r="F241" s="13" t="str">
        <f>IFERROR(IF(VLOOKUP(A241,VocabularyFR!$A:$G,6)=0,"",VLOOKUP(A241,VocabularyFR!$A:$G,6)),"")</f>
        <v>Autorisation</v>
      </c>
      <c r="G241" s="13" t="str">
        <f>IF($A241&lt;&gt;"",VLOOKUP($A241,Vocabulary!$A:$J,3,),"")</f>
        <v>Authorization allowed by an administration to the company.
By authorizations we mean approvals, permits, licenses, ... that can be issued with the intention of carrying out certain activities.</v>
      </c>
      <c r="H241" s="13" t="str">
        <f>IFERROR(IF(VLOOKUP(A241,VocabularyNL!$A:$G,7)=0,"",VLOOKUP(A241,VocabularyNL!$A:$H,7)),"")</f>
        <v xml:space="preserve">Toelating toegestaan zijn door een administratie aan de onderneming.
Onder toelatingen verstaan we erkenningen, vergunningen, licenties,  ... die uitgereikt kunnen worden met de bedoeling bepaalde activiteiten te mogen uitvoeren. </v>
      </c>
      <c r="I241" s="13" t="str">
        <f>IFERROR(IF(VLOOKUP(A241,VocabularyFR!$A:$G,7)=0,"",VLOOKUP(A241,VocabularyFR!$A:$H,7)),"")</f>
        <v>Autorisation autorisée par une administration à la société.
Par autorisations, nous entendons les approbations, permis, licences, ... pouvant être délivrés dans l’intention de réaliser certaines activités.</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3">
      <c r="A242" s="4">
        <v>244</v>
      </c>
      <c r="B242" s="13" t="str">
        <f>IF($A242&lt;&gt;"",VLOOKUP($A242,Vocabulary!$A:$J,4,),"")</f>
        <v>Organization</v>
      </c>
      <c r="C242" s="13" t="str">
        <f>IF($A242&lt;&gt;"",IF(VLOOKUP($A242,Vocabulary!$A:$J,2,)="","",VLOOKUP($A242,Vocabulary!$A:$J,2,)),"")</f>
        <v>person</v>
      </c>
      <c r="D242" s="13" t="str">
        <f>IF($A242&lt;&gt;"",IF(VLOOKUP($A242,Vocabulary!$A:$J,10,)="","",VLOOKUP($A242,Vocabulary!$A:$J,10,)),"")</f>
        <v>&lt;fed-bus:person&gt;</v>
      </c>
      <c r="E242" s="13" t="str">
        <f>IFERROR(IF(VLOOKUP(A242,VocabularyNL!$A:$G,6)=0,"",VLOOKUP(A242,VocabularyNL!$A:$G,6)),"")</f>
        <v>Persoon</v>
      </c>
      <c r="F242" s="13" t="str">
        <f>IFERROR(IF(VLOOKUP(A242,VocabularyFR!$A:$G,6)=0,"",VLOOKUP(A242,VocabularyFR!$A:$G,6)),"")</f>
        <v>Personne</v>
      </c>
      <c r="G242" s="13" t="str">
        <f>IF($A242&lt;&gt;"",VLOOKUP($A242,Vocabulary!$A:$J,3,),"")</f>
        <v>Person.</v>
      </c>
      <c r="H242" s="13" t="str">
        <f>IFERROR(IF(VLOOKUP(A242,VocabularyNL!$A:$G,7)=0,"",VLOOKUP(A242,VocabularyNL!$A:$H,7)),"")</f>
        <v>Persoon.</v>
      </c>
      <c r="I242" s="13" t="str">
        <f>IFERROR(IF(VLOOKUP(A242,VocabularyFR!$A:$G,7)=0,"",VLOOKUP(A242,VocabularyFR!$A:$H,7)),"")</f>
        <v>Personne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3">
      <c r="A243" s="4">
        <v>245</v>
      </c>
      <c r="B243" s="13" t="str">
        <f>IF($A243&lt;&gt;"",VLOOKUP($A243,Vocabulary!$A:$J,4,),"")</f>
        <v>Organization</v>
      </c>
      <c r="C243" s="13" t="str">
        <f>IF($A243&lt;&gt;"",IF(VLOOKUP($A243,Vocabulary!$A:$J,2,)="","",VLOOKUP($A243,Vocabulary!$A:$J,2,)),"")</f>
        <v>telephone</v>
      </c>
      <c r="D243" s="13" t="str">
        <f>IF($A243&lt;&gt;"",IF(VLOOKUP($A243,Vocabulary!$A:$J,10,)="","",VLOOKUP($A243,Vocabulary!$A:$J,10,)),"")</f>
        <v>&lt;schema:telephone&gt;</v>
      </c>
      <c r="E243" s="13" t="str">
        <f>IFERROR(IF(VLOOKUP(A243,VocabularyNL!$A:$G,6)=0,"",VLOOKUP(A243,VocabularyNL!$A:$G,6)),"")</f>
        <v>Telefoonnummer</v>
      </c>
      <c r="F243" s="13" t="str">
        <f>IFERROR(IF(VLOOKUP(A243,VocabularyFR!$A:$G,6)=0,"",VLOOKUP(A243,VocabularyFR!$A:$G,6)),"")</f>
        <v>Numéro de téléphone</v>
      </c>
      <c r="G243" s="13" t="str">
        <f>IF($A243&lt;&gt;"",VLOOKUP($A243,Vocabulary!$A:$J,3,),"")</f>
        <v>Telephone number.</v>
      </c>
      <c r="H243" s="13" t="str">
        <f>IFERROR(IF(VLOOKUP(A243,VocabularyNL!$A:$G,7)=0,"",VLOOKUP(A243,VocabularyNL!$A:$H,7)),"")</f>
        <v>Telefoonnummer</v>
      </c>
      <c r="I243" s="13" t="str">
        <f>IFERROR(IF(VLOOKUP(A243,VocabularyFR!$A:$G,7)=0,"",VLOOKUP(A243,VocabularyFR!$A:$H,7)),"")</f>
        <v>Numéro de téléphone</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43.2" x14ac:dyDescent="0.3">
      <c r="A244" s="4">
        <v>246</v>
      </c>
      <c r="B244" s="13" t="str">
        <f>IF($A244&lt;&gt;"",VLOOKUP($A244,Vocabulary!$A:$J,4,),"")</f>
        <v>Organization</v>
      </c>
      <c r="C244" s="13" t="str">
        <f>IF($A244&lt;&gt;"",IF(VLOOKUP($A244,Vocabulary!$A:$J,2,)="","",VLOOKUP($A244,Vocabulary!$A:$J,2,)),"")</f>
        <v>rightsHolder</v>
      </c>
      <c r="D244" s="13" t="str">
        <f>IF($A244&lt;&gt;"",IF(VLOOKUP($A244,Vocabulary!$A:$J,10,)="","",VLOOKUP($A244,Vocabulary!$A:$J,10,)),"")</f>
        <v>&lt;fed-bus:rightsHolder&gt;</v>
      </c>
      <c r="E244" s="13" t="str">
        <f>IFERROR(IF(VLOOKUP(A244,VocabularyNL!$A:$G,6)=0,"",VLOOKUP(A244,VocabularyNL!$A:$G,6)),"")</f>
        <v>Mandataris</v>
      </c>
      <c r="F244" s="13" t="str">
        <f>IFERROR(IF(VLOOKUP(A244,VocabularyFR!$A:$G,6)=0,"",VLOOKUP(A244,VocabularyFR!$A:$G,6)),"")</f>
        <v>Mandataire</v>
      </c>
      <c r="G244" s="13">
        <f>IF($A244&lt;&gt;"",VLOOKUP($A244,Vocabulary!$A:$J,3,),"")</f>
        <v>0</v>
      </c>
      <c r="H244" s="13" t="str">
        <f>IFERROR(IF(VLOOKUP(A244,VocabularyNL!$A:$G,7)=0,"",VLOOKUP(A244,VocabularyNL!$A:$H,7)),"")</f>
        <v/>
      </c>
      <c r="I244" s="13" t="str">
        <f>IFERROR(IF(VLOOKUP(A244,VocabularyFR!$A:$G,7)=0,"",VLOOKUP(A244,VocabularyFR!$A:$H,7)),"")</f>
        <v/>
      </c>
      <c r="J244" s="13" t="str">
        <f>IF($A244&lt;&gt;"",IF(VLOOKUP($A244,Vocabulary!$A:$J,7,)="","",VLOOKUP($A244,Vocabulary!$A:$J,7,)),"")</f>
        <v>Proposal to delete: not included in  KBO 'function'  (e.g. collect postal documents)
First check with MinFin.</v>
      </c>
      <c r="K244" s="13" t="str">
        <f>IFERROR(IF(VLOOKUP(A244,VocabularyNL!$A:$H,8)=0,"",VLOOKUP(A244,VocabularyNL!$A:$H,8)),"")</f>
        <v xml:space="preserve">Voorstel om te schrappen: niet opgenomen in de 'functie' van KBO (bijvoorbeeld het verzamelen van poststukken)
Controleer eerst met MinFin. </v>
      </c>
      <c r="L244" s="13" t="str">
        <f>IFERROR(IF(VLOOKUP(A244,VocabularyFR!$A:$H,8)=0,"",VLOOKUP(A244,VocabularyFR!$A:$H,8)),"")</f>
        <v>Proposition de supprimer: non incluse dans la" fonction "de KBO (par exemple, collecte de documents postaux)
A vérifier avec MinFin.</v>
      </c>
    </row>
    <row r="245" spans="1:12" x14ac:dyDescent="0.3">
      <c r="A245" s="4">
        <v>248</v>
      </c>
      <c r="B245" s="13" t="str">
        <f>IF($A245&lt;&gt;"",VLOOKUP($A245,Vocabulary!$A:$J,4,),"")</f>
        <v>Organization</v>
      </c>
      <c r="C245" s="13" t="str">
        <f>IF($A245&lt;&gt;"",IF(VLOOKUP($A245,Vocabulary!$A:$J,2,)="","",VLOOKUP($A245,Vocabulary!$A:$J,2,)),"")</f>
        <v>website</v>
      </c>
      <c r="D245" s="13" t="str">
        <f>IF($A245&lt;&gt;"",IF(VLOOKUP($A245,Vocabulary!$A:$J,10,)="","",VLOOKUP($A245,Vocabulary!$A:$J,10,)),"")</f>
        <v>&lt;fed-bus:website&gt;</v>
      </c>
      <c r="E245" s="13" t="str">
        <f>IFERROR(IF(VLOOKUP(A245,VocabularyNL!$A:$G,6)=0,"",VLOOKUP(A245,VocabularyNL!$A:$G,6)),"")</f>
        <v>Website</v>
      </c>
      <c r="F245" s="13" t="str">
        <f>IFERROR(IF(VLOOKUP(A245,VocabularyFR!$A:$G,6)=0,"",VLOOKUP(A245,VocabularyFR!$A:$G,6)),"")</f>
        <v>Site web</v>
      </c>
      <c r="G245" s="13" t="str">
        <f>IF($A245&lt;&gt;"",VLOOKUP($A245,Vocabulary!$A:$J,3,),"")</f>
        <v>Website.</v>
      </c>
      <c r="H245" s="13" t="str">
        <f>IFERROR(IF(VLOOKUP(A245,VocabularyNL!$A:$G,7)=0,"",VLOOKUP(A245,VocabularyNL!$A:$H,7)),"")</f>
        <v>Website.</v>
      </c>
      <c r="I245" s="13" t="str">
        <f>IFERROR(IF(VLOOKUP(A245,VocabularyFR!$A:$G,7)=0,"",VLOOKUP(A245,VocabularyFR!$A:$H,7)),"")</f>
        <v>Site web.</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172.8" x14ac:dyDescent="0.3">
      <c r="A246" s="4">
        <v>249</v>
      </c>
      <c r="B246" s="13" t="str">
        <f>IF($A246&lt;&gt;"",VLOOKUP($A246,Vocabulary!$A:$J,4,),"")</f>
        <v>Location</v>
      </c>
      <c r="C246" s="13" t="str">
        <f>IF($A246&lt;&gt;"",IF(VLOOKUP($A246,Vocabulary!$A:$J,2,)="","",VLOOKUP($A246,Vocabulary!$A:$J,2,)),"")</f>
        <v>BelgianAddress</v>
      </c>
      <c r="D246" s="13" t="str">
        <f>IF($A246&lt;&gt;"",IF(VLOOKUP($A246,Vocabulary!$A:$J,10,)="","",VLOOKUP($A246,Vocabulary!$A:$J,10,)),"")</f>
        <v>&lt;locn:Address&gt;</v>
      </c>
      <c r="E246" s="13" t="str">
        <f>IFERROR(IF(VLOOKUP(A246,VocabularyNL!$A:$G,6)=0,"",VLOOKUP(A246,VocabularyNL!$A:$G,6)),"")</f>
        <v>Belgisch adres</v>
      </c>
      <c r="F246" s="13" t="str">
        <f>IFERROR(IF(VLOOKUP(A246,VocabularyFR!$A:$G,6)=0,"",VLOOKUP(A246,VocabularyFR!$A:$G,6)),"")</f>
        <v>Adresse belge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7" spans="1:12" ht="57.6" x14ac:dyDescent="0.3">
      <c r="A247" s="4">
        <v>250</v>
      </c>
      <c r="B247" s="13" t="str">
        <f>IF($A247&lt;&gt;"",VLOOKUP($A247,Vocabulary!$A:$J,4,),"")</f>
        <v>Location</v>
      </c>
      <c r="C247" s="13" t="str">
        <f>IF($A247&lt;&gt;"",IF(VLOOKUP($A247,Vocabulary!$A:$J,2,)="","",VLOOKUP($A247,Vocabulary!$A:$J,2,)),"")</f>
        <v>AddressableObject</v>
      </c>
      <c r="D247" s="13" t="str">
        <f>IF($A247&lt;&gt;"",IF(VLOOKUP($A247,Vocabulary!$A:$J,10,)="","",VLOOKUP($A247,Vocabulary!$A:$J,10,)),"")</f>
        <v>&lt;fed-loc:AddressableObject&gt;</v>
      </c>
      <c r="E247" s="13" t="str">
        <f>IFERROR(IF(VLOOKUP(A247,VocabularyNL!$A:$G,6)=0,"",VLOOKUP(A247,VocabularyNL!$A:$G,6)),"")</f>
        <v>Adresseerbaar object</v>
      </c>
      <c r="F247" s="13" t="str">
        <f>IFERROR(IF(VLOOKUP(A247,VocabularyFR!$A:$G,6)=0,"",VLOOKUP(A247,VocabularyFR!$A:$G,6)),"")</f>
        <v>Objet addressable</v>
      </c>
      <c r="G247" s="13" t="str">
        <f>IF($A247&lt;&gt;"",VLOOKUP($A247,Vocabulary!$A:$J,3,),"")</f>
        <v>Geographical object that can be identified with an address.
Is abstract, ie the type of addressable object must always be specified (e.g. building unit, parcel, ..).</v>
      </c>
      <c r="H247" s="13" t="str">
        <f>IFERROR(IF(VLOOKUP(A247,VocabularyNL!$A:$G,7)=0,"",VLOOKUP(A247,VocabularyNL!$A:$H,7)),"")</f>
        <v>Geografisch object dat kan worden geïdentificeerd met een adres.
Is abstract, dwz het type adresseerbaar object moet altijd worden gespecificeerd (bijv. Gebouweenheid, perceel, ..).</v>
      </c>
      <c r="I247" s="13" t="str">
        <f>IFERROR(IF(VLOOKUP(A247,VocabularyFR!$A:$G,7)=0,"",VLOOKUP(A247,VocabularyFR!$A:$H,7)),"")</f>
        <v>Objet géographique pouvant être identifié avec une adresse.
Est abstrait, c'est-à-dire que le type d'objet adressable doit toujours être spécifié (par exemple: unité de construction, parcelle, ..).</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ht="28.8" x14ac:dyDescent="0.3">
      <c r="A248" s="4">
        <v>251</v>
      </c>
      <c r="B248" s="13" t="str">
        <f>IF($A248&lt;&gt;"",VLOOKUP($A248,Vocabulary!$A:$J,4,),"")</f>
        <v>Location</v>
      </c>
      <c r="C248" s="13" t="str">
        <f>IF($A248&lt;&gt;"",IF(VLOOKUP($A248,Vocabulary!$A:$J,2,)="","",VLOOKUP($A248,Vocabulary!$A:$J,2,)),"")</f>
        <v>Address</v>
      </c>
      <c r="D248" s="13" t="str">
        <f>IF($A248&lt;&gt;"",IF(VLOOKUP($A248,Vocabulary!$A:$J,10,)="","",VLOOKUP($A248,Vocabulary!$A:$J,10,)),"")</f>
        <v>&lt;inspire-ad:Address&gt;</v>
      </c>
      <c r="E248" s="13" t="str">
        <f>IFERROR(IF(VLOOKUP(A248,VocabularyNL!$A:$G,6)=0,"",VLOOKUP(A248,VocabularyNL!$A:$G,6)),"")</f>
        <v>Adres</v>
      </c>
      <c r="F248" s="13" t="str">
        <f>IFERROR(IF(VLOOKUP(A248,VocabularyFR!$A:$G,6)=0,"",VLOOKUP(A248,VocabularyFR!$A:$G,6)),"")</f>
        <v>Adresse</v>
      </c>
      <c r="G248" s="13" t="str">
        <f>IF($A248&lt;&gt;"",VLOOKUP($A248,Vocabulary!$A:$J,3,),"")</f>
        <v xml:space="preserve">An "address representation" as conceptually defined by the INSPIRE Address Representation data type. </v>
      </c>
      <c r="H248" s="13" t="str">
        <f>IFERROR(IF(VLOOKUP(A248,VocabularyNL!$A:$G,7)=0,"",VLOOKUP(A248,VocabularyNL!$A:$H,7)),"")</f>
        <v>Een "adresrepresentatie" zoals conceptueel gedefinieerd door het gegevenstype INSPIRE Address Representation.</v>
      </c>
      <c r="I248" s="13" t="str">
        <f>IFERROR(IF(VLOOKUP(A248,VocabularyFR!$A:$G,7)=0,"",VLOOKUP(A248,VocabularyFR!$A:$H,7)),"")</f>
        <v>Une "représentation d'adresse" définie conceptuellement par le type de données INSPIRE Address Representation.</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57.6" x14ac:dyDescent="0.3">
      <c r="A249" s="4">
        <v>252</v>
      </c>
      <c r="B249" s="13" t="str">
        <f>IF($A249&lt;&gt;"",VLOOKUP($A249,Vocabulary!$A:$J,4,),"")</f>
        <v>Location</v>
      </c>
      <c r="C249" s="13" t="str">
        <f>IF($A249&lt;&gt;"",IF(VLOOKUP($A249,Vocabulary!$A:$J,2,)="","",VLOOKUP($A249,Vocabulary!$A:$J,2,)),"")</f>
        <v>BuildingUnit</v>
      </c>
      <c r="D249" s="13" t="str">
        <f>IF($A249&lt;&gt;"",IF(VLOOKUP($A249,Vocabulary!$A:$J,10,)="","",VLOOKUP($A249,Vocabulary!$A:$J,10,)),"")</f>
        <v>&lt;fed-loc:BuildingUnit&gt;</v>
      </c>
      <c r="E249" s="13" t="str">
        <f>IFERROR(IF(VLOOKUP(A249,VocabularyNL!$A:$G,6)=0,"",VLOOKUP(A249,VocabularyNL!$A:$G,6)),"")</f>
        <v>Gebouw</v>
      </c>
      <c r="F249" s="13" t="str">
        <f>IFERROR(IF(VLOOKUP(A249,VocabularyFR!$A:$G,6)=0,"",VLOOKUP(A249,VocabularyFR!$A:$G,6)),"")</f>
        <v>Batiment</v>
      </c>
      <c r="G249" s="13" t="str">
        <f>IF($A249&lt;&gt;"",VLOOKUP($A249,Vocabulary!$A:$J,3,),"")</f>
        <v>The smallest unit within a building that is suitable for residential, commercial or recreational purposes and that can be accessed via its own lockable access from the public road, a yard or a common room.</v>
      </c>
      <c r="H249" s="13" t="str">
        <f>IFERROR(IF(VLOOKUP(A249,VocabularyNL!$A:$G,7)=0,"",VLOOKUP(A249,VocabularyNL!$A:$H,7)),"")</f>
        <v>De kleinste eenheid binnen een gebouw die geschikt is voor woon-,bedrijfsmatige,of recreatieve doeleinden en die ontsloten wordt via een eigen afsluitbare toegang vanaf de openbare weg,een erf of een gemeenschappelijke ruimte.</v>
      </c>
      <c r="I249" s="13" t="str">
        <f>IFERROR(IF(VLOOKUP(A249,VocabularyFR!$A:$G,7)=0,"",VLOOKUP(A249,VocabularyFR!$A:$H,7)),"")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x14ac:dyDescent="0.3">
      <c r="A250" s="4">
        <v>255</v>
      </c>
      <c r="B250" s="13" t="str">
        <f>IF($A250&lt;&gt;"",VLOOKUP($A250,Vocabulary!$A:$J,4,),"")</f>
        <v>Location</v>
      </c>
      <c r="C250" s="13" t="str">
        <f>IF($A250&lt;&gt;"",IF(VLOOKUP($A250,Vocabulary!$A:$J,2,)="","",VLOOKUP($A250,Vocabulary!$A:$J,2,)),"")</f>
        <v>GeographicalPosition</v>
      </c>
      <c r="D250" s="13" t="str">
        <f>IF($A250&lt;&gt;"",IF(VLOOKUP($A250,Vocabulary!$A:$J,10,)="","",VLOOKUP($A250,Vocabulary!$A:$J,10,)),"")</f>
        <v>&lt;inspire-ad:GeographicPosition&gt;</v>
      </c>
      <c r="E250" s="13" t="str">
        <f>IFERROR(IF(VLOOKUP(A250,VocabularyNL!$A:$G,6)=0,"",VLOOKUP(A250,VocabularyNL!$A:$G,6)),"")</f>
        <v>Geografische positie</v>
      </c>
      <c r="F250" s="13" t="str">
        <f>IFERROR(IF(VLOOKUP(A250,VocabularyFR!$A:$G,6)=0,"",VLOOKUP(A250,VocabularyFR!$A:$G,6)),"")</f>
        <v>Position géographique</v>
      </c>
      <c r="G250" s="13" t="str">
        <f>IF($A250&lt;&gt;"",VLOOKUP($A250,Vocabulary!$A:$J,3,),"")</f>
        <v>Geographical position indicated by a point.</v>
      </c>
      <c r="H250" s="13" t="str">
        <f>IFERROR(IF(VLOOKUP(A250,VocabularyNL!$A:$G,7)=0,"",VLOOKUP(A250,VocabularyNL!$A:$H,7)),"")</f>
        <v>Geografische positie aangegeven dmv een punt.</v>
      </c>
      <c r="I250" s="13" t="str">
        <f>IFERROR(IF(VLOOKUP(A250,VocabularyFR!$A:$G,7)=0,"",VLOOKUP(A250,VocabularyFR!$A:$H,7)),"")</f>
        <v>Position géographique indiquée par un point.</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244.8" x14ac:dyDescent="0.3">
      <c r="A251" s="4">
        <v>256</v>
      </c>
      <c r="B251" s="13" t="str">
        <f>IF($A251&lt;&gt;"",VLOOKUP($A251,Vocabulary!$A:$J,4,),"")</f>
        <v>Generic</v>
      </c>
      <c r="C251" s="13" t="str">
        <f>IF($A251&lt;&gt;"",IF(VLOOKUP($A251,Vocabulary!$A:$J,2,)="","",VLOOKUP($A251,Vocabulary!$A:$J,2,)),"")</f>
        <v>Identifier</v>
      </c>
      <c r="D251" s="13" t="str">
        <f>IF($A251&lt;&gt;"",IF(VLOOKUP($A251,Vocabulary!$A:$J,10,)="","",VLOOKUP($A251,Vocabulary!$A:$J,10,)),"")</f>
        <v>&lt;adms:Identifier&gt;</v>
      </c>
      <c r="E251" s="13" t="str">
        <f>IFERROR(IF(VLOOKUP(A251,VocabularyNL!$A:$G,6)=0,"",VLOOKUP(A251,VocabularyNL!$A:$G,6)),"")</f>
        <v>Identifier (complex)</v>
      </c>
      <c r="F251" s="13" t="str">
        <f>IFERROR(IF(VLOOKUP(A251,VocabularyFR!$A:$G,6)=0,"",VLOOKUP(A251,VocabularyFR!$A:$G,6)),"")</f>
        <v>Identifiant (complexe)</v>
      </c>
      <c r="G251" s="13" t="str">
        <f>IF($A251&lt;&gt;"",VLOOKUP($A251,Vocabulary!$A:$J,3,),"")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51" s="13" t="str">
        <f>IFERROR(IF(VLOOKUP(A251,VocabularyNL!$A:$G,7)=0,"",VLOOKUP(A251,VocabularyNL!$A:$H,7)),"")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51" s="13" t="str">
        <f>IFERROR(IF(VLOOKUP(A251,VocabularyFR!$A:$G,7)=0,"",VLOOKUP(A251,VocabularyFR!$A:$H,7)),"")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86.4" x14ac:dyDescent="0.3">
      <c r="A252" s="4">
        <v>257</v>
      </c>
      <c r="B252" s="13" t="str">
        <f>IF($A252&lt;&gt;"",VLOOKUP($A252,Vocabulary!$A:$J,4,),"")</f>
        <v>Location</v>
      </c>
      <c r="C252" s="13" t="str">
        <f>IF($A252&lt;&gt;"",IF(VLOOKUP($A252,Vocabulary!$A:$J,2,)="","",VLOOKUP($A252,Vocabulary!$A:$J,2,)),"")</f>
        <v>MooringPlace</v>
      </c>
      <c r="D252" s="13" t="str">
        <f>IF($A252&lt;&gt;"",IF(VLOOKUP($A252,Vocabulary!$A:$J,10,)="","",VLOOKUP($A252,Vocabulary!$A:$J,10,)),"")</f>
        <v>&lt;fed-loc:MooringPlace&gt;</v>
      </c>
      <c r="E252" s="13" t="str">
        <f>IFERROR(IF(VLOOKUP(A252,VocabularyNL!$A:$G,6)=0,"",VLOOKUP(A252,VocabularyNL!$A:$G,6)),"")</f>
        <v>Aanlegplaats</v>
      </c>
      <c r="F252" s="13" t="str">
        <f>IFERROR(IF(VLOOKUP(A252,VocabularyFR!$A:$G,6)=0,"",VLOOKUP(A252,VocabularyFR!$A:$G,6)),"")</f>
        <v>Amarrage</v>
      </c>
      <c r="G252" s="13" t="str">
        <f>IF($A252&lt;&gt;"",VLOOKUP($A252,Vocabulary!$A:$J,3,),"")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2" s="13" t="str">
        <f>IFERROR(IF(VLOOKUP(A252,VocabularyNL!$A:$G,7)=0,"",VLOOKUP(A252,VocabularyNL!$A:$H,7)),"")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2" s="13" t="str">
        <f>IFERROR(IF(VLOOKUP(A252,VocabularyFR!$A:$G,7)=0,"",VLOOKUP(A252,VocabularyFR!$A:$H,7)),"")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57.6" x14ac:dyDescent="0.3">
      <c r="A253" s="4">
        <v>258</v>
      </c>
      <c r="B253" s="13" t="str">
        <f>IF($A253&lt;&gt;"",VLOOKUP($A253,Vocabulary!$A:$J,4,),"")</f>
        <v>Location</v>
      </c>
      <c r="C253" s="13" t="str">
        <f>IF($A253&lt;&gt;"",IF(VLOOKUP($A253,Vocabulary!$A:$J,2,)="","",VLOOKUP($A253,Vocabulary!$A:$J,2,)),"")</f>
        <v>Municipality</v>
      </c>
      <c r="D253" s="13" t="str">
        <f>IF($A253&lt;&gt;"",IF(VLOOKUP($A253,Vocabulary!$A:$J,10,)="","",VLOOKUP($A253,Vocabulary!$A:$J,10,)),"")</f>
        <v>&lt;fed-loc:Municipality&gt;</v>
      </c>
      <c r="E253" s="13" t="str">
        <f>IFERROR(IF(VLOOKUP(A253,VocabularyNL!$A:$G,6)=0,"",VLOOKUP(A253,VocabularyNL!$A:$G,6)),"")</f>
        <v>Gemeente</v>
      </c>
      <c r="F253" s="13" t="str">
        <f>IFERROR(IF(VLOOKUP(A253,VocabularyFR!$A:$G,6)=0,"",VLOOKUP(A253,VocabularyFR!$A:$G,6)),"")</f>
        <v>Commune</v>
      </c>
      <c r="G253" s="13" t="str">
        <f>IF($A253&lt;&gt;"",VLOOKUP($A253,Vocabulary!$A:$J,3,),"")</f>
        <v>Official administrative zone of the Belgian territory. The municipality is the smallest administrative part of the Belgian territory whose boundaries can only be changed by the legislator.</v>
      </c>
      <c r="H253" s="13" t="str">
        <f>IFERROR(IF(VLOOKUP(A253,VocabularyNL!$A:$G,7)=0,"",VLOOKUP(A253,VocabularyNL!$A:$H,7)),"")</f>
        <v>Officiële administratieve zone van het Belgisch grondgebied. De gemeente is het kleinste administratieve deel van het Belgisch grondgebied waarvan de grenzen enkel door de wetgever kunnen worden gewijzigd.</v>
      </c>
      <c r="I253" s="13" t="str">
        <f>IFERROR(IF(VLOOKUP(A253,VocabularyFR!$A:$G,7)=0,"",VLOOKUP(A253,VocabularyFR!$A:$H,7)),"")</f>
        <v>Zone administrative officielle du territoire belge. La commune est la plus petite partie administrative du territoire belge dont les limites ne peuvent être modifiées que par le législateur.</v>
      </c>
      <c r="J253" s="13" t="str">
        <f>IF($A253&lt;&gt;"",IF(VLOOKUP($A253,Vocabulary!$A:$J,7,)="","",VLOOKUP($A253,Vocabulary!$A:$J,7,)),"")</f>
        <v/>
      </c>
      <c r="K253" s="13" t="str">
        <f>IFERROR(IF(VLOOKUP(A253,VocabularyNL!$A:$H,8)=0,"",VLOOKUP(A253,VocabularyNL!$A:$H,8)),"")</f>
        <v/>
      </c>
      <c r="L253" s="13" t="str">
        <f>IFERROR(IF(VLOOKUP(A253,VocabularyFR!$A:$H,8)=0,"",VLOOKUP(A253,VocabularyFR!$A:$H,8)),"")</f>
        <v/>
      </c>
    </row>
    <row r="254" spans="1:12" ht="43.2" x14ac:dyDescent="0.3">
      <c r="A254" s="4">
        <v>260</v>
      </c>
      <c r="B254" s="13" t="str">
        <f>IF($A254&lt;&gt;"",VLOOKUP($A254,Vocabulary!$A:$J,4,),"")</f>
        <v>Location</v>
      </c>
      <c r="C254" s="13" t="str">
        <f>IF($A254&lt;&gt;"",IF(VLOOKUP($A254,Vocabulary!$A:$J,2,)="","",VLOOKUP($A254,Vocabulary!$A:$J,2,)),"")</f>
        <v>Parcel</v>
      </c>
      <c r="D254" s="13" t="str">
        <f>IF($A254&lt;&gt;"",IF(VLOOKUP($A254,Vocabulary!$A:$J,10,)="","",VLOOKUP($A254,Vocabulary!$A:$J,10,)),"")</f>
        <v>&lt;fed-loc:Parcel&gt;</v>
      </c>
      <c r="E254" s="13" t="str">
        <f>IFERROR(IF(VLOOKUP(A254,VocabularyNL!$A:$G,6)=0,"",VLOOKUP(A254,VocabularyNL!$A:$G,6)),"")</f>
        <v>Perceel</v>
      </c>
      <c r="F254" s="13" t="str">
        <f>IFERROR(IF(VLOOKUP(A254,VocabularyFR!$A:$G,6)=0,"",VLOOKUP(A254,VocabularyFR!$A:$G,6)),"")</f>
        <v>Parcelle</v>
      </c>
      <c r="G254" s="13" t="str">
        <f>IF($A254&lt;&gt;"",VLOOKUP($A254,Vocabulary!$A:$J,3,),"")</f>
        <v>A "parcel" is a part of the territory officially established with a cadastral or administrative purpose.</v>
      </c>
      <c r="H254" s="13" t="str">
        <f>IFERROR(IF(VLOOKUP(A254,VocabularyNL!$A:$G,7)=0,"",VLOOKUP(A254,VocabularyNL!$A:$H,7)),"")</f>
        <v>Een “perceel” is een deel van het grondgebied officieel vastgesteld met een kadastraal of administratief doel.</v>
      </c>
      <c r="I254" s="13" t="str">
        <f>IFERROR(IF(VLOOKUP(A254,VocabularyFR!$A:$G,7)=0,"",VLOOKUP(A254,VocabularyFR!$A:$H,7)),"")</f>
        <v>Une « parcelle » est une portion du territoire officiellement délimitée dans un but cadastral ou administratif.</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43.2" x14ac:dyDescent="0.3">
      <c r="A255" s="4">
        <v>261</v>
      </c>
      <c r="B255" s="13" t="str">
        <f>IF($A255&lt;&gt;"",VLOOKUP($A255,Vocabulary!$A:$J,4,),"")</f>
        <v>Location</v>
      </c>
      <c r="C255" s="13" t="str">
        <f>IF($A255&lt;&gt;"",IF(VLOOKUP($A255,Vocabulary!$A:$J,2,)="","",VLOOKUP($A255,Vocabulary!$A:$J,2,)),"")</f>
        <v>PartOfMunicipality</v>
      </c>
      <c r="D255" s="13" t="str">
        <f>IF($A255&lt;&gt;"",IF(VLOOKUP($A255,Vocabulary!$A:$J,10,)="","",VLOOKUP($A255,Vocabulary!$A:$J,10,)),"")</f>
        <v>&lt;fed-loc:PartOfMunicipality&gt;</v>
      </c>
      <c r="E255" s="13" t="str">
        <f>IFERROR(IF(VLOOKUP(A255,VocabularyNL!$A:$G,6)=0,"",VLOOKUP(A255,VocabularyNL!$A:$G,6)),"")</f>
        <v>Deelgemeente</v>
      </c>
      <c r="F255" s="13" t="str">
        <f>IFERROR(IF(VLOOKUP(A255,VocabularyFR!$A:$G,6)=0,"",VLOOKUP(A255,VocabularyFR!$A:$G,6)),"")</f>
        <v>Sous-municipalité</v>
      </c>
      <c r="G255" s="13" t="str">
        <f>IF($A255&lt;&gt;"",VLOOKUP($A255,Vocabulary!$A:$J,3,),"")</f>
        <v>A part of a municipality, such as a former municipality (prior to the merger of the municipalities), or a neighborhood.</v>
      </c>
      <c r="H255" s="13" t="str">
        <f>IFERROR(IF(VLOOKUP(A255,VocabularyNL!$A:$G,7)=0,"",VLOOKUP(A255,VocabularyNL!$A:$H,7)),"")</f>
        <v>Een deel van een gemeente, zoals een voormalige gemeente (voorafgaand aan de fusie van de gemeenten), of een wijk.</v>
      </c>
      <c r="I255" s="13" t="str">
        <f>IFERROR(IF(VLOOKUP(A255,VocabularyFR!$A:$G,7)=0,"",VLOOKUP(A255,VocabularyFR!$A:$H,7)),"")</f>
        <v>Une partie du territoire d’une commune, telle qu’une ancienne commune (préalable à la fusion des communes) ou un quartier.</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43.2" x14ac:dyDescent="0.3">
      <c r="A256" s="4">
        <v>262</v>
      </c>
      <c r="B256" s="13" t="str">
        <f>IF($A256&lt;&gt;"",VLOOKUP($A256,Vocabulary!$A:$J,4,),"")</f>
        <v>Location</v>
      </c>
      <c r="C256" s="13" t="str">
        <f>IF($A256&lt;&gt;"",IF(VLOOKUP($A256,Vocabulary!$A:$J,2,)="","",VLOOKUP($A256,Vocabulary!$A:$J,2,)),"")</f>
        <v>PostalInfo</v>
      </c>
      <c r="D256" s="13" t="str">
        <f>IF($A256&lt;&gt;"",IF(VLOOKUP($A256,Vocabulary!$A:$J,10,)="","",VLOOKUP($A256,Vocabulary!$A:$J,10,)),"")</f>
        <v>&lt;inspire-ad:PostalDescriptor&gt;</v>
      </c>
      <c r="E256" s="13" t="str">
        <f>IFERROR(IF(VLOOKUP(A256,VocabularyNL!$A:$G,6)=0,"",VLOOKUP(A256,VocabularyNL!$A:$G,6)),"")</f>
        <v>Postale info</v>
      </c>
      <c r="F256" s="13" t="str">
        <f>IFERROR(IF(VLOOKUP(A256,VocabularyFR!$A:$G,6)=0,"",VLOOKUP(A256,VocabularyFR!$A:$G,6)),"")</f>
        <v>Info de la poste</v>
      </c>
      <c r="G256" s="13" t="str">
        <f>IF($A256&lt;&gt;"",VLOOKUP($A256,Vocabulary!$A:$J,3,),"")</f>
        <v>Information given by the provider of the universal postal service for the identification of a grouping of addresses in a geographical area for postal purposes.</v>
      </c>
      <c r="H256" s="13" t="str">
        <f>IFERROR(IF(VLOOKUP(A256,VocabularyNL!$A:$G,7)=0,"",VLOOKUP(A256,VocabularyNL!$A:$H,7)),"")</f>
        <v>Informatie toegekend door de aanbieder van de universele postdienst voor de identificatie van een groepering van adressen in een geografisch gebied voor postale doeleinden.</v>
      </c>
      <c r="I256" s="13" t="str">
        <f>IFERROR(IF(VLOOKUP(A256,VocabularyFR!$A:$G,7)=0,"",VLOOKUP(A256,VocabularyFR!$A:$H,7)),"")</f>
        <v>Informations fournies par le fournisseur du service postal universel pour l'identification d'un regroupement d'adresses dans une zone géographique à des fins postales.</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100.8" x14ac:dyDescent="0.3">
      <c r="A257" s="4">
        <v>263</v>
      </c>
      <c r="B257" s="13" t="str">
        <f>IF($A257&lt;&gt;"",VLOOKUP($A257,Vocabulary!$A:$J,4,),"")</f>
        <v>Location</v>
      </c>
      <c r="C257" s="13" t="str">
        <f>IF($A257&lt;&gt;"",IF(VLOOKUP($A257,Vocabulary!$A:$J,2,)="","",VLOOKUP($A257,Vocabulary!$A:$J,2,)),"")</f>
        <v>Stand</v>
      </c>
      <c r="D257" s="13" t="str">
        <f>IF($A257&lt;&gt;"",IF(VLOOKUP($A257,Vocabulary!$A:$J,10,)="","",VLOOKUP($A257,Vocabulary!$A:$J,10,)),"")</f>
        <v>&lt;fed-loc:Stand&gt;</v>
      </c>
      <c r="E257" s="13" t="str">
        <f>IFERROR(IF(VLOOKUP(A257,VocabularyNL!$A:$G,6)=0,"",VLOOKUP(A257,VocabularyNL!$A:$G,6)),"")</f>
        <v>Standplaats</v>
      </c>
      <c r="F257" s="13" t="str">
        <f>IFERROR(IF(VLOOKUP(A257,VocabularyFR!$A:$G,6)=0,"",VLOOKUP(A257,VocabularyFR!$A:$G,6)),"")</f>
        <v>Emplacement</v>
      </c>
      <c r="G257" s="13" t="str">
        <f>IF($A257&lt;&gt;"",VLOOKUP($A257,Vocabulary!$A:$J,3,),"")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7" s="13" t="str">
        <f>IFERROR(IF(VLOOKUP(A257,VocabularyNL!$A:$G,7)=0,"",VLOOKUP(A257,VocabularyNL!$A:$H,7)),"")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7" s="13" t="str">
        <f>IFERROR(IF(VLOOKUP(A257,VocabularyFR!$A:$G,7)=0,"",VLOOKUP(A257,VocabularyFR!$A:$H,7)),"")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ht="57.6" x14ac:dyDescent="0.3">
      <c r="A258" s="4">
        <v>267</v>
      </c>
      <c r="B258" s="13" t="str">
        <f>IF($A258&lt;&gt;"",VLOOKUP($A258,Vocabulary!$A:$J,4,),"")</f>
        <v>Location</v>
      </c>
      <c r="C258" s="13" t="str">
        <f>IF($A258&lt;&gt;"",IF(VLOOKUP($A258,Vocabulary!$A:$J,2,)="","",VLOOKUP($A258,Vocabulary!$A:$J,2,)),"")</f>
        <v>addressPosition</v>
      </c>
      <c r="D258" s="13" t="str">
        <f>IF($A258&lt;&gt;"",IF(VLOOKUP($A258,Vocabulary!$A:$J,10,)="","",VLOOKUP($A258,Vocabulary!$A:$J,10,)),"")</f>
        <v>&lt;inspire-ad:Address.position&gt;</v>
      </c>
      <c r="E258" s="13" t="str">
        <f>IFERROR(IF(VLOOKUP(A258,VocabularyNL!$A:$G,6)=0,"",VLOOKUP(A258,VocabularyNL!$A:$G,6)),"")</f>
        <v>Positie</v>
      </c>
      <c r="F258" s="13" t="str">
        <f>IFERROR(IF(VLOOKUP(A258,VocabularyFR!$A:$G,6)=0,"",VLOOKUP(A258,VocabularyFR!$A:$G,6)),"")</f>
        <v>Position</v>
      </c>
      <c r="G258" s="13" t="str">
        <f>IF($A258&lt;&gt;"",VLOOKUP($A258,Vocabulary!$A:$J,3,),"")</f>
        <v>Position of a characteristic point that represents the position of the address according to a specific specification and includes information about the origin of the position.</v>
      </c>
      <c r="H258" s="13" t="str">
        <f>IFERROR(IF(VLOOKUP(A258,VocabularyNL!$A:$G,7)=0,"",VLOOKUP(A258,VocabularyNL!$A:$H,7)),"")</f>
        <v>Positie van een karakeristiek punt dat de positie van het adres vertegenwoordigt volgens een bepaalde specificatie en inclusief informatie over de herkomst van de positie.</v>
      </c>
      <c r="I258" s="13" t="str">
        <f>IFERROR(IF(VLOOKUP(A258,VocabularyFR!$A:$G,7)=0,"",VLOOKUP(A258,VocabularyFR!$A:$H,7)),"")</f>
        <v>Position d'un point caractéristique qui représente la position de l'adresse en fonction d'une spécification spécifique et inclut des informations sur l'origine de la position.</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43.2" x14ac:dyDescent="0.3">
      <c r="A259" s="4">
        <v>268</v>
      </c>
      <c r="B259" s="13" t="str">
        <f>IF($A259&lt;&gt;"",VLOOKUP($A259,Vocabulary!$A:$J,4,),"")</f>
        <v>Location</v>
      </c>
      <c r="C259" s="13" t="str">
        <f>IF($A259&lt;&gt;"",IF(VLOOKUP($A259,Vocabulary!$A:$J,2,)="","",VLOOKUP($A259,Vocabulary!$A:$J,2,)),"")</f>
        <v>addressSortField</v>
      </c>
      <c r="D259" s="13" t="str">
        <f>IF($A259&lt;&gt;"",IF(VLOOKUP($A259,Vocabulary!$A:$J,10,)="","",VLOOKUP($A259,Vocabulary!$A:$J,10,)),"")</f>
        <v>&lt;fed-loc:addressSortField&gt;</v>
      </c>
      <c r="E259" s="13" t="str">
        <f>IFERROR(IF(VLOOKUP(A259,VocabularyNL!$A:$G,6)=0,"",VLOOKUP(A259,VocabularyNL!$A:$G,6)),"")</f>
        <v>Adres sorteerveld</v>
      </c>
      <c r="F259" s="13" t="str">
        <f>IFERROR(IF(VLOOKUP(A259,VocabularyFR!$A:$G,6)=0,"",VLOOKUP(A259,VocabularyFR!$A:$G,6)),"")</f>
        <v>Adresse champs de triage</v>
      </c>
      <c r="G259" s="13" t="str">
        <f>IF($A259&lt;&gt;"",VLOOKUP($A259,Vocabulary!$A:$J,3,),"")</f>
        <v>Transformation of the original house number &amp; bus number (eg addition of leading zeros) so that this can be sorted.</v>
      </c>
      <c r="H259" s="13" t="str">
        <f>IFERROR(IF(VLOOKUP(A259,VocabularyNL!$A:$G,7)=0,"",VLOOKUP(A259,VocabularyNL!$A:$H,7)),"")</f>
        <v>Transformatie van het oorspronkelijk huisnummer&amp;busnummer (bv toevoeging van voorloopnullen) zodat dit kan worden gesorteerd.</v>
      </c>
      <c r="I259" s="13" t="str">
        <f>IFERROR(IF(VLOOKUP(A259,VocabularyFR!$A:$G,7)=0,"",VLOOKUP(A259,VocabularyFR!$A:$H,7)),"")</f>
        <v>Transformation du numéro de maison d'origine et du numéro de bus (par exemple, ajout de zéros à gauche) afin que cela puisse être trié.</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x14ac:dyDescent="0.3">
      <c r="A260" s="4">
        <v>269</v>
      </c>
      <c r="B260" s="13" t="str">
        <f>IF($A260&lt;&gt;"",VLOOKUP($A260,Vocabulary!$A:$J,4,),"")</f>
        <v>Location</v>
      </c>
      <c r="C260" s="13" t="str">
        <f>IF($A260&lt;&gt;"",IF(VLOOKUP($A260,Vocabulary!$A:$J,2,)="","",VLOOKUP($A260,Vocabulary!$A:$J,2,)),"")</f>
        <v>addressStatus</v>
      </c>
      <c r="D260" s="13" t="str">
        <f>IF($A260&lt;&gt;"",IF(VLOOKUP($A260,Vocabulary!$A:$J,10,)="","",VLOOKUP($A260,Vocabulary!$A:$J,10,)),"")</f>
        <v>&lt;inspire-ad:Address.status&gt;</v>
      </c>
      <c r="E260" s="13" t="str">
        <f>IFERROR(IF(VLOOKUP(A260,VocabularyNL!$A:$G,6)=0,"",VLOOKUP(A260,VocabularyNL!$A:$G,6)),"")</f>
        <v>Adres status</v>
      </c>
      <c r="F260" s="13" t="str">
        <f>IFERROR(IF(VLOOKUP(A260,VocabularyFR!$A:$G,6)=0,"",VLOOKUP(A260,VocabularyFR!$A:$G,6)),"")</f>
        <v>Statut d'adresse</v>
      </c>
      <c r="G260" s="13" t="str">
        <f>IF($A260&lt;&gt;"",VLOOKUP($A260,Vocabulary!$A:$J,3,),"")</f>
        <v>Current status of the address.</v>
      </c>
      <c r="H260" s="13" t="str">
        <f>IFERROR(IF(VLOOKUP(A260,VocabularyNL!$A:$G,7)=0,"",VLOOKUP(A260,VocabularyNL!$A:$H,7)),"")</f>
        <v>Actuele toestand van het adres.</v>
      </c>
      <c r="I260" s="13" t="str">
        <f>IFERROR(IF(VLOOKUP(A260,VocabularyFR!$A:$G,7)=0,"",VLOOKUP(A260,VocabularyFR!$A:$H,7)),"")</f>
        <v>État actuel de l'adresse.</v>
      </c>
      <c r="J260" s="13" t="str">
        <f>IF($A260&lt;&gt;"",IF(VLOOKUP($A260,Vocabulary!$A:$J,7,)="","",VLOOKUP($A260,Vocabulary!$A:$J,7,)),"")</f>
        <v/>
      </c>
      <c r="K260" s="13" t="str">
        <f>IFERROR(IF(VLOOKUP(A260,VocabularyNL!$A:$H,8)=0,"",VLOOKUP(A260,VocabularyNL!$A:$H,8)),"")</f>
        <v/>
      </c>
      <c r="L260" s="13" t="str">
        <f>IFERROR(IF(VLOOKUP(A260,VocabularyFR!$A:$H,8)=0,"",VLOOKUP(A260,VocabularyFR!$A:$H,8)),"")</f>
        <v/>
      </c>
    </row>
    <row r="261" spans="1:12" ht="72" x14ac:dyDescent="0.3">
      <c r="A261" s="4">
        <v>272</v>
      </c>
      <c r="B261" s="13" t="str">
        <f>IF($A261&lt;&gt;"",VLOOKUP($A261,Vocabulary!$A:$J,4,),"")</f>
        <v>Location</v>
      </c>
      <c r="C261" s="13" t="str">
        <f>IF($A261&lt;&gt;"",IF(VLOOKUP($A261,Vocabulary!$A:$J,2,)="","",VLOOKUP($A261,Vocabulary!$A:$J,2,)),"")</f>
        <v>fullAddress</v>
      </c>
      <c r="D261" s="13" t="str">
        <f>IF($A261&lt;&gt;"",IF(VLOOKUP($A261,Vocabulary!$A:$J,10,)="","",VLOOKUP($A261,Vocabulary!$A:$J,10,)),"")</f>
        <v>&lt;locn:fullAddress&gt;</v>
      </c>
      <c r="E261" s="13" t="str">
        <f>IFERROR(IF(VLOOKUP(A261,VocabularyNL!$A:$G,6)=0,"",VLOOKUP(A261,VocabularyNL!$A:$G,6)),"")</f>
        <v>Volledig adres</v>
      </c>
      <c r="F261" s="13" t="str">
        <f>IFERROR(IF(VLOOKUP(A261,VocabularyFR!$A:$G,6)=0,"",VLOOKUP(A261,VocabularyFR!$A:$G,6)),"")</f>
        <v>Adresse complète</v>
      </c>
      <c r="G261" s="13" t="str">
        <f>IF($A261&lt;&gt;"",VLOOKUP($A261,Vocabulary!$A:$J,3,),"")</f>
        <v>The complete address in one string, whether or not formatted.
Avoids errors due to the splitting of the address in its parts. Displays the prescribed sequence of different parts</v>
      </c>
      <c r="H261" s="13" t="str">
        <f>IFERROR(IF(VLOOKUP(A261,VocabularyNL!$A:$G,7)=0,"",VLOOKUP(A261,VocabularyNL!$A:$H,7)),"")</f>
        <v xml:space="preserve">Het complete adres in één string, al dan niet geformatteerd. 
Vermijdt fouten tgv het opsplitsen ve adres in zijn onderdelen. Geeft de voorgeschreven volgorde vd verschillende onderdelen weer </v>
      </c>
      <c r="I261" s="13" t="str">
        <f>IFERROR(IF(VLOOKUP(A261,VocabularyFR!$A:$G,7)=0,"",VLOOKUP(A261,VocabularyFR!$A:$H,7)),"")</f>
        <v>L'adresse complète dans une chaîne, formatée ou non.
Évite les erreurs dues à la division de l'adresse dans ses parties. Affiche la séquence prescrite de différentes parties</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43.2" x14ac:dyDescent="0.3">
      <c r="A262" s="4">
        <v>276</v>
      </c>
      <c r="B262" s="13" t="str">
        <f>IF($A262&lt;&gt;"",VLOOKUP($A262,Vocabulary!$A:$J,4,),"")</f>
        <v>Location</v>
      </c>
      <c r="C262" s="13" t="str">
        <f>IF($A262&lt;&gt;"",IF(VLOOKUP($A262,Vocabulary!$A:$J,2,)="","",VLOOKUP($A262,Vocabulary!$A:$J,2,)),"")</f>
        <v>hasComponent</v>
      </c>
      <c r="D262" s="13" t="str">
        <f>IF($A262&lt;&gt;"",IF(VLOOKUP($A262,Vocabulary!$A:$J,10,)="","",VLOOKUP($A262,Vocabulary!$A:$J,10,)),"")</f>
        <v>&lt;inspire-ad:Address.component&gt;</v>
      </c>
      <c r="E262" s="13" t="str">
        <f>IFERROR(IF(VLOOKUP(A262,VocabularyNL!$A:$G,6)=0,"",VLOOKUP(A262,VocabularyNL!$A:$G,6)),"")</f>
        <v>Heeft onderdeel</v>
      </c>
      <c r="F262" s="13" t="str">
        <f>IFERROR(IF(VLOOKUP(A262,VocabularyFR!$A:$G,6)=0,"",VLOOKUP(A262,VocabularyFR!$A:$G,6)),"")</f>
        <v>Est composé de</v>
      </c>
      <c r="G262" s="13" t="str">
        <f>IF($A262&lt;&gt;"",VLOOKUP($A262,Vocabulary!$A:$J,3,),"")</f>
        <v>Refers to the various components of a Class.
E.g. Address (PostalInfo, Street, Municipality)</v>
      </c>
      <c r="H262" s="13" t="str">
        <f>IFERROR(IF(VLOOKUP(A262,VocabularyNL!$A:$G,7)=0,"",VLOOKUP(A262,VocabularyNL!$A:$H,7)),"")</f>
        <v>Verwijst naar de verschillende componenten van een klasse.
Bijv. Adres (PostalInfo, Straat, Gemeente)</v>
      </c>
      <c r="I262" s="13" t="str">
        <f>IFERROR(IF(VLOOKUP(A262,VocabularyFR!$A:$G,7)=0,"",VLOOKUP(A262,VocabularyFR!$A:$H,7)),"")</f>
        <v xml:space="preserve">
Fait référence aux divers composants d’une classe.
Par exemple. Adresse (PostalInfo, Rue, Municipalité) </v>
      </c>
      <c r="J262" s="13" t="str">
        <f>IF($A262&lt;&gt;"",IF(VLOOKUP($A262,Vocabulary!$A:$J,7,)="","",VLOOKUP($A262,Vocabulary!$A:$J,7,)),"")</f>
        <v>BEST datamodel: hasComponent
alternative property names to be checked with BEST:
hasStreet, hasMunicipality, hasPartOfMunicipality, hasPostalInfo</v>
      </c>
      <c r="K262" s="13" t="str">
        <f>IFERROR(IF(VLOOKUP(A262,VocabularyNL!$A:$H,8)=0,"",VLOOKUP(A262,VocabularyNL!$A:$H,8)),"")</f>
        <v>BEST datamodel: hasComponent</v>
      </c>
      <c r="L262" s="13" t="str">
        <f>IFERROR(IF(VLOOKUP(A262,VocabularyFR!$A:$H,8)=0,"",VLOOKUP(A262,VocabularyFR!$A:$H,8)),"")</f>
        <v>BEST modèle de données: hasComponent</v>
      </c>
    </row>
    <row r="263" spans="1:12" ht="28.8" x14ac:dyDescent="0.3">
      <c r="A263" s="4">
        <v>277</v>
      </c>
      <c r="B263" s="13" t="str">
        <f>IF($A263&lt;&gt;"",VLOOKUP($A263,Vocabulary!$A:$J,4,),"")</f>
        <v>Location</v>
      </c>
      <c r="C263" s="13" t="str">
        <f>IF($A263&lt;&gt;"",IF(VLOOKUP($A263,Vocabulary!$A:$J,2,)="","",VLOOKUP($A263,Vocabulary!$A:$J,2,)),"")</f>
        <v>hasRepresentation</v>
      </c>
      <c r="D263" s="13" t="str">
        <f>IF($A263&lt;&gt;"",IF(VLOOKUP($A263,Vocabulary!$A:$J,10,)="","",VLOOKUP($A263,Vocabulary!$A:$J,10,)),"")</f>
        <v>&lt;fed-loc:hasRepresentation&gt;</v>
      </c>
      <c r="E263" s="13" t="str">
        <f>IFERROR(IF(VLOOKUP(A263,VocabularyNL!$A:$G,6)=0,"",VLOOKUP(A263,VocabularyNL!$A:$G,6)),"")</f>
        <v>Heeft voorstelling</v>
      </c>
      <c r="F263" s="13" t="str">
        <f>IFERROR(IF(VLOOKUP(A263,VocabularyFR!$A:$G,6)=0,"",VLOOKUP(A263,VocabularyFR!$A:$G,6)),"")</f>
        <v>Est representé par</v>
      </c>
      <c r="G263" s="13" t="str">
        <f>IF($A263&lt;&gt;"",VLOOKUP($A263,Vocabulary!$A:$J,3,),"")</f>
        <v>An object is represented by another.
E.g. Address has an AddressRepresentation.</v>
      </c>
      <c r="H263" s="13" t="str">
        <f>IFERROR(IF(VLOOKUP(A263,VocabularyNL!$A:$G,7)=0,"",VLOOKUP(A263,VocabularyNL!$A:$H,7)),"")</f>
        <v>Een object wordt vertegenwoordigd door een ander.
Bijv. Adres heeft een adresrepresentatie.</v>
      </c>
      <c r="I263" s="13" t="str">
        <f>IFERROR(IF(VLOOKUP(A263,VocabularyFR!$A:$G,7)=0,"",VLOOKUP(A263,VocabularyFR!$A:$H,7)),"")</f>
        <v>Un objet est représenté par un autre.
Par exemple: L'adresse a une représentation d'adresse.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43.2" x14ac:dyDescent="0.3">
      <c r="A264" s="4">
        <v>278</v>
      </c>
      <c r="B264" s="13" t="str">
        <f>IF($A264&lt;&gt;"",VLOOKUP($A264,Vocabulary!$A:$J,4,),"")</f>
        <v>Location</v>
      </c>
      <c r="C264" s="13" t="str">
        <f>IF($A264&lt;&gt;"",IF(VLOOKUP($A264,Vocabulary!$A:$J,2,)="","",VLOOKUP($A264,Vocabulary!$A:$J,2,)),"")</f>
        <v>homonymAddition</v>
      </c>
      <c r="D264" s="13" t="str">
        <f>IF($A264&lt;&gt;"",IF(VLOOKUP($A264,Vocabulary!$A:$J,10,)="","",VLOOKUP($A264,Vocabulary!$A:$J,10,)),"")</f>
        <v>&lt;fed-loc:homonymAddition&gt;</v>
      </c>
      <c r="E264" s="13" t="str">
        <f>IFERROR(IF(VLOOKUP(A264,VocabularyNL!$A:$G,6)=0,"",VLOOKUP(A264,VocabularyNL!$A:$G,6)),"")</f>
        <v>Homoniemtoevoeging</v>
      </c>
      <c r="F264" s="13" t="str">
        <f>IFERROR(IF(VLOOKUP(A264,VocabularyFR!$A:$G,6)=0,"",VLOOKUP(A264,VocabularyFR!$A:$G,6)),"")</f>
        <v>Addition homonyme</v>
      </c>
      <c r="G264" s="13" t="str">
        <f>IF($A264&lt;&gt;"",VLOOKUP($A264,Vocabulary!$A:$J,3,),"")</f>
        <v>Addition to distinguish double street names (street names with the same name but different location in the municipality and their own addresses).</v>
      </c>
      <c r="H264" s="13" t="str">
        <f>IFERROR(IF(VLOOKUP(A264,VocabularyNL!$A:$G,7)=0,"",VLOOKUP(A264,VocabularyNL!$A:$H,7)),"")</f>
        <v>Toevoeging om dubbele straatnamen (straatnamen met dezelfde naam maar andere ligging in de gemeente en eigen adressen) van elkaar te onderscheiden.</v>
      </c>
      <c r="I264" s="13" t="str">
        <f>IFERROR(IF(VLOOKUP(A264,VocabularyFR!$A:$G,7)=0,"",VLOOKUP(A264,VocabularyFR!$A:$H,7)),"")</f>
        <v>Ajout pour distinguer les noms de rues doubles (noms de rues avec le même nom mais emplacement différent dans la municipalité et leurs propres adresses).</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28.8" x14ac:dyDescent="0.3">
      <c r="A265" s="4">
        <v>280</v>
      </c>
      <c r="B265" s="13" t="str">
        <f>IF($A265&lt;&gt;"",VLOOKUP($A265,Vocabulary!$A:$J,4,),"")</f>
        <v>Location</v>
      </c>
      <c r="C265" s="13" t="str">
        <f>IF($A265&lt;&gt;"",IF(VLOOKUP($A265,Vocabulary!$A:$J,2,)="","",VLOOKUP($A265,Vocabulary!$A:$J,2,)),"")</f>
        <v>assignedTo</v>
      </c>
      <c r="D265" s="13" t="str">
        <f>IF($A265&lt;&gt;"",IF(VLOOKUP($A265,Vocabulary!$A:$J,10,)="","",VLOOKUP($A265,Vocabulary!$A:$J,10,)),"")</f>
        <v>&lt;fed-loc:assignedTo&gt;</v>
      </c>
      <c r="E265" s="13" t="str">
        <f>IFERROR(IF(VLOOKUP(A265,VocabularyNL!$A:$G,6)=0,"",VLOOKUP(A265,VocabularyNL!$A:$G,6)),"")</f>
        <v>Is gehecht aan</v>
      </c>
      <c r="F265" s="13" t="str">
        <f>IFERROR(IF(VLOOKUP(A265,VocabularyFR!$A:$G,6)=0,"",VLOOKUP(A265,VocabularyFR!$A:$G,6)),"")</f>
        <v>Est assigné à</v>
      </c>
      <c r="G265" s="13" t="str">
        <f>IF($A265&lt;&gt;"",VLOOKUP($A265,Vocabulary!$A:$J,3,),"")</f>
        <v>Addressable object to which the address has been assigned.</v>
      </c>
      <c r="H265" s="13" t="str">
        <f>IFERROR(IF(VLOOKUP(A265,VocabularyNL!$A:$G,7)=0,"",VLOOKUP(A265,VocabularyNL!$A:$H,7)),"")</f>
        <v>Adresseerbaar object waaraan het adres is toegekend.</v>
      </c>
      <c r="I265" s="13" t="str">
        <f>IFERROR(IF(VLOOKUP(A265,VocabularyFR!$A:$G,7)=0,"",VLOOKUP(A265,VocabularyFR!$A:$H,7)),"")</f>
        <v>Objet adressable auquel l'adresse a été attribuée.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72" x14ac:dyDescent="0.3">
      <c r="A266" s="4">
        <v>283</v>
      </c>
      <c r="B266" s="13" t="str">
        <f>IF($A266&lt;&gt;"",VLOOKUP($A266,Vocabulary!$A:$J,4,),"")</f>
        <v>Location</v>
      </c>
      <c r="C266" s="13" t="str">
        <f>IF($A266&lt;&gt;"",IF(VLOOKUP($A266,Vocabulary!$A:$J,2,)="","",VLOOKUP($A266,Vocabulary!$A:$J,2,)),"")</f>
        <v>isOfficiallyAssigned</v>
      </c>
      <c r="D266" s="13" t="str">
        <f>IF($A266&lt;&gt;"",IF(VLOOKUP($A266,Vocabulary!$A:$J,10,)="","",VLOOKUP($A266,Vocabulary!$A:$J,10,)),"")</f>
        <v>&lt;fed-loc:isOfficiallyAssigned&gt;</v>
      </c>
      <c r="E266" s="13" t="str">
        <f>IFERROR(IF(VLOOKUP(A266,VocabularyNL!$A:$G,6)=0,"",VLOOKUP(A266,VocabularyNL!$A:$G,6)),"")</f>
        <v>Is officieel toegekend</v>
      </c>
      <c r="F266" s="13" t="str">
        <f>IFERROR(IF(VLOOKUP(A266,VocabularyFR!$A:$G,6)=0,"",VLOOKUP(A266,VocabularyFR!$A:$G,6)),"")</f>
        <v>Est attribué officiellement</v>
      </c>
      <c r="G266" s="13" t="str">
        <f>IF($A266&lt;&gt;"",VLOOKUP($A266,Vocabulary!$A:$J,3,),"")</f>
        <v>Indicates whether the address has been officially assigned by the address manager.
An address is unofficial if its existence was not known from the administrative procedures, but only after it was actually established on the site.</v>
      </c>
      <c r="H266" s="13" t="str">
        <f>IFERROR(IF(VLOOKUP(A266,VocabularyNL!$A:$G,7)=0,"",VLOOKUP(A266,VocabularyNL!$A:$H,7)),"")</f>
        <v>Geeft aan of het adres officieel door de adresbeheerder is toegekend.
Een adres is niet-officieel wanneer het bestaan ervan niet gekend was vanuit de administratieve procedures, maar pas nadat nadat het feitelijk is vastgesteld op het terrein.</v>
      </c>
      <c r="I266" s="13" t="str">
        <f>IFERROR(IF(VLOOKUP(A266,VocabularyFR!$A:$G,7)=0,"",VLOOKUP(A266,VocabularyFR!$A:$H,7)),"")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6" s="13" t="str">
        <f>IF($A266&lt;&gt;"",IF(VLOOKUP($A266,Vocabulary!$A:$J,7,)="","",VLOOKUP($A266,Vocabulary!$A:$J,7,)),"")</f>
        <v/>
      </c>
      <c r="K266" s="13" t="str">
        <f>IFERROR(IF(VLOOKUP(A266,VocabularyNL!$A:$H,8)=0,"",VLOOKUP(A266,VocabularyNL!$A:$H,8)),"")</f>
        <v/>
      </c>
      <c r="L266" s="13" t="str">
        <f>IFERROR(IF(VLOOKUP(A266,VocabularyFR!$A:$H,8)=0,"",VLOOKUP(A266,VocabularyFR!$A:$H,8)),"")</f>
        <v/>
      </c>
    </row>
    <row r="267" spans="1:12" ht="72" x14ac:dyDescent="0.3">
      <c r="A267" s="4">
        <v>285</v>
      </c>
      <c r="B267" s="13" t="str">
        <f>IF($A267&lt;&gt;"",VLOOKUP($A267,Vocabulary!$A:$J,4,),"")</f>
        <v>Location</v>
      </c>
      <c r="C267" s="13" t="str">
        <f>IF($A267&lt;&gt;"",IF(VLOOKUP($A267,Vocabulary!$A:$J,2,)="","",VLOOKUP($A267,Vocabulary!$A:$J,2,)),"")</f>
        <v>situatedIn</v>
      </c>
      <c r="D267" s="13" t="str">
        <f>IF($A267&lt;&gt;"",IF(VLOOKUP($A267,Vocabulary!$A:$J,10,)="","",VLOOKUP($A267,Vocabulary!$A:$J,10,)),"")</f>
        <v>&lt;inspire-ad:AddressComponent.situatedWithin&gt;</v>
      </c>
      <c r="E267" s="13" t="str">
        <f>IFERROR(IF(VLOOKUP(A267,VocabularyNL!$A:$G,6)=0,"",VLOOKUP(A267,VocabularyNL!$A:$G,6)),"")</f>
        <v>Is gesitueerd in</v>
      </c>
      <c r="F267" s="13" t="str">
        <f>IFERROR(IF(VLOOKUP(A267,VocabularyFR!$A:$G,6)=0,"",VLOOKUP(A267,VocabularyFR!$A:$G,6)),"")</f>
        <v>Est situé à</v>
      </c>
      <c r="G267" s="13" t="str">
        <f>IF($A267&lt;&gt;"",VLOOKUP($A267,Vocabulary!$A:$J,3,),"")</f>
        <v>Indicator that that says that a location is situated in another location.
E.g. 
an address can be situated in a part of a municipality, 
a part of a municipality is situated in a municipality</v>
      </c>
      <c r="H267" s="13" t="str">
        <f>IFERROR(IF(VLOOKUP(A267,VocabularyNL!$A:$G,7)=0,"",VLOOKUP(A267,VocabularyNL!$A:$H,7)),"")</f>
        <v>Indicator die aangeeft dat een locatie zich in een andere locatie bevindt.
Bijv.
een adres ligt in een deel van een gemeente,
een deel van een gemeente ligt in een gemeente</v>
      </c>
      <c r="I267" s="13" t="str">
        <f>IFERROR(IF(VLOOKUP(A267,VocabularyFR!$A:$G,7)=0,"",VLOOKUP(A267,VocabularyFR!$A:$H,7)),"")</f>
        <v>Indicateur qui indique qu'un emplacement est situé à un autre endroit.
Par exemple.
une adresse peut être située dans une partie de la commune,
une partie d'une commune est située dans une commune</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x14ac:dyDescent="0.3">
      <c r="A268" s="4">
        <v>289</v>
      </c>
      <c r="B268" s="13" t="str">
        <f>IF($A268&lt;&gt;"",VLOOKUP($A268,Vocabulary!$A:$J,4,),"")</f>
        <v>Location</v>
      </c>
      <c r="C268" s="13" t="str">
        <f>IF($A268&lt;&gt;"",IF(VLOOKUP($A268,Vocabulary!$A:$J,2,)="","",VLOOKUP($A268,Vocabulary!$A:$J,2,)),"")</f>
        <v>municipalityName</v>
      </c>
      <c r="D268" s="13" t="str">
        <f>IF($A268&lt;&gt;"",IF(VLOOKUP($A268,Vocabulary!$A:$J,10,)="","",VLOOKUP($A268,Vocabulary!$A:$J,10,)),"")</f>
        <v>&lt;fed-loc:municipalityName&gt;</v>
      </c>
      <c r="E268" s="13" t="str">
        <f>IFERROR(IF(VLOOKUP(A268,VocabularyNL!$A:$G,6)=0,"",VLOOKUP(A268,VocabularyNL!$A:$G,6)),"")</f>
        <v>Naam gemeente</v>
      </c>
      <c r="F268" s="13" t="str">
        <f>IFERROR(IF(VLOOKUP(A268,VocabularyFR!$A:$G,6)=0,"",VLOOKUP(A268,VocabularyFR!$A:$G,6)),"")</f>
        <v>Nom de la commune</v>
      </c>
      <c r="G268" s="13" t="str">
        <f>IF($A268&lt;&gt;"",VLOOKUP($A268,Vocabulary!$A:$J,3,),"")</f>
        <v>Name of the municipality</v>
      </c>
      <c r="H268" s="13" t="str">
        <f>IFERROR(IF(VLOOKUP(A268,VocabularyNL!$A:$G,7)=0,"",VLOOKUP(A268,VocabularyNL!$A:$H,7)),"")</f>
        <v>Naam van de gemeente.</v>
      </c>
      <c r="I268" s="13" t="str">
        <f>IFERROR(IF(VLOOKUP(A268,VocabularyFR!$A:$G,7)=0,"",VLOOKUP(A268,VocabularyFR!$A:$H,7)),"")</f>
        <v>Nom de la commune.</v>
      </c>
      <c r="J268" s="13" t="str">
        <f>IF($A268&lt;&gt;"",IF(VLOOKUP($A268,Vocabulary!$A:$J,7,)="","",VLOOKUP($A268,Vocabulary!$A:$J,7,)),"")</f>
        <v/>
      </c>
      <c r="K268" s="13" t="str">
        <f>IFERROR(IF(VLOOKUP(A268,VocabularyNL!$A:$H,8)=0,"",VLOOKUP(A268,VocabularyNL!$A:$H,8)),"")</f>
        <v/>
      </c>
      <c r="L268" s="13" t="str">
        <f>IFERROR(IF(VLOOKUP(A268,VocabularyFR!$A:$H,8)=0,"",VLOOKUP(A268,VocabularyFR!$A:$H,8)),"")</f>
        <v/>
      </c>
    </row>
    <row r="269" spans="1:12" ht="144" x14ac:dyDescent="0.3">
      <c r="A269" s="4">
        <v>292</v>
      </c>
      <c r="B269" s="13" t="str">
        <f>IF($A269&lt;&gt;"",VLOOKUP($A269,Vocabulary!$A:$J,4,),"")</f>
        <v>Location</v>
      </c>
      <c r="C269" s="13" t="str">
        <f>IF($A269&lt;&gt;"",IF(VLOOKUP($A269,Vocabulary!$A:$J,2,)="","",VLOOKUP($A269,Vocabulary!$A:$J,2,)),"")</f>
        <v>nameSpace</v>
      </c>
      <c r="D269" s="13" t="str">
        <f>IF($A269&lt;&gt;"",IF(VLOOKUP($A269,Vocabulary!$A:$J,10,)="","",VLOOKUP($A269,Vocabulary!$A:$J,10,)),"")</f>
        <v>&lt;fed-loc:nameSpace&gt;</v>
      </c>
      <c r="E269" s="13" t="str">
        <f>IFERROR(IF(VLOOKUP(A269,VocabularyNL!$A:$G,6)=0,"",VLOOKUP(A269,VocabularyNL!$A:$G,6)),"")</f>
        <v>Namespace</v>
      </c>
      <c r="F269" s="13" t="str">
        <f>IFERROR(IF(VLOOKUP(A269,VocabularyFR!$A:$G,6)=0,"",VLOOKUP(A269,VocabularyFR!$A:$G,6)),"")</f>
        <v>Namespace</v>
      </c>
      <c r="G269" s="13" t="str">
        <f>IF($A269&lt;&gt;"",VLOOKUP($A269,Vocabulary!$A:$J,3,),"")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9" s="13" t="str">
        <f>IFERROR(IF(VLOOKUP(A269,VocabularyNL!$A:$G,7)=0,"",VLOOKUP(A269,VocabularyNL!$A:$H,7)),"")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9" s="13" t="str">
        <f>IFERROR(IF(VLOOKUP(A269,VocabularyFR!$A:$G,7)=0,"",VLOOKUP(A269,VocabularyFR!$A:$H,7)),"")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9" s="13" t="str">
        <f>IF($A269&lt;&gt;"",IF(VLOOKUP($A269,Vocabulary!$A:$J,7,)="","",VLOOKUP($A269,Vocabulary!$A:$J,7,)),"")</f>
        <v/>
      </c>
      <c r="K269" s="13" t="str">
        <f>IFERROR(IF(VLOOKUP(A269,VocabularyNL!$A:$H,8)=0,"",VLOOKUP(A269,VocabularyNL!$A:$H,8)),"")</f>
        <v/>
      </c>
      <c r="L269" s="13" t="str">
        <f>IFERROR(IF(VLOOKUP(A269,VocabularyFR!$A:$H,8)=0,"",VLOOKUP(A269,VocabularyFR!$A:$H,8)),"")</f>
        <v/>
      </c>
    </row>
    <row r="270" spans="1:12" ht="72" x14ac:dyDescent="0.3">
      <c r="A270" s="4">
        <v>294</v>
      </c>
      <c r="B270" s="13" t="str">
        <f>IF($A270&lt;&gt;"",VLOOKUP($A270,Vocabulary!$A:$J,4,),"")</f>
        <v>Location</v>
      </c>
      <c r="C270" s="13" t="str">
        <f>IF($A270&lt;&gt;"",IF(VLOOKUP($A270,Vocabulary!$A:$J,2,)="","",VLOOKUP($A270,Vocabulary!$A:$J,2,)),"")</f>
        <v>objectId</v>
      </c>
      <c r="D270" s="13" t="str">
        <f>IF($A270&lt;&gt;"",IF(VLOOKUP($A270,Vocabulary!$A:$J,10,)="","",VLOOKUP($A270,Vocabulary!$A:$J,10,)),"")</f>
        <v>&lt;dcterms:identifier&gt;</v>
      </c>
      <c r="E270" s="13" t="str">
        <f>IFERROR(IF(VLOOKUP(A270,VocabularyNL!$A:$G,6)=0,"",VLOOKUP(A270,VocabularyNL!$A:$G,6)),"")</f>
        <v>Identificator van een object</v>
      </c>
      <c r="F270" s="13" t="str">
        <f>IFERROR(IF(VLOOKUP(A270,VocabularyFR!$A:$G,6)=0,"",VLOOKUP(A270,VocabularyFR!$A:$G,6)),"")</f>
        <v>Identificateur de l'objet</v>
      </c>
      <c r="G270" s="13" t="str">
        <f>IF($A270&lt;&gt;"",VLOOKUP($A270,Vocabulary!$A:$J,3,),"")</f>
        <v>Recommended best practice is to identify the resource by means of a string conforming to a formal identification system. 
An unambiguous reference to the resource within a given context.</v>
      </c>
      <c r="H270" s="13" t="str">
        <f>IFERROR(IF(VLOOKUP(A270,VocabularyNL!$A:$G,7)=0,"",VLOOKUP(A270,VocabularyNL!$A:$H,7)),"")</f>
        <v>Aanbevolen beste praktijk is om de bron te identificeren door middel van een string die overeenkomt met een formeel identificatiesysteem.
Een eenduidige verwijzing naar de bron binnen een bepaalde context.</v>
      </c>
      <c r="I270" s="13" t="str">
        <f>IFERROR(IF(VLOOKUP(A270,VocabularyFR!$A:$G,7)=0,"",VLOOKUP(A270,VocabularyFR!$A:$H,7)),"")</f>
        <v>La meilleure pratique recommandée consiste à identifier la ressource à l'aide d'une chaîne conforme à un système d'identification formel.
Une référence non ambiguë à la ressource dans un contexte donné.</v>
      </c>
      <c r="J270" s="13"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K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L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row>
    <row r="271" spans="1:12" ht="28.8" x14ac:dyDescent="0.3">
      <c r="A271" s="4">
        <v>297</v>
      </c>
      <c r="B271" s="13" t="str">
        <f>IF($A271&lt;&gt;"",VLOOKUP($A271,Vocabulary!$A:$J,4,),"")</f>
        <v>Location</v>
      </c>
      <c r="C271" s="13" t="str">
        <f>IF($A271&lt;&gt;"",IF(VLOOKUP($A271,Vocabulary!$A:$J,2,)="","",VLOOKUP($A271,Vocabulary!$A:$J,2,)),"")</f>
        <v>partOfMunicipalityName</v>
      </c>
      <c r="D271" s="13" t="str">
        <f>IF($A271&lt;&gt;"",IF(VLOOKUP($A271,Vocabulary!$A:$J,10,)="","",VLOOKUP($A271,Vocabulary!$A:$J,10,)),"")</f>
        <v>&lt;fed-loc:partOfMunicipalityName&gt;</v>
      </c>
      <c r="E271" s="13" t="str">
        <f>IFERROR(IF(VLOOKUP(A271,VocabularyNL!$A:$G,6)=0,"",VLOOKUP(A271,VocabularyNL!$A:$G,6)),"")</f>
        <v>Naam deelgemeente</v>
      </c>
      <c r="F271" s="13" t="str">
        <f>IFERROR(IF(VLOOKUP(A271,VocabularyFR!$A:$G,6)=0,"",VLOOKUP(A271,VocabularyFR!$A:$G,6)),"")</f>
        <v>Nom de la sous-municipalité</v>
      </c>
      <c r="G271" s="13" t="str">
        <f>IF($A271&lt;&gt;"",VLOOKUP($A271,Vocabulary!$A:$J,3,),"")</f>
        <v>Name of the part of the municipality</v>
      </c>
      <c r="H271" s="13" t="str">
        <f>IFERROR(IF(VLOOKUP(A271,VocabularyNL!$A:$G,7)=0,"",VLOOKUP(A271,VocabularyNL!$A:$H,7)),"")</f>
        <v>BESTE context: de identifier bevat verschillende onderdelen, zoals een namespace, een objectidentificator en een versie-identificator.</v>
      </c>
      <c r="I271" s="13" t="str">
        <f>IFERROR(IF(VLOOKUP(A271,VocabularyFR!$A:$G,7)=0,"",VLOOKUP(A271,VocabularyFR!$A:$H,7)),"")</f>
        <v>Nom de la partie de la commune</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ht="86.4" x14ac:dyDescent="0.3">
      <c r="A272" s="4">
        <v>298</v>
      </c>
      <c r="B272" s="13" t="str">
        <f>IF($A272&lt;&gt;"",VLOOKUP($A272,Vocabulary!$A:$J,4,),"")</f>
        <v>Location</v>
      </c>
      <c r="C272" s="13" t="str">
        <f>IF($A272&lt;&gt;"",IF(VLOOKUP($A272,Vocabulary!$A:$J,2,)="","",VLOOKUP($A272,Vocabulary!$A:$J,2,)),"")</f>
        <v>boxNumber</v>
      </c>
      <c r="D272" s="13" t="str">
        <f>IF($A272&lt;&gt;"",IF(VLOOKUP($A272,Vocabulary!$A:$J,10,)="","",VLOOKUP($A272,Vocabulary!$A:$J,10,)),"")</f>
        <v>&lt;locn:poBox&gt;</v>
      </c>
      <c r="E272" s="13" t="str">
        <f>IFERROR(IF(VLOOKUP(A272,VocabularyNL!$A:$G,6)=0,"",VLOOKUP(A272,VocabularyNL!$A:$G,6)),"")</f>
        <v>Busnummer</v>
      </c>
      <c r="F272" s="13" t="str">
        <f>IFERROR(IF(VLOOKUP(A272,VocabularyFR!$A:$G,6)=0,"",VLOOKUP(A272,VocabularyFR!$A:$G,6)),"")</f>
        <v>Numéro de boite</v>
      </c>
      <c r="G272" s="13" t="str">
        <f>IF($A272&lt;&gt;"",VLOOKUP($A272,Vocabulary!$A:$J,3,),"")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2" s="13" t="str">
        <f>IFERROR(IF(VLOOKUP(A272,VocabularyNL!$A:$G,7)=0,"",VLOOKUP(A272,VocabularyNL!$A:$H,7)),"")</f>
        <v>Het busnummer (een specialisatie van huisnummer).
Officieel toegekende alfanumerieke code die wordt toegevoegd aan het huisnummer om meerdere gebouweenheden, standplaatsen, ligplaatsen of percelen te onderscheiden die hetzelfde huisnummer hebben.</v>
      </c>
      <c r="I272" s="13" t="str">
        <f>IFERROR(IF(VLOOKUP(A272,VocabularyFR!$A:$G,7)=0,"",VLOOKUP(A272,VocabularyFR!$A:$H,7)),"")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3">
      <c r="A273" s="4">
        <v>299</v>
      </c>
      <c r="B273" s="13" t="str">
        <f>IF($A273&lt;&gt;"",VLOOKUP($A273,Vocabulary!$A:$J,4,),"")</f>
        <v>Location</v>
      </c>
      <c r="C273" s="13" t="str">
        <f>IF($A273&lt;&gt;"",IF(VLOOKUP($A273,Vocabulary!$A:$J,2,)="","",VLOOKUP($A273,Vocabulary!$A:$J,2,)),"")</f>
        <v>pointGeometry</v>
      </c>
      <c r="D273" s="13" t="str">
        <f>IF($A273&lt;&gt;"",IF(VLOOKUP($A273,Vocabulary!$A:$J,10,)="","",VLOOKUP($A273,Vocabulary!$A:$J,10,)),"")</f>
        <v>&lt;fed-loc:pointGeometry&gt;</v>
      </c>
      <c r="E273" s="13" t="str">
        <f>IFERROR(IF(VLOOKUP(A273,VocabularyNL!$A:$G,6)=0,"",VLOOKUP(A273,VocabularyNL!$A:$G,6)),"")</f>
        <v>Geometrisch punt</v>
      </c>
      <c r="F273" s="13" t="str">
        <f>IFERROR(IF(VLOOKUP(A273,VocabularyFR!$A:$G,6)=0,"",VLOOKUP(A273,VocabularyFR!$A:$G,6)),"")</f>
        <v>Point géométrique</v>
      </c>
      <c r="G273" s="13" t="str">
        <f>IF($A273&lt;&gt;"",VLOOKUP($A273,Vocabulary!$A:$J,3,),"")</f>
        <v>The cartographic coordinates of the point.</v>
      </c>
      <c r="H273" s="13" t="str">
        <f>IFERROR(IF(VLOOKUP(A273,VocabularyNL!$A:$G,7)=0,"",VLOOKUP(A273,VocabularyNL!$A:$H,7)),"")</f>
        <v>De cartografische coordinaten van het punt.</v>
      </c>
      <c r="I273" s="13" t="str">
        <f>IFERROR(IF(VLOOKUP(A273,VocabularyFR!$A:$G,7)=0,"",VLOOKUP(A273,VocabularyFR!$A:$H,7)),"")</f>
        <v>Les coordonnées cartographiques du point.</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x14ac:dyDescent="0.3">
      <c r="A274" s="4">
        <v>300</v>
      </c>
      <c r="B274" s="13" t="str">
        <f>IF($A274&lt;&gt;"",VLOOKUP($A274,Vocabulary!$A:$J,4,),"")</f>
        <v>Location</v>
      </c>
      <c r="C274" s="13" t="str">
        <f>IF($A274&lt;&gt;"",IF(VLOOKUP($A274,Vocabulary!$A:$J,2,)="","",VLOOKUP($A274,Vocabulary!$A:$J,2,)),"")</f>
        <v>positionGeometryMethod</v>
      </c>
      <c r="D274" s="13" t="str">
        <f>IF($A274&lt;&gt;"",IF(VLOOKUP($A274,Vocabulary!$A:$J,10,)="","",VLOOKUP($A274,Vocabulary!$A:$J,10,)),"")</f>
        <v>&lt;inspire-ad:GeographicPosition.method&gt;</v>
      </c>
      <c r="E274" s="13" t="str">
        <f>IFERROR(IF(VLOOKUP(A274,VocabularyNL!$A:$G,6)=0,"",VLOOKUP(A274,VocabularyNL!$A:$G,6)),"")</f>
        <v>Methode positiegeometrie</v>
      </c>
      <c r="F274" s="13" t="str">
        <f>IFERROR(IF(VLOOKUP(A274,VocabularyFR!$A:$G,6)=0,"",VLOOKUP(A274,VocabularyFR!$A:$G,6)),"")</f>
        <v>Méthode  position géométrique</v>
      </c>
      <c r="G274" s="13" t="str">
        <f>IF($A274&lt;&gt;"",VLOOKUP($A274,Vocabulary!$A:$J,3,),"")</f>
        <v>The way the point was determined.</v>
      </c>
      <c r="H274" s="13" t="str">
        <f>IFERROR(IF(VLOOKUP(A274,VocabularyNL!$A:$G,7)=0,"",VLOOKUP(A274,VocabularyNL!$A:$H,7)),"")</f>
        <v>De manier waarop het punt werd bepaald.</v>
      </c>
      <c r="I274" s="13" t="str">
        <f>IFERROR(IF(VLOOKUP(A274,VocabularyFR!$A:$G,7)=0,"",VLOOKUP(A274,VocabularyFR!$A:$H,7)),"")</f>
        <v>La façon dont le point a été déterminé.</v>
      </c>
      <c r="J274" s="13" t="str">
        <f>IF($A274&lt;&gt;"",IF(VLOOKUP($A274,Vocabulary!$A:$J,7,)="","",VLOOKUP($A274,Vocabulary!$A:$J,7,)),"")</f>
        <v/>
      </c>
      <c r="K274" s="13" t="str">
        <f>IFERROR(IF(VLOOKUP(A274,VocabularyNL!$A:$H,8)=0,"",VLOOKUP(A274,VocabularyNL!$A:$H,8)),"")</f>
        <v/>
      </c>
      <c r="L274" s="13" t="str">
        <f>IFERROR(IF(VLOOKUP(A274,VocabularyFR!$A:$H,8)=0,"",VLOOKUP(A274,VocabularyFR!$A:$H,8)),"")</f>
        <v/>
      </c>
    </row>
    <row r="275" spans="1:12" x14ac:dyDescent="0.3">
      <c r="A275" s="4">
        <v>301</v>
      </c>
      <c r="B275" s="13" t="str">
        <f>IF($A275&lt;&gt;"",VLOOKUP($A275,Vocabulary!$A:$J,4,),"")</f>
        <v>Location</v>
      </c>
      <c r="C275" s="13" t="str">
        <f>IF($A275&lt;&gt;"",IF(VLOOKUP($A275,Vocabulary!$A:$J,2,)="","",VLOOKUP($A275,Vocabulary!$A:$J,2,)),"")</f>
        <v>positionSpecification</v>
      </c>
      <c r="D275" s="13" t="str">
        <f>IF($A275&lt;&gt;"",IF(VLOOKUP($A275,Vocabulary!$A:$J,10,)="","",VLOOKUP($A275,Vocabulary!$A:$J,10,)),"")</f>
        <v>&lt;inspire-ad:GeographicPosition.specification&gt;</v>
      </c>
      <c r="E275" s="13" t="str">
        <f>IFERROR(IF(VLOOKUP(A275,VocabularyNL!$A:$G,6)=0,"",VLOOKUP(A275,VocabularyNL!$A:$G,6)),"")</f>
        <v>Positie specificatie</v>
      </c>
      <c r="F275" s="13" t="str">
        <f>IFERROR(IF(VLOOKUP(A275,VocabularyFR!$A:$G,6)=0,"",VLOOKUP(A275,VocabularyFR!$A:$G,6)),"")</f>
        <v>Spécification de position</v>
      </c>
      <c r="G275" s="13" t="str">
        <f>IF($A275&lt;&gt;"",VLOOKUP($A275,Vocabulary!$A:$J,3,),"")</f>
        <v>The object on which the point was determined.</v>
      </c>
      <c r="H275" s="13" t="str">
        <f>IFERROR(IF(VLOOKUP(A275,VocabularyNL!$A:$G,7)=0,"",VLOOKUP(A275,VocabularyNL!$A:$H,7)),"")</f>
        <v>Het object op basis waarvan het punt werd bepaald.</v>
      </c>
      <c r="I275" s="13" t="str">
        <f>IFERROR(IF(VLOOKUP(A275,VocabularyFR!$A:$G,7)=0,"",VLOOKUP(A275,VocabularyFR!$A:$H,7)),"")</f>
        <v>L'objet sur lequel le point a été déterminé.</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86.4" x14ac:dyDescent="0.3">
      <c r="A276" s="4">
        <v>303</v>
      </c>
      <c r="B276" s="13" t="str">
        <f>IF($A276&lt;&gt;"",VLOOKUP($A276,Vocabulary!$A:$J,4,),"")</f>
        <v>Location</v>
      </c>
      <c r="C276" s="13" t="str">
        <f>IF($A276&lt;&gt;"",IF(VLOOKUP($A276,Vocabulary!$A:$J,2,)="","",VLOOKUP($A276,Vocabulary!$A:$J,2,)),"")</f>
        <v>postCode</v>
      </c>
      <c r="D276" s="13" t="str">
        <f>IF($A276&lt;&gt;"",IF(VLOOKUP($A276,Vocabulary!$A:$J,10,)="","",VLOOKUP($A276,Vocabulary!$A:$J,10,)),"")</f>
        <v>&lt;inspire-ad:PostalDescriptor.postCode&gt;</v>
      </c>
      <c r="E276" s="13" t="str">
        <f>IFERROR(IF(VLOOKUP(A276,VocabularyNL!$A:$G,6)=0,"",VLOOKUP(A276,VocabularyNL!$A:$G,6)),"")</f>
        <v>Postcode</v>
      </c>
      <c r="F276" s="13" t="str">
        <f>IFERROR(IF(VLOOKUP(A276,VocabularyFR!$A:$G,6)=0,"",VLOOKUP(A276,VocabularyFR!$A:$G,6)),"")</f>
        <v>Code postal</v>
      </c>
      <c r="G276" s="13" t="str">
        <f>IF($A276&lt;&gt;"",VLOOKUP($A276,Vocabulary!$A:$J,3,),"")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6" s="13" t="str">
        <f>IFERROR(IF(VLOOKUP(A276,VocabularyNL!$A:$G,7)=0,"",VLOOKUP(A276,VocabularyNL!$A:$H,7)),"")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6" s="13" t="str">
        <f>IFERROR(IF(VLOOKUP(A276,VocabularyFR!$A:$G,7)=0,"",VLOOKUP(A276,VocabularyFR!$A:$H,7)),"")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6" s="13" t="str">
        <f>IF($A276&lt;&gt;"",IF(VLOOKUP($A276,Vocabulary!$A:$J,7,)="","",VLOOKUP($A276,Vocabulary!$A:$J,7,)),"")</f>
        <v/>
      </c>
      <c r="K276" s="13" t="str">
        <f>IFERROR(IF(VLOOKUP(A276,VocabularyNL!$A:$H,8)=0,"",VLOOKUP(A276,VocabularyNL!$A:$H,8)),"")</f>
        <v/>
      </c>
      <c r="L276" s="13" t="str">
        <f>IFERROR(IF(VLOOKUP(A276,VocabularyFR!$A:$H,8)=0,"",VLOOKUP(A276,VocabularyFR!$A:$H,8)),"")</f>
        <v/>
      </c>
    </row>
    <row r="277" spans="1:12" ht="28.8" x14ac:dyDescent="0.3">
      <c r="A277" s="4">
        <v>310</v>
      </c>
      <c r="B277" s="13" t="str">
        <f>IF($A277&lt;&gt;"",VLOOKUP($A277,Vocabulary!$A:$J,4,),"")</f>
        <v>Location</v>
      </c>
      <c r="C277" s="13" t="str">
        <f>IF($A277&lt;&gt;"",IF(VLOOKUP($A277,Vocabulary!$A:$J,2,)="","",VLOOKUP($A277,Vocabulary!$A:$J,2,)),"")</f>
        <v>territory</v>
      </c>
      <c r="D277" s="13" t="str">
        <f>IF($A277&lt;&gt;"",IF(VLOOKUP($A277,Vocabulary!$A:$J,10,)="","",VLOOKUP($A277,Vocabulary!$A:$J,10,)),"")</f>
        <v>&lt;fed-loc:territory&gt;</v>
      </c>
      <c r="E277" s="13" t="str">
        <f>IFERROR(IF(VLOOKUP(A277,VocabularyNL!$A:$G,6)=0,"",VLOOKUP(A277,VocabularyNL!$A:$G,6)),"")</f>
        <v>Gebied</v>
      </c>
      <c r="F277" s="13" t="str">
        <f>IFERROR(IF(VLOOKUP(A277,VocabularyFR!$A:$G,6)=0,"",VLOOKUP(A277,VocabularyFR!$A:$G,6)),"")</f>
        <v>Territoire</v>
      </c>
      <c r="G277" s="13" t="str">
        <f>IF($A277&lt;&gt;"",VLOOKUP($A277,Vocabulary!$A:$J,3,),"")</f>
        <v>Territory can refer to a country or a part of a country (existing or not)</v>
      </c>
      <c r="H277" s="13" t="str">
        <f>IFERROR(IF(VLOOKUP(A277,VocabularyNL!$A:$G,7)=0,"",VLOOKUP(A277,VocabularyNL!$A:$H,7)),"")</f>
        <v>Gebied kan verwijzen naar een land of een deel van een land (al dan niet bestaand)</v>
      </c>
      <c r="I277" s="13" t="str">
        <f>IFERROR(IF(VLOOKUP(A277,VocabularyFR!$A:$G,7)=0,"",VLOOKUP(A277,VocabularyFR!$A:$H,7)),"")</f>
        <v>Le territoire peut désigner un pays ou une partie d'un pays (existant ou non)</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43.2" x14ac:dyDescent="0.3">
      <c r="A278" s="4">
        <v>311</v>
      </c>
      <c r="B278" s="13" t="str">
        <f>IF($A278&lt;&gt;"",VLOOKUP($A278,Vocabulary!$A:$J,4,),"")</f>
        <v>Location</v>
      </c>
      <c r="C278" s="13" t="str">
        <f>IF($A278&lt;&gt;"",IF(VLOOKUP($A278,Vocabulary!$A:$J,2,)="","",VLOOKUP($A278,Vocabulary!$A:$J,2,)),"")</f>
        <v>versionId</v>
      </c>
      <c r="D278" s="13" t="str">
        <f>IF($A278&lt;&gt;"",IF(VLOOKUP($A278,Vocabulary!$A:$J,10,)="","",VLOOKUP($A278,Vocabulary!$A:$J,10,)),"")</f>
        <v>&lt;owl:versionInfo&gt;</v>
      </c>
      <c r="E278" s="13" t="str">
        <f>IFERROR(IF(VLOOKUP(A278,VocabularyNL!$A:$G,6)=0,"",VLOOKUP(A278,VocabularyNL!$A:$G,6)),"")</f>
        <v>Identificator van een versie</v>
      </c>
      <c r="F278" s="13" t="str">
        <f>IFERROR(IF(VLOOKUP(A278,VocabularyFR!$A:$G,6)=0,"",VLOOKUP(A278,VocabularyFR!$A:$G,6)),"")</f>
        <v>Identificateur de la version</v>
      </c>
      <c r="G278" s="13" t="str">
        <f>IF($A278&lt;&gt;"",VLOOKUP($A278,Vocabulary!$A:$J,3,),"")</f>
        <v>The annotation property that provides version information for an ontology or another OWL construct.</v>
      </c>
      <c r="H278" s="13" t="str">
        <f>IFERROR(IF(VLOOKUP(A278,VocabularyNL!$A:$G,7)=0,"",VLOOKUP(A278,VocabularyNL!$A:$H,7)),"")</f>
        <v>De annotatie-eigenschap die versie-informatie biedt voor een ontologie of een ander OWL-construct.</v>
      </c>
      <c r="I278" s="13" t="str">
        <f>IFERROR(IF(VLOOKUP(A278,VocabularyFR!$A:$G,7)=0,"",VLOOKUP(A278,VocabularyFR!$A:$H,7)),"")</f>
        <v>Propriété d'annotation qui fournit des informations sur la version d'une ontologie ou d'une autre construction OWL.</v>
      </c>
      <c r="J278" s="13" t="str">
        <f>IF($A278&lt;&gt;"",IF(VLOOKUP($A278,Vocabulary!$A:$J,7,)="","",VLOOKUP($A278,Vocabulary!$A:$J,7,)),"")</f>
        <v>Identificator of a specific version of an object.
BEST context: part of an Identifier for an address, streetname, municipality, part of a municipality, postal information</v>
      </c>
      <c r="K278" s="13" t="str">
        <f>IFERROR(IF(VLOOKUP(A278,VocabularyNL!$A:$H,8)=0,"",VLOOKUP(A278,VocabularyNL!$A:$H,8)),"")</f>
        <v>Identificator van de specifieke versie van een object.
BEST context: deel van een Identifier voor een adres, straatnaam, gemeente, deelgemeente, postinformatie</v>
      </c>
      <c r="L278" s="13" t="str">
        <f>IFERROR(IF(VLOOKUP(A278,VocabularyFR!$A:$H,8)=0,"",VLOOKUP(A278,VocabularyFR!$A:$H,8)),"")</f>
        <v>Identificateur de la version spécifique d'un objet.
Contexte BEST: partie d'un identifiant pour une adresse, un nom de rue, une commune, une sous-municipalité, des informations postales</v>
      </c>
    </row>
    <row r="279" spans="1:12" ht="129.6" x14ac:dyDescent="0.3">
      <c r="A279" s="4">
        <v>312</v>
      </c>
      <c r="B279" s="13" t="str">
        <f>IF($A279&lt;&gt;"",VLOOKUP($A279,Vocabulary!$A:$J,4,),"")</f>
        <v>Person</v>
      </c>
      <c r="C279" s="13" t="str">
        <f>IF($A279&lt;&gt;"",IF(VLOOKUP($A279,Vocabulary!$A:$J,2,)="","",VLOOKUP($A279,Vocabulary!$A:$J,2,)),"")</f>
        <v>AsylumSeeker</v>
      </c>
      <c r="D279" s="13" t="str">
        <f>IF($A279&lt;&gt;"",IF(VLOOKUP($A279,Vocabulary!$A:$J,10,)="","",VLOOKUP($A279,Vocabulary!$A:$J,10,)),"")</f>
        <v>&lt;fed-per:AsylumSeeker&gt;</v>
      </c>
      <c r="E279" s="13" t="str">
        <f>IFERROR(IF(VLOOKUP(A279,VocabularyNL!$A:$G,6)=0,"",VLOOKUP(A279,VocabularyNL!$A:$G,6)),"")</f>
        <v>Asielzoeker</v>
      </c>
      <c r="F279" s="13" t="str">
        <f>IFERROR(IF(VLOOKUP(A279,VocabularyFR!$A:$G,6)=0,"",VLOOKUP(A279,VocabularyFR!$A:$G,6)),"")</f>
        <v>Demandeur d'asile</v>
      </c>
      <c r="G279" s="13" t="str">
        <f>IF($A279&lt;&gt;"",VLOOKUP($A279,Vocabulary!$A:$J,3,),"")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9" s="13" t="str">
        <f>IFERROR(IF(VLOOKUP(A279,VocabularyNL!$A:$G,7)=0,"",VLOOKUP(A279,VocabularyNL!$A:$H,7)),"")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9" s="13" t="str">
        <f>IFERROR(IF(VLOOKUP(A279,VocabularyFR!$A:$G,7)=0,"",VLOOKUP(A279,VocabularyFR!$A:$H,7)),"")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28.8" x14ac:dyDescent="0.3">
      <c r="A280" s="4">
        <v>313</v>
      </c>
      <c r="B280" s="13" t="str">
        <f>IF($A280&lt;&gt;"",VLOOKUP($A280,Vocabulary!$A:$J,4,),"")</f>
        <v>Person</v>
      </c>
      <c r="C280" s="13" t="str">
        <f>IF($A280&lt;&gt;"",IF(VLOOKUP($A280,Vocabulary!$A:$J,2,)="","",VLOOKUP($A280,Vocabulary!$A:$J,2,)),"")</f>
        <v>BelgianResident</v>
      </c>
      <c r="D280" s="13" t="str">
        <f>IF($A280&lt;&gt;"",IF(VLOOKUP($A280,Vocabulary!$A:$J,10,)="","",VLOOKUP($A280,Vocabulary!$A:$J,10,)),"")</f>
        <v>&lt;fed-per:BelgianResident&gt;</v>
      </c>
      <c r="E280" s="13" t="str">
        <f>IFERROR(IF(VLOOKUP(A280,VocabularyNL!$A:$G,6)=0,"",VLOOKUP(A280,VocabularyNL!$A:$G,6)),"")</f>
        <v>Belgisch resident</v>
      </c>
      <c r="F280" s="13" t="str">
        <f>IFERROR(IF(VLOOKUP(A280,VocabularyFR!$A:$G,6)=0,"",VLOOKUP(A280,VocabularyFR!$A:$G,6)),"")</f>
        <v>Résident belge</v>
      </c>
      <c r="G280" s="13" t="str">
        <f>IF($A280&lt;&gt;"",VLOOKUP($A280,Vocabulary!$A:$J,3,),"")</f>
        <v>Person who lives in Belgium, represented here by the jurisdiction entity.</v>
      </c>
      <c r="H280" s="13" t="str">
        <f>IFERROR(IF(VLOOKUP(A280,VocabularyNL!$A:$G,7)=0,"",VLOOKUP(A280,VocabularyNL!$A:$H,7)),"")</f>
        <v xml:space="preserve">Persoon die in België woont. 
België hier vertegenwoordigd door de entiteit jurisdictie. </v>
      </c>
      <c r="I280" s="13" t="str">
        <f>IFERROR(IF(VLOOKUP(A280,VocabularyFR!$A:$G,7)=0,"",VLOOKUP(A280,VocabularyFR!$A:$H,7)),"")</f>
        <v>Personne qui vit en Belgique.
La Belgique est représentée ici par la jurisdiction compétente.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ht="57.6" x14ac:dyDescent="0.3">
      <c r="A281" s="4">
        <v>314</v>
      </c>
      <c r="B281" s="13" t="str">
        <f>IF($A281&lt;&gt;"",VLOOKUP($A281,Vocabulary!$A:$J,4,),"")</f>
        <v>Person</v>
      </c>
      <c r="C281" s="13" t="str">
        <f>IF($A281&lt;&gt;"",IF(VLOOKUP($A281,Vocabulary!$A:$J,2,)="","",VLOOKUP($A281,Vocabulary!$A:$J,2,)),"")</f>
        <v>Cohabitation</v>
      </c>
      <c r="D281" s="13" t="str">
        <f>IF($A281&lt;&gt;"",IF(VLOOKUP($A281,Vocabulary!$A:$J,10,)="","",VLOOKUP($A281,Vocabulary!$A:$J,10,)),"")</f>
        <v>&lt;fed-per:Cohabitation&gt;</v>
      </c>
      <c r="E281" s="13" t="str">
        <f>IFERROR(IF(VLOOKUP(A281,VocabularyNL!$A:$G,6)=0,"",VLOOKUP(A281,VocabularyNL!$A:$G,6)),"")</f>
        <v>Samenwoning</v>
      </c>
      <c r="F281" s="13" t="str">
        <f>IFERROR(IF(VLOOKUP(A281,VocabularyFR!$A:$G,6)=0,"",VLOOKUP(A281,VocabularyFR!$A:$G,6)),"")</f>
        <v>Cohabitation</v>
      </c>
      <c r="G281" s="13" t="str">
        <f>IF($A281&lt;&gt;"",VLOOKUP($A281,Vocabulary!$A:$J,3,),"")</f>
        <v>Arrangement whereby two people who are not married live together.
Can, just like a marriage, form the basis of a family.
Legally registered.</v>
      </c>
      <c r="H281" s="13" t="str">
        <f>IFERROR(IF(VLOOKUP(A281,VocabularyNL!$A:$G,7)=0,"",VLOOKUP(A281,VocabularyNL!$A:$H,7)),"")</f>
        <v xml:space="preserve">Regeling waarbij twee personen die niet getrouwd zijn samenleven. 
Kan, net als bv een huwelijk, de basis vormen van een gezin. </v>
      </c>
      <c r="I281" s="13" t="str">
        <f>IFERROR(IF(VLOOKUP(A281,VocabularyFR!$A:$G,7)=0,"",VLOOKUP(A281,VocabularyFR!$A:$H,7)),"")</f>
        <v>Arrangement par lequel deux personnes non mariées vivent ensemble.
Peut, tout comme un mariage, former la base d'une famille.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ht="129.6" x14ac:dyDescent="0.3">
      <c r="A282" s="4">
        <v>315</v>
      </c>
      <c r="B282" s="13" t="str">
        <f>IF($A282&lt;&gt;"",VLOOKUP($A282,Vocabulary!$A:$J,4,),"")</f>
        <v>Person</v>
      </c>
      <c r="C282" s="13" t="str">
        <f>IF($A282&lt;&gt;"",IF(VLOOKUP($A282,Vocabulary!$A:$J,2,)="","",VLOOKUP($A282,Vocabulary!$A:$J,2,)),"")</f>
        <v>Descent</v>
      </c>
      <c r="D282" s="13" t="str">
        <f>IF($A282&lt;&gt;"",IF(VLOOKUP($A282,Vocabulary!$A:$J,10,)="","",VLOOKUP($A282,Vocabulary!$A:$J,10,)),"")</f>
        <v>&lt;fed-per:Descent&gt;</v>
      </c>
      <c r="E282" s="13" t="str">
        <f>IFERROR(IF(VLOOKUP(A282,VocabularyNL!$A:$G,6)=0,"",VLOOKUP(A282,VocabularyNL!$A:$G,6)),"")</f>
        <v>Afstamming</v>
      </c>
      <c r="F282" s="13" t="str">
        <f>IFERROR(IF(VLOOKUP(A282,VocabularyFR!$A:$G,6)=0,"",VLOOKUP(A282,VocabularyFR!$A:$G,6)),"")</f>
        <v>Descendance</v>
      </c>
      <c r="G282" s="13" t="str">
        <f>IF($A282&lt;&gt;"",VLOOKUP($A282,Vocabulary!$A:$J,3,),"")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2" s="13" t="str">
        <f>IFERROR(IF(VLOOKUP(A282,VocabularyNL!$A:$G,7)=0,"",VLOOKUP(A282,VocabularyNL!$A:$H,7)),"")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2" s="13" t="str">
        <f>IFERROR(IF(VLOOKUP(A282,VocabularyFR!$A:$G,7)=0,"",VLOOKUP(A282,VocabularyFR!$A:$H,7)),"")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x14ac:dyDescent="0.3">
      <c r="A283" s="4">
        <v>316</v>
      </c>
      <c r="B283" s="13" t="str">
        <f>IF($A283&lt;&gt;"",VLOOKUP($A283,Vocabulary!$A:$J,4,),"")</f>
        <v>Person</v>
      </c>
      <c r="C283" s="13" t="str">
        <f>IF($A283&lt;&gt;"",IF(VLOOKUP($A283,Vocabulary!$A:$J,2,)="","",VLOOKUP($A283,Vocabulary!$A:$J,2,)),"")</f>
        <v>EmbassyResident</v>
      </c>
      <c r="D283" s="13" t="str">
        <f>IF($A283&lt;&gt;"",IF(VLOOKUP($A283,Vocabulary!$A:$J,10,)="","",VLOOKUP($A283,Vocabulary!$A:$J,10,)),"")</f>
        <v>&lt;fed-per:EmbassyResident&gt;</v>
      </c>
      <c r="E283" s="13" t="str">
        <f>IFERROR(IF(VLOOKUP(A283,VocabularyNL!$A:$G,6)=0,"",VLOOKUP(A283,VocabularyNL!$A:$G,6)),"")</f>
        <v>Ambassade resident</v>
      </c>
      <c r="F283" s="13" t="str">
        <f>IFERROR(IF(VLOOKUP(A283,VocabularyFR!$A:$G,6)=0,"",VLOOKUP(A283,VocabularyFR!$A:$G,6)),"")</f>
        <v>Résident en ambassade</v>
      </c>
      <c r="G283" s="13" t="str">
        <f>IF($A283&lt;&gt;"",VLOOKUP($A283,Vocabulary!$A:$J,3,),"")</f>
        <v>Person residing in an embassy.</v>
      </c>
      <c r="H283" s="13" t="str">
        <f>IFERROR(IF(VLOOKUP(A283,VocabularyNL!$A:$G,7)=0,"",VLOOKUP(A283,VocabularyNL!$A:$H,7)),"")</f>
        <v>Persoon woonachtig in een ambassade.</v>
      </c>
      <c r="I283" s="13" t="str">
        <f>IFERROR(IF(VLOOKUP(A283,VocabularyFR!$A:$G,7)=0,"",VLOOKUP(A283,VocabularyFR!$A:$H,7)),"")</f>
        <v>Personne résidant dans une ambassade.</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x14ac:dyDescent="0.3">
      <c r="A284" s="4">
        <v>317</v>
      </c>
      <c r="B284" s="13" t="str">
        <f>IF($A284&lt;&gt;"",VLOOKUP($A284,Vocabulary!$A:$J,4,),"")</f>
        <v>Person</v>
      </c>
      <c r="C284" s="13" t="str">
        <f>IF($A284&lt;&gt;"",IF(VLOOKUP($A284,Vocabulary!$A:$J,2,)="","",VLOOKUP($A284,Vocabulary!$A:$J,2,)),"")</f>
        <v>ForeignResident</v>
      </c>
      <c r="D284" s="13" t="str">
        <f>IF($A284&lt;&gt;"",IF(VLOOKUP($A284,Vocabulary!$A:$J,10,)="","",VLOOKUP($A284,Vocabulary!$A:$J,10,)),"")</f>
        <v>&lt;fed-per:ForeignResident&gt;</v>
      </c>
      <c r="E284" s="13" t="str">
        <f>IFERROR(IF(VLOOKUP(A284,VocabularyNL!$A:$G,6)=0,"",VLOOKUP(A284,VocabularyNL!$A:$G,6)),"")</f>
        <v>Buitenlandse resident</v>
      </c>
      <c r="F284" s="13" t="str">
        <f>IFERROR(IF(VLOOKUP(A284,VocabularyFR!$A:$G,6)=0,"",VLOOKUP(A284,VocabularyFR!$A:$G,6)),"")</f>
        <v>Résident étranger</v>
      </c>
      <c r="G284" s="13" t="str">
        <f>IF($A284&lt;&gt;"",VLOOKUP($A284,Vocabulary!$A:$J,3,),"")</f>
        <v>Foreign person residing in the country.</v>
      </c>
      <c r="H284" s="13" t="str">
        <f>IFERROR(IF(VLOOKUP(A284,VocabularyNL!$A:$G,7)=0,"",VLOOKUP(A284,VocabularyNL!$A:$H,7)),"")</f>
        <v>Buitenlandse persoon woonachtig in het land.</v>
      </c>
      <c r="I284" s="13" t="str">
        <f>IFERROR(IF(VLOOKUP(A284,VocabularyFR!$A:$G,7)=0,"",VLOOKUP(A284,VocabularyFR!$A:$H,7)),"")</f>
        <v>Personne étrangère résidant dans le pays.</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86.4" x14ac:dyDescent="0.3">
      <c r="A285" s="4">
        <v>318</v>
      </c>
      <c r="B285" s="13" t="str">
        <f>IF($A285&lt;&gt;"",VLOOKUP($A285,Vocabulary!$A:$J,4,),"")</f>
        <v>Person</v>
      </c>
      <c r="C285" s="13" t="str">
        <f>IF($A285&lt;&gt;"",IF(VLOOKUP($A285,Vocabulary!$A:$J,2,)="","",VLOOKUP($A285,Vocabulary!$A:$J,2,)),"")</f>
        <v>Guardianship</v>
      </c>
      <c r="D285" s="13" t="str">
        <f>IF($A285&lt;&gt;"",IF(VLOOKUP($A285,Vocabulary!$A:$J,10,)="","",VLOOKUP($A285,Vocabulary!$A:$J,10,)),"")</f>
        <v>&lt;fed-per:Guardianship&gt;</v>
      </c>
      <c r="E285" s="13" t="str">
        <f>IFERROR(IF(VLOOKUP(A285,VocabularyNL!$A:$G,6)=0,"",VLOOKUP(A285,VocabularyNL!$A:$G,6)),"")</f>
        <v>Voogdij</v>
      </c>
      <c r="F285" s="13" t="str">
        <f>IFERROR(IF(VLOOKUP(A285,VocabularyFR!$A:$G,6)=0,"",VLOOKUP(A285,VocabularyFR!$A:$G,6)),"")</f>
        <v>Tutelle</v>
      </c>
      <c r="G285" s="13" t="str">
        <f>IF($A285&lt;&gt;"",VLOOKUP($A285,Vocabulary!$A:$J,3,),"")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5" s="13" t="str">
        <f>IFERROR(IF(VLOOKUP(A285,VocabularyNL!$A:$G,7)=0,"",VLOOKUP(A285,VocabularyNL!$A:$H,7)),"")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5" s="13" t="str">
        <f>IFERROR(IF(VLOOKUP(A285,VocabularyFR!$A:$G,7)=0,"",VLOOKUP(A285,VocabularyFR!$A:$H,7)),"")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115.2" x14ac:dyDescent="0.3">
      <c r="A286" s="4">
        <v>319</v>
      </c>
      <c r="B286" s="13" t="str">
        <f>IF($A286&lt;&gt;"",VLOOKUP($A286,Vocabulary!$A:$J,4,),"")</f>
        <v>Person</v>
      </c>
      <c r="C286" s="13" t="str">
        <f>IF($A286&lt;&gt;"",IF(VLOOKUP($A286,Vocabulary!$A:$J,2,)="","",VLOOKUP($A286,Vocabulary!$A:$J,2,)),"")</f>
        <v>Household</v>
      </c>
      <c r="D286" s="13" t="str">
        <f>IF($A286&lt;&gt;"",IF(VLOOKUP($A286,Vocabulary!$A:$J,10,)="","",VLOOKUP($A286,Vocabulary!$A:$J,10,)),"")</f>
        <v>&lt;fed-per:Household&gt;</v>
      </c>
      <c r="E286" s="13" t="str">
        <f>IFERROR(IF(VLOOKUP(A286,VocabularyNL!$A:$G,6)=0,"",VLOOKUP(A286,VocabularyNL!$A:$G,6)),"")</f>
        <v>Gezin</v>
      </c>
      <c r="F286" s="13" t="str">
        <f>IFERROR(IF(VLOOKUP(A286,VocabularyFR!$A:$G,6)=0,"",VLOOKUP(A286,VocabularyFR!$A:$G,6)),"")</f>
        <v>Ménage</v>
      </c>
      <c r="G286" s="13" t="str">
        <f>IF($A286&lt;&gt;"",VLOOKUP($A286,Vocabulary!$A:$J,3,),"")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6" s="13" t="str">
        <f>IFERROR(IF(VLOOKUP(A286,VocabularyNL!$A:$G,7)=0,"",VLOOKUP(A286,VocabularyNL!$A:$H,7)),"")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6" s="13" t="str">
        <f>IFERROR(IF(VLOOKUP(A286,VocabularyFR!$A:$G,7)=0,"",VLOOKUP(A286,VocabularyFR!$A:$H,7)),"")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28.8" x14ac:dyDescent="0.3">
      <c r="A287" s="4">
        <v>320</v>
      </c>
      <c r="B287" s="13" t="str">
        <f>IF($A287&lt;&gt;"",VLOOKUP($A287,Vocabulary!$A:$J,4,),"")</f>
        <v>Person</v>
      </c>
      <c r="C287" s="13" t="str">
        <f>IF($A287&lt;&gt;"",IF(VLOOKUP($A287,Vocabulary!$A:$J,2,)="","",VLOOKUP($A287,Vocabulary!$A:$J,2,)),"")</f>
        <v>HouseholdRelation</v>
      </c>
      <c r="D287" s="13" t="str">
        <f>IF($A287&lt;&gt;"",IF(VLOOKUP($A287,Vocabulary!$A:$J,10,)="","",VLOOKUP($A287,Vocabulary!$A:$J,10,)),"")</f>
        <v>&lt;fed-per:HouseholdRelation&gt;</v>
      </c>
      <c r="E287" s="13" t="str">
        <f>IFERROR(IF(VLOOKUP(A287,VocabularyNL!$A:$G,6)=0,"",VLOOKUP(A287,VocabularyNL!$A:$G,6)),"")</f>
        <v>Gezinsrelatie</v>
      </c>
      <c r="F287" s="13" t="str">
        <f>IFERROR(IF(VLOOKUP(A287,VocabularyFR!$A:$G,6)=0,"",VLOOKUP(A287,VocabularyFR!$A:$G,6)),"")</f>
        <v>Relation de ménage</v>
      </c>
      <c r="G287" s="13" t="str">
        <f>IF($A287&lt;&gt;"",VLOOKUP($A287,Vocabulary!$A:$J,3,),"")</f>
        <v>Relationship between members of the same family.
Eg husband, son, mother-in-law.</v>
      </c>
      <c r="H287" s="13" t="str">
        <f>IFERROR(IF(VLOOKUP(A287,VocabularyNL!$A:$G,7)=0,"",VLOOKUP(A287,VocabularyNL!$A:$H,7)),"")</f>
        <v xml:space="preserve">Relatie tussen leden van eenzelfde gezin. 
Bv echtgenoot, zoon, schoonmoeder. </v>
      </c>
      <c r="I287" s="13" t="str">
        <f>IFERROR(IF(VLOOKUP(A287,VocabularyFR!$A:$G,7)=0,"",VLOOKUP(A287,VocabularyFR!$A:$H,7)),"")</f>
        <v>Relation entre membres d'une même famille.
Par exemple, mari, fils, belle-mère.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57.6" x14ac:dyDescent="0.3">
      <c r="A288" s="4">
        <v>321</v>
      </c>
      <c r="B288" s="13" t="str">
        <f>IF($A288&lt;&gt;"",VLOOKUP($A288,Vocabulary!$A:$J,4,),"")</f>
        <v>Person</v>
      </c>
      <c r="C288" s="13" t="str">
        <f>IF($A288&lt;&gt;"",IF(VLOOKUP($A288,Vocabulary!$A:$J,2,)="","",VLOOKUP($A288,Vocabulary!$A:$J,2,)),"")</f>
        <v>Marriage</v>
      </c>
      <c r="D288" s="13" t="str">
        <f>IF($A288&lt;&gt;"",IF(VLOOKUP($A288,Vocabulary!$A:$J,10,)="","",VLOOKUP($A288,Vocabulary!$A:$J,10,)),"")</f>
        <v>&lt;fed-per:Marriage&gt;</v>
      </c>
      <c r="E288" s="13" t="str">
        <f>IFERROR(IF(VLOOKUP(A288,VocabularyNL!$A:$G,6)=0,"",VLOOKUP(A288,VocabularyNL!$A:$G,6)),"")</f>
        <v>Huwelijk</v>
      </c>
      <c r="F288" s="13" t="str">
        <f>IFERROR(IF(VLOOKUP(A288,VocabularyFR!$A:$G,6)=0,"",VLOOKUP(A288,VocabularyFR!$A:$G,6)),"")</f>
        <v>Mariage</v>
      </c>
      <c r="G288" s="13" t="str">
        <f>IF($A288&lt;&gt;"",VLOOKUP($A288,Vocabulary!$A:$J,3,),"")</f>
        <v>A form of cohabitation organized by civil or religious law of two persons.
Can, just like living together, form the basis of a family.</v>
      </c>
      <c r="H288" s="13" t="str">
        <f>IFERROR(IF(VLOOKUP(A288,VocabularyNL!$A:$G,7)=0,"",VLOOKUP(A288,VocabularyNL!$A:$H,7)),"")</f>
        <v xml:space="preserve">Een door burgerlijk of religieus recht geregelde samenlevingsvorm van twee personen. 
Kan, net als bv samenwonen, de basis vormen van een gezin. </v>
      </c>
      <c r="I288" s="13" t="str">
        <f>IFERROR(IF(VLOOKUP(A288,VocabularyFR!$A:$G,7)=0,"",VLOOKUP(A288,VocabularyFR!$A:$H,7)),"")</f>
        <v>Une forme de cohabitation organisée par la loi civile ou religieuse de deux personnes.
Peut, comme vivre ensemble, former la base d'une famille.</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57.6" x14ac:dyDescent="0.3">
      <c r="A289" s="4">
        <v>322</v>
      </c>
      <c r="B289" s="13" t="str">
        <f>IF($A289&lt;&gt;"",VLOOKUP($A289,Vocabulary!$A:$J,4,),"")</f>
        <v>Person</v>
      </c>
      <c r="C289" s="13" t="str">
        <f>IF($A289&lt;&gt;"",IF(VLOOKUP($A289,Vocabulary!$A:$J,2,)="","",VLOOKUP($A289,Vocabulary!$A:$J,2,)),"")</f>
        <v>NonResident</v>
      </c>
      <c r="D289" s="13" t="str">
        <f>IF($A289&lt;&gt;"",IF(VLOOKUP($A289,Vocabulary!$A:$J,10,)="","",VLOOKUP($A289,Vocabulary!$A:$J,10,)),"")</f>
        <v>&lt;fed-per:NonResident&gt;</v>
      </c>
      <c r="E289" s="13" t="str">
        <f>IFERROR(IF(VLOOKUP(A289,VocabularyNL!$A:$G,6)=0,"",VLOOKUP(A289,VocabularyNL!$A:$G,6)),"")</f>
        <v>Niet-resident</v>
      </c>
      <c r="F289" s="13" t="str">
        <f>IFERROR(IF(VLOOKUP(A289,VocabularyFR!$A:$G,6)=0,"",VLOOKUP(A289,VocabularyFR!$A:$G,6)),"")</f>
        <v>Non-résident</v>
      </c>
      <c r="G289" s="13" t="str">
        <f>IF($A289&lt;&gt;"",VLOOKUP($A289,Vocabulary!$A:$J,3,),"")</f>
        <v>Person who does not live in a particular place or country.
Place or country is represented here by the jurisdiction entity.</v>
      </c>
      <c r="H289" s="13" t="str">
        <f>IFERROR(IF(VLOOKUP(A289,VocabularyNL!$A:$G,7)=0,"",VLOOKUP(A289,VocabularyNL!$A:$H,7)),"")</f>
        <v xml:space="preserve">Persoon die niet in een bepaalde plaats of land woont. 
Plaats of land wordt hier vertegenwoordigd door de entiteit jurisdictie. </v>
      </c>
      <c r="I289" s="13" t="str">
        <f>IFERROR(IF(VLOOKUP(A289,VocabularyFR!$A:$G,7)=0,"",VLOOKUP(A289,VocabularyFR!$A:$H,7)),"")</f>
        <v>Personne qui ne vit pas dans un lieu ou un pays particulier.
Le lieu ou le pays est représenté ici par la jurisdiction compétente.</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ht="72" x14ac:dyDescent="0.3">
      <c r="A290" s="4">
        <v>323</v>
      </c>
      <c r="B290" s="13" t="str">
        <f>IF($A290&lt;&gt;"",VLOOKUP($A290,Vocabulary!$A:$J,4,),"")</f>
        <v>Person</v>
      </c>
      <c r="C290" s="13" t="str">
        <f>IF($A290&lt;&gt;"",IF(VLOOKUP($A290,Vocabulary!$A:$J,2,)="","",VLOOKUP($A290,Vocabulary!$A:$J,2,)),"")</f>
        <v>Person</v>
      </c>
      <c r="D290" s="13" t="str">
        <f>IF($A290&lt;&gt;"",IF(VLOOKUP($A290,Vocabulary!$A:$J,10,)="","",VLOOKUP($A290,Vocabulary!$A:$J,10,)),"")</f>
        <v>&lt;person:Person&gt;</v>
      </c>
      <c r="E290" s="13" t="str">
        <f>IFERROR(IF(VLOOKUP(A290,VocabularyNL!$A:$G,6)=0,"",VLOOKUP(A290,VocabularyNL!$A:$G,6)),"")</f>
        <v>Natuurlijke persoon</v>
      </c>
      <c r="F290" s="13" t="str">
        <f>IFERROR(IF(VLOOKUP(A290,VocabularyFR!$A:$G,6)=0,"",VLOOKUP(A290,VocabularyFR!$A:$G,6)),"")</f>
        <v>Personne physique</v>
      </c>
      <c r="G290" s="13" t="str">
        <f>IF($A290&lt;&gt;"",VLOOKUP($A290,Vocabulary!$A:$J,3,),"")</f>
        <v>An individual person who may be dead or alive, but not imaginary. It is that restriction that makes &lt;person:Person&gt; a sub class of both &lt;foaf:Person&gt; and &lt;schema:Person&gt; which both cover imaginary characters as well as real people.</v>
      </c>
      <c r="H290" s="13" t="str">
        <f>IFERROR(IF(VLOOKUP(A290,VocabularyNL!$A:$G,7)=0,"",VLOOKUP(A290,VocabularyNL!$A:$H,7)),"")</f>
        <v>Een persoon die dood of levend is, maar niet denkbeeldig. 
Het is die beperking die &lt;person:Person&gt; maakt tot subklasse van &lt;foaf:Person&gt; en &lt;schema:Person&gt; die allebei zowel denkbeeldige personages als echte mensen bedekken.</v>
      </c>
      <c r="I290" s="13" t="str">
        <f>IFERROR(IF(VLOOKUP(A290,VocabularyFR!$A:$G,7)=0,"",VLOOKUP(A290,VocabularyFR!$A:$H,7)),"")</f>
        <v>Une personne qui est morte ou vivante, mais pas imaginaire.
C’est cette limitation qui crée &lt;person:Person&gt; comme sous-classe de &lt;foaf:Person&gt; et &lt;schema:Person&gt; qui couvrent à la fois des personnages imaginaires et des personnes réelles.</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3.2" x14ac:dyDescent="0.3">
      <c r="A291" s="4">
        <v>324</v>
      </c>
      <c r="B291" s="13" t="str">
        <f>IF($A291&lt;&gt;"",VLOOKUP($A291,Vocabulary!$A:$J,4,),"")</f>
        <v>Person</v>
      </c>
      <c r="C291" s="13" t="str">
        <f>IF($A291&lt;&gt;"",IF(VLOOKUP($A291,Vocabulary!$A:$J,2,)="","",VLOOKUP($A291,Vocabulary!$A:$J,2,)),"")</f>
        <v>PersonRelation</v>
      </c>
      <c r="D291" s="13" t="str">
        <f>IF($A291&lt;&gt;"",IF(VLOOKUP($A291,Vocabulary!$A:$J,10,)="","",VLOOKUP($A291,Vocabulary!$A:$J,10,)),"")</f>
        <v>&lt;fed-per:PersonRelation&gt;</v>
      </c>
      <c r="E291" s="13" t="str">
        <f>IFERROR(IF(VLOOKUP(A291,VocabularyNL!$A:$G,6)=0,"",VLOOKUP(A291,VocabularyNL!$A:$G,6)),"")</f>
        <v>Persoonsrelatie</v>
      </c>
      <c r="F291" s="13" t="str">
        <f>IFERROR(IF(VLOOKUP(A291,VocabularyFR!$A:$G,6)=0,"",VLOOKUP(A291,VocabularyFR!$A:$G,6)),"")</f>
        <v>Relation de personne</v>
      </c>
      <c r="G291" s="13" t="str">
        <f>IF($A291&lt;&gt;"",VLOOKUP($A291,Vocabulary!$A:$J,3,),"")</f>
        <v>Relationship between two or more people.
Typically these are civil relations (see marital status) but not necessarily limited to this.</v>
      </c>
      <c r="H291" s="13" t="str">
        <f>IFERROR(IF(VLOOKUP(A291,VocabularyNL!$A:$G,7)=0,"",VLOOKUP(A291,VocabularyNL!$A:$H,7)),"")</f>
        <v xml:space="preserve">Relatie tussen twee of meer personen. 
Typisch zijn dit burgerrechtelijke relaties (zie burgerlijke staat) maar niet noodzakelijk daartoe beperkt. </v>
      </c>
      <c r="I291" s="13" t="str">
        <f>IFERROR(IF(VLOOKUP(A291,VocabularyFR!$A:$G,7)=0,"",VLOOKUP(A291,VocabularyFR!$A:$H,7)),"")</f>
        <v>Relation entre deux personnes ou plus.
Il s’agit généralement de relations civiles (voir statut matrimonial) mais pas nécessairement limitées à cela.</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3">
      <c r="A292" s="4">
        <v>325</v>
      </c>
      <c r="B292" s="13" t="str">
        <f>IF($A292&lt;&gt;"",VLOOKUP($A292,Vocabulary!$A:$J,4,),"")</f>
        <v>Person</v>
      </c>
      <c r="C292" s="13" t="str">
        <f>IF($A292&lt;&gt;"",IF(VLOOKUP($A292,Vocabulary!$A:$J,2,)="","",VLOOKUP($A292,Vocabulary!$A:$J,2,)),"")</f>
        <v>FormerResident</v>
      </c>
      <c r="D292" s="13" t="str">
        <f>IF($A292&lt;&gt;"",IF(VLOOKUP($A292,Vocabulary!$A:$J,10,)="","",VLOOKUP($A292,Vocabulary!$A:$J,10,)),"")</f>
        <v>&lt;fed-per:FormerResident&gt;</v>
      </c>
      <c r="E292" s="13" t="str">
        <f>IFERROR(IF(VLOOKUP(A292,VocabularyNL!$A:$G,6)=0,"",VLOOKUP(A292,VocabularyNL!$A:$G,6)),"")</f>
        <v>Voormalig resident</v>
      </c>
      <c r="F292" s="13" t="str">
        <f>IFERROR(IF(VLOOKUP(A292,VocabularyFR!$A:$G,6)=0,"",VLOOKUP(A292,VocabularyFR!$A:$G,6)),"")</f>
        <v>Ancien résident</v>
      </c>
      <c r="G292" s="13" t="str">
        <f>IF($A292&lt;&gt;"",VLOOKUP($A292,Vocabulary!$A:$J,3,),"")</f>
        <v>Former resident.</v>
      </c>
      <c r="H292" s="13" t="str">
        <f>IFERROR(IF(VLOOKUP(A292,VocabularyNL!$A:$G,7)=0,"",VLOOKUP(A292,VocabularyNL!$A:$H,7)),"")</f>
        <v>Voormalig resident.</v>
      </c>
      <c r="I292" s="13" t="str">
        <f>IFERROR(IF(VLOOKUP(A292,VocabularyFR!$A:$G,7)=0,"",VLOOKUP(A292,VocabularyFR!$A:$H,7)),"")</f>
        <v>Ancien résident.</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ht="43.2" x14ac:dyDescent="0.3">
      <c r="A293" s="4">
        <v>326</v>
      </c>
      <c r="B293" s="13" t="str">
        <f>IF($A293&lt;&gt;"",VLOOKUP($A293,Vocabulary!$A:$J,4,),"")</f>
        <v>Person</v>
      </c>
      <c r="C293" s="13" t="str">
        <f>IF($A293&lt;&gt;"",IF(VLOOKUP($A293,Vocabulary!$A:$J,2,)="","",VLOOKUP($A293,Vocabulary!$A:$J,2,)),"")</f>
        <v>Resident</v>
      </c>
      <c r="D293" s="13" t="str">
        <f>IF($A293&lt;&gt;"",IF(VLOOKUP($A293,Vocabulary!$A:$J,10,)="","",VLOOKUP($A293,Vocabulary!$A:$J,10,)),"")</f>
        <v>&lt;fed-per:Resident&gt;</v>
      </c>
      <c r="E293" s="13" t="str">
        <f>IFERROR(IF(VLOOKUP(A293,VocabularyNL!$A:$G,6)=0,"",VLOOKUP(A293,VocabularyNL!$A:$G,6)),"")</f>
        <v>Resident</v>
      </c>
      <c r="F293" s="13" t="str">
        <f>IFERROR(IF(VLOOKUP(A293,VocabularyFR!$A:$G,6)=0,"",VLOOKUP(A293,VocabularyFR!$A:$G,6)),"")</f>
        <v>Résident</v>
      </c>
      <c r="G293" s="13" t="str">
        <f>IF($A293&lt;&gt;"",VLOOKUP($A293,Vocabulary!$A:$J,3,),"")</f>
        <v>Person who lives in a certain place or country.
Place or country is represented here by the jurisdiction entity.</v>
      </c>
      <c r="H293" s="13" t="str">
        <f>IFERROR(IF(VLOOKUP(A293,VocabularyNL!$A:$G,7)=0,"",VLOOKUP(A293,VocabularyNL!$A:$H,7)),"")</f>
        <v xml:space="preserve">Persoon die in een bepaalde plaats of land woont. 
Plaats of land wordt hier vertegenwoordigd door de entiteit jurisdictie. </v>
      </c>
      <c r="I293" s="13" t="str">
        <f>IFERROR(IF(VLOOKUP(A293,VocabularyFR!$A:$G,7)=0,"",VLOOKUP(A293,VocabularyFR!$A:$H,7)),"")</f>
        <v>Personne qui vit dans un certain endroit ou pays.
Le lieu ou le pays est représenté ici par la jurisdiction compétente.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3">
      <c r="A294" s="4">
        <v>329</v>
      </c>
      <c r="B294" s="13" t="str">
        <f>IF($A294&lt;&gt;"",VLOOKUP($A294,Vocabulary!$A:$J,4,),"")</f>
        <v>Person</v>
      </c>
      <c r="C294" s="13" t="str">
        <f>IF($A294&lt;&gt;"",IF(VLOOKUP($A294,Vocabulary!$A:$J,2,)="","",VLOOKUP($A294,Vocabulary!$A:$J,2,)),"")</f>
        <v>civilState</v>
      </c>
      <c r="D294" s="13" t="str">
        <f>IF($A294&lt;&gt;"",IF(VLOOKUP($A294,Vocabulary!$A:$J,10,)="","",VLOOKUP($A294,Vocabulary!$A:$J,10,)),"")</f>
        <v>&lt;fed-per:civilState&gt;</v>
      </c>
      <c r="E294" s="13" t="str">
        <f>IFERROR(IF(VLOOKUP(A294,VocabularyNL!$A:$G,6)=0,"",VLOOKUP(A294,VocabularyNL!$A:$G,6)),"")</f>
        <v>Burgerlijke staat</v>
      </c>
      <c r="F294" s="13" t="str">
        <f>IFERROR(IF(VLOOKUP(A294,VocabularyFR!$A:$G,6)=0,"",VLOOKUP(A294,VocabularyFR!$A:$G,6)),"")</f>
        <v>Etat civil</v>
      </c>
      <c r="G294" s="13" t="str">
        <f>IF($A294&lt;&gt;"",VLOOKUP($A294,Vocabulary!$A:$J,3,),"")</f>
        <v>Civil state of a person.</v>
      </c>
      <c r="H294" s="13" t="str">
        <f>IFERROR(IF(VLOOKUP(A294,VocabularyNL!$A:$G,7)=0,"",VLOOKUP(A294,VocabularyNL!$A:$H,7)),"")</f>
        <v>Burgerlijke staat van een persoon.</v>
      </c>
      <c r="I294" s="13" t="str">
        <f>IFERROR(IF(VLOOKUP(A294,VocabularyFR!$A:$G,7)=0,"",VLOOKUP(A294,VocabularyFR!$A:$H,7)),"")</f>
        <v>Etat civil d'une personne.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x14ac:dyDescent="0.3">
      <c r="A295" s="4">
        <v>330</v>
      </c>
      <c r="B295" s="13" t="str">
        <f>IF($A295&lt;&gt;"",VLOOKUP($A295,Vocabulary!$A:$J,4,),"")</f>
        <v>Person</v>
      </c>
      <c r="C295" s="13" t="str">
        <f>IF($A295&lt;&gt;"",IF(VLOOKUP($A295,Vocabulary!$A:$J,2,)="","",VLOOKUP($A295,Vocabulary!$A:$J,2,)),"")</f>
        <v>birthDate</v>
      </c>
      <c r="D295" s="13" t="str">
        <f>IF($A295&lt;&gt;"",IF(VLOOKUP($A295,Vocabulary!$A:$J,10,)="","",VLOOKUP($A295,Vocabulary!$A:$J,10,)),"")</f>
        <v>&lt;schema:birthDate&gt;</v>
      </c>
      <c r="E295" s="13" t="str">
        <f>IFERROR(IF(VLOOKUP(A295,VocabularyNL!$A:$G,6)=0,"",VLOOKUP(A295,VocabularyNL!$A:$G,6)),"")</f>
        <v>Geboortedatum</v>
      </c>
      <c r="F295" s="13" t="str">
        <f>IFERROR(IF(VLOOKUP(A295,VocabularyFR!$A:$G,6)=0,"",VLOOKUP(A295,VocabularyFR!$A:$G,6)),"")</f>
        <v>Date de naissance</v>
      </c>
      <c r="G295" s="13" t="str">
        <f>IF($A295&lt;&gt;"",VLOOKUP($A295,Vocabulary!$A:$J,3,),"")</f>
        <v>The date on which the person was born.</v>
      </c>
      <c r="H295" s="13" t="str">
        <f>IFERROR(IF(VLOOKUP(A295,VocabularyNL!$A:$G,7)=0,"",VLOOKUP(A295,VocabularyNL!$A:$H,7)),"")</f>
        <v>De datum waarop de persoon is geboren.</v>
      </c>
      <c r="I295" s="13" t="str">
        <f>IFERROR(IF(VLOOKUP(A295,VocabularyFR!$A:$G,7)=0,"",VLOOKUP(A295,VocabularyFR!$A:$H,7)),"")</f>
        <v>La date à laquelle la personne est née.</v>
      </c>
      <c r="J295" s="13" t="str">
        <f>IF($A295&lt;&gt;"",IF(VLOOKUP($A295,Vocabulary!$A:$J,7,)="","",VLOOKUP($A295,Vocabulary!$A:$J,7,)),"")</f>
        <v/>
      </c>
      <c r="K295" s="13" t="str">
        <f>IFERROR(IF(VLOOKUP(A295,VocabularyNL!$A:$H,8)=0,"",VLOOKUP(A295,VocabularyNL!$A:$H,8)),"")</f>
        <v/>
      </c>
      <c r="L295" s="13" t="str">
        <f>IFERROR(IF(VLOOKUP(A295,VocabularyFR!$A:$H,8)=0,"",VLOOKUP(A295,VocabularyFR!$A:$H,8)),"")</f>
        <v/>
      </c>
    </row>
    <row r="296" spans="1:12" x14ac:dyDescent="0.3">
      <c r="A296" s="4">
        <v>331</v>
      </c>
      <c r="B296" s="13" t="str">
        <f>IF($A296&lt;&gt;"",VLOOKUP($A296,Vocabulary!$A:$J,4,),"")</f>
        <v>Person</v>
      </c>
      <c r="C296" s="13" t="str">
        <f>IF($A296&lt;&gt;"",IF(VLOOKUP($A296,Vocabulary!$A:$J,2,)="","",VLOOKUP($A296,Vocabulary!$A:$J,2,)),"")</f>
        <v>deathDate</v>
      </c>
      <c r="D296" s="13" t="str">
        <f>IF($A296&lt;&gt;"",IF(VLOOKUP($A296,Vocabulary!$A:$J,10,)="","",VLOOKUP($A296,Vocabulary!$A:$J,10,)),"")</f>
        <v>&lt;schema:deathDate&gt;</v>
      </c>
      <c r="E296" s="13" t="str">
        <f>IFERROR(IF(VLOOKUP(A296,VocabularyNL!$A:$G,6)=0,"",VLOOKUP(A296,VocabularyNL!$A:$G,6)),"")</f>
        <v>Datum overlijden</v>
      </c>
      <c r="F296" s="13" t="str">
        <f>IFERROR(IF(VLOOKUP(A296,VocabularyFR!$A:$G,6)=0,"",VLOOKUP(A296,VocabularyFR!$A:$G,6)),"")</f>
        <v>Date de décès</v>
      </c>
      <c r="G296" s="13" t="str">
        <f>IF($A296&lt;&gt;"",VLOOKUP($A296,Vocabulary!$A:$J,3,),"")</f>
        <v>The date on which the person deceased.</v>
      </c>
      <c r="H296" s="13" t="str">
        <f>IFERROR(IF(VLOOKUP(A296,VocabularyNL!$A:$G,7)=0,"",VLOOKUP(A296,VocabularyNL!$A:$H,7)),"")</f>
        <v>De datum waarop de persoon is overleden.</v>
      </c>
      <c r="I296" s="13" t="str">
        <f>IFERROR(IF(VLOOKUP(A296,VocabularyFR!$A:$G,7)=0,"",VLOOKUP(A296,VocabularyFR!$A:$H,7)),"")</f>
        <v>La date à laquelle la personne est décédée.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28.8" x14ac:dyDescent="0.3">
      <c r="A297" s="4">
        <v>332</v>
      </c>
      <c r="B297" s="13" t="str">
        <f>IF($A297&lt;&gt;"",VLOOKUP($A297,Vocabulary!$A:$J,4,),"")</f>
        <v>Person</v>
      </c>
      <c r="C297" s="13" t="str">
        <f>IF($A297&lt;&gt;"",IF(VLOOKUP($A297,Vocabulary!$A:$J,2,)="","",VLOOKUP($A297,Vocabulary!$A:$J,2,)),"")</f>
        <v>familyName</v>
      </c>
      <c r="D297" s="13" t="str">
        <f>IF($A297&lt;&gt;"",IF(VLOOKUP($A297,Vocabulary!$A:$J,10,)="","",VLOOKUP($A297,Vocabulary!$A:$J,10,)),"")</f>
        <v>&lt;foaf:familyName&gt;</v>
      </c>
      <c r="E297" s="13" t="str">
        <f>IFERROR(IF(VLOOKUP(A297,VocabularyNL!$A:$G,6)=0,"",VLOOKUP(A297,VocabularyNL!$A:$G,6)),"")</f>
        <v>Familienaam</v>
      </c>
      <c r="F297" s="13" t="str">
        <f>IFERROR(IF(VLOOKUP(A297,VocabularyFR!$A:$G,6)=0,"",VLOOKUP(A297,VocabularyFR!$A:$G,6)),"")</f>
        <v>Nom de famille</v>
      </c>
      <c r="G297" s="13" t="str">
        <f>IF($A297&lt;&gt;"",VLOOKUP($A297,Vocabulary!$A:$J,3,),"")</f>
        <v>A family name is usually shared by members of a family.</v>
      </c>
      <c r="H297" s="13" t="str">
        <f>IFERROR(IF(VLOOKUP(A297,VocabularyNL!$A:$G,7)=0,"",VLOOKUP(A297,VocabularyNL!$A:$H,7)),"")</f>
        <v>Een familienaam wordt meestal gedeeld door leden van een gezin.</v>
      </c>
      <c r="I297" s="13" t="str">
        <f>IFERROR(IF(VLOOKUP(A297,VocabularyFR!$A:$G,7)=0,"",VLOOKUP(A297,VocabularyFR!$A:$H,7)),"")</f>
        <v>Un nom de famille est généralement partagé par les membres d'une famille.</v>
      </c>
      <c r="J297" s="13" t="str">
        <f>IF($A297&lt;&gt;"",IF(VLOOKUP($A297,Vocabulary!$A:$J,7,)="","",VLOOKUP($A297,Vocabulary!$A:$J,7,)),"")</f>
        <v>Norm ISA2</v>
      </c>
      <c r="K297" s="13" t="str">
        <f>IFERROR(IF(VLOOKUP(A297,VocabularyNL!$A:$H,8)=0,"",VLOOKUP(A297,VocabularyNL!$A:$H,8)),"")</f>
        <v>Norm ISA2</v>
      </c>
      <c r="L297" s="13" t="str">
        <f>IFERROR(IF(VLOOKUP(A297,VocabularyFR!$A:$H,8)=0,"",VLOOKUP(A297,VocabularyFR!$A:$H,8)),"")</f>
        <v>Norme ISA2</v>
      </c>
    </row>
    <row r="298" spans="1:12" ht="28.8" x14ac:dyDescent="0.3">
      <c r="A298" s="4">
        <v>333</v>
      </c>
      <c r="B298" s="13" t="str">
        <f>IF($A298&lt;&gt;"",VLOOKUP($A298,Vocabulary!$A:$J,4,),"")</f>
        <v>Person</v>
      </c>
      <c r="C298" s="13" t="str">
        <f>IF($A298&lt;&gt;"",IF(VLOOKUP($A298,Vocabulary!$A:$J,2,)="","",VLOOKUP($A298,Vocabulary!$A:$J,2,)),"")</f>
        <v>givenName</v>
      </c>
      <c r="D298" s="13" t="str">
        <f>IF($A298&lt;&gt;"",IF(VLOOKUP($A298,Vocabulary!$A:$J,10,)="","",VLOOKUP($A298,Vocabulary!$A:$J,10,)),"")</f>
        <v>&lt;foaf:givenName&gt;</v>
      </c>
      <c r="E298" s="13" t="str">
        <f>IFERROR(IF(VLOOKUP(A298,VocabularyNL!$A:$G,6)=0,"",VLOOKUP(A298,VocabularyNL!$A:$G,6)),"")</f>
        <v>Eerste voornaam</v>
      </c>
      <c r="F298" s="13" t="str">
        <f>IFERROR(IF(VLOOKUP(A298,VocabularyFR!$A:$G,6)=0,"",VLOOKUP(A298,VocabularyFR!$A:$G,6)),"")</f>
        <v>Premier prénom</v>
      </c>
      <c r="G298" s="13" t="str">
        <f>IF($A298&lt;&gt;"",VLOOKUP($A298,Vocabulary!$A:$J,3,),"")</f>
        <v>Most important of the given names of the person (given name aka first name).</v>
      </c>
      <c r="H298" s="13" t="str">
        <f>IFERROR(IF(VLOOKUP(A298,VocabularyNL!$A:$G,7)=0,"",VLOOKUP(A298,VocabularyNL!$A:$H,7)),"")</f>
        <v>Belangrijkste vd voornamen ve persoon.</v>
      </c>
      <c r="I298" s="13" t="str">
        <f>IFERROR(IF(VLOOKUP(A298,VocabularyFR!$A:$G,7)=0,"",VLOOKUP(A298,VocabularyFR!$A:$H,7)),"")</f>
        <v>Le plus important des prénoms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28.8" x14ac:dyDescent="0.3">
      <c r="A299" s="4">
        <v>334</v>
      </c>
      <c r="B299" s="13" t="str">
        <f>IF($A299&lt;&gt;"",VLOOKUP($A299,Vocabulary!$A:$J,4,),"")</f>
        <v>Person</v>
      </c>
      <c r="C299" s="13" t="str">
        <f>IF($A299&lt;&gt;"",IF(VLOOKUP($A299,Vocabulary!$A:$J,2,)="","",VLOOKUP($A299,Vocabulary!$A:$J,2,)),"")</f>
        <v>fullName</v>
      </c>
      <c r="D299" s="13" t="str">
        <f>IF($A299&lt;&gt;"",IF(VLOOKUP($A299,Vocabulary!$A:$J,10,)="","",VLOOKUP($A299,Vocabulary!$A:$J,10,)),"")</f>
        <v>&lt;fed-per:fullName&gt;</v>
      </c>
      <c r="E299" s="13" t="str">
        <f>IFERROR(IF(VLOOKUP(A299,VocabularyNL!$A:$G,6)=0,"",VLOOKUP(A299,VocabularyNL!$A:$G,6)),"")</f>
        <v>Volledige naam</v>
      </c>
      <c r="F299" s="13" t="str">
        <f>IFERROR(IF(VLOOKUP(A299,VocabularyFR!$A:$G,6)=0,"",VLOOKUP(A299,VocabularyFR!$A:$G,6)),"")</f>
        <v>Nom complet</v>
      </c>
      <c r="G299" s="13" t="str">
        <f>IF($A299&lt;&gt;"",VLOOKUP($A299,Vocabulary!$A:$J,3,),"")</f>
        <v>The full name of the person, usually the combination of given names and family name.</v>
      </c>
      <c r="H299" s="13" t="str">
        <f>IFERROR(IF(VLOOKUP(A299,VocabularyNL!$A:$G,7)=0,"",VLOOKUP(A299,VocabularyNL!$A:$H,7)),"")</f>
        <v>De volledige naam vd persoon, doorgaans de combinatie van voornamen en familienaam.</v>
      </c>
      <c r="I299" s="13" t="str">
        <f>IFERROR(IF(VLOOKUP(A299,VocabularyFR!$A:$G,7)=0,"",VLOOKUP(A299,VocabularyFR!$A:$H,7)),"")</f>
        <v>Le nom complet de la personne, généralement la combinaison des prénoms et du nom de famille.</v>
      </c>
      <c r="J299" s="13" t="str">
        <f>IF($A299&lt;&gt;"",IF(VLOOKUP($A299,Vocabulary!$A:$J,7,)="","",VLOOKUP($A299,Vocabulary!$A:$J,7,)),"")</f>
        <v>Norm ISA2</v>
      </c>
      <c r="K299" s="13" t="str">
        <f>IFERROR(IF(VLOOKUP(A299,VocabularyNL!$A:$H,8)=0,"",VLOOKUP(A299,VocabularyNL!$A:$H,8)),"")</f>
        <v>Norm ISA2</v>
      </c>
      <c r="L299" s="13" t="str">
        <f>IFERROR(IF(VLOOKUP(A299,VocabularyFR!$A:$H,8)=0,"",VLOOKUP(A299,VocabularyFR!$A:$H,8)),"")</f>
        <v>Norme ISA2</v>
      </c>
    </row>
    <row r="300" spans="1:12" x14ac:dyDescent="0.3">
      <c r="A300" s="4">
        <v>335</v>
      </c>
      <c r="B300" s="13" t="str">
        <f>IF($A300&lt;&gt;"",VLOOKUP($A300,Vocabulary!$A:$J,4,),"")</f>
        <v>Person</v>
      </c>
      <c r="C300" s="13" t="str">
        <f>IF($A300&lt;&gt;"",IF(VLOOKUP($A300,Vocabulary!$A:$J,2,)="","",VLOOKUP($A300,Vocabulary!$A:$J,2,)),"")</f>
        <v>gender</v>
      </c>
      <c r="D300" s="13" t="str">
        <f>IF($A300&lt;&gt;"",IF(VLOOKUP($A300,Vocabulary!$A:$J,10,)="","",VLOOKUP($A300,Vocabulary!$A:$J,10,)),"")</f>
        <v>&lt;foaf:gender&gt;</v>
      </c>
      <c r="E300" s="13" t="str">
        <f>IFERROR(IF(VLOOKUP(A300,VocabularyNL!$A:$G,6)=0,"",VLOOKUP(A300,VocabularyNL!$A:$G,6)),"")</f>
        <v>Geslacht</v>
      </c>
      <c r="F300" s="13" t="str">
        <f>IFERROR(IF(VLOOKUP(A300,VocabularyFR!$A:$G,6)=0,"",VLOOKUP(A300,VocabularyFR!$A:$G,6)),"")</f>
        <v>Sexe</v>
      </c>
      <c r="G300" s="13" t="str">
        <f>IF($A300&lt;&gt;"",VLOOKUP($A300,Vocabulary!$A:$J,3,),"")</f>
        <v>The administrative gender of the person.</v>
      </c>
      <c r="H300" s="13" t="str">
        <f>IFERROR(IF(VLOOKUP(A300,VocabularyNL!$A:$G,7)=0,"",VLOOKUP(A300,VocabularyNL!$A:$H,7)),"")</f>
        <v>Het administratief geslacht van de persoon.</v>
      </c>
      <c r="I300" s="13" t="str">
        <f>IFERROR(IF(VLOOKUP(A300,VocabularyFR!$A:$G,7)=0,"",VLOOKUP(A300,VocabularyFR!$A:$H,7)),"")</f>
        <v>Le genre administratif de la personne.</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28.8" x14ac:dyDescent="0.3">
      <c r="A301" s="4">
        <v>336</v>
      </c>
      <c r="B301" s="13" t="str">
        <f>IF($A301&lt;&gt;"",VLOOKUP($A301,Vocabulary!$A:$J,4,),"")</f>
        <v>Person</v>
      </c>
      <c r="C301" s="13" t="str">
        <f>IF($A301&lt;&gt;"",IF(VLOOKUP($A301,Vocabulary!$A:$J,2,)="","",VLOOKUP($A301,Vocabulary!$A:$J,2,)),"")</f>
        <v>givenNames</v>
      </c>
      <c r="D301" s="13" t="str">
        <f>IF($A301&lt;&gt;"",IF(VLOOKUP($A301,Vocabulary!$A:$J,10,)="","",VLOOKUP($A301,Vocabulary!$A:$J,10,)),"")</f>
        <v>&lt;fed-per:givenNames&gt;</v>
      </c>
      <c r="E301" s="13" t="str">
        <f>IFERROR(IF(VLOOKUP(A301,VocabularyNL!$A:$G,6)=0,"",VLOOKUP(A301,VocabularyNL!$A:$G,6)),"")</f>
        <v>Voornamen</v>
      </c>
      <c r="F301" s="13" t="str">
        <f>IFERROR(IF(VLOOKUP(A301,VocabularyFR!$A:$G,6)=0,"",VLOOKUP(A301,VocabularyFR!$A:$G,6)),"")</f>
        <v>Prénoms</v>
      </c>
      <c r="G301" s="13" t="str">
        <f>IF($A301&lt;&gt;"",VLOOKUP($A301,Vocabulary!$A:$J,3,),"")</f>
        <v>Given names of the person (given names aka firstnames) concatenated into 1 string.</v>
      </c>
      <c r="H301" s="13" t="str">
        <f>IFERROR(IF(VLOOKUP(A301,VocabularyNL!$A:$G,7)=0,"",VLOOKUP(A301,VocabularyNL!$A:$H,7)),"")</f>
        <v xml:space="preserve">Eerste voornaam en andere voornamen samengevoegd in 1 string. </v>
      </c>
      <c r="I301" s="13" t="str">
        <f>IFERROR(IF(VLOOKUP(A301,VocabularyFR!$A:$G,7)=0,"",VLOOKUP(A301,VocabularyFR!$A:$H,7)),"")</f>
        <v xml:space="preserve">Premier prénom et autres prénoms concaténés en 1 string. </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3">
      <c r="A302" s="4">
        <v>337</v>
      </c>
      <c r="B302" s="13" t="str">
        <f>IF($A302&lt;&gt;"",VLOOKUP($A302,Vocabulary!$A:$J,4,),"")</f>
        <v>Person</v>
      </c>
      <c r="C302" s="13" t="str">
        <f>IF($A302&lt;&gt;"",IF(VLOOKUP($A302,Vocabulary!$A:$J,2,)="","",VLOOKUP($A302,Vocabulary!$A:$J,2,)),"")</f>
        <v>headOf</v>
      </c>
      <c r="D302" s="13" t="str">
        <f>IF($A302&lt;&gt;"",IF(VLOOKUP($A302,Vocabulary!$A:$J,10,)="","",VLOOKUP($A302,Vocabulary!$A:$J,10,)),"")</f>
        <v>&lt;fed-per:headOf&gt;</v>
      </c>
      <c r="E302" s="13" t="str">
        <f>IFERROR(IF(VLOOKUP(A302,VocabularyNL!$A:$G,6)=0,"",VLOOKUP(A302,VocabularyNL!$A:$G,6)),"")</f>
        <v>Hoofd van</v>
      </c>
      <c r="F302" s="13" t="str">
        <f>IFERROR(IF(VLOOKUP(A302,VocabularyFR!$A:$G,6)=0,"",VLOOKUP(A302,VocabularyFR!$A:$G,6)),"")</f>
        <v>Chef de</v>
      </c>
      <c r="G302" s="13" t="str">
        <f>IF($A302&lt;&gt;"",VLOOKUP($A302,Vocabulary!$A:$J,3,),"")</f>
        <v>Person who represents the household by default.</v>
      </c>
      <c r="H302" s="13" t="str">
        <f>IFERROR(IF(VLOOKUP(A302,VocabularyNL!$A:$G,7)=0,"",VLOOKUP(A302,VocabularyNL!$A:$H,7)),"")</f>
        <v>Persoon die standaard het gezin vertegenwoordigt.</v>
      </c>
      <c r="I302" s="13" t="str">
        <f>IFERROR(IF(VLOOKUP(A302,VocabularyFR!$A:$G,7)=0,"",VLOOKUP(A302,VocabularyFR!$A:$H,7)),"")</f>
        <v>Personne qui représente le ménage par défaut.</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ht="86.4" x14ac:dyDescent="0.3">
      <c r="A303" s="4">
        <v>338</v>
      </c>
      <c r="B303" s="13" t="str">
        <f>IF($A303&lt;&gt;"",VLOOKUP($A303,Vocabulary!$A:$J,4,),"")</f>
        <v>Person</v>
      </c>
      <c r="C303" s="13" t="str">
        <f>IF($A303&lt;&gt;"",IF(VLOOKUP($A303,Vocabulary!$A:$J,2,)="","",VLOOKUP($A303,Vocabulary!$A:$J,2,)),"")</f>
        <v>householdRelationType</v>
      </c>
      <c r="D303" s="13" t="str">
        <f>IF($A303&lt;&gt;"",IF(VLOOKUP($A303,Vocabulary!$A:$J,10,)="","",VLOOKUP($A303,Vocabulary!$A:$J,10,)),"")</f>
        <v>&lt;fed-per:householdRelationType&gt;</v>
      </c>
      <c r="E303" s="13" t="str">
        <f>IFERROR(IF(VLOOKUP(A303,VocabularyNL!$A:$G,6)=0,"",VLOOKUP(A303,VocabularyNL!$A:$G,6)),"")</f>
        <v>Gezinsrelatie type</v>
      </c>
      <c r="F303" s="13" t="str">
        <f>IFERROR(IF(VLOOKUP(A303,VocabularyFR!$A:$G,6)=0,"",VLOOKUP(A303,VocabularyFR!$A:$G,6)),"")</f>
        <v>Type de relation de ménage</v>
      </c>
      <c r="G303" s="13" t="str">
        <f>IF($A303&lt;&gt;"",VLOOKUP($A303,Vocabulary!$A:$J,3,),"")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3" s="13" t="str">
        <f>IFERROR(IF(VLOOKUP(A303,VocabularyNL!$A:$G,7)=0,"",VLOOKUP(A303,VocabularyNL!$A:$H,7)),"")</f>
        <v xml:space="preserve">Aard vd relatie. 
Wordt typisch bepaald tov het gezinshoofd. Bv als de vader gezinshoofd is en een gezinslid is zoon, dan zou als de grootvader gezinshoofd was datzelfde gezinslid kleinzoon zijn. </v>
      </c>
      <c r="I303" s="13" t="str">
        <f>IFERROR(IF(VLOOKUP(A303,VocabularyFR!$A:$G,7)=0,"",VLOOKUP(A303,VocabularyFR!$A:$H,7)),"")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x14ac:dyDescent="0.3">
      <c r="A304" s="4">
        <v>339</v>
      </c>
      <c r="B304" s="13" t="str">
        <f>IF($A304&lt;&gt;"",VLOOKUP($A304,Vocabulary!$A:$J,4,),"")</f>
        <v>Person</v>
      </c>
      <c r="C304" s="13" t="str">
        <f>IF($A304&lt;&gt;"",IF(VLOOKUP($A304,Vocabulary!$A:$J,2,)="","",VLOOKUP($A304,Vocabulary!$A:$J,2,)),"")</f>
        <v>person1</v>
      </c>
      <c r="D304" s="13" t="str">
        <f>IF($A304&lt;&gt;"",IF(VLOOKUP($A304,Vocabulary!$A:$J,10,)="","",VLOOKUP($A304,Vocabulary!$A:$J,10,)),"")</f>
        <v>&lt;fed-per:person1&gt;</v>
      </c>
      <c r="E304" s="13" t="str">
        <f>IFERROR(IF(VLOOKUP(A304,VocabularyNL!$A:$G,6)=0,"",VLOOKUP(A304,VocabularyNL!$A:$G,6)),"")</f>
        <v>Persoon 1</v>
      </c>
      <c r="F304" s="13" t="str">
        <f>IFERROR(IF(VLOOKUP(A304,VocabularyFR!$A:$G,6)=0,"",VLOOKUP(A304,VocabularyFR!$A:$G,6)),"")</f>
        <v>Personne 1</v>
      </c>
      <c r="G304" s="13" t="str">
        <f>IF($A304&lt;&gt;"",VLOOKUP($A304,Vocabulary!$A:$J,3,),"")</f>
        <v>First person in a relation of 2 persons.</v>
      </c>
      <c r="H304" s="13" t="str">
        <f>IFERROR(IF(VLOOKUP(A304,VocabularyNL!$A:$G,7)=0,"",VLOOKUP(A304,VocabularyNL!$A:$H,7)),"")</f>
        <v>Eerste persoon in een relatie van 2 personen.</v>
      </c>
      <c r="I304" s="13" t="str">
        <f>IFERROR(IF(VLOOKUP(A304,VocabularyFR!$A:$G,7)=0,"",VLOOKUP(A304,VocabularyFR!$A:$H,7)),"")</f>
        <v>Première personne dans une relation de 2 personnes.</v>
      </c>
      <c r="J304" s="13" t="str">
        <f>IF($A304&lt;&gt;"",IF(VLOOKUP($A304,Vocabulary!$A:$J,7,)="","",VLOOKUP($A304,Vocabulary!$A:$J,7,)),"")</f>
        <v/>
      </c>
      <c r="K304" s="13" t="str">
        <f>IFERROR(IF(VLOOKUP(A304,VocabularyNL!$A:$H,8)=0,"",VLOOKUP(A304,VocabularyNL!$A:$H,8)),"")</f>
        <v/>
      </c>
      <c r="L304" s="13" t="str">
        <f>IFERROR(IF(VLOOKUP(A304,VocabularyFR!$A:$H,8)=0,"",VLOOKUP(A304,VocabularyFR!$A:$H,8)),"")</f>
        <v/>
      </c>
    </row>
    <row r="305" spans="1:12" x14ac:dyDescent="0.3">
      <c r="A305" s="4">
        <v>341</v>
      </c>
      <c r="B305" s="13" t="str">
        <f>IF($A305&lt;&gt;"",VLOOKUP($A305,Vocabulary!$A:$J,4,),"")</f>
        <v>Person</v>
      </c>
      <c r="C305" s="13" t="str">
        <f>IF($A305&lt;&gt;"",IF(VLOOKUP($A305,Vocabulary!$A:$J,2,)="","",VLOOKUP($A305,Vocabulary!$A:$J,2,)),"")</f>
        <v>memberOf</v>
      </c>
      <c r="D305" s="13" t="str">
        <f>IF($A305&lt;&gt;"",IF(VLOOKUP($A305,Vocabulary!$A:$J,10,)="","",VLOOKUP($A305,Vocabulary!$A:$J,10,)),"")</f>
        <v>&lt;fed-per:memberOf&gt;</v>
      </c>
      <c r="E305" s="13" t="str">
        <f>IFERROR(IF(VLOOKUP(A305,VocabularyNL!$A:$G,6)=0,"",VLOOKUP(A305,VocabularyNL!$A:$G,6)),"")</f>
        <v>Lid van</v>
      </c>
      <c r="F305" s="13" t="str">
        <f>IFERROR(IF(VLOOKUP(A305,VocabularyFR!$A:$G,6)=0,"",VLOOKUP(A305,VocabularyFR!$A:$G,6)),"")</f>
        <v>Membre de</v>
      </c>
      <c r="G305" s="13" t="str">
        <f>IF($A305&lt;&gt;"",VLOOKUP($A305,Vocabulary!$A:$J,3,),"")</f>
        <v>Person who belongs to a household.</v>
      </c>
      <c r="H305" s="13" t="str">
        <f>IFERROR(IF(VLOOKUP(A305,VocabularyNL!$A:$G,7)=0,"",VLOOKUP(A305,VocabularyNL!$A:$H,7)),"")</f>
        <v>Persoon die tot een gezin behoort.</v>
      </c>
      <c r="I305" s="13" t="str">
        <f>IFERROR(IF(VLOOKUP(A305,VocabularyFR!$A:$G,7)=0,"",VLOOKUP(A305,VocabularyFR!$A:$H,7)),"")</f>
        <v>Personne qui appartient à un ménage.</v>
      </c>
      <c r="J305" s="13" t="str">
        <f>IF($A305&lt;&gt;"",IF(VLOOKUP($A305,Vocabulary!$A:$J,7,)="","",VLOOKUP($A305,Vocabulary!$A:$J,7,)),"")</f>
        <v/>
      </c>
      <c r="K305" s="13" t="str">
        <f>IFERROR(IF(VLOOKUP(A305,VocabularyNL!$A:$H,8)=0,"",VLOOKUP(A305,VocabularyNL!$A:$H,8)),"")</f>
        <v/>
      </c>
      <c r="L305" s="13" t="str">
        <f>IFERROR(IF(VLOOKUP(A305,VocabularyFR!$A:$H,8)=0,"",VLOOKUP(A305,VocabularyFR!$A:$H,8)),"")</f>
        <v/>
      </c>
    </row>
    <row r="306" spans="1:12" ht="187.2" x14ac:dyDescent="0.3">
      <c r="A306" s="4">
        <v>343</v>
      </c>
      <c r="B306" s="13" t="str">
        <f>IF($A306&lt;&gt;"",VLOOKUP($A306,Vocabulary!$A:$J,4,),"")</f>
        <v>Person</v>
      </c>
      <c r="C306" s="13" t="str">
        <f>IF($A306&lt;&gt;"",IF(VLOOKUP($A306,Vocabulary!$A:$J,2,)="","",VLOOKUP($A306,Vocabulary!$A:$J,2,)),"")</f>
        <v>nationality</v>
      </c>
      <c r="D306" s="13" t="str">
        <f>IF($A306&lt;&gt;"",IF(VLOOKUP($A306,Vocabulary!$A:$J,10,)="","",VLOOKUP($A306,Vocabulary!$A:$J,10,)),"")</f>
        <v>&lt;fed-per:nationality&gt;</v>
      </c>
      <c r="E306" s="13" t="str">
        <f>IFERROR(IF(VLOOKUP(A306,VocabularyNL!$A:$G,6)=0,"",VLOOKUP(A306,VocabularyNL!$A:$G,6)),"")</f>
        <v>Nationaliteit</v>
      </c>
      <c r="F306" s="13" t="str">
        <f>IFERROR(IF(VLOOKUP(A306,VocabularyFR!$A:$G,6)=0,"",VLOOKUP(A306,VocabularyFR!$A:$G,6)),"")</f>
        <v>Nationalité</v>
      </c>
      <c r="G306" s="13" t="str">
        <f>IF($A306&lt;&gt;"",VLOOKUP($A306,Vocabulary!$A:$J,3,),"")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6" s="13" t="str">
        <f>IFERROR(IF(VLOOKUP(A306,VocabularyNL!$A:$G,7)=0,"",VLOOKUP(A306,VocabularyNL!$A:$H,7)),"")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6" s="13" t="str">
        <f>IFERROR(IF(VLOOKUP(A306,VocabularyFR!$A:$G,7)=0,"",VLOOKUP(A306,VocabularyFR!$A:$H,7)),"")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6" s="13" t="str">
        <f>IF($A306&lt;&gt;"",IF(VLOOKUP($A306,Vocabulary!$A:$J,7,)="","",VLOOKUP($A306,Vocabulary!$A:$J,7,)),"")</f>
        <v/>
      </c>
      <c r="K306" s="13" t="str">
        <f>IFERROR(IF(VLOOKUP(A306,VocabularyNL!$A:$H,8)=0,"",VLOOKUP(A306,VocabularyNL!$A:$H,8)),"")</f>
        <v/>
      </c>
      <c r="L306" s="13" t="str">
        <f>IFERROR(IF(VLOOKUP(A306,VocabularyFR!$A:$H,8)=0,"",VLOOKUP(A306,VocabularyFR!$A:$H,8)),"")</f>
        <v/>
      </c>
    </row>
    <row r="307" spans="1:12" ht="72" x14ac:dyDescent="0.3">
      <c r="A307" s="4">
        <v>344</v>
      </c>
      <c r="B307" s="13" t="str">
        <f>IF($A307&lt;&gt;"",VLOOKUP($A307,Vocabulary!$A:$J,4,),"")</f>
        <v>Person</v>
      </c>
      <c r="C307" s="13" t="str">
        <f>IF($A307&lt;&gt;"",IF(VLOOKUP($A307,Vocabulary!$A:$J,2,)="","",VLOOKUP($A307,Vocabulary!$A:$J,2,)),"")</f>
        <v>nrn</v>
      </c>
      <c r="D307" s="13" t="str">
        <f>IF($A307&lt;&gt;"",IF(VLOOKUP($A307,Vocabulary!$A:$J,10,)="","",VLOOKUP($A307,Vocabulary!$A:$J,10,)),"")</f>
        <v>&lt;dcterms:identifier&gt;</v>
      </c>
      <c r="E307" s="13" t="str">
        <f>IFERROR(IF(VLOOKUP(A307,VocabularyNL!$A:$G,6)=0,"",VLOOKUP(A307,VocabularyNL!$A:$G,6)),"")</f>
        <v>Rijksregisternummer</v>
      </c>
      <c r="F307" s="13" t="str">
        <f>IFERROR(IF(VLOOKUP(A307,VocabularyFR!$A:$G,6)=0,"",VLOOKUP(A307,VocabularyFR!$A:$G,6)),"")</f>
        <v>Numéro de registre national</v>
      </c>
      <c r="G307" s="13" t="str">
        <f>IF($A307&lt;&gt;"",VLOOKUP($A307,Vocabulary!$A:$J,3,),"")</f>
        <v>Recommended best practice is to identify the resource by means of a string conforming to a formal identification system. 
An unambiguous reference to the resource within a given context.</v>
      </c>
      <c r="H307" s="13" t="str">
        <f>IFERROR(IF(VLOOKUP(A307,VocabularyNL!$A:$G,7)=0,"",VLOOKUP(A307,VocabularyNL!$A:$H,7)),"")</f>
        <v>Aanbevolen beste praktijk is om de bron te identificeren door middel van een string die overeenkomt met een formeel identificatiesysteem.
Een eenduidige verwijzing naar de bron binnen een bepaalde context.</v>
      </c>
      <c r="I307" s="13" t="str">
        <f>IFERROR(IF(VLOOKUP(A307,VocabularyFR!$A:$G,7)=0,"",VLOOKUP(A307,VocabularyFR!$A:$H,7)),"")</f>
        <v>La meilleure pratique recommandée consiste à identifier la ressource à l'aide d'une chaîne conforme à un système d'identification formel.
Une référence non ambiguë à la ressource dans un contexte donné.</v>
      </c>
      <c r="J307" s="13" t="str">
        <f>IF($A307&lt;&gt;"",IF(VLOOKUP($A307,Vocabulary!$A:$J,7,)="","",VLOOKUP($A307,Vocabulary!$A:$J,7,)),"")</f>
        <v>Identification code of the person in the National Register (local identifier). The person can be radiated.
Special case of ssin number.
(ssin = social security identification number)</v>
      </c>
      <c r="K307" s="13" t="str">
        <f>IFERROR(IF(VLOOKUP(A307,VocabularyNL!$A:$H,8)=0,"",VLOOKUP(A307,VocabularyNL!$A:$H,8)),"")</f>
        <v>Identificatiecode van de persoon in het Rijksregister (lokale identificator). De persoon kan geradieerd zijn.
Speciaal geval van een insz-nummer.
(insz = identificatienummer sociale zekerheid)</v>
      </c>
      <c r="L307" s="13" t="str">
        <f>IFERROR(IF(VLOOKUP(A307,VocabularyFR!$A:$H,8)=0,"",VLOOKUP(A307,VocabularyFR!$A:$H,8)),"")</f>
        <v>Code d'identification de la personne dans le registre national (identifiant local). La personne peut être radiée.
Cas spécial d'un numéro niss.
(niss = numéro d'identification de la sécurité sociale)</v>
      </c>
    </row>
    <row r="308" spans="1:12" ht="28.8" x14ac:dyDescent="0.3">
      <c r="A308" s="4">
        <v>345</v>
      </c>
      <c r="B308" s="13" t="str">
        <f>IF($A308&lt;&gt;"",VLOOKUP($A308,Vocabulary!$A:$J,4,),"")</f>
        <v>Person</v>
      </c>
      <c r="C308" s="13" t="str">
        <f>IF($A308&lt;&gt;"",IF(VLOOKUP($A308,Vocabulary!$A:$J,2,)="","",VLOOKUP($A308,Vocabulary!$A:$J,2,)),"")</f>
        <v>placeOfBirth</v>
      </c>
      <c r="D308" s="13" t="str">
        <f>IF($A308&lt;&gt;"",IF(VLOOKUP($A308,Vocabulary!$A:$J,10,)="","",VLOOKUP($A308,Vocabulary!$A:$J,10,)),"")</f>
        <v>&lt;person:placeOfBirth&gt;</v>
      </c>
      <c r="E308" s="13" t="str">
        <f>IFERROR(IF(VLOOKUP(A308,VocabularyNL!$A:$G,6)=0,"",VLOOKUP(A308,VocabularyNL!$A:$G,6)),"")</f>
        <v>Plaats geboorte</v>
      </c>
      <c r="F308" s="13" t="str">
        <f>IFERROR(IF(VLOOKUP(A308,VocabularyFR!$A:$G,6)=0,"",VLOOKUP(A308,VocabularyFR!$A:$G,6)),"")</f>
        <v>Lieu de naissance</v>
      </c>
      <c r="G308" s="13" t="str">
        <f>IF($A308&lt;&gt;"",VLOOKUP($A308,Vocabulary!$A:$J,3,),"")</f>
        <v>A person's place of birth (city).</v>
      </c>
      <c r="H308" s="13" t="str">
        <f>IFERROR(IF(VLOOKUP(A308,VocabularyNL!$A:$G,7)=0,"",VLOOKUP(A308,VocabularyNL!$A:$H,7)),"")</f>
        <v>De plaats (stad) waar de persoon is geboren.</v>
      </c>
      <c r="I308" s="13" t="str">
        <f>IFERROR(IF(VLOOKUP(A308,VocabularyFR!$A:$G,7)=0,"",VLOOKUP(A308,VocabularyFR!$A:$H,7)),"")</f>
        <v>L'endroit  (ville) où la personne est née.</v>
      </c>
      <c r="J308" s="13" t="str">
        <f>IF($A308&lt;&gt;"",IF(VLOOKUP($A308,Vocabulary!$A:$J,7,)="","",VLOOKUP($A308,Vocabulary!$A:$J,7,)),"")</f>
        <v>CBSS: country (NIS code) + municipality (string)
NR: NIS code municipality/country</v>
      </c>
      <c r="K308" s="13" t="str">
        <f>IFERROR(IF(VLOOKUP(A308,VocabularyNL!$A:$H,8)=0,"",VLOOKUP(A308,VocabularyNL!$A:$H,8)),"")</f>
        <v>KSZ: land (NIS-code) + gemeente (string)
RR: NIS-code gemeente / land</v>
      </c>
      <c r="L308" s="13" t="str">
        <f>IFERROR(IF(VLOOKUP(A308,VocabularyFR!$A:$H,8)=0,"",VLOOKUP(A308,VocabularyFR!$A:$H,8)),"")</f>
        <v>BCSS: pays (code INS) + municipalité (string)
Registre National: code de la commune INS / pays</v>
      </c>
    </row>
    <row r="309" spans="1:12" ht="28.8" x14ac:dyDescent="0.3">
      <c r="A309" s="4">
        <v>346</v>
      </c>
      <c r="B309" s="13" t="str">
        <f>IF($A309&lt;&gt;"",VLOOKUP($A309,Vocabulary!$A:$J,4,),"")</f>
        <v>Person</v>
      </c>
      <c r="C309" s="13" t="str">
        <f>IF($A309&lt;&gt;"",IF(VLOOKUP($A309,Vocabulary!$A:$J,2,)="","",VLOOKUP($A309,Vocabulary!$A:$J,2,)),"")</f>
        <v>placeOfDeath</v>
      </c>
      <c r="D309" s="13" t="str">
        <f>IF($A309&lt;&gt;"",IF(VLOOKUP($A309,Vocabulary!$A:$J,10,)="","",VLOOKUP($A309,Vocabulary!$A:$J,10,)),"")</f>
        <v>&lt;person:placeOfDeath&gt;</v>
      </c>
      <c r="E309" s="13" t="str">
        <f>IFERROR(IF(VLOOKUP(A309,VocabularyNL!$A:$G,6)=0,"",VLOOKUP(A309,VocabularyNL!$A:$G,6)),"")</f>
        <v>Plaats overlijden</v>
      </c>
      <c r="F309" s="13" t="str">
        <f>IFERROR(IF(VLOOKUP(A309,VocabularyFR!$A:$G,6)=0,"",VLOOKUP(A309,VocabularyFR!$A:$G,6)),"")</f>
        <v>Lieu de décès</v>
      </c>
      <c r="G309" s="13" t="str">
        <f>IF($A309&lt;&gt;"",VLOOKUP($A309,Vocabulary!$A:$J,3,),"")</f>
        <v>A person's place of death (city).</v>
      </c>
      <c r="H309" s="13" t="str">
        <f>IFERROR(IF(VLOOKUP(A309,VocabularyNL!$A:$G,7)=0,"",VLOOKUP(A309,VocabularyNL!$A:$H,7)),"")</f>
        <v>De plaats (stad) waar de persoon is overleden.</v>
      </c>
      <c r="I309" s="13" t="str">
        <f>IFERROR(IF(VLOOKUP(A309,VocabularyFR!$A:$G,7)=0,"",VLOOKUP(A309,VocabularyFR!$A:$H,7)),"")</f>
        <v>L'endroit (ville) où la personne est décédée.</v>
      </c>
      <c r="J309" s="13" t="str">
        <f>IF($A309&lt;&gt;"",IF(VLOOKUP($A309,Vocabulary!$A:$J,7,)="","",VLOOKUP($A309,Vocabulary!$A:$J,7,)),"")</f>
        <v>CBSS: country (NIS code) + municipality (string)
NR: NIS code municipality/country</v>
      </c>
      <c r="K309" s="13" t="str">
        <f>IFERROR(IF(VLOOKUP(A309,VocabularyNL!$A:$H,8)=0,"",VLOOKUP(A309,VocabularyNL!$A:$H,8)),"")</f>
        <v>KSZ: land (NIS-code) + gemeente (string)
RR: NIS-code gemeente / land</v>
      </c>
      <c r="L309" s="13" t="str">
        <f>IFERROR(IF(VLOOKUP(A309,VocabularyFR!$A:$H,8)=0,"",VLOOKUP(A309,VocabularyFR!$A:$H,8)),"")</f>
        <v>BCSS: pays (code INS) + municipalité (string)
Registre National: code de la commune INS / pays</v>
      </c>
    </row>
    <row r="310" spans="1:12" x14ac:dyDescent="0.3">
      <c r="A310" s="4">
        <v>347</v>
      </c>
      <c r="B310" s="13" t="str">
        <f>IF($A310&lt;&gt;"",VLOOKUP($A310,Vocabulary!$A:$J,4,),"")</f>
        <v>Person</v>
      </c>
      <c r="C310" s="13" t="str">
        <f>IF($A310&lt;&gt;"",IF(VLOOKUP($A310,Vocabulary!$A:$J,2,)="","",VLOOKUP($A310,Vocabulary!$A:$J,2,)),"")</f>
        <v>register</v>
      </c>
      <c r="D310" s="13" t="str">
        <f>IF($A310&lt;&gt;"",IF(VLOOKUP($A310,Vocabulary!$A:$J,10,)="","",VLOOKUP($A310,Vocabulary!$A:$J,10,)),"")</f>
        <v>&lt;fed-per:register&gt;</v>
      </c>
      <c r="E310" s="13" t="str">
        <f>IFERROR(IF(VLOOKUP(A310,VocabularyNL!$A:$G,6)=0,"",VLOOKUP(A310,VocabularyNL!$A:$G,6)),"")</f>
        <v>Register</v>
      </c>
      <c r="F310" s="13" t="str">
        <f>IFERROR(IF(VLOOKUP(A310,VocabularyFR!$A:$G,6)=0,"",VLOOKUP(A310,VocabularyFR!$A:$G,6)),"")</f>
        <v>Registre</v>
      </c>
      <c r="G310" s="13" t="str">
        <f>IF($A310&lt;&gt;"",VLOOKUP($A310,Vocabulary!$A:$J,3,),"")</f>
        <v>Register.</v>
      </c>
      <c r="H310" s="13" t="str">
        <f>IFERROR(IF(VLOOKUP(A310,VocabularyNL!$A:$G,7)=0,"",VLOOKUP(A310,VocabularyNL!$A:$H,7)),"")</f>
        <v>Register.</v>
      </c>
      <c r="I310" s="13" t="str">
        <f>IFERROR(IF(VLOOKUP(A310,VocabularyFR!$A:$G,7)=0,"",VLOOKUP(A310,VocabularyFR!$A:$H,7)),"")</f>
        <v>Registre.</v>
      </c>
      <c r="J310" s="13" t="str">
        <f>IF($A310&lt;&gt;"",IF(VLOOKUP($A310,Vocabulary!$A:$J,7,)="","",VLOOKUP($A310,Vocabulary!$A:$J,7,)),"")</f>
        <v/>
      </c>
      <c r="K310" s="13" t="str">
        <f>IFERROR(IF(VLOOKUP(A310,VocabularyNL!$A:$H,8)=0,"",VLOOKUP(A310,VocabularyNL!$A:$H,8)),"")</f>
        <v/>
      </c>
      <c r="L310" s="13" t="str">
        <f>IFERROR(IF(VLOOKUP(A310,VocabularyFR!$A:$H,8)=0,"",VLOOKUP(A310,VocabularyFR!$A:$H,8)),"")</f>
        <v/>
      </c>
    </row>
    <row r="311" spans="1:12" x14ac:dyDescent="0.3">
      <c r="A311" s="4">
        <v>348</v>
      </c>
      <c r="B311" s="13" t="str">
        <f>IF($A311&lt;&gt;"",VLOOKUP($A311,Vocabulary!$A:$J,4,),"")</f>
        <v>Person</v>
      </c>
      <c r="C311" s="13" t="str">
        <f>IF($A311&lt;&gt;"",IF(VLOOKUP($A311,Vocabulary!$A:$J,2,)="","",VLOOKUP($A311,Vocabulary!$A:$J,2,)),"")</f>
        <v>residenceAddress</v>
      </c>
      <c r="D311" s="13" t="str">
        <f>IF($A311&lt;&gt;"",IF(VLOOKUP($A311,Vocabulary!$A:$J,10,)="","",VLOOKUP($A311,Vocabulary!$A:$J,10,)),"")</f>
        <v>&lt;fed-per:residenceAddress&gt;</v>
      </c>
      <c r="E311" s="13" t="str">
        <f>IFERROR(IF(VLOOKUP(A311,VocabularyNL!$A:$G,6)=0,"",VLOOKUP(A311,VocabularyNL!$A:$G,6)),"")</f>
        <v>Adres hoofdverblijf</v>
      </c>
      <c r="F311" s="13" t="str">
        <f>IFERROR(IF(VLOOKUP(A311,VocabularyFR!$A:$G,6)=0,"",VLOOKUP(A311,VocabularyFR!$A:$G,6)),"")</f>
        <v>Adresse de résidence</v>
      </c>
      <c r="G311" s="13" t="str">
        <f>IF($A311&lt;&gt;"",VLOOKUP($A311,Vocabulary!$A:$J,3,),"")</f>
        <v>Place where a person lives or stays temporarily.</v>
      </c>
      <c r="H311" s="13" t="str">
        <f>IFERROR(IF(VLOOKUP(A311,VocabularyNL!$A:$G,7)=0,"",VLOOKUP(A311,VocabularyNL!$A:$H,7)),"")</f>
        <v>Plaats waar een persoon woont of logeert.</v>
      </c>
      <c r="I311" s="13" t="str">
        <f>IFERROR(IF(VLOOKUP(A311,VocabularyFR!$A:$G,7)=0,"",VLOOKUP(A311,VocabularyFR!$A:$H,7)),"")</f>
        <v>Lieu où une personne vit ou reste temporairement.</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43.2" x14ac:dyDescent="0.3">
      <c r="A312" s="4">
        <v>349</v>
      </c>
      <c r="B312" s="13" t="str">
        <f>IF($A312&lt;&gt;"",VLOOKUP($A312,Vocabulary!$A:$J,4,),"")</f>
        <v>Person</v>
      </c>
      <c r="C312" s="13" t="str">
        <f>IF($A312&lt;&gt;"",IF(VLOOKUP($A312,Vocabulary!$A:$J,2,)="","",VLOOKUP($A312,Vocabulary!$A:$J,2,)),"")</f>
        <v>ssin</v>
      </c>
      <c r="D312" s="13" t="str">
        <f>IF($A312&lt;&gt;"",IF(VLOOKUP($A312,Vocabulary!$A:$J,10,)="","",VLOOKUP($A312,Vocabulary!$A:$J,10,)),"")</f>
        <v>&lt;dcterms:identifier&gt;</v>
      </c>
      <c r="E312" s="13" t="str">
        <f>IFERROR(IF(VLOOKUP(A312,VocabularyNL!$A:$G,6)=0,"",VLOOKUP(A312,VocabularyNL!$A:$G,6)),"")</f>
        <v>INSZ</v>
      </c>
      <c r="F312" s="13" t="str">
        <f>IFERROR(IF(VLOOKUP(A312,VocabularyFR!$A:$G,6)=0,"",VLOOKUP(A312,VocabularyFR!$A:$G,6)),"")</f>
        <v>NISS</v>
      </c>
      <c r="G312" s="13" t="str">
        <f>IF($A312&lt;&gt;"",VLOOKUP($A312,Vocabulary!$A:$J,3,),"")</f>
        <v>Social Security Identification Number issued by the National Register or CBSS</v>
      </c>
      <c r="H312" s="13" t="str">
        <f>IFERROR(IF(VLOOKUP(A312,VocabularyNL!$A:$G,7)=0,"",VLOOKUP(A312,VocabularyNL!$A:$H,7)),"")</f>
        <v>Identificatienummer Sociale Zekerheid uitgegeven door het Rijksregister of door KSZ</v>
      </c>
      <c r="I312" s="13" t="str">
        <f>IFERROR(IF(VLOOKUP(A312,VocabularyFR!$A:$G,7)=0,"",VLOOKUP(A312,VocabularyFR!$A:$H,7)),"")</f>
        <v>Numéro d'identification de la sécurité sociale attribué par le Registre National ou par la BCSS</v>
      </c>
      <c r="J312" s="13" t="str">
        <f>IF($A312&lt;&gt;"",IF(VLOOKUP($A312,Vocabulary!$A:$J,7,)="","",VLOOKUP($A312,Vocabulary!$A:$J,7,)),"")</f>
        <v>Either a national register number  or a BIS number (issued by CBSS)
(ssin = social security identification number)</v>
      </c>
      <c r="K312" s="13" t="str">
        <f>IFERROR(IF(VLOOKUP(A312,VocabularyNL!$A:$H,8)=0,"",VLOOKUP(A312,VocabularyNL!$A:$H,8)),"")</f>
        <v>Kan ofwel een rijksregisternummer zijn of een BIS-nummer (uitgegeven door KSZ)
(INSZ = Identificatienummer van de sociale zekerheid )</v>
      </c>
      <c r="L312" s="13" t="str">
        <f>IFERROR(IF(VLOOKUP(A312,VocabularyFR!$A:$H,8)=0,"",VLOOKUP(A312,VocabularyFR!$A:$H,8)),"")</f>
        <v>Numéro de registre national ou bien un numéro BIS (créé par la BCSS)
(NISS = Numéro d'Identification de la Sécurité Sociale)</v>
      </c>
    </row>
    <row r="313" spans="1:12" ht="28.8" x14ac:dyDescent="0.3">
      <c r="A313" s="4">
        <v>350</v>
      </c>
      <c r="B313" s="13" t="str">
        <f>IF($A313&lt;&gt;"",VLOOKUP($A313,Vocabulary!$A:$J,4,),"")</f>
        <v>Temporal</v>
      </c>
      <c r="C313" s="13" t="str">
        <f>IF($A313&lt;&gt;"",IF(VLOOKUP($A313,Vocabulary!$A:$J,2,)="","",VLOOKUP($A313,Vocabulary!$A:$J,2,)),"")</f>
        <v>Period</v>
      </c>
      <c r="D313" s="13" t="str">
        <f>IF($A313&lt;&gt;"",IF(VLOOKUP($A313,Vocabulary!$A:$J,10,)="","",VLOOKUP($A313,Vocabulary!$A:$J,10,)),"")</f>
        <v>&lt;fed-temp:Period&gt;</v>
      </c>
      <c r="E313" s="13" t="str">
        <f>IFERROR(IF(VLOOKUP(A313,VocabularyNL!$A:$G,6)=0,"",VLOOKUP(A313,VocabularyNL!$A:$G,6)),"")</f>
        <v>Periode</v>
      </c>
      <c r="F313" s="13" t="str">
        <f>IFERROR(IF(VLOOKUP(A313,VocabularyFR!$A:$G,6)=0,"",VLOOKUP(A313,VocabularyFR!$A:$G,6)),"")</f>
        <v>Période</v>
      </c>
      <c r="G313" s="13" t="str">
        <f>IF($A313&lt;&gt;"",VLOOKUP($A313,Vocabulary!$A:$J,3,),"")</f>
        <v>A period of time composed by a start date and an optional end date</v>
      </c>
      <c r="H313" s="13" t="str">
        <f>IFERROR(IF(VLOOKUP(A313,VocabularyNL!$A:$G,7)=0,"",VLOOKUP(A313,VocabularyNL!$A:$H,7)),"")</f>
        <v>Een tijdsperiode samengesteld uit een startdatum en een optionele einddatum</v>
      </c>
      <c r="I313" s="13" t="str">
        <f>IFERROR(IF(VLOOKUP(A313,VocabularyFR!$A:$G,7)=0,"",VLOOKUP(A313,VocabularyFR!$A:$H,7)),"")</f>
        <v>Une période composée d'une date de début et d'une date de fin facultative</v>
      </c>
      <c r="J313" s="13" t="str">
        <f>IF($A313&lt;&gt;"",IF(VLOOKUP($A313,Vocabulary!$A:$J,7,)="","",VLOOKUP($A313,Vocabulary!$A:$J,7,)),"")</f>
        <v>(ssin = social security identification number)</v>
      </c>
      <c r="K313" s="13" t="str">
        <f>IFERROR(IF(VLOOKUP(A313,VocabularyNL!$A:$H,8)=0,"",VLOOKUP(A313,VocabularyNL!$A:$H,8)),"")</f>
        <v>(INSZ = Identificatienummer van de sociale zekerheid )</v>
      </c>
      <c r="L313" s="13" t="str">
        <f>IFERROR(IF(VLOOKUP(A313,VocabularyFR!$A:$H,8)=0,"",VLOOKUP(A313,VocabularyFR!$A:$H,8)),"")</f>
        <v>(NISS = Numéro d'Identification de la Sécurité Sociale)</v>
      </c>
    </row>
    <row r="314" spans="1:12" ht="28.8" x14ac:dyDescent="0.3">
      <c r="A314" s="4">
        <v>352</v>
      </c>
      <c r="B314" s="13" t="str">
        <f>IF($A314&lt;&gt;"",VLOOKUP($A314,Vocabulary!$A:$J,4,),"")</f>
        <v>Temporal</v>
      </c>
      <c r="C314" s="13" t="str">
        <f>IF($A314&lt;&gt;"",IF(VLOOKUP($A314,Vocabulary!$A:$J,2,)="","",VLOOKUP($A314,Vocabulary!$A:$J,2,)),"")</f>
        <v>endDate</v>
      </c>
      <c r="D314" s="13" t="str">
        <f>IF($A314&lt;&gt;"",IF(VLOOKUP($A314,Vocabulary!$A:$J,10,)="","",VLOOKUP($A314,Vocabulary!$A:$J,10,)),"")</f>
        <v>&lt;schema:endDate&gt;</v>
      </c>
      <c r="E314" s="13" t="str">
        <f>IFERROR(IF(VLOOKUP(A314,VocabularyNL!$A:$G,6)=0,"",VLOOKUP(A314,VocabularyNL!$A:$G,6)),"")</f>
        <v>Einddatum</v>
      </c>
      <c r="F314" s="13" t="str">
        <f>IFERROR(IF(VLOOKUP(A314,VocabularyFR!$A:$G,6)=0,"",VLOOKUP(A314,VocabularyFR!$A:$G,6)),"")</f>
        <v>Date de fin</v>
      </c>
      <c r="G314" s="13" t="str">
        <f>IF($A314&lt;&gt;"",VLOOKUP($A314,Vocabulary!$A:$J,3,),"")</f>
        <v>The end date and time of the item (in ISO 8601 date format).</v>
      </c>
      <c r="H314" s="13" t="str">
        <f>IFERROR(IF(VLOOKUP(A314,VocabularyNL!$A:$G,7)=0,"",VLOOKUP(A314,VocabularyNL!$A:$H,7)),"")</f>
        <v>De einddatum en -tijd van het item (in ISO 8601-datumformaat).</v>
      </c>
      <c r="I314" s="13" t="str">
        <f>IFERROR(IF(VLOOKUP(A314,VocabularyFR!$A:$G,7)=0,"",VLOOKUP(A314,VocabularyFR!$A:$H,7)),"")</f>
        <v>Date et heure de fin de l'élément (au format de date ISO 8601).</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28.8" x14ac:dyDescent="0.3">
      <c r="A315" s="4">
        <v>355</v>
      </c>
      <c r="B315" s="13" t="str">
        <f>IF($A315&lt;&gt;"",VLOOKUP($A315,Vocabulary!$A:$J,4,),"")</f>
        <v>Temporal</v>
      </c>
      <c r="C315" s="13" t="str">
        <f>IF($A315&lt;&gt;"",IF(VLOOKUP($A315,Vocabulary!$A:$J,2,)="","",VLOOKUP($A315,Vocabulary!$A:$J,2,)),"")</f>
        <v>startDate</v>
      </c>
      <c r="D315" s="13" t="str">
        <f>IF($A315&lt;&gt;"",IF(VLOOKUP($A315,Vocabulary!$A:$J,10,)="","",VLOOKUP($A315,Vocabulary!$A:$J,10,)),"")</f>
        <v>&lt;schema:startDate&gt;</v>
      </c>
      <c r="E315" s="13" t="str">
        <f>IFERROR(IF(VLOOKUP(A315,VocabularyNL!$A:$G,6)=0,"",VLOOKUP(A315,VocabularyNL!$A:$G,6)),"")</f>
        <v>Startdatum</v>
      </c>
      <c r="F315" s="13" t="str">
        <f>IFERROR(IF(VLOOKUP(A315,VocabularyFR!$A:$G,6)=0,"",VLOOKUP(A315,VocabularyFR!$A:$G,6)),"")</f>
        <v>Date de début</v>
      </c>
      <c r="G315" s="13" t="str">
        <f>IF($A315&lt;&gt;"",VLOOKUP($A315,Vocabulary!$A:$J,3,),"")</f>
        <v>The start date and time of the item (in ISO 8601 date format).</v>
      </c>
      <c r="H315" s="13" t="str">
        <f>IFERROR(IF(VLOOKUP(A315,VocabularyNL!$A:$G,7)=0,"",VLOOKUP(A315,VocabularyNL!$A:$H,7)),"")</f>
        <v>De startdatum en -tijd van het artikel (in ISO 8601-datumformaat).</v>
      </c>
      <c r="I315" s="13" t="str">
        <f>IFERROR(IF(VLOOKUP(A315,VocabularyFR!$A:$G,7)=0,"",VLOOKUP(A315,VocabularyFR!$A:$H,7)),"")</f>
        <v>Date et heure de début de l'élément (au format de date ISO 8601).</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43.2" x14ac:dyDescent="0.3">
      <c r="A316" s="4">
        <v>359</v>
      </c>
      <c r="B316" s="13" t="str">
        <f>IF($A316&lt;&gt;"",VLOOKUP($A316,Vocabulary!$A:$J,4,),"")</f>
        <v>Location</v>
      </c>
      <c r="C316" s="13" t="str">
        <f>IF($A316&lt;&gt;"",IF(VLOOKUP($A316,Vocabulary!$A:$J,2,)="","",VLOOKUP($A316,Vocabulary!$A:$J,2,)),"")</f>
        <v>GM_Point</v>
      </c>
      <c r="D316" s="13" t="str">
        <f>IF($A316&lt;&gt;"",IF(VLOOKUP($A316,Vocabulary!$A:$J,10,)="","",VLOOKUP($A316,Vocabulary!$A:$J,10,)),"")</f>
        <v>&lt;fed-loc:GM_Point&gt;</v>
      </c>
      <c r="E316" s="13" t="str">
        <f>IFERROR(IF(VLOOKUP(A316,VocabularyNL!$A:$G,6)=0,"",VLOOKUP(A316,VocabularyNL!$A:$G,6)),"")</f>
        <v>GM_Point</v>
      </c>
      <c r="F316" s="13" t="str">
        <f>IFERROR(IF(VLOOKUP(A316,VocabularyFR!$A:$G,6)=0,"",VLOOKUP(A316,VocabularyFR!$A:$G,6)),"")</f>
        <v>GM_Point</v>
      </c>
      <c r="G316" s="13" t="str">
        <f>IF($A316&lt;&gt;"",VLOOKUP($A316,Vocabulary!$A:$J,3,),"")</f>
        <v>GM_Point is the basic data type for a geometric object consisting of one and only one point.</v>
      </c>
      <c r="H316" s="13" t="str">
        <f>IFERROR(IF(VLOOKUP(A316,VocabularyNL!$A:$G,7)=0,"",VLOOKUP(A316,VocabularyNL!$A:$H,7)),"")</f>
        <v>GM_Point is het elementaire gegevenstype voor een meetkundig object bestaande uit één en slechts één punt.</v>
      </c>
      <c r="I316" s="13" t="str">
        <f>IFERROR(IF(VLOOKUP(A316,VocabularyFR!$A:$G,7)=0,"",VLOOKUP(A316,VocabularyFR!$A:$H,7)),"")</f>
        <v>GM_Point est le type de données de base pour un objet géométrique consistant en un et un seul point.</v>
      </c>
      <c r="J316" s="13" t="str">
        <f>IF($A316&lt;&gt;"",IF(VLOOKUP($A316,Vocabulary!$A:$J,7,)="","",VLOOKUP($A316,Vocabulary!$A:$J,7,)),"")</f>
        <v>http://inspire-regadmin.jrc.ec.europa.eu/dataspecification/ScopeObjectDetail.action?objectDetailId=11377</v>
      </c>
      <c r="K316" s="13" t="str">
        <f>IFERROR(IF(VLOOKUP(A316,VocabularyNL!$A:$H,8)=0,"",VLOOKUP(A316,VocabularyNL!$A:$H,8)),"")</f>
        <v>http://inspire-regadmin.jrc.ec.europa.eu/dataspecification/ScopeObjectDetail.action?objectDetailId=11377</v>
      </c>
      <c r="L316" s="13" t="str">
        <f>IFERROR(IF(VLOOKUP(A316,VocabularyFR!$A:$H,8)=0,"",VLOOKUP(A316,VocabularyFR!$A:$H,8)),"")</f>
        <v>http://inspire-regadmin.jrc.ec.europa.eu/dataspecification/ScopeObjectDetail.action?objectDetailId=11377</v>
      </c>
    </row>
    <row r="317" spans="1:12" ht="28.8" x14ac:dyDescent="0.3">
      <c r="A317" s="4">
        <v>360</v>
      </c>
      <c r="B317" s="13" t="str">
        <f>IF($A317&lt;&gt;"",VLOOKUP($A317,Vocabulary!$A:$J,4,),"")</f>
        <v>Location</v>
      </c>
      <c r="C317" s="13" t="str">
        <f>IF($A317&lt;&gt;"",IF(VLOOKUP($A317,Vocabulary!$A:$J,2,)="","",VLOOKUP($A317,Vocabulary!$A:$J,2,)),"")</f>
        <v>AddressStatus</v>
      </c>
      <c r="D317" s="13" t="str">
        <f>IF($A317&lt;&gt;"",IF(VLOOKUP($A317,Vocabulary!$A:$J,10,)="","",VLOOKUP($A317,Vocabulary!$A:$J,10,)),"")</f>
        <v>&lt;fed-thesaurus:addressstatus#id&gt;</v>
      </c>
      <c r="E317" s="13" t="str">
        <f>IFERROR(IF(VLOOKUP(A317,VocabularyNL!$A:$G,6)=0,"",VLOOKUP(A317,VocabularyNL!$A:$G,6)),"")</f>
        <v>Status adres</v>
      </c>
      <c r="F317" s="13" t="str">
        <f>IFERROR(IF(VLOOKUP(A317,VocabularyFR!$A:$G,6)=0,"",VLOOKUP(A317,VocabularyFR!$A:$G,6)),"")</f>
        <v>Statut d'adresse</v>
      </c>
      <c r="G317" s="13" t="str">
        <f>IF($A317&lt;&gt;"",VLOOKUP($A317,Vocabulary!$A:$J,3,),"")</f>
        <v>Conceptscheme with possible status values for a BEST address.</v>
      </c>
      <c r="H317" s="13" t="str">
        <f>IFERROR(IF(VLOOKUP(A317,VocabularyNL!$A:$G,7)=0,"",VLOOKUP(A317,VocabularyNL!$A:$H,7)),"")</f>
        <v>Conceptscheme met mogelijke statuswaarden voor een BEST-adres.</v>
      </c>
      <c r="I317" s="13" t="str">
        <f>IFERROR(IF(VLOOKUP(A317,VocabularyFR!$A:$G,7)=0,"",VLOOKUP(A317,VocabularyFR!$A:$H,7)),"")</f>
        <v>Conceptscheme avec les valeurs d'état possibles pour une adresse BEST.</v>
      </c>
      <c r="J317" s="13" t="str">
        <f>IF($A317&lt;&gt;"",IF(VLOOKUP($A317,Vocabulary!$A:$J,7,)="","",VLOOKUP($A317,Vocabulary!$A:$J,7,)),"")</f>
        <v/>
      </c>
      <c r="K317" s="13" t="str">
        <f>IFERROR(IF(VLOOKUP(A317,VocabularyNL!$A:$H,8)=0,"",VLOOKUP(A317,VocabularyNL!$A:$H,8)),"")</f>
        <v/>
      </c>
      <c r="L317" s="13" t="str">
        <f>IFERROR(IF(VLOOKUP(A317,VocabularyFR!$A:$H,8)=0,"",VLOOKUP(A317,VocabularyFR!$A:$H,8)),"")</f>
        <v/>
      </c>
    </row>
    <row r="318" spans="1:12" ht="28.8" x14ac:dyDescent="0.3">
      <c r="A318" s="4">
        <v>361</v>
      </c>
      <c r="B318" s="13" t="str">
        <f>IF($A318&lt;&gt;"",VLOOKUP($A318,Vocabulary!$A:$J,4,),"")</f>
        <v>Person</v>
      </c>
      <c r="C318" s="13" t="str">
        <f>IF($A318&lt;&gt;"",IF(VLOOKUP($A318,Vocabulary!$A:$J,2,)="","",VLOOKUP($A318,Vocabulary!$A:$J,2,)),"")</f>
        <v>AdministrativeStatus</v>
      </c>
      <c r="D318" s="13" t="str">
        <f>IF($A318&lt;&gt;"",IF(VLOOKUP($A318,Vocabulary!$A:$J,10,)="","",VLOOKUP($A318,Vocabulary!$A:$J,10,)),"")</f>
        <v>&lt;fed-thesaurus:administrativestatus#id&gt;</v>
      </c>
      <c r="E318" s="13" t="str">
        <f>IFERROR(IF(VLOOKUP(A318,VocabularyNL!$A:$G,6)=0,"",VLOOKUP(A318,VocabularyNL!$A:$G,6)),"")</f>
        <v>Administratieve status</v>
      </c>
      <c r="F318" s="13" t="str">
        <f>IFERROR(IF(VLOOKUP(A318,VocabularyFR!$A:$G,6)=0,"",VLOOKUP(A318,VocabularyFR!$A:$G,6)),"")</f>
        <v>Statut administratif</v>
      </c>
      <c r="G318" s="13" t="str">
        <f>IF($A318&lt;&gt;"",VLOOKUP($A318,Vocabulary!$A:$J,3,),"")</f>
        <v>Conceptscheme with the values of an administrative status.</v>
      </c>
      <c r="H318" s="13" t="str">
        <f>IFERROR(IF(VLOOKUP(A318,VocabularyNL!$A:$G,7)=0,"",VLOOKUP(A318,VocabularyNL!$A:$H,7)),"")</f>
        <v>Conceptscheme met de waarden van een administratieve status.</v>
      </c>
      <c r="I318" s="13" t="str">
        <f>IFERROR(IF(VLOOKUP(A318,VocabularyFR!$A:$G,7)=0,"",VLOOKUP(A318,VocabularyFR!$A:$H,7)),"")</f>
        <v>Statut administratif.</v>
      </c>
      <c r="J318" s="13" t="str">
        <f>IF($A318&lt;&gt;"",IF(VLOOKUP($A318,Vocabulary!$A:$J,7,)="","",VLOOKUP($A318,Vocabulary!$A:$J,7,)),"")</f>
        <v/>
      </c>
      <c r="K318" s="13" t="str">
        <f>IFERROR(IF(VLOOKUP(A318,VocabularyNL!$A:$H,8)=0,"",VLOOKUP(A318,VocabularyNL!$A:$H,8)),"")</f>
        <v/>
      </c>
      <c r="L318" s="13" t="str">
        <f>IFERROR(IF(VLOOKUP(A318,VocabularyFR!$A:$H,8)=0,"",VLOOKUP(A318,VocabularyFR!$A:$H,8)),"")</f>
        <v/>
      </c>
    </row>
    <row r="319" spans="1:12" ht="28.8" x14ac:dyDescent="0.3">
      <c r="A319" s="4">
        <v>362</v>
      </c>
      <c r="B319" s="13" t="str">
        <f>IF($A319&lt;&gt;"",VLOOKUP($A319,Vocabulary!$A:$J,4,),"")</f>
        <v>Person</v>
      </c>
      <c r="C319" s="13" t="str">
        <f>IF($A319&lt;&gt;"",IF(VLOOKUP($A319,Vocabulary!$A:$J,2,)="","",VLOOKUP($A319,Vocabulary!$A:$J,2,)),"")</f>
        <v>CivilState</v>
      </c>
      <c r="D319" s="13" t="str">
        <f>IF($A319&lt;&gt;"",IF(VLOOKUP($A319,Vocabulary!$A:$J,10,)="","",VLOOKUP($A319,Vocabulary!$A:$J,10,)),"")</f>
        <v>&lt;fed-thesaurus:civilstate#id&gt;</v>
      </c>
      <c r="E319" s="13" t="str">
        <f>IFERROR(IF(VLOOKUP(A319,VocabularyNL!$A:$G,6)=0,"",VLOOKUP(A319,VocabularyNL!$A:$G,6)),"")</f>
        <v>Burgerlijke staat</v>
      </c>
      <c r="F319" s="13" t="str">
        <f>IFERROR(IF(VLOOKUP(A319,VocabularyFR!$A:$G,6)=0,"",VLOOKUP(A319,VocabularyFR!$A:$G,6)),"")</f>
        <v>Etat civil</v>
      </c>
      <c r="G319" s="13" t="str">
        <f>IF($A319&lt;&gt;"",VLOOKUP($A319,Vocabulary!$A:$J,3,),"")</f>
        <v>Conceptscheme with the values for the civil state of a person.</v>
      </c>
      <c r="H319" s="13" t="str">
        <f>IFERROR(IF(VLOOKUP(A319,VocabularyNL!$A:$G,7)=0,"",VLOOKUP(A319,VocabularyNL!$A:$H,7)),"")</f>
        <v>Conceptscheme met de waarden voor de burgerlijke staat van een persoon.</v>
      </c>
      <c r="I319" s="13" t="str">
        <f>IFERROR(IF(VLOOKUP(A319,VocabularyFR!$A:$G,7)=0,"",VLOOKUP(A319,VocabularyFR!$A:$H,7)),"")</f>
        <v>Conceptscheme avec les valeurs pour l'état civil d'une personne.</v>
      </c>
      <c r="J319" s="13" t="str">
        <f>IF($A319&lt;&gt;"",IF(VLOOKUP($A319,Vocabulary!$A:$J,7,)="","",VLOOKUP($A319,Vocabulary!$A:$J,7,)),"")</f>
        <v/>
      </c>
      <c r="K319" s="13" t="str">
        <f>IFERROR(IF(VLOOKUP(A319,VocabularyNL!$A:$H,8)=0,"",VLOOKUP(A319,VocabularyNL!$A:$H,8)),"")</f>
        <v/>
      </c>
      <c r="L319" s="13" t="str">
        <f>IFERROR(IF(VLOOKUP(A319,VocabularyFR!$A:$H,8)=0,"",VLOOKUP(A319,VocabularyFR!$A:$H,8)),"")</f>
        <v/>
      </c>
    </row>
    <row r="320" spans="1:12" ht="115.2" x14ac:dyDescent="0.3">
      <c r="A320" s="4">
        <v>363</v>
      </c>
      <c r="B320" s="13" t="str">
        <f>IF($A320&lt;&gt;"",VLOOKUP($A320,Vocabulary!$A:$J,4,),"")</f>
        <v>Person</v>
      </c>
      <c r="C320" s="13" t="str">
        <f>IF($A320&lt;&gt;"",IF(VLOOKUP($A320,Vocabulary!$A:$J,2,)="","",VLOOKUP($A320,Vocabulary!$A:$J,2,)),"")</f>
        <v>Descent</v>
      </c>
      <c r="D320" s="13" t="str">
        <f>IF($A320&lt;&gt;"",IF(VLOOKUP($A320,Vocabulary!$A:$J,10,)="","",VLOOKUP($A320,Vocabulary!$A:$J,10,)),"")</f>
        <v>&lt;fed-thesaurus:descent#id&gt;</v>
      </c>
      <c r="E320" s="13" t="str">
        <f>IFERROR(IF(VLOOKUP(A320,VocabularyNL!$A:$G,6)=0,"",VLOOKUP(A320,VocabularyNL!$A:$G,6)),"")</f>
        <v>Afstamming</v>
      </c>
      <c r="F320" s="13" t="str">
        <f>IFERROR(IF(VLOOKUP(A320,VocabularyFR!$A:$G,6)=0,"",VLOOKUP(A320,VocabularyFR!$A:$G,6)),"")</f>
        <v>Descendance</v>
      </c>
      <c r="G320" s="13" t="str">
        <f>IF($A320&lt;&gt;"",VLOOKUP($A320,Vocabulary!$A:$J,3,),"")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20" s="13" t="str">
        <f>IFERROR(IF(VLOOKUP(A320,VocabularyNL!$A:$G,7)=0,"",VLOOKUP(A320,VocabularyNL!$A:$H,7)),"")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20" s="13" t="str">
        <f>IFERROR(IF(VLOOKUP(A320,VocabularyFR!$A:$G,7)=0,"",VLOOKUP(A320,VocabularyFR!$A:$H,7)),"")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20" s="13" t="str">
        <f>IF($A320&lt;&gt;"",IF(VLOOKUP($A320,Vocabulary!$A:$J,7,)="","",VLOOKUP($A320,Vocabulary!$A:$J,7,)),"")</f>
        <v>CONCEPTSCHEME  DEFINITION to be done</v>
      </c>
      <c r="K320" s="13" t="str">
        <f>IFERROR(IF(VLOOKUP(A320,VocabularyNL!$A:$H,8)=0,"",VLOOKUP(A320,VocabularyNL!$A:$H,8)),"")</f>
        <v>CONCEPTSCHEME DEFINITION to do</v>
      </c>
      <c r="L320" s="13" t="str">
        <f>IFERROR(IF(VLOOKUP(A320,VocabularyFR!$A:$H,8)=0,"",VLOOKUP(A320,VocabularyFR!$A:$H,8)),"")</f>
        <v>CONCEPTSCHEME DEFINITION to do</v>
      </c>
    </row>
    <row r="321" spans="1:12" ht="144" x14ac:dyDescent="0.3">
      <c r="A321" s="4">
        <v>364</v>
      </c>
      <c r="B321" s="13" t="str">
        <f>IF($A321&lt;&gt;"",VLOOKUP($A321,Vocabulary!$A:$J,4,),"")</f>
        <v>Organization</v>
      </c>
      <c r="C321" s="13" t="str">
        <f>IF($A321&lt;&gt;"",IF(VLOOKUP($A321,Vocabulary!$A:$J,2,)="","",VLOOKUP($A321,Vocabulary!$A:$J,2,)),"")</f>
        <v>Nace2008</v>
      </c>
      <c r="D321" s="13" t="str">
        <f>IF($A321&lt;&gt;"",IF(VLOOKUP($A321,Vocabulary!$A:$J,10,)="","",VLOOKUP($A321,Vocabulary!$A:$J,10,)),"")</f>
        <v>&lt;fed-thesaurus:nace2008#id&gt;</v>
      </c>
      <c r="E321" s="13" t="str">
        <f>IFERROR(IF(VLOOKUP(A321,VocabularyNL!$A:$G,6)=0,"",VLOOKUP(A321,VocabularyNL!$A:$G,6)),"")</f>
        <v>Nace2008</v>
      </c>
      <c r="F321" s="13" t="str">
        <f>IFERROR(IF(VLOOKUP(A321,VocabularyFR!$A:$G,6)=0,"",VLOOKUP(A321,VocabularyFR!$A:$G,6)),"")</f>
        <v>Nace2008</v>
      </c>
      <c r="G321" s="13" t="str">
        <f>IF($A321&lt;&gt;"",VLOOKUP($A321,Vocabulary!$A:$J,3,),"")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21" s="13" t="str">
        <f>IFERROR(IF(VLOOKUP(A321,VocabularyNL!$A:$G,7)=0,"",VLOOKUP(A321,VocabularyNL!$A:$H,7)),"")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21" s="13" t="str">
        <f>IFERROR(IF(VLOOKUP(A321,VocabularyFR!$A:$G,7)=0,"",VLOOKUP(A321,VocabularyFR!$A:$H,7)),"")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21" s="13" t="str">
        <f>IF($A321&lt;&gt;"",IF(VLOOKUP($A321,Vocabulary!$A:$J,7,)="","",VLOOKUP($A321,Vocabulary!$A:$J,7,)),"")</f>
        <v>see https://economie.fgov.be/nl/themas/ondernemingen/kruispuntbank-van/diensten-voor-administraties/codetabellen (code NACE version 2008)</v>
      </c>
      <c r="K321" s="13" t="str">
        <f>IFERROR(IF(VLOOKUP(A321,VocabularyNL!$A:$H,8)=0,"",VLOOKUP(A321,VocabularyNL!$A:$H,8)),"")</f>
        <v>zie https://economie.fgov.be/nl/themas/ondernemingen/kruispuntbank-van/diensten-voor-administraties/codetabellen (code NACE versie 2008)</v>
      </c>
      <c r="L321" s="13" t="str">
        <f>IFERROR(IF(VLOOKUP(A321,VocabularyFR!$A:$H,8)=0,"",VLOOKUP(A321,VocabularyFR!$A:$H,8)),"")</f>
        <v>voir https://economie.fgov.be/nl/themas/ondernemingen/kruispuntbank-van/diensten-voor-administraties/codetabellen (code NACE version 2008)</v>
      </c>
    </row>
    <row r="322" spans="1:12" ht="72" x14ac:dyDescent="0.3">
      <c r="A322" s="4">
        <v>365</v>
      </c>
      <c r="B322" s="13" t="str">
        <f>IF($A322&lt;&gt;"",VLOOKUP($A322,Vocabulary!$A:$J,4,),"")</f>
        <v>Location</v>
      </c>
      <c r="C322" s="13" t="str">
        <f>IF($A322&lt;&gt;"",IF(VLOOKUP($A322,Vocabulary!$A:$J,2,)="","",VLOOKUP($A322,Vocabulary!$A:$J,2,)),"")</f>
        <v>TerritoryOfNationality</v>
      </c>
      <c r="D322" s="13" t="str">
        <f>IF($A322&lt;&gt;"",IF(VLOOKUP($A322,Vocabulary!$A:$J,10,)="","",VLOOKUP($A322,Vocabulary!$A:$J,10,)),"")</f>
        <v>&lt;fed-thesaurus:territoryofnationality#id&gt;</v>
      </c>
      <c r="E322" s="13" t="str">
        <f>IFERROR(IF(VLOOKUP(A322,VocabularyNL!$A:$G,6)=0,"",VLOOKUP(A322,VocabularyNL!$A:$G,6)),"")</f>
        <v>Territorium van nationaliteit</v>
      </c>
      <c r="F322" s="13" t="str">
        <f>IFERROR(IF(VLOOKUP(A322,VocabularyFR!$A:$G,6)=0,"",VLOOKUP(A322,VocabularyFR!$A:$G,6)),"")</f>
        <v>Territoire de la nationalité</v>
      </c>
      <c r="G322" s="13" t="str">
        <f>IF($A322&lt;&gt;"",VLOOKUP($A322,Vocabulary!$A:$J,3,),"")</f>
        <v>ConceptScheme for nationalities.
Authorized concepts come from ISO-3166-1 alpha3 (recommended) and from NIS (only in case information regarding territory recognition by the Belgian state is relevant)</v>
      </c>
      <c r="H322" s="13" t="str">
        <f>IFERROR(IF(VLOOKUP(A322,VocabularyNL!$A:$G,7)=0,"",VLOOKUP(A322,VocabularyNL!$A:$H,7)),"")</f>
        <v>ConceptScheme voor nationaliteiten.
Geautoriseerde concepten komen uit ISO-3166-1 alpha3 (aanbevolen) en uit NIS (alleen in het geval dat informatie over territoriale erkenning door de Belgische staat relevant is)</v>
      </c>
      <c r="I322" s="13" t="str">
        <f>IFERROR(IF(VLOOKUP(A322,VocabularyFR!$A:$G,7)=0,"",VLOOKUP(A322,VocabularyFR!$A:$H,7)),"")</f>
        <v>ConceptScheme pour les nationalités.
Les concepts autorisés proviennent de ISO-3166-1 alpha3 (recommandé) et de NIS (uniquement dans le cas où des informations concernant la reconnaissance du territoire par l'État belge sont pertinentes)</v>
      </c>
      <c r="J322" s="13" t="str">
        <f>IF($A322&lt;&gt;"",IF(VLOOKUP($A322,Vocabulary!$A:$J,7,)="","",VLOOKUP($A322,Vocabulary!$A:$J,7,)),"")</f>
        <v xml:space="preserve">Reference for conceptschemes: https://statbel.fgov.be/nl/over-statbel/methodologie/classificaties/landencodes 
(NATIONALITY)
</v>
      </c>
      <c r="K322" s="13" t="str">
        <f>IFERROR(IF(VLOOKUP(A322,VocabularyNL!$A:$H,8)=0,"",VLOOKUP(A322,VocabularyNL!$A:$H,8)),"")</f>
        <v>Referentie voor conceptschema's: https://statbel.fgov.be/nl/over-statbel/methodologie/classificaties/landencodes</v>
      </c>
      <c r="L322" s="13" t="str">
        <f>IFERROR(IF(VLOOKUP(A322,VocabularyFR!$A:$H,8)=0,"",VLOOKUP(A322,VocabularyFR!$A:$H,8)),"")</f>
        <v>Référence pour conceptschemes: https://statbel.fgov.be/nl/over-statbel/methodologie/classificaties/landencodes</v>
      </c>
    </row>
    <row r="323" spans="1:12" ht="86.4" x14ac:dyDescent="0.3">
      <c r="A323" s="4">
        <v>366</v>
      </c>
      <c r="B323" s="13" t="str">
        <f>IF($A323&lt;&gt;"",VLOOKUP($A323,Vocabulary!$A:$J,4,),"")</f>
        <v>Person</v>
      </c>
      <c r="C323" s="13" t="str">
        <f>IF($A323&lt;&gt;"",IF(VLOOKUP($A323,Vocabulary!$A:$J,2,)="","",VLOOKUP($A323,Vocabulary!$A:$J,2,)),"")</f>
        <v>HouseholdRelationType</v>
      </c>
      <c r="D323" s="13" t="str">
        <f>IF($A323&lt;&gt;"",IF(VLOOKUP($A323,Vocabulary!$A:$J,10,)="","",VLOOKUP($A323,Vocabulary!$A:$J,10,)),"")</f>
        <v>&lt;fed-thesaurus:householdrelationtype#id&gt;</v>
      </c>
      <c r="E323" s="13" t="str">
        <f>IFERROR(IF(VLOOKUP(A323,VocabularyNL!$A:$G,6)=0,"",VLOOKUP(A323,VocabularyNL!$A:$G,6)),"")</f>
        <v>Gezinsrelatie type</v>
      </c>
      <c r="F323" s="13" t="str">
        <f>IFERROR(IF(VLOOKUP(A323,VocabularyFR!$A:$G,6)=0,"",VLOOKUP(A323,VocabularyFR!$A:$G,6)),"")</f>
        <v>Type de relation de ménage</v>
      </c>
      <c r="G323" s="13" t="str">
        <f>IF($A323&lt;&gt;"",VLOOKUP($A323,Vocabulary!$A:$J,3,),"")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3" s="13" t="str">
        <f>IFERROR(IF(VLOOKUP(A323,VocabularyNL!$A:$G,7)=0,"",VLOOKUP(A323,VocabularyNL!$A:$H,7)),"")</f>
        <v xml:space="preserve">Aard vd relatie. 
Wordt typisch bepaald tov het gezinshoofd. Bv als de vader gezinshoofd is en een gezinslid is zoon, dan zou als de grootvader gezinshoofd was datzelfde gezinslid kleinzoon zijn. </v>
      </c>
      <c r="I323" s="13" t="str">
        <f>IFERROR(IF(VLOOKUP(A323,VocabularyFR!$A:$G,7)=0,"",VLOOKUP(A323,VocabularyFR!$A:$H,7)),"")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3" s="13" t="str">
        <f>IF($A323&lt;&gt;"",IF(VLOOKUP($A323,Vocabulary!$A:$J,7,)="","",VLOOKUP($A323,Vocabulary!$A:$J,7,)),"")</f>
        <v/>
      </c>
      <c r="K323" s="13" t="str">
        <f>IFERROR(IF(VLOOKUP(A323,VocabularyNL!$A:$H,8)=0,"",VLOOKUP(A323,VocabularyNL!$A:$H,8)),"")</f>
        <v>(NATIONALITEIT)</v>
      </c>
      <c r="L323" s="13" t="str">
        <f>IFERROR(IF(VLOOKUP(A323,VocabularyFR!$A:$H,8)=0,"",VLOOKUP(A323,VocabularyFR!$A:$H,8)),"")</f>
        <v>(NATIONALITÉ)</v>
      </c>
    </row>
    <row r="324" spans="1:12" ht="115.2" x14ac:dyDescent="0.3">
      <c r="A324" s="4">
        <v>367</v>
      </c>
      <c r="B324" s="13" t="str">
        <f>IF($A324&lt;&gt;"",VLOOKUP($A324,Vocabulary!$A:$J,4,),"")</f>
        <v>Organization</v>
      </c>
      <c r="C324" s="13" t="str">
        <f>IF($A324&lt;&gt;"",IF(VLOOKUP($A324,Vocabulary!$A:$J,2,)="","",VLOOKUP($A324,Vocabulary!$A:$J,2,)),"")</f>
        <v>Function</v>
      </c>
      <c r="D324" s="13" t="str">
        <f>IF($A324&lt;&gt;"",IF(VLOOKUP($A324,Vocabulary!$A:$J,10,)="","",VLOOKUP($A324,Vocabulary!$A:$J,10,)),"")</f>
        <v>&lt;fed-thesaurus:function#id&gt;</v>
      </c>
      <c r="E324" s="13" t="str">
        <f>IFERROR(IF(VLOOKUP(A324,VocabularyNL!$A:$G,6)=0,"",VLOOKUP(A324,VocabularyNL!$A:$G,6)),"")</f>
        <v>Functie</v>
      </c>
      <c r="F324" s="13" t="str">
        <f>IFERROR(IF(VLOOKUP(A324,VocabularyFR!$A:$G,6)=0,"",VLOOKUP(A324,VocabularyFR!$A:$G,6)),"")</f>
        <v>Fonction</v>
      </c>
      <c r="G324" s="13" t="str">
        <f>IF($A324&lt;&gt;"",VLOOKUP($A324,Vocabulary!$A:$J,3,),"")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4" s="13" t="str">
        <f>IFERROR(IF(VLOOKUP(A324,VocabularyNL!$A:$G,7)=0,"",VLOOKUP(A324,VocabularyNL!$A:$H,7)),"")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4" s="13" t="str">
        <f>IFERROR(IF(VLOOKUP(A324,VocabularyFR!$A:$G,7)=0,"",VLOOKUP(A324,VocabularyFR!$A:$H,7)),"")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4" s="13" t="str">
        <f>IF($A324&lt;&gt;"",IF(VLOOKUP($A324,Vocabulary!$A:$J,7,)="","",VLOOKUP($A324,Vocabulary!$A:$J,7,)),"")</f>
        <v>see https://economie.fgov.be/nl/themas/ondernemingen/kruispuntbank-van/diensten-voor-administraties/codetabellen (KBO-codes-legal.xls tab Function)</v>
      </c>
      <c r="K324" s="13" t="str">
        <f>IFERROR(IF(VLOOKUP(A324,VocabularyNL!$A:$H,8)=0,"",VLOOKUP(A324,VocabularyNL!$A:$H,8)),"")</f>
        <v>zie https://economie.fgov.be/nl/themas/ondernemingen/kruispuntbank-van/diensten-voor-administraties/codetabellen (KBO-codes-legal.xls tab Functie)</v>
      </c>
      <c r="L324" s="13" t="str">
        <f>IFERROR(IF(VLOOKUP(A324,VocabularyFR!$A:$H,8)=0,"",VLOOKUP(A324,VocabularyFR!$A:$H,8)),"")</f>
        <v>voir https://economie.fgov.be/nl/themas/ondernemingen/kruispuntbank-van/diensten-voor-administraties/codetabellen (onglet KBO-codes-legal.xls)</v>
      </c>
    </row>
    <row r="325" spans="1:12" ht="28.8" x14ac:dyDescent="0.3">
      <c r="A325" s="4">
        <v>368</v>
      </c>
      <c r="B325" s="13" t="str">
        <f>IF($A325&lt;&gt;"",VLOOKUP($A325,Vocabulary!$A:$J,4,),"")</f>
        <v>Person</v>
      </c>
      <c r="C325" s="13" t="str">
        <f>IF($A325&lt;&gt;"",IF(VLOOKUP($A325,Vocabulary!$A:$J,2,)="","",VLOOKUP($A325,Vocabulary!$A:$J,2,)),"")</f>
        <v>Gender</v>
      </c>
      <c r="D325" s="13" t="str">
        <f>IF($A325&lt;&gt;"",IF(VLOOKUP($A325,Vocabulary!$A:$J,10,)="","",VLOOKUP($A325,Vocabulary!$A:$J,10,)),"")</f>
        <v>&lt;fed-thesaurus:gender#id&gt;</v>
      </c>
      <c r="E325" s="13" t="str">
        <f>IFERROR(IF(VLOOKUP(A325,VocabularyNL!$A:$G,6)=0,"",VLOOKUP(A325,VocabularyNL!$A:$G,6)),"")</f>
        <v>Geslacht</v>
      </c>
      <c r="F325" s="13" t="str">
        <f>IFERROR(IF(VLOOKUP(A325,VocabularyFR!$A:$G,6)=0,"",VLOOKUP(A325,VocabularyFR!$A:$G,6)),"")</f>
        <v>Sexe</v>
      </c>
      <c r="G325" s="13" t="str">
        <f>IF($A325&lt;&gt;"",VLOOKUP($A325,Vocabulary!$A:$J,3,),"")</f>
        <v>Gender of a person, following the ISO 5218 standard: 0 = unknown, 1 = male, 2 = female</v>
      </c>
      <c r="H325" s="13" t="str">
        <f>IFERROR(IF(VLOOKUP(A325,VocabularyNL!$A:$G,7)=0,"",VLOOKUP(A325,VocabularyNL!$A:$H,7)),"")</f>
        <v>Geslacht van een persoon volgens de ISO 5218 standaard: 0 = onbekend, 1 = mannelijk, 2 = vrouwelijk</v>
      </c>
      <c r="I325" s="13" t="str">
        <f>IFERROR(IF(VLOOKUP(A325,VocabularyFR!$A:$G,7)=0,"",VLOOKUP(A325,VocabularyFR!$A:$H,7)),"")</f>
        <v>Le sexe d'une personne conforme au standard ISO 5218: 0 = inconnu, 1 = masculin, 2 = féminin</v>
      </c>
      <c r="J325" s="13" t="str">
        <f>IF($A325&lt;&gt;"",IF(VLOOKUP($A325,Vocabulary!$A:$J,7,)="","",VLOOKUP($A325,Vocabulary!$A:$J,7,)),"")</f>
        <v>See https://nl.wikipedia.org/wiki/ISO_5218
(excluded value: 9)</v>
      </c>
      <c r="K325" s="13" t="str">
        <f>IFERROR(IF(VLOOKUP(A325,VocabularyNL!$A:$H,8)=0,"",VLOOKUP(A325,VocabularyNL!$A:$H,8)),"")</f>
        <v>Zie https://nl.wikipedia.org/wiki/ISO_5218 (uitgesloten waarde: 9)</v>
      </c>
      <c r="L325" s="13" t="str">
        <f>IFERROR(IF(VLOOKUP(A325,VocabularyFR!$A:$H,8)=0,"",VLOOKUP(A325,VocabularyFR!$A:$H,8)),"")</f>
        <v>Voir https://nl.wikipedia.org/wiki/ISO_5218 (valeur exclue: 9)</v>
      </c>
    </row>
    <row r="326" spans="1:12" ht="72" x14ac:dyDescent="0.3">
      <c r="A326" s="4">
        <v>369</v>
      </c>
      <c r="B326" s="13" t="str">
        <f>IF($A326&lt;&gt;"",VLOOKUP($A326,Vocabulary!$A:$J,4,),"")</f>
        <v>Location</v>
      </c>
      <c r="C326" s="13" t="str">
        <f>IF($A326&lt;&gt;"",IF(VLOOKUP($A326,Vocabulary!$A:$J,2,)="","",VLOOKUP($A326,Vocabulary!$A:$J,2,)),"")</f>
        <v>TerritoryOfAddress</v>
      </c>
      <c r="D326" s="13" t="str">
        <f>IF($A326&lt;&gt;"",IF(VLOOKUP($A326,Vocabulary!$A:$J,10,)="","",VLOOKUP($A326,Vocabulary!$A:$J,10,)),"")</f>
        <v>&lt;fed-thesaurus:territoryofaddress#id&gt;</v>
      </c>
      <c r="E326" s="13" t="str">
        <f>IFERROR(IF(VLOOKUP(A326,VocabularyNL!$A:$G,6)=0,"",VLOOKUP(A326,VocabularyNL!$A:$G,6)),"")</f>
        <v>Territorium van adres</v>
      </c>
      <c r="F326" s="13" t="str">
        <f>IFERROR(IF(VLOOKUP(A326,VocabularyFR!$A:$G,6)=0,"",VLOOKUP(A326,VocabularyFR!$A:$G,6)),"")</f>
        <v>Territoire de l'adresse</v>
      </c>
      <c r="G326" s="13" t="str">
        <f>IF($A326&lt;&gt;"",VLOOKUP($A326,Vocabulary!$A:$J,3,),"")</f>
        <v>ConceptScheme for territories related to addresses.
Authorized concepts come from ISO-3166-1 alpha2 (recommended) and from NIS (only in case information regarding territory recognition by the Belgian state is relevant)</v>
      </c>
      <c r="H326" s="13" t="str">
        <f>IFERROR(IF(VLOOKUP(A326,VocabularyNL!$A:$G,7)=0,"",VLOOKUP(A326,VocabularyNL!$A:$H,7)),"")</f>
        <v>ConceptScheme voor gebieden gerelateerd aan adressen.
Geautoriseerde concepten komen uit ISO-3166-1 alpha2 (aanbevolen) en uit NIS (alleen in het geval dat informatie over territoriale erkenning door de Belgische staat relevant is)</v>
      </c>
      <c r="I326" s="13" t="str">
        <f>IFERROR(IF(VLOOKUP(A326,VocabularyFR!$A:$G,7)=0,"",VLOOKUP(A326,VocabularyFR!$A:$H,7)),"")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J326" s="13" t="str">
        <f>IF($A326&lt;&gt;"",IF(VLOOKUP($A326,Vocabulary!$A:$J,7,)="","",VLOOKUP($A326,Vocabulary!$A:$J,7,)),"")</f>
        <v xml:space="preserve">Reference for conceptschemes: https://statbel.fgov.be/nl/over-statbel/methodologie/classificaties/landencodes 
(ADDRESS)
</v>
      </c>
      <c r="K326" s="13" t="str">
        <f>IFERROR(IF(VLOOKUP(A326,VocabularyNL!$A:$H,8)=0,"",VLOOKUP(A326,VocabularyNL!$A:$H,8)),"")</f>
        <v>Referentie voor conceptschema's: https://statbel.fgov.be/nl/over-statbel/methodologie/classificaties/landencodes
(ADRES)</v>
      </c>
      <c r="L326" s="13" t="str">
        <f>IFERROR(IF(VLOOKUP(A326,VocabularyFR!$A:$H,8)=0,"",VLOOKUP(A326,VocabularyFR!$A:$H,8)),"")</f>
        <v>Référence pour conceptschemes: https://statbel.fgov.be/nl/over-statbel/methodologie/classificaties/landencodes
(ADRESSE)</v>
      </c>
    </row>
    <row r="327" spans="1:12" ht="86.4" x14ac:dyDescent="0.3">
      <c r="A327" s="4">
        <v>370</v>
      </c>
      <c r="B327" s="13" t="str">
        <f>IF($A327&lt;&gt;"",VLOOKUP($A327,Vocabulary!$A:$J,4,),"")</f>
        <v>Location</v>
      </c>
      <c r="C327" s="13" t="str">
        <f>IF($A327&lt;&gt;"",IF(VLOOKUP($A327,Vocabulary!$A:$J,2,)="","",VLOOKUP($A327,Vocabulary!$A:$J,2,)),"")</f>
        <v>TerritoryOfPlace</v>
      </c>
      <c r="D327" s="13" t="str">
        <f>IF($A327&lt;&gt;"",IF(VLOOKUP($A327,Vocabulary!$A:$J,10,)="","",VLOOKUP($A327,Vocabulary!$A:$J,10,)),"")</f>
        <v>&lt;fed-thesaurus:territoryofplace#id&gt;</v>
      </c>
      <c r="E327" s="13" t="str">
        <f>IFERROR(IF(VLOOKUP(A327,VocabularyNL!$A:$G,6)=0,"",VLOOKUP(A327,VocabularyNL!$A:$G,6)),"")</f>
        <v>Territorium van een plaats</v>
      </c>
      <c r="F327" s="13" t="str">
        <f>IFERROR(IF(VLOOKUP(A327,VocabularyFR!$A:$G,6)=0,"",VLOOKUP(A327,VocabularyFR!$A:$G,6)),"")</f>
        <v>Territoire du lieu</v>
      </c>
      <c r="G327" s="13" t="str">
        <f>IF($A327&lt;&gt;"",VLOOKUP($A327,Vocabulary!$A:$J,3,),"")</f>
        <v>ConceptScheme for territories related to places (e.g. place of birth, place of death).
Authorized concepts come from ISO-3166-1 alpha2 (recommended) and from NIS (only in case information regarding territory recognition by the Belgian state is relevant)</v>
      </c>
      <c r="H327" s="13" t="str">
        <f>IFERROR(IF(VLOOKUP(A327,VocabularyNL!$A:$G,7)=0,"",VLOOKUP(A327,VocabularyNL!$A:$H,7)),"")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7" s="13" t="str">
        <f>IFERROR(IF(VLOOKUP(A327,VocabularyFR!$A:$G,7)=0,"",VLOOKUP(A327,VocabularyFR!$A:$H,7)),"")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7" s="13" t="str">
        <f>IF($A327&lt;&gt;"",IF(VLOOKUP($A327,Vocabulary!$A:$J,7,)="","",VLOOKUP($A327,Vocabulary!$A:$J,7,)),"")</f>
        <v xml:space="preserve">Reference for conceptschemes: https://statbel.fgov.be/nl/over-statbel/methodologie/classificaties/landencodes 
(PLACE)
</v>
      </c>
      <c r="K327" s="13" t="str">
        <f>IFERROR(IF(VLOOKUP(A327,VocabularyNL!$A:$H,8)=0,"",VLOOKUP(A327,VocabularyNL!$A:$H,8)),"")</f>
        <v>Referentie voor conceptschema's: https://statbel.fgov.be/nl/over-statbel/methodologie/classificaties/landencodes
(PLAATS)</v>
      </c>
      <c r="L327" s="13" t="str">
        <f>IFERROR(IF(VLOOKUP(A327,VocabularyFR!$A:$H,8)=0,"",VLOOKUP(A327,VocabularyFR!$A:$H,8)),"")</f>
        <v>Référence pour conceptschemes: https://statbel.fgov.be/nl/over-statbel/methodologie/classificaties/landencodes
(LIEU)</v>
      </c>
    </row>
    <row r="328" spans="1:12" ht="158.4" x14ac:dyDescent="0.3">
      <c r="A328" s="4">
        <v>372</v>
      </c>
      <c r="B328" s="13" t="str">
        <f>IF($A328&lt;&gt;"",VLOOKUP($A328,Vocabulary!$A:$J,4,),"")</f>
        <v>Organization</v>
      </c>
      <c r="C328" s="13" t="str">
        <f>IF($A328&lt;&gt;"",IF(VLOOKUP($A328,Vocabulary!$A:$J,2,)="","",VLOOKUP($A328,Vocabulary!$A:$J,2,)),"")</f>
        <v>LegalForm</v>
      </c>
      <c r="D328" s="13" t="str">
        <f>IF($A328&lt;&gt;"",IF(VLOOKUP($A328,Vocabulary!$A:$J,10,)="","",VLOOKUP($A328,Vocabulary!$A:$J,10,)),"")</f>
        <v>&lt;fed-thesaurus:legalform#id&gt;</v>
      </c>
      <c r="E328" s="13" t="str">
        <f>IFERROR(IF(VLOOKUP(A328,VocabularyNL!$A:$G,6)=0,"",VLOOKUP(A328,VocabularyNL!$A:$G,6)),"")</f>
        <v>Rechtsvorm</v>
      </c>
      <c r="F328" s="13" t="str">
        <f>IFERROR(IF(VLOOKUP(A328,VocabularyFR!$A:$G,6)=0,"",VLOOKUP(A328,VocabularyFR!$A:$G,6)),"")</f>
        <v>Forme juridique</v>
      </c>
      <c r="G328" s="13" t="str">
        <f>IF($A328&lt;&gt;"",VLOOKUP($A328,Vocabulary!$A:$J,3,),"")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8" s="13" t="str">
        <f>IFERROR(IF(VLOOKUP(A328,VocabularyNL!$A:$G,7)=0,"",VLOOKUP(A328,VocabularyNL!$A:$H,7)),"")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8" s="13" t="str">
        <f>IFERROR(IF(VLOOKUP(A328,VocabularyFR!$A:$G,7)=0,"",VLOOKUP(A328,VocabularyFR!$A:$H,7)),"")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8" s="13" t="str">
        <f>IF($A328&lt;&gt;"",IF(VLOOKUP($A328,Vocabulary!$A:$J,7,)="","",VLOOKUP($A328,Vocabulary!$A:$J,7,)),"")</f>
        <v>see https://economie.fgov.be/nl/themas/ondernemingen/kruispuntbank-van/diensten-voor-administraties/codetabellen (KBO-codes-legal.xls tab JuridicalForm)</v>
      </c>
      <c r="K328" s="13" t="str">
        <f>IFERROR(IF(VLOOKUP(A328,VocabularyNL!$A:$H,8)=0,"",VLOOKUP(A328,VocabularyNL!$A:$H,8)),"")</f>
        <v>zie https://economie.fgov.be/nl/themas/ondernemingen/kruispuntbank-van/diensten-voor-administraties/codetabellen (KBO-codes-legal.xls tab JuridicalForm)</v>
      </c>
      <c r="L328" s="13" t="str">
        <f>IFERROR(IF(VLOOKUP(A328,VocabularyFR!$A:$H,8)=0,"",VLOOKUP(A328,VocabularyFR!$A:$H,8)),"")</f>
        <v>voir https://economie.fgov.be/nl/themas/ondernemingen/kruispuntbank-van/diensten-voor-administraties/codetabellen (onglet KBO-codes-legal.xls, JuridicalForm)</v>
      </c>
    </row>
    <row r="329" spans="1:12" ht="72" x14ac:dyDescent="0.3">
      <c r="A329" s="4">
        <v>373</v>
      </c>
      <c r="B329" s="13" t="str">
        <f>IF($A329&lt;&gt;"",VLOOKUP($A329,Vocabulary!$A:$J,4,),"")</f>
        <v>Organization</v>
      </c>
      <c r="C329" s="13" t="str">
        <f>IF($A329&lt;&gt;"",IF(VLOOKUP($A329,Vocabulary!$A:$J,2,)="","",VLOOKUP($A329,Vocabulary!$A:$J,2,)),"")</f>
        <v>LegalStatus</v>
      </c>
      <c r="D329" s="13" t="str">
        <f>IF($A329&lt;&gt;"",IF(VLOOKUP($A329,Vocabulary!$A:$J,10,)="","",VLOOKUP($A329,Vocabulary!$A:$J,10,)),"")</f>
        <v>&lt;fed-thesaurus:legalstatus#id&gt;</v>
      </c>
      <c r="E329" s="13" t="str">
        <f>IFERROR(IF(VLOOKUP(A329,VocabularyNL!$A:$G,6)=0,"",VLOOKUP(A329,VocabularyNL!$A:$G,6)),"")</f>
        <v>Rechtstoestand</v>
      </c>
      <c r="F329" s="13" t="str">
        <f>IFERROR(IF(VLOOKUP(A329,VocabularyFR!$A:$G,6)=0,"",VLOOKUP(A329,VocabularyFR!$A:$G,6)),"")</f>
        <v>Statut juridique</v>
      </c>
      <c r="G329" s="13" t="str">
        <f>IF($A329&lt;&gt;"",VLOOKUP($A329,Vocabulary!$A:$J,3,),"")</f>
        <v>The conceptscheme "LegalStatus" indicates in which legal situation the company is at any moment in its life cycle.
Legal status of a company may change over time.</v>
      </c>
      <c r="H329" s="13" t="str">
        <f>IFERROR(IF(VLOOKUP(A329,VocabularyNL!$A:$G,7)=0,"",VLOOKUP(A329,VocabularyNL!$A:$H,7)),"")</f>
        <v>Het conceptscheme "Rechtstoestand" geeft aan in welke rechtstoestand de onderneming is op elk ogenblik in zijn levenscyclus. 
Rechtstoestanden van een onderneming kunnen in de loop van de tijd wijzigen.</v>
      </c>
      <c r="I329" s="13" t="str">
        <f>IFERROR(IF(VLOOKUP(A329,VocabularyFR!$A:$G,7)=0,"",VLOOKUP(A329,VocabularyFR!$A:$H,7)),"")</f>
        <v>Le conceptscheme "Statut juridique" indique dans quelle situation juridique se trouve la société à tout moment de son cycle de vie.
Le statut juridique d'une entreprise peut changer avec le temps.</v>
      </c>
      <c r="J329" s="13" t="str">
        <f>IF($A329&lt;&gt;"",IF(VLOOKUP($A329,Vocabulary!$A:$J,7,)="","",VLOOKUP($A329,Vocabulary!$A:$J,7,)),"")</f>
        <v>see https://economie.fgov.be/nl/themas/ondernemingen/kruispuntbank-van/diensten-voor-administraties/codetabellen (KBO-codes-legal.xls tab JuridicalSituation)</v>
      </c>
      <c r="K329" s="13" t="str">
        <f>IFERROR(IF(VLOOKUP(A329,VocabularyNL!$A:$H,8)=0,"",VLOOKUP(A329,VocabularyNL!$A:$H,8)),"")</f>
        <v>zie https://economie.fgov.be/nl/themas/ondernemingen/kruispuntbank-van/diensten-voor-administraties/codetabellen (KBO-codes-legal.xls tab JuridicalSituation)</v>
      </c>
      <c r="L329" s="13" t="str">
        <f>IFERROR(IF(VLOOKUP(A329,VocabularyFR!$A:$H,8)=0,"",VLOOKUP(A329,VocabularyFR!$A:$H,8)),"")</f>
        <v>voir https://economie.fgov.be/nl/themas/ondernemingen/kruispuntbank-van/diensten-voor-administraties/codetabellen (onglet KBO-codes-legal.xls, JuridicalSituation)</v>
      </c>
    </row>
    <row r="330" spans="1:12" ht="57.6" x14ac:dyDescent="0.3">
      <c r="A330" s="4">
        <v>376</v>
      </c>
      <c r="B330" s="13" t="str">
        <f>IF($A330&lt;&gt;"",VLOOKUP($A330,Vocabulary!$A:$J,4,),"")</f>
        <v>Organization</v>
      </c>
      <c r="C330" s="13" t="str">
        <f>IF($A330&lt;&gt;"",IF(VLOOKUP($A330,Vocabulary!$A:$J,2,)="","",VLOOKUP($A330,Vocabulary!$A:$J,2,)),"")</f>
        <v>OrganizationType</v>
      </c>
      <c r="D330" s="13" t="str">
        <f>IF($A330&lt;&gt;"",IF(VLOOKUP($A330,Vocabulary!$A:$J,10,)="","",VLOOKUP($A330,Vocabulary!$A:$J,10,)),"")</f>
        <v>&lt;fed-thesaurus:organizationtype#id&gt;</v>
      </c>
      <c r="E330" s="13" t="str">
        <f>IFERROR(IF(VLOOKUP(A330,VocabularyNL!$A:$G,6)=0,"",VLOOKUP(A330,VocabularyNL!$A:$G,6)),"")</f>
        <v>OrganisatieType</v>
      </c>
      <c r="F330" s="13" t="str">
        <f>IFERROR(IF(VLOOKUP(A330,VocabularyFR!$A:$G,6)=0,"",VLOOKUP(A330,VocabularyFR!$A:$G,6)),"")</f>
        <v>Type de personnalité juridique</v>
      </c>
      <c r="G330" s="13" t="str">
        <f>IF($A330&lt;&gt;"",VLOOKUP($A330,Vocabulary!$A:$J,3,),"")</f>
        <v>The conceptscheme "OrganizationType" specifies whether the company is
- an enterprise natural person or
- a legal entity/undertaking without legal personality.</v>
      </c>
      <c r="H330" s="13" t="str">
        <f>IFERROR(IF(VLOOKUP(A330,VocabularyNL!$A:$G,7)=0,"",VLOOKUP(A330,VocabularyNL!$A:$H,7)),"")</f>
        <v>Het conceptscheme "OrganisatieType" geeft aan of de onderneming 
-een onderneming natuurlijke persoon is of 
-een rechtspersoon/onderneming zonder rechtspersoonlijkheid.</v>
      </c>
      <c r="I330" s="13" t="str">
        <f>IFERROR(IF(VLOOKUP(A330,VocabularyFR!$A:$G,7)=0,"",VLOOKUP(A330,VocabularyFR!$A:$H,7)),"")</f>
        <v>Le conceptscheme "OrganizationType" spécifie si la société est
- une entreprise personne physique ou
 -une personne morale/entreprise sans personnalité juridique.</v>
      </c>
      <c r="J330" s="13" t="str">
        <f>IF($A330&lt;&gt;"",IF(VLOOKUP($A330,Vocabulary!$A:$J,7,)="","",VLOOKUP($A330,Vocabulary!$A:$J,7,)),"")</f>
        <v>see https://economie.fgov.be/nl/themas/ondernemingen/kruispuntbank-van/diensten-voor-administraties/codetabellen (KBO-codes-legal.xls tab TypeOfEnterprise)</v>
      </c>
      <c r="K330" s="13" t="str">
        <f>IFERROR(IF(VLOOKUP(A330,VocabularyNL!$A:$H,8)=0,"",VLOOKUP(A330,VocabularyNL!$A:$H,8)),"")</f>
        <v>zie https://economie.fgov.be/nl/themas/ondernemingen/kruispuntbank-van/diensten-voor-administraties/codetabellen (KBO-codes-legal.xls-tabblad TypeOfEnterprise)</v>
      </c>
      <c r="L330" s="13" t="str">
        <f>IFERROR(IF(VLOOKUP(A330,VocabularyFR!$A:$H,8)=0,"",VLOOKUP(A330,VocabularyFR!$A:$H,8)),"")</f>
        <v>voir https://economie.fgov.be/nl/themas/ondernemingen/kruispuntbank-van/diensten-voor-administraties/codetabellen (onglet TypeOfEnterprise des codes KBO-codes-legal.xls)</v>
      </c>
    </row>
    <row r="331" spans="1:12" ht="86.4" x14ac:dyDescent="0.3">
      <c r="A331" s="4">
        <v>377</v>
      </c>
      <c r="B331" s="13" t="str">
        <f>IF($A331&lt;&gt;"",VLOOKUP($A331,Vocabulary!$A:$J,4,),"")</f>
        <v>Organization</v>
      </c>
      <c r="C331" s="13" t="str">
        <f>IF($A331&lt;&gt;"",IF(VLOOKUP($A331,Vocabulary!$A:$J,2,)="","",VLOOKUP($A331,Vocabulary!$A:$J,2,)),"")</f>
        <v>Authorization</v>
      </c>
      <c r="D331" s="13" t="str">
        <f>IF($A331&lt;&gt;"",IF(VLOOKUP($A331,Vocabulary!$A:$J,10,)="","",VLOOKUP($A331,Vocabulary!$A:$J,10,)),"")</f>
        <v>&lt;fed-thesaurus:authorization#id&gt;</v>
      </c>
      <c r="E331" s="13" t="str">
        <f>IFERROR(IF(VLOOKUP(A331,VocabularyNL!$A:$G,6)=0,"",VLOOKUP(A331,VocabularyNL!$A:$G,6)),"")</f>
        <v>Toelating</v>
      </c>
      <c r="F331" s="13" t="str">
        <f>IFERROR(IF(VLOOKUP(A331,VocabularyFR!$A:$G,6)=0,"",VLOOKUP(A331,VocabularyFR!$A:$G,6)),"")</f>
        <v>Autorisation</v>
      </c>
      <c r="G331" s="13" t="str">
        <f>IF($A331&lt;&gt;"",VLOOKUP($A331,Vocabulary!$A:$J,3,),"")</f>
        <v>The conceptscheme "Authorization" contains the various authorizations allowed by an administration to the company.
By authorizations we mean approvals, permits, licenses, ... that can be issued with the intention of carrying out certain activities.</v>
      </c>
      <c r="H331" s="13" t="str">
        <f>IFERROR(IF(VLOOKUP(A331,VocabularyNL!$A:$G,7)=0,"",VLOOKUP(A331,VocabularyNL!$A:$H,7)),"")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31" s="13" t="str">
        <f>IFERROR(IF(VLOOKUP(A331,VocabularyFR!$A:$G,7)=0,"",VLOOKUP(A331,VocabularyFR!$A:$H,7)),"")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31" s="13" t="str">
        <f>IF($A331&lt;&gt;"",IF(VLOOKUP($A331,Vocabulary!$A:$J,7,)="","",VLOOKUP($A331,Vocabulary!$A:$J,7,)),"")</f>
        <v>see https://economie.fgov.be/nl/themas/ondernemingen/kruispuntbank-van/diensten-voor-administraties/codetabellen (KBO-codes-quality-aut-activities.xls tab 'Permission' )</v>
      </c>
      <c r="K331" s="13" t="str">
        <f>IFERROR(IF(VLOOKUP(A331,VocabularyNL!$A:$H,8)=0,"",VLOOKUP(A331,VocabularyNL!$A:$H,8)),"")</f>
        <v>zie https://economie.fgov.be/nl/themas/ondernemingen/kruispuntbank-van/diensten-voor-administraties/codetabellen (KBO-codes-kwaliteit-aut-activities.xls tab 'Permission')</v>
      </c>
      <c r="L331" s="13" t="str">
        <f>IFERROR(IF(VLOOKUP(A331,VocabularyFR!$A:$H,8)=0,"",VLOOKUP(A331,VocabularyFR!$A:$H,8)),"")</f>
        <v>voir https://economie.fgov.be/nl/themas/ondernemingen/kruispuntbank-van/diensten-voor-administraties/codetabellen (codes KBO-qualité-aut-activités.xls 'Permission')</v>
      </c>
    </row>
    <row r="332" spans="1:12" ht="28.8" x14ac:dyDescent="0.3">
      <c r="A332" s="4">
        <v>378</v>
      </c>
      <c r="B332" s="13" t="str">
        <f>IF($A332&lt;&gt;"",VLOOKUP($A332,Vocabulary!$A:$J,4,),"")</f>
        <v>Location</v>
      </c>
      <c r="C332" s="13" t="str">
        <f>IF($A332&lt;&gt;"",IF(VLOOKUP($A332,Vocabulary!$A:$J,2,)="","",VLOOKUP($A332,Vocabulary!$A:$J,2,)),"")</f>
        <v>PositionGeometryMethod</v>
      </c>
      <c r="D332" s="13" t="str">
        <f>IF($A332&lt;&gt;"",IF(VLOOKUP($A332,Vocabulary!$A:$J,10,)="","",VLOOKUP($A332,Vocabulary!$A:$J,10,)),"")</f>
        <v>&lt;inspire-code:GeoMetryMethodValue&gt;</v>
      </c>
      <c r="E332" s="13" t="str">
        <f>IFERROR(IF(VLOOKUP(A332,VocabularyNL!$A:$G,6)=0,"",VLOOKUP(A332,VocabularyNL!$A:$G,6)),"")</f>
        <v>Methode geometrische positie</v>
      </c>
      <c r="F332" s="13" t="str">
        <f>IFERROR(IF(VLOOKUP(A332,VocabularyFR!$A:$G,6)=0,"",VLOOKUP(A332,VocabularyFR!$A:$G,6)),"")</f>
        <v>Méthode  position géométrique</v>
      </c>
      <c r="G332" s="13" t="str">
        <f>IF($A332&lt;&gt;"",VLOOKUP($A332,Vocabulary!$A:$J,3,),"")</f>
        <v>Conceptscheme with Position geometry method values.</v>
      </c>
      <c r="H332" s="13" t="str">
        <f>IFERROR(IF(VLOOKUP(A332,VocabularyNL!$A:$G,7)=0,"",VLOOKUP(A332,VocabularyNL!$A:$H,7)),"")</f>
        <v>Conceptscheme met waarden voor de positiegeometriewerkwijze.</v>
      </c>
      <c r="I332" s="13" t="str">
        <f>IFERROR(IF(VLOOKUP(A332,VocabularyFR!$A:$G,7)=0,"",VLOOKUP(A332,VocabularyFR!$A:$H,7)),"")</f>
        <v>Conceptscheme avec les valeurs de la méthodeposition géométrique.</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x14ac:dyDescent="0.3">
      <c r="A333" s="4">
        <v>379</v>
      </c>
      <c r="B333" s="13" t="str">
        <f>IF($A333&lt;&gt;"",VLOOKUP($A333,Vocabulary!$A:$J,4,),"")</f>
        <v>Location</v>
      </c>
      <c r="C333" s="13" t="str">
        <f>IF($A333&lt;&gt;"",IF(VLOOKUP($A333,Vocabulary!$A:$J,2,)="","",VLOOKUP($A333,Vocabulary!$A:$J,2,)),"")</f>
        <v>PositionSpecification</v>
      </c>
      <c r="D333" s="13" t="str">
        <f>IF($A333&lt;&gt;"",IF(VLOOKUP($A333,Vocabulary!$A:$J,10,)="","",VLOOKUP($A333,Vocabulary!$A:$J,10,)),"")</f>
        <v>&lt;inspire-code:GeometrySpecification&gt;</v>
      </c>
      <c r="E333" s="13" t="str">
        <f>IFERROR(IF(VLOOKUP(A333,VocabularyNL!$A:$G,6)=0,"",VLOOKUP(A333,VocabularyNL!$A:$G,6)),"")</f>
        <v>Specificatie positie</v>
      </c>
      <c r="F333" s="13" t="str">
        <f>IFERROR(IF(VLOOKUP(A333,VocabularyFR!$A:$G,6)=0,"",VLOOKUP(A333,VocabularyFR!$A:$G,6)),"")</f>
        <v>Spécification de position</v>
      </c>
      <c r="G333" s="13" t="str">
        <f>IF($A333&lt;&gt;"",VLOOKUP($A333,Vocabulary!$A:$J,3,),"")</f>
        <v>Conceptscheme with position specification values.</v>
      </c>
      <c r="H333" s="13" t="str">
        <f>IFERROR(IF(VLOOKUP(A333,VocabularyNL!$A:$G,7)=0,"",VLOOKUP(A333,VocabularyNL!$A:$H,7)),"")</f>
        <v>Conceptscheme met waarden voor positiebepaling.</v>
      </c>
      <c r="I333" s="13" t="str">
        <f>IFERROR(IF(VLOOKUP(A333,VocabularyFR!$A:$G,7)=0,"",VLOOKUP(A333,VocabularyFR!$A:$H,7)),"")</f>
        <v>Conceptscheme avec les valeurs de spécification de position.</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57.6" x14ac:dyDescent="0.3">
      <c r="A334" s="4">
        <v>380</v>
      </c>
      <c r="B334" s="13" t="str">
        <f>IF($A334&lt;&gt;"",VLOOKUP($A334,Vocabulary!$A:$J,4,),"")</f>
        <v>Organization</v>
      </c>
      <c r="C334" s="13" t="str">
        <f>IF($A334&lt;&gt;"",IF(VLOOKUP($A334,Vocabulary!$A:$J,2,)="","",VLOOKUP($A334,Vocabulary!$A:$J,2,)),"")</f>
        <v>EndReason</v>
      </c>
      <c r="D334" s="13" t="str">
        <f>IF($A334&lt;&gt;"",IF(VLOOKUP($A334,Vocabulary!$A:$J,10,)="","",VLOOKUP($A334,Vocabulary!$A:$J,10,)),"")</f>
        <v>&lt;fed-thesaurus:endreason#id&gt;</v>
      </c>
      <c r="E334" s="13" t="str">
        <f>IFERROR(IF(VLOOKUP(A334,VocabularyNL!$A:$G,6)=0,"",VLOOKUP(A334,VocabularyNL!$A:$G,6)),"")</f>
        <v>Reden stopzetting</v>
      </c>
      <c r="F334" s="13" t="str">
        <f>IFERROR(IF(VLOOKUP(A334,VocabularyFR!$A:$G,6)=0,"",VLOOKUP(A334,VocabularyFR!$A:$G,6)),"")</f>
        <v>Raison d'arrêt</v>
      </c>
      <c r="G334" s="13" t="str">
        <f>IF($A334&lt;&gt;"",VLOOKUP($A334,Vocabulary!$A:$J,3,),"")</f>
        <v>The conceptscheme "EndReason" gives the reason why an organization or one of its sites has been stopped.</v>
      </c>
      <c r="H334" s="13" t="str">
        <f>IFERROR(IF(VLOOKUP(A334,VocabularyNL!$A:$G,7)=0,"",VLOOKUP(A334,VocabularyNL!$A:$H,7)),"")</f>
        <v xml:space="preserve">Het conceptscheme "Reden stopzetting" geeft de reden weer waarom een onderneming of één van zijn vestigingseenheden  is gestopt. </v>
      </c>
      <c r="I334" s="13" t="str">
        <f>IFERROR(IF(VLOOKUP(A334,VocabularyFR!$A:$G,7)=0,"",VLOOKUP(A334,VocabularyFR!$A:$H,7)),"")</f>
        <v>Le conceptscheme "Raison d'arrêt" donne la raison pour laquelle une entreprise ou une de ses unités d'établissement  a été arrêtée.</v>
      </c>
      <c r="J334" s="13" t="str">
        <f>IF($A334&lt;&gt;"",IF(VLOOKUP($A334,Vocabulary!$A:$J,7,)="","",VLOOKUP($A334,Vocabulary!$A:$J,7,)),"")</f>
        <v>see https://economie.fgov.be/nl/themas/ondernemingen/kruispuntbank-van/diensten-voor-administraties/codetabellen (KBO-codes-legal.xls tab StopReasonEnterprise)</v>
      </c>
      <c r="K334" s="13" t="str">
        <f>IFERROR(IF(VLOOKUP(A334,VocabularyNL!$A:$H,8)=0,"",VLOOKUP(A334,VocabularyNL!$A:$H,8)),"")</f>
        <v>zie https://economie.fgov.be/nl/themas/ondernemingen/kruispuntbank-van/diensten-voor-administraties/codetabellen (KBO-codes-legal.xls tab StopReasonEnterprise)</v>
      </c>
      <c r="L334" s="13" t="str">
        <f>IFERROR(IF(VLOOKUP(A334,VocabularyFR!$A:$H,8)=0,"",VLOOKUP(A334,VocabularyFR!$A:$H,8)),"")</f>
        <v>voir https://economie.fgov.be/nl/themas/ondernemingen/kruispuntbank-van/diensten-voor-administraties/codetabellen (onglet StopReasonEnterprise de KBO-codes-legal.xls)</v>
      </c>
    </row>
    <row r="335" spans="1:12" ht="28.8" x14ac:dyDescent="0.3">
      <c r="A335" s="4">
        <v>383</v>
      </c>
      <c r="B335" s="13" t="str">
        <f>IF($A335&lt;&gt;"",VLOOKUP($A335,Vocabulary!$A:$J,4,),"")</f>
        <v>Person</v>
      </c>
      <c r="C335" s="13" t="str">
        <f>IF($A335&lt;&gt;"",IF(VLOOKUP($A335,Vocabulary!$A:$J,2,)="","",VLOOKUP($A335,Vocabulary!$A:$J,2,)),"")</f>
        <v>Register</v>
      </c>
      <c r="D335" s="13" t="str">
        <f>IF($A335&lt;&gt;"",IF(VLOOKUP($A335,Vocabulary!$A:$J,10,)="","",VLOOKUP($A335,Vocabulary!$A:$J,10,)),"")</f>
        <v>&lt;fed-thesaurus:register#id&gt;</v>
      </c>
      <c r="E335" s="13" t="str">
        <f>IFERROR(IF(VLOOKUP(A335,VocabularyNL!$A:$G,6)=0,"",VLOOKUP(A335,VocabularyNL!$A:$G,6)),"")</f>
        <v>Register</v>
      </c>
      <c r="F335" s="13" t="str">
        <f>IFERROR(IF(VLOOKUP(A335,VocabularyFR!$A:$G,6)=0,"",VLOOKUP(A335,VocabularyFR!$A:$G,6)),"")</f>
        <v>Registre</v>
      </c>
      <c r="G335" s="13" t="str">
        <f>IF($A335&lt;&gt;"",VLOOKUP($A335,Vocabulary!$A:$J,3,),"")</f>
        <v>Conceptscheme with the values for a register.</v>
      </c>
      <c r="H335" s="13" t="str">
        <f>IFERROR(IF(VLOOKUP(A335,VocabularyNL!$A:$G,7)=0,"",VLOOKUP(A335,VocabularyNL!$A:$H,7)),"")</f>
        <v>Conceptscheme met de waarden voor een register.</v>
      </c>
      <c r="I335" s="13" t="str">
        <f>IFERROR(IF(VLOOKUP(A335,VocabularyFR!$A:$G,7)=0,"",VLOOKUP(A335,VocabularyFR!$A:$H,7)),"")</f>
        <v>Conceptscheme avec les valeurs pour un registre.</v>
      </c>
      <c r="J335" s="13" t="str">
        <f>IF($A335&lt;&gt;"",IF(VLOOKUP($A335,Vocabulary!$A:$J,7,)="","",VLOOKUP($A335,Vocabulary!$A:$J,7,)),"")</f>
        <v>Exhaustive list to provide.
TODO SPF Finances, KSZ</v>
      </c>
      <c r="K335" s="13" t="str">
        <f>IFERROR(IF(VLOOKUP(A335,VocabularyNL!$A:$H,8)=0,"",VLOOKUP(A335,VocabularyNL!$A:$H,8)),"")</f>
        <v>Exhaustieve lijst te voorzien.
TODO SPF Finances, KSZ</v>
      </c>
      <c r="L335" s="13" t="str">
        <f>IFERROR(IF(VLOOKUP(A335,VocabularyFR!$A:$H,8)=0,"",VLOOKUP(A335,VocabularyFR!$A:$H,8)),"")</f>
        <v>Liste exhaustive à fournir.
TODO SPF Finances, KSZ</v>
      </c>
    </row>
    <row r="336" spans="1:12" ht="28.8" x14ac:dyDescent="0.3">
      <c r="A336" s="4">
        <v>384</v>
      </c>
      <c r="B336" s="13" t="str">
        <f>IF($A336&lt;&gt;"",VLOOKUP($A336,Vocabulary!$A:$J,4,),"")</f>
        <v>Generic</v>
      </c>
      <c r="C336" s="13" t="str">
        <f>IF($A336&lt;&gt;"",IF(VLOOKUP($A336,Vocabulary!$A:$J,2,)="","",VLOOKUP($A336,Vocabulary!$A:$J,2,)),"")</f>
        <v>Gebeurtenisdatum</v>
      </c>
      <c r="D336" s="13" t="str">
        <f>IF($A336&lt;&gt;"",IF(VLOOKUP($A336,Vocabulary!$A:$J,10,)="","",VLOOKUP($A336,Vocabulary!$A:$J,10,)),"")</f>
        <v>&lt;vl-generiek:Gebeurtenisdatum&gt;</v>
      </c>
      <c r="E336" s="13" t="str">
        <f>IFERROR(IF(VLOOKUP(A336,VocabularyNL!$A:$G,6)=0,"",VLOOKUP(A336,VocabularyNL!$A:$G,6)),"")</f>
        <v>Gebeurtenisdatum</v>
      </c>
      <c r="F336" s="13" t="str">
        <f>IFERROR(IF(VLOOKUP(A336,VocabularyFR!$A:$G,6)=0,"",VLOOKUP(A336,VocabularyFR!$A:$G,6)),"")</f>
        <v/>
      </c>
      <c r="G336" s="13" t="str">
        <f>IF($A336&lt;&gt;"",VLOOKUP($A336,Vocabulary!$A:$J,3,),"")</f>
        <v>Datum waarop een gebeurtenis plaatsvond evt op een alternatieve manier beschreven.</v>
      </c>
      <c r="H336" s="13" t="str">
        <f>IFERROR(IF(VLOOKUP(A336,VocabularyNL!$A:$G,7)=0,"",VLOOKUP(A336,VocabularyNL!$A:$H,7)),"")</f>
        <v>Datum waarop een gebeurtenis plaatsvond evt op een alternatieve manier beschreven.</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x14ac:dyDescent="0.3">
      <c r="A337" s="4">
        <v>385</v>
      </c>
      <c r="B337" s="13" t="str">
        <f>IF($A337&lt;&gt;"",VLOOKUP($A337,Vocabulary!$A:$J,4,),"")</f>
        <v>Generic</v>
      </c>
      <c r="C337" s="13" t="str">
        <f>IF($A337&lt;&gt;"",IF(VLOOKUP($A337,Vocabulary!$A:$J,2,)="","",VLOOKUP($A337,Vocabulary!$A:$J,2,)),"")</f>
        <v>GeografischePositie</v>
      </c>
      <c r="D337" s="13" t="str">
        <f>IF($A337&lt;&gt;"",IF(VLOOKUP($A337,Vocabulary!$A:$J,10,)="","",VLOOKUP($A337,Vocabulary!$A:$J,10,)),"")</f>
        <v>&lt;vl-generiek:GeografischePositie&gt;</v>
      </c>
      <c r="E337" s="13" t="str">
        <f>IFERROR(IF(VLOOKUP(A337,VocabularyNL!$A:$G,6)=0,"",VLOOKUP(A337,VocabularyNL!$A:$G,6)),"")</f>
        <v>GeografischePositie</v>
      </c>
      <c r="F337" s="13" t="str">
        <f>IFERROR(IF(VLOOKUP(A337,VocabularyFR!$A:$G,6)=0,"",VLOOKUP(A337,VocabularyFR!$A:$G,6)),"")</f>
        <v/>
      </c>
      <c r="G337" s="13" t="str">
        <f>IF($A337&lt;&gt;"",VLOOKUP($A337,Vocabulary!$A:$J,3,),"")</f>
        <v>Geografische positie aangegeven dmv een punt.</v>
      </c>
      <c r="H337" s="13" t="str">
        <f>IFERROR(IF(VLOOKUP(A337,VocabularyNL!$A:$G,7)=0,"",VLOOKUP(A337,VocabularyNL!$A:$H,7)),"")</f>
        <v>Geografische positie aangegeven dmv een punt.</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28.8" x14ac:dyDescent="0.3">
      <c r="A338" s="4">
        <v>386</v>
      </c>
      <c r="B338" s="13" t="str">
        <f>IF($A338&lt;&gt;"",VLOOKUP($A338,Vocabulary!$A:$J,4,),"")</f>
        <v>Generic</v>
      </c>
      <c r="C338" s="13" t="str">
        <f>IF($A338&lt;&gt;"",IF(VLOOKUP($A338,Vocabulary!$A:$J,2,)="","",VLOOKUP($A338,Vocabulary!$A:$J,2,)),"")</f>
        <v>GestructureerdeIdentificator</v>
      </c>
      <c r="D338" s="13" t="str">
        <f>IF($A338&lt;&gt;"",IF(VLOOKUP($A338,Vocabulary!$A:$J,10,)="","",VLOOKUP($A338,Vocabulary!$A:$J,10,)),"")</f>
        <v>&lt;vl-generiek:GestructureerdeIdentificator&gt;</v>
      </c>
      <c r="E338" s="13" t="str">
        <f>IFERROR(IF(VLOOKUP(A338,VocabularyNL!$A:$G,6)=0,"",VLOOKUP(A338,VocabularyNL!$A:$G,6)),"")</f>
        <v>GestructureerdeIdentificator</v>
      </c>
      <c r="F338" s="13" t="str">
        <f>IFERROR(IF(VLOOKUP(A338,VocabularyFR!$A:$G,6)=0,"",VLOOKUP(A338,VocabularyFR!$A:$G,6)),"")</f>
        <v/>
      </c>
      <c r="G338" s="13" t="str">
        <f>IF($A338&lt;&gt;"",VLOOKUP($A338,Vocabulary!$A:$J,3,),"")</f>
        <v>Identificator van een object opgesplitst in zijn onderdelen.</v>
      </c>
      <c r="H338" s="13" t="str">
        <f>IFERROR(IF(VLOOKUP(A338,VocabularyNL!$A:$G,7)=0,"",VLOOKUP(A338,VocabularyNL!$A:$H,7)),"")</f>
        <v>Identificator van een object opgesplitst in zijn onderdelen.</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3">
      <c r="A339" s="4">
        <v>387</v>
      </c>
      <c r="B339" s="13" t="str">
        <f>IF($A339&lt;&gt;"",VLOOKUP($A339,Vocabulary!$A:$J,4,),"")</f>
        <v>Generic</v>
      </c>
      <c r="C339" s="13" t="str">
        <f>IF($A339&lt;&gt;"",IF(VLOOKUP($A339,Vocabulary!$A:$J,2,)="","",VLOOKUP($A339,Vocabulary!$A:$J,2,)),"")</f>
        <v>Gebeurtenisdatum.begin</v>
      </c>
      <c r="D339" s="13" t="str">
        <f>IF($A339&lt;&gt;"",IF(VLOOKUP($A339,Vocabulary!$A:$J,10,)="","",VLOOKUP($A339,Vocabulary!$A:$J,10,)),"")</f>
        <v>&lt;vl-generiek:Gebeurtenisdatum.begin&gt;</v>
      </c>
      <c r="E339" s="13" t="str">
        <f>IFERROR(IF(VLOOKUP(A339,VocabularyNL!$A:$G,6)=0,"",VLOOKUP(A339,VocabularyNL!$A:$G,6)),"")</f>
        <v>Gebeurtenisdatum.begin</v>
      </c>
      <c r="F339" s="13" t="str">
        <f>IFERROR(IF(VLOOKUP(A339,VocabularyFR!$A:$G,6)=0,"",VLOOKUP(A339,VocabularyFR!$A:$G,6)),"")</f>
        <v/>
      </c>
      <c r="G339" s="13" t="str">
        <f>IF($A339&lt;&gt;"",VLOOKUP($A339,Vocabulary!$A:$J,3,),"")</f>
        <v>Datum en tijd waarop de gebeurtenis startte.</v>
      </c>
      <c r="H339" s="13" t="str">
        <f>IFERROR(IF(VLOOKUP(A339,VocabularyNL!$A:$G,7)=0,"",VLOOKUP(A339,VocabularyNL!$A:$H,7)),"")</f>
        <v>Datum en tijd waarop de gebeurtenis startte.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3">
      <c r="A340" s="4">
        <v>388</v>
      </c>
      <c r="B340" s="13" t="str">
        <f>IF($A340&lt;&gt;"",VLOOKUP($A340,Vocabulary!$A:$J,4,),"")</f>
        <v>Generic</v>
      </c>
      <c r="C340" s="13" t="str">
        <f>IF($A340&lt;&gt;"",IF(VLOOKUP($A340,Vocabulary!$A:$J,2,)="","",VLOOKUP($A340,Vocabulary!$A:$J,2,)),"")</f>
        <v>TijdsInterval.begin</v>
      </c>
      <c r="D340" s="13" t="str">
        <f>IF($A340&lt;&gt;"",IF(VLOOKUP($A340,Vocabulary!$A:$J,10,)="","",VLOOKUP($A340,Vocabulary!$A:$J,10,)),"")</f>
        <v>&lt;vl-generiek:TijdsInterval.begin&gt;</v>
      </c>
      <c r="E340" s="13" t="str">
        <f>IFERROR(IF(VLOOKUP(A340,VocabularyNL!$A:$G,6)=0,"",VLOOKUP(A340,VocabularyNL!$A:$G,6)),"")</f>
        <v>TijdsInterval.begin</v>
      </c>
      <c r="F340" s="13" t="str">
        <f>IFERROR(IF(VLOOKUP(A340,VocabularyFR!$A:$G,6)=0,"",VLOOKUP(A340,VocabularyFR!$A:$G,6)),"")</f>
        <v/>
      </c>
      <c r="G340" s="13" t="str">
        <f>IF($A340&lt;&gt;"",VLOOKUP($A340,Vocabulary!$A:$J,3,),"")</f>
        <v>Moment waarop het tijdsinterval begint.</v>
      </c>
      <c r="H340" s="13" t="str">
        <f>IFERROR(IF(VLOOKUP(A340,VocabularyNL!$A:$G,7)=0,"",VLOOKUP(A340,VocabularyNL!$A:$H,7)),"")</f>
        <v>Moment waarop het tijdsinterval begint.</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ht="100.8" x14ac:dyDescent="0.3">
      <c r="A341" s="4">
        <v>389</v>
      </c>
      <c r="B341" s="13" t="str">
        <f>IF($A341&lt;&gt;"",VLOOKUP($A341,Vocabulary!$A:$J,4,),"")</f>
        <v>Generic</v>
      </c>
      <c r="C341" s="13" t="str">
        <f>IF($A341&lt;&gt;"",IF(VLOOKUP($A341,Vocabulary!$A:$J,2,)="","",VLOOKUP($A341,Vocabulary!$A:$J,2,)),"")</f>
        <v>bewerking</v>
      </c>
      <c r="D341" s="13" t="str">
        <f>IF($A341&lt;&gt;"",IF(VLOOKUP($A341,Vocabulary!$A:$J,10,)="","",VLOOKUP($A341,Vocabulary!$A:$J,10,)),"")</f>
        <v>&lt;vl-generiek:bewerking&gt;</v>
      </c>
      <c r="E341" s="13" t="str">
        <f>IFERROR(IF(VLOOKUP(A341,VocabularyNL!$A:$G,6)=0,"",VLOOKUP(A341,VocabularyNL!$A:$G,6)),"")</f>
        <v>bewerking</v>
      </c>
      <c r="F341" s="13" t="str">
        <f>IFERROR(IF(VLOOKUP(A341,VocabularyFR!$A:$G,6)=0,"",VLOOKUP(A341,VocabularyFR!$A:$G,6)),"")</f>
        <v/>
      </c>
      <c r="G341" s="13" t="str">
        <f>IF($A341&lt;&gt;"",VLOOKUP($A341,Vocabulary!$A:$J,3,),"")</f>
        <v>Aard vd bewerking die ihkv de activiteit op de entiteit is uitgevoerd.
Gebruik
Bvb "correctie" als de entiteit een record is en bvb gegenereerd werd om het voorgaand record ve object te verbeteren.</v>
      </c>
      <c r="H341" s="13" t="str">
        <f>IFERROR(IF(VLOOKUP(A341,VocabularyNL!$A:$G,7)=0,"",VLOOKUP(A341,VocabularyNL!$A:$H,7)),"")</f>
        <v>Aard vd bewerking die ihkv de activiteit op de entiteit is uitgevoerd.
Gebruik
Bvb "correctie" als de entiteit een record is en bvb gegenereerd werd om het voorgaand record ve object te verbeteren.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86.4" x14ac:dyDescent="0.3">
      <c r="A342" s="4">
        <v>390</v>
      </c>
      <c r="B342" s="13" t="str">
        <f>IF($A342&lt;&gt;"",VLOOKUP($A342,Vocabulary!$A:$J,4,),"")</f>
        <v>Generic</v>
      </c>
      <c r="C342" s="13" t="str">
        <f>IF($A342&lt;&gt;"",IF(VLOOKUP($A342,Vocabulary!$A:$J,2,)="","",VLOOKUP($A342,Vocabulary!$A:$J,2,)),"")</f>
        <v>default</v>
      </c>
      <c r="D342" s="13" t="str">
        <f>IF($A342&lt;&gt;"",IF(VLOOKUP($A342,Vocabulary!$A:$J,10,)="","",VLOOKUP($A342,Vocabulary!$A:$J,10,)),"")</f>
        <v>&lt;vl-generiek:default&gt;</v>
      </c>
      <c r="E342" s="13" t="str">
        <f>IFERROR(IF(VLOOKUP(A342,VocabularyNL!$A:$G,6)=0,"",VLOOKUP(A342,VocabularyNL!$A:$G,6)),"")</f>
        <v>default</v>
      </c>
      <c r="F342" s="13" t="str">
        <f>IFERROR(IF(VLOOKUP(A342,VocabularyFR!$A:$G,6)=0,"",VLOOKUP(A342,VocabularyFR!$A:$G,6)),"")</f>
        <v/>
      </c>
      <c r="G342" s="13" t="str">
        <f>IF($A342&lt;&gt;"",VLOOKUP($A342,Vocabulary!$A:$J,3,),"")</f>
        <v>Geeft aan of de positie een default positie is.
Gebruik
Hieronder wordt de positie verstaan die per default moet worden gebruikt als het object meerdere posities heeft.</v>
      </c>
      <c r="H342" s="13" t="str">
        <f>IFERROR(IF(VLOOKUP(A342,VocabularyNL!$A:$G,7)=0,"",VLOOKUP(A342,VocabularyNL!$A:$H,7)),"")</f>
        <v>Geeft aan of de positie een default positie is.
Gebruik
Hieronder wordt de positie verstaan die per default moet worden gebruikt als het object meerdere posities heeft.</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x14ac:dyDescent="0.3">
      <c r="A343" s="4">
        <v>391</v>
      </c>
      <c r="B343" s="13" t="str">
        <f>IF($A343&lt;&gt;"",VLOOKUP($A343,Vocabulary!$A:$J,4,),"")</f>
        <v>Generic</v>
      </c>
      <c r="C343" s="13" t="str">
        <f>IF($A343&lt;&gt;"",IF(VLOOKUP($A343,Vocabulary!$A:$J,2,)="","",VLOOKUP($A343,Vocabulary!$A:$J,2,)),"")</f>
        <v>Gebeurtenisdatum.einde</v>
      </c>
      <c r="D343" s="13" t="str">
        <f>IF($A343&lt;&gt;"",IF(VLOOKUP($A343,Vocabulary!$A:$J,10,)="","",VLOOKUP($A343,Vocabulary!$A:$J,10,)),"")</f>
        <v>&lt;vl-generiek:Gebeurtenisdatum.einde&gt;</v>
      </c>
      <c r="E343" s="13" t="str">
        <f>IFERROR(IF(VLOOKUP(A343,VocabularyNL!$A:$G,6)=0,"",VLOOKUP(A343,VocabularyNL!$A:$G,6)),"")</f>
        <v>Gebeurtenisdatum.einde</v>
      </c>
      <c r="F343" s="13" t="str">
        <f>IFERROR(IF(VLOOKUP(A343,VocabularyFR!$A:$G,6)=0,"",VLOOKUP(A343,VocabularyFR!$A:$G,6)),"")</f>
        <v/>
      </c>
      <c r="G343" s="13" t="str">
        <f>IF($A343&lt;&gt;"",VLOOKUP($A343,Vocabulary!$A:$J,3,),"")</f>
        <v>Datum en tijd waarop de gebeurtenis eindigde.</v>
      </c>
      <c r="H343" s="13" t="str">
        <f>IFERROR(IF(VLOOKUP(A343,VocabularyNL!$A:$G,7)=0,"",VLOOKUP(A343,VocabularyNL!$A:$H,7)),"")</f>
        <v>Datum en tijd waarop de gebeurtenis eindigde.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x14ac:dyDescent="0.3">
      <c r="A344" s="4">
        <v>392</v>
      </c>
      <c r="B344" s="13" t="str">
        <f>IF($A344&lt;&gt;"",VLOOKUP($A344,Vocabulary!$A:$J,4,),"")</f>
        <v>Generic</v>
      </c>
      <c r="C344" s="13" t="str">
        <f>IF($A344&lt;&gt;"",IF(VLOOKUP($A344,Vocabulary!$A:$J,2,)="","",VLOOKUP($A344,Vocabulary!$A:$J,2,)),"")</f>
        <v>TijdsInterval.einde</v>
      </c>
      <c r="D344" s="13" t="str">
        <f>IF($A344&lt;&gt;"",IF(VLOOKUP($A344,Vocabulary!$A:$J,10,)="","",VLOOKUP($A344,Vocabulary!$A:$J,10,)),"")</f>
        <v>&lt;vl-generiek:TijdsInterval.einde&gt;</v>
      </c>
      <c r="E344" s="13" t="str">
        <f>IFERROR(IF(VLOOKUP(A344,VocabularyNL!$A:$G,6)=0,"",VLOOKUP(A344,VocabularyNL!$A:$G,6)),"")</f>
        <v>TijdsInterval.einde</v>
      </c>
      <c r="F344" s="13" t="str">
        <f>IFERROR(IF(VLOOKUP(A344,VocabularyFR!$A:$G,6)=0,"",VLOOKUP(A344,VocabularyFR!$A:$G,6)),"")</f>
        <v/>
      </c>
      <c r="G344" s="13" t="str">
        <f>IF($A344&lt;&gt;"",VLOOKUP($A344,Vocabulary!$A:$J,3,),"")</f>
        <v>Moment waarop het tijdsinterval eindigt</v>
      </c>
      <c r="H344" s="13" t="str">
        <f>IFERROR(IF(VLOOKUP(A344,VocabularyNL!$A:$G,7)=0,"",VLOOKUP(A344,VocabularyNL!$A:$H,7)),"")</f>
        <v>Moment waarop het tijdsinterval eindigt</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x14ac:dyDescent="0.3">
      <c r="A345" s="4">
        <v>393</v>
      </c>
      <c r="B345" s="13" t="str">
        <f>IF($A345&lt;&gt;"",VLOOKUP($A345,Vocabulary!$A:$J,4,),"")</f>
        <v>Generic</v>
      </c>
      <c r="C345" s="13" t="str">
        <f>IF($A345&lt;&gt;"",IF(VLOOKUP($A345,Vocabulary!$A:$J,2,)="","",VLOOKUP($A345,Vocabulary!$A:$J,2,)),"")</f>
        <v>gestructureerdeIdentificator</v>
      </c>
      <c r="D345" s="13" t="str">
        <f>IF($A345&lt;&gt;"",IF(VLOOKUP($A345,Vocabulary!$A:$J,10,)="","",VLOOKUP($A345,Vocabulary!$A:$J,10,)),"")</f>
        <v>&lt;vl-generiek:gestructureerdeIdentificator&gt;</v>
      </c>
      <c r="E345" s="13" t="str">
        <f>IFERROR(IF(VLOOKUP(A345,VocabularyNL!$A:$G,6)=0,"",VLOOKUP(A345,VocabularyNL!$A:$G,6)),"")</f>
        <v>gestructureerdeIdentificator</v>
      </c>
      <c r="F345" s="13" t="str">
        <f>IFERROR(IF(VLOOKUP(A345,VocabularyFR!$A:$G,6)=0,"",VLOOKUP(A345,VocabularyFR!$A:$G,6)),"")</f>
        <v/>
      </c>
      <c r="G345" s="13" t="str">
        <f>IF($A345&lt;&gt;"",VLOOKUP($A345,Vocabulary!$A:$J,3,),"")</f>
        <v>Identificator vh object opgesplitst in zijn onderdelen.</v>
      </c>
      <c r="H345" s="13" t="str">
        <f>IFERROR(IF(VLOOKUP(A345,VocabularyNL!$A:$G,7)=0,"",VLOOKUP(A345,VocabularyNL!$A:$H,7)),"")</f>
        <v>Identificator vh object opgesplitst in zijn onderdelen.</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115.2" x14ac:dyDescent="0.3">
      <c r="A346" s="4">
        <v>394</v>
      </c>
      <c r="B346" s="13" t="str">
        <f>IF($A346&lt;&gt;"",VLOOKUP($A346,Vocabulary!$A:$J,4,),"")</f>
        <v>Generic</v>
      </c>
      <c r="C346" s="13" t="str">
        <f>IF($A346&lt;&gt;"",IF(VLOOKUP($A346,Vocabulary!$A:$J,2,)="","",VLOOKUP($A346,Vocabulary!$A:$J,2,)),"")</f>
        <v>handeldeInOpdrachtVan</v>
      </c>
      <c r="D346" s="13" t="str">
        <f>IF($A346&lt;&gt;"",IF(VLOOKUP($A346,Vocabulary!$A:$J,10,)="","",VLOOKUP($A346,Vocabulary!$A:$J,10,)),"")</f>
        <v>&lt;vl-generiek:handeldeInOpdrachtVan&gt;</v>
      </c>
      <c r="E346" s="13" t="str">
        <f>IFERROR(IF(VLOOKUP(A346,VocabularyNL!$A:$G,6)=0,"",VLOOKUP(A346,VocabularyNL!$A:$G,6)),"")</f>
        <v>handeldeInOpdrachtVan</v>
      </c>
      <c r="F346" s="13" t="str">
        <f>IFERROR(IF(VLOOKUP(A346,VocabularyFR!$A:$G,6)=0,"",VLOOKUP(A346,VocabularyFR!$A:$G,6)),"")</f>
        <v/>
      </c>
      <c r="G346" s="13" t="str">
        <f>IF($A346&lt;&gt;"",VLOOKUP($A346,Vocabulary!$A:$J,3,),"")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6" s="13" t="str">
        <f>IFERROR(IF(VLOOKUP(A346,VocabularyNL!$A:$G,7)=0,"",VLOOKUP(A346,VocabularyNL!$A:$H,7)),"")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28.8" x14ac:dyDescent="0.3">
      <c r="A347" s="4">
        <v>395</v>
      </c>
      <c r="B347" s="13" t="str">
        <f>IF($A347&lt;&gt;"",VLOOKUP($A347,Vocabulary!$A:$J,4,),"")</f>
        <v>Generic</v>
      </c>
      <c r="C347" s="13" t="str">
        <f>IF($A347&lt;&gt;"",IF(VLOOKUP($A347,Vocabulary!$A:$J,2,)="","",VLOOKUP($A347,Vocabulary!$A:$J,2,)),"")</f>
        <v>lokaleIdentificator</v>
      </c>
      <c r="D347" s="13" t="str">
        <f>IF($A347&lt;&gt;"",IF(VLOOKUP($A347,Vocabulary!$A:$J,10,)="","",VLOOKUP($A347,Vocabulary!$A:$J,10,)),"")</f>
        <v>&lt;vl-generiek:lokaleIdentificator&gt;</v>
      </c>
      <c r="E347" s="13" t="str">
        <f>IFERROR(IF(VLOOKUP(A347,VocabularyNL!$A:$G,6)=0,"",VLOOKUP(A347,VocabularyNL!$A:$G,6)),"")</f>
        <v>lokaleIdentificator</v>
      </c>
      <c r="F347" s="13" t="str">
        <f>IFERROR(IF(VLOOKUP(A347,VocabularyFR!$A:$G,6)=0,"",VLOOKUP(A347,VocabularyFR!$A:$G,6)),"")</f>
        <v/>
      </c>
      <c r="G347" s="13" t="str">
        <f>IF($A347&lt;&gt;"",VLOOKUP($A347,Vocabulary!$A:$J,3,),"")</f>
        <v>String gebruikt om het object uniek te identificeren binnen de naamruimte.</v>
      </c>
      <c r="H347" s="13" t="str">
        <f>IFERROR(IF(VLOOKUP(A347,VocabularyNL!$A:$G,7)=0,"",VLOOKUP(A347,VocabularyNL!$A:$H,7)),"")</f>
        <v>String gebruikt om het object uniek te identificeren binnen de naamruimte.</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72" x14ac:dyDescent="0.3">
      <c r="A348" s="4">
        <v>396</v>
      </c>
      <c r="B348" s="13" t="str">
        <f>IF($A348&lt;&gt;"",VLOOKUP($A348,Vocabulary!$A:$J,4,),"")</f>
        <v>Generic</v>
      </c>
      <c r="C348" s="13" t="str">
        <f>IF($A348&lt;&gt;"",IF(VLOOKUP($A348,Vocabulary!$A:$J,2,)="","",VLOOKUP($A348,Vocabulary!$A:$J,2,)),"")</f>
        <v>methode</v>
      </c>
      <c r="D348" s="13" t="str">
        <f>IF($A348&lt;&gt;"",IF(VLOOKUP($A348,Vocabulary!$A:$J,10,)="","",VLOOKUP($A348,Vocabulary!$A:$J,10,)),"")</f>
        <v>&lt;vl-generiek:methode&gt;</v>
      </c>
      <c r="E348" s="13" t="str">
        <f>IFERROR(IF(VLOOKUP(A348,VocabularyNL!$A:$G,6)=0,"",VLOOKUP(A348,VocabularyNL!$A:$G,6)),"")</f>
        <v>methode</v>
      </c>
      <c r="F348" s="13" t="str">
        <f>IFERROR(IF(VLOOKUP(A348,VocabularyFR!$A:$G,6)=0,"",VLOOKUP(A348,VocabularyFR!$A:$G,6)),"")</f>
        <v/>
      </c>
      <c r="G348" s="13" t="str">
        <f>IF($A348&lt;&gt;"",VLOOKUP($A348,Vocabulary!$A:$J,3,),"")</f>
        <v>De manier waarop het punt werd bepaald.
Gebruik
Bvb positie afgeleid ve bestaand object (bvb door berekening vd centroïde).</v>
      </c>
      <c r="H348" s="13" t="str">
        <f>IFERROR(IF(VLOOKUP(A348,VocabularyNL!$A:$G,7)=0,"",VLOOKUP(A348,VocabularyNL!$A:$H,7)),"")</f>
        <v>De manier waarop het punt werd bepaald.
Gebruik
Bvb positie afgeleid ve bestaand object (bvb door berekening vd centroïde).</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144" x14ac:dyDescent="0.3">
      <c r="A349" s="4">
        <v>397</v>
      </c>
      <c r="B349" s="13" t="str">
        <f>IF($A349&lt;&gt;"",VLOOKUP($A349,Vocabulary!$A:$J,4,),"")</f>
        <v>Generic</v>
      </c>
      <c r="C349" s="13" t="str">
        <f>IF($A349&lt;&gt;"",IF(VLOOKUP($A349,Vocabulary!$A:$J,2,)="","",VLOOKUP($A349,Vocabulary!$A:$J,2,)),"")</f>
        <v>naamruimte</v>
      </c>
      <c r="D349" s="13" t="str">
        <f>IF($A349&lt;&gt;"",IF(VLOOKUP($A349,Vocabulary!$A:$J,10,)="","",VLOOKUP($A349,Vocabulary!$A:$J,10,)),"")</f>
        <v>&lt;vl-generiek:naamruimte&gt;</v>
      </c>
      <c r="E349" s="13" t="str">
        <f>IFERROR(IF(VLOOKUP(A349,VocabularyNL!$A:$G,6)=0,"",VLOOKUP(A349,VocabularyNL!$A:$G,6)),"")</f>
        <v>naamruimte</v>
      </c>
      <c r="F349" s="13" t="str">
        <f>IFERROR(IF(VLOOKUP(A349,VocabularyFR!$A:$G,6)=0,"",VLOOKUP(A349,VocabularyFR!$A:$G,6)),"")</f>
        <v/>
      </c>
      <c r="G349" s="13" t="str">
        <f>IF($A349&lt;&gt;"",VLOOKUP($A349,Vocabulary!$A:$J,3,),"")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9" s="13" t="str">
        <f>IFERROR(IF(VLOOKUP(A349,VocabularyNL!$A:$G,7)=0,"",VLOOKUP(A349,VocabularyNL!$A:$H,7)),"")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72" x14ac:dyDescent="0.3">
      <c r="A350" s="4">
        <v>398</v>
      </c>
      <c r="B350" s="13" t="str">
        <f>IF($A350&lt;&gt;"",VLOOKUP($A350,Vocabulary!$A:$J,4,),"")</f>
        <v>Generic</v>
      </c>
      <c r="C350" s="13" t="str">
        <f>IF($A350&lt;&gt;"",IF(VLOOKUP($A350,Vocabulary!$A:$J,2,)="","",VLOOKUP($A350,Vocabulary!$A:$J,2,)),"")</f>
        <v>plaats</v>
      </c>
      <c r="D350" s="13" t="str">
        <f>IF($A350&lt;&gt;"",IF(VLOOKUP($A350,Vocabulary!$A:$J,10,)="","",VLOOKUP($A350,Vocabulary!$A:$J,10,)),"")</f>
        <v>&lt;vl-generiek:plaats&gt;</v>
      </c>
      <c r="E350" s="13" t="str">
        <f>IFERROR(IF(VLOOKUP(A350,VocabularyNL!$A:$G,6)=0,"",VLOOKUP(A350,VocabularyNL!$A:$G,6)),"")</f>
        <v>plaats</v>
      </c>
      <c r="F350" s="13" t="str">
        <f>IFERROR(IF(VLOOKUP(A350,VocabularyFR!$A:$G,6)=0,"",VLOOKUP(A350,VocabularyFR!$A:$G,6)),"")</f>
        <v/>
      </c>
      <c r="G350" s="13" t="str">
        <f>IF($A350&lt;&gt;"",VLOOKUP($A350,Vocabulary!$A:$J,3,),"")</f>
        <v>Plaatsnaam waarmee de Jurisdictie kan worden aangeduid.
Gebruik
Bv de naam ve land.</v>
      </c>
      <c r="H350" s="13" t="str">
        <f>IFERROR(IF(VLOOKUP(A350,VocabularyNL!$A:$G,7)=0,"",VLOOKUP(A350,VocabularyNL!$A:$H,7)),"")</f>
        <v>Plaatsnaam waarmee de Jurisdictie kan worden aangeduid.
Gebruik
Bv de naam ve land.</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72" x14ac:dyDescent="0.3">
      <c r="A351" s="4">
        <v>399</v>
      </c>
      <c r="B351" s="13" t="str">
        <f>IF($A351&lt;&gt;"",VLOOKUP($A351,Vocabulary!$A:$J,4,),"")</f>
        <v>Generic</v>
      </c>
      <c r="C351" s="13" t="str">
        <f>IF($A351&lt;&gt;"",IF(VLOOKUP($A351,Vocabulary!$A:$J,2,)="","",VLOOKUP($A351,Vocabulary!$A:$J,2,)),"")</f>
        <v>specificatie</v>
      </c>
      <c r="D351" s="13" t="str">
        <f>IF($A351&lt;&gt;"",IF(VLOOKUP($A351,Vocabulary!$A:$J,10,)="","",VLOOKUP($A351,Vocabulary!$A:$J,10,)),"")</f>
        <v>&lt;vl-generiek:specificatie&gt;</v>
      </c>
      <c r="E351" s="13" t="str">
        <f>IFERROR(IF(VLOOKUP(A351,VocabularyNL!$A:$G,6)=0,"",VLOOKUP(A351,VocabularyNL!$A:$G,6)),"")</f>
        <v>specificatie</v>
      </c>
      <c r="F351" s="13" t="str">
        <f>IFERROR(IF(VLOOKUP(A351,VocabularyFR!$A:$G,6)=0,"",VLOOKUP(A351,VocabularyFR!$A:$G,6)),"")</f>
        <v/>
      </c>
      <c r="G351" s="13" t="str">
        <f>IF($A351&lt;&gt;"",VLOOKUP($A351,Vocabulary!$A:$J,3,),"")</f>
        <v>Het type object op basis waarvan het punt werd bepaald.
Gebruik
Bvb perceel, gebouw...</v>
      </c>
      <c r="H351" s="13" t="str">
        <f>IFERROR(IF(VLOOKUP(A351,VocabularyNL!$A:$G,7)=0,"",VLOOKUP(A351,VocabularyNL!$A:$H,7)),"")</f>
        <v>Het type object op basis waarvan het punt werd bepaald.
Gebruik
Bvb perceel, gebouw...</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x14ac:dyDescent="0.3">
      <c r="A352" s="4">
        <v>400</v>
      </c>
      <c r="B352" s="13" t="str">
        <f>IF($A352&lt;&gt;"",VLOOKUP($A352,Vocabulary!$A:$J,4,),"")</f>
        <v>Generic</v>
      </c>
      <c r="C352" s="13" t="str">
        <f>IF($A352&lt;&gt;"",IF(VLOOKUP($A352,Vocabulary!$A:$J,2,)="","",VLOOKUP($A352,Vocabulary!$A:$J,2,)),"")</f>
        <v>tussentijdstip</v>
      </c>
      <c r="D352" s="13" t="str">
        <f>IF($A352&lt;&gt;"",IF(VLOOKUP($A352,Vocabulary!$A:$J,10,)="","",VLOOKUP($A352,Vocabulary!$A:$J,10,)),"")</f>
        <v>&lt;vl-generiek:tussentijdstip&gt;</v>
      </c>
      <c r="E352" s="13" t="str">
        <f>IFERROR(IF(VLOOKUP(A352,VocabularyNL!$A:$G,6)=0,"",VLOOKUP(A352,VocabularyNL!$A:$G,6)),"")</f>
        <v>tussentijdstip</v>
      </c>
      <c r="F352" s="13" t="str">
        <f>IFERROR(IF(VLOOKUP(A352,VocabularyFR!$A:$G,6)=0,"",VLOOKUP(A352,VocabularyFR!$A:$G,6)),"")</f>
        <v/>
      </c>
      <c r="G352" s="13" t="str">
        <f>IF($A352&lt;&gt;"",VLOOKUP($A352,Vocabulary!$A:$J,3,),"")</f>
        <v>Datum en tijd van een moment tussen begin en einde.</v>
      </c>
      <c r="H352" s="13" t="str">
        <f>IFERROR(IF(VLOOKUP(A352,VocabularyNL!$A:$G,7)=0,"",VLOOKUP(A352,VocabularyNL!$A:$H,7)),"")</f>
        <v>Datum en tijd van een moment tussen begin en einde.</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x14ac:dyDescent="0.3">
      <c r="A353" s="4">
        <v>401</v>
      </c>
      <c r="B353" s="13" t="str">
        <f>IF($A353&lt;&gt;"",VLOOKUP($A353,Vocabulary!$A:$J,4,),"")</f>
        <v>Generic</v>
      </c>
      <c r="C353" s="13" t="str">
        <f>IF($A353&lt;&gt;"",IF(VLOOKUP($A353,Vocabulary!$A:$J,2,)="","",VLOOKUP($A353,Vocabulary!$A:$J,2,)),"")</f>
        <v>versieIdentificator</v>
      </c>
      <c r="D353" s="13" t="str">
        <f>IF($A353&lt;&gt;"",IF(VLOOKUP($A353,Vocabulary!$A:$J,10,)="","",VLOOKUP($A353,Vocabulary!$A:$J,10,)),"")</f>
        <v>&lt;vl-generiek:versieIdentificator&gt;</v>
      </c>
      <c r="E353" s="13" t="str">
        <f>IFERROR(IF(VLOOKUP(A353,VocabularyNL!$A:$G,6)=0,"",VLOOKUP(A353,VocabularyNL!$A:$G,6)),"")</f>
        <v>versieIdentificator</v>
      </c>
      <c r="F353" s="13" t="str">
        <f>IFERROR(IF(VLOOKUP(A353,VocabularyFR!$A:$G,6)=0,"",VLOOKUP(A353,VocabularyFR!$A:$G,6)),"")</f>
        <v/>
      </c>
      <c r="G353" s="13" t="str">
        <f>IF($A353&lt;&gt;"",VLOOKUP($A353,Vocabulary!$A:$J,3,),"")</f>
        <v>Identificator van de specifieke versie van een object.</v>
      </c>
      <c r="H353" s="13" t="str">
        <f>IFERROR(IF(VLOOKUP(A353,VocabularyNL!$A:$G,7)=0,"",VLOOKUP(A353,VocabularyNL!$A:$H,7)),"")</f>
        <v>Identificator van de specifieke versie van een object.</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57.6" x14ac:dyDescent="0.3">
      <c r="A354" s="4">
        <v>402</v>
      </c>
      <c r="B354" s="13" t="str">
        <f>IF($A354&lt;&gt;"",VLOOKUP($A354,Vocabulary!$A:$J,4,),"")</f>
        <v>Location</v>
      </c>
      <c r="C354" s="13" t="str">
        <f>IF($A354&lt;&gt;"",IF(VLOOKUP($A354,Vocabulary!$A:$J,2,)="","",VLOOKUP($A354,Vocabulary!$A:$J,2,)),"")</f>
        <v>Adreslocator</v>
      </c>
      <c r="D354" s="13" t="str">
        <f>IF($A354&lt;&gt;"",IF(VLOOKUP($A354,Vocabulary!$A:$J,10,)="","",VLOOKUP($A354,Vocabulary!$A:$J,10,)),"")</f>
        <v>&lt;vl-adres:Adreslocator&gt;</v>
      </c>
      <c r="E354" s="13" t="str">
        <f>IFERROR(IF(VLOOKUP(A354,VocabularyNL!$A:$G,6)=0,"",VLOOKUP(A354,VocabularyNL!$A:$G,6)),"")</f>
        <v>Adreslocator</v>
      </c>
      <c r="F354" s="13" t="str">
        <f>IFERROR(IF(VLOOKUP(A354,VocabularyFR!$A:$G,6)=0,"",VLOOKUP(A354,VocabularyFR!$A:$G,6)),"")</f>
        <v/>
      </c>
      <c r="G354" s="13" t="str">
        <f>IF($A354&lt;&gt;"",VLOOKUP($A354,Vocabulary!$A:$J,3,),"")</f>
        <v>Menselijk leesbare aanduiding of naam die een gebruiker of applicatie toelaat om het adres te onderscheiden van naburige adressen in de straat, de administratieve eenheid etc waarin het adres ligt.</v>
      </c>
      <c r="H354" s="13" t="str">
        <f>IFERROR(IF(VLOOKUP(A354,VocabularyNL!$A:$G,7)=0,"",VLOOKUP(A354,VocabularyNL!$A:$H,7)),"")</f>
        <v>Menselijk leesbare aanduiding of naam die een gebruiker of applicatie toelaat om het adres te onderscheiden van naburige adressen in de straat, de administratieve eenheid etc waarin het adres ligt.</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100.8" x14ac:dyDescent="0.3">
      <c r="A355" s="4">
        <v>403</v>
      </c>
      <c r="B355" s="13" t="str">
        <f>IF($A355&lt;&gt;"",VLOOKUP($A355,Vocabulary!$A:$J,4,),"")</f>
        <v>Location</v>
      </c>
      <c r="C355" s="13" t="str">
        <f>IF($A355&lt;&gt;"",IF(VLOOKUP($A355,Vocabulary!$A:$J,2,)="","",VLOOKUP($A355,Vocabulary!$A:$J,2,)),"")</f>
        <v>AdresseerbaarObject</v>
      </c>
      <c r="D355" s="13" t="str">
        <f>IF($A355&lt;&gt;"",IF(VLOOKUP($A355,Vocabulary!$A:$J,10,)="","",VLOOKUP($A355,Vocabulary!$A:$J,10,)),"")</f>
        <v>&lt;vl-adres:AdresseerbaarObject&gt;</v>
      </c>
      <c r="E355" s="13" t="str">
        <f>IFERROR(IF(VLOOKUP(A355,VocabularyNL!$A:$G,6)=0,"",VLOOKUP(A355,VocabularyNL!$A:$G,6)),"")</f>
        <v>AdresseerbaarObject</v>
      </c>
      <c r="F355" s="13" t="str">
        <f>IFERROR(IF(VLOOKUP(A355,VocabularyFR!$A:$G,6)=0,"",VLOOKUP(A355,VocabularyFR!$A:$G,6)),"")</f>
        <v/>
      </c>
      <c r="G355" s="13" t="str">
        <f>IF($A355&lt;&gt;"",VLOOKUP($A355,Vocabulary!$A:$J,3,),"")</f>
        <v>Geografisch object dat met een adres kan worden geïdentificeerd.
Gebruik
Is abstract, ttz het type adresseerbaar object moet altijd worden opgegeven (vb gebouweenheid, perceel).</v>
      </c>
      <c r="H355" s="13" t="str">
        <f>IFERROR(IF(VLOOKUP(A355,VocabularyNL!$A:$G,7)=0,"",VLOOKUP(A355,VocabularyNL!$A:$H,7)),"")</f>
        <v>Geografisch object dat met een adres kan worden geïdentificeerd.
Gebruik
Is abstract, ttz het type adresseerbaar object moet altijd worden opgegeven (vb gebouweenheid, perceel).</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72" x14ac:dyDescent="0.3">
      <c r="A356" s="4">
        <v>404</v>
      </c>
      <c r="B356" s="13" t="str">
        <f>IF($A356&lt;&gt;"",VLOOKUP($A356,Vocabulary!$A:$J,4,),"")</f>
        <v>Location</v>
      </c>
      <c r="C356" s="13" t="str">
        <f>IF($A356&lt;&gt;"",IF(VLOOKUP($A356,Vocabulary!$A:$J,2,)="","",VLOOKUP($A356,Vocabulary!$A:$J,2,)),"")</f>
        <v>Adresuitbreiding</v>
      </c>
      <c r="D356" s="13" t="str">
        <f>IF($A356&lt;&gt;"",IF(VLOOKUP($A356,Vocabulary!$A:$J,10,)="","",VLOOKUP($A356,Vocabulary!$A:$J,10,)),"")</f>
        <v>&lt;vl-adres:Adresuitbreiding&gt;</v>
      </c>
      <c r="E356" s="13" t="str">
        <f>IFERROR(IF(VLOOKUP(A356,VocabularyNL!$A:$G,6)=0,"",VLOOKUP(A356,VocabularyNL!$A:$G,6)),"")</f>
        <v>Adresuitbreiding</v>
      </c>
      <c r="F356" s="13" t="str">
        <f>IFERROR(IF(VLOOKUP(A356,VocabularyFR!$A:$G,6)=0,"",VLOOKUP(A356,VocabularyFR!$A:$G,6)),"")</f>
        <v/>
      </c>
      <c r="G356" s="13" t="str">
        <f>IF($A356&lt;&gt;"",VLOOKUP($A356,Vocabulary!$A:$J,3,),"")</f>
        <v>Bijkomende gegevens mbt het adres.
Gebruik
Gegevens die officieel geen deel uitmaken ve adres, bv de verdieping of de provincie</v>
      </c>
      <c r="H356" s="13" t="str">
        <f>IFERROR(IF(VLOOKUP(A356,VocabularyNL!$A:$G,7)=0,"",VLOOKUP(A356,VocabularyNL!$A:$H,7)),"")</f>
        <v>Bijkomende gegevens mbt het adres.
Gebruik
Gegevens die officieel geen deel uitmaken ve adres, bv de verdieping of de provincie</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316.8" x14ac:dyDescent="0.3">
      <c r="A357" s="4">
        <v>405</v>
      </c>
      <c r="B357" s="13" t="str">
        <f>IF($A357&lt;&gt;"",VLOOKUP($A357,Vocabulary!$A:$J,4,),"")</f>
        <v>Location</v>
      </c>
      <c r="C357" s="13" t="str">
        <f>IF($A357&lt;&gt;"",IF(VLOOKUP($A357,Vocabulary!$A:$J,2,)="","",VLOOKUP($A357,Vocabulary!$A:$J,2,)),"")</f>
        <v>Adres</v>
      </c>
      <c r="D357" s="13" t="str">
        <f>IF($A357&lt;&gt;"",IF(VLOOKUP($A357,Vocabulary!$A:$J,10,)="","",VLOOKUP($A357,Vocabulary!$A:$J,10,)),"")</f>
        <v>&lt;vl-adres:Adres&gt;</v>
      </c>
      <c r="E357" s="13" t="str">
        <f>IFERROR(IF(VLOOKUP(A357,VocabularyNL!$A:$G,6)=0,"",VLOOKUP(A357,VocabularyNL!$A:$G,6)),"")</f>
        <v>Adres</v>
      </c>
      <c r="F357" s="13" t="str">
        <f>IFERROR(IF(VLOOKUP(A357,VocabularyFR!$A:$G,6)=0,"",VLOOKUP(A357,VocabularyFR!$A:$G,6)),"")</f>
        <v/>
      </c>
      <c r="G357" s="13" t="str">
        <f>IF($A357&lt;&gt;"",VLOOKUP($A357,Vocabulary!$A:$J,3,),"")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7" s="13" t="str">
        <f>IFERROR(IF(VLOOKUP(A357,VocabularyNL!$A:$G,7)=0,"",VLOOKUP(A357,VocabularyNL!$A:$H,7)),"")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57.6" x14ac:dyDescent="0.3">
      <c r="A358" s="4">
        <v>406</v>
      </c>
      <c r="B358" s="13" t="str">
        <f>IF($A358&lt;&gt;"",VLOOKUP($A358,Vocabulary!$A:$J,4,),"")</f>
        <v>Location</v>
      </c>
      <c r="C358" s="13" t="str">
        <f>IF($A358&lt;&gt;"",IF(VLOOKUP($A358,Vocabulary!$A:$J,2,)="","",VLOOKUP($A358,Vocabulary!$A:$J,2,)),"")</f>
        <v>Gemeentenaam</v>
      </c>
      <c r="D358" s="13" t="str">
        <f>IF($A358&lt;&gt;"",IF(VLOOKUP($A358,Vocabulary!$A:$J,10,)="","",VLOOKUP($A358,Vocabulary!$A:$J,10,)),"")</f>
        <v>&lt;vl-adres:Gemeentenaam&gt;</v>
      </c>
      <c r="E358" s="13" t="str">
        <f>IFERROR(IF(VLOOKUP(A358,VocabularyNL!$A:$G,6)=0,"",VLOOKUP(A358,VocabularyNL!$A:$G,6)),"")</f>
        <v>Gemeentenaam</v>
      </c>
      <c r="F358" s="13" t="str">
        <f>IFERROR(IF(VLOOKUP(A358,VocabularyFR!$A:$G,6)=0,"",VLOOKUP(A358,VocabularyFR!$A:$G,6)),"")</f>
        <v/>
      </c>
      <c r="G358" s="13" t="str">
        <f>IF($A358&lt;&gt;"",VLOOKUP($A358,Vocabulary!$A:$J,3,),"")</f>
        <v>Adrescomponent die verwijst naar de naam ve gemeente, ttz het kleinste administratieve deel van het Belgisch grondgebied waarvan de grenzen enkel door de wetgever kunnen worden gewijzigd.</v>
      </c>
      <c r="H358" s="13" t="str">
        <f>IFERROR(IF(VLOOKUP(A358,VocabularyNL!$A:$G,7)=0,"",VLOOKUP(A358,VocabularyNL!$A:$H,7)),"")</f>
        <v>Adrescomponent die verwijst naar de naam ve gemeente, ttz het kleinste administratieve deel van het Belgisch grondgebied waarvan de grenzen enkel door de wetgever kunnen worden gewijzigd.</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43.2" x14ac:dyDescent="0.3">
      <c r="A359" s="4">
        <v>407</v>
      </c>
      <c r="B359" s="13" t="str">
        <f>IF($A359&lt;&gt;"",VLOOKUP($A359,Vocabulary!$A:$J,4,),"")</f>
        <v>Location</v>
      </c>
      <c r="C359" s="13" t="str">
        <f>IF($A359&lt;&gt;"",IF(VLOOKUP($A359,Vocabulary!$A:$J,2,)="","",VLOOKUP($A359,Vocabulary!$A:$J,2,)),"")</f>
        <v>Locatieaanduiding</v>
      </c>
      <c r="D359" s="13" t="str">
        <f>IF($A359&lt;&gt;"",IF(VLOOKUP($A359,Vocabulary!$A:$J,10,)="","",VLOOKUP($A359,Vocabulary!$A:$J,10,)),"")</f>
        <v>&lt;vl-adres:Locatieaanduiding&gt;</v>
      </c>
      <c r="E359" s="13" t="str">
        <f>IFERROR(IF(VLOOKUP(A359,VocabularyNL!$A:$G,6)=0,"",VLOOKUP(A359,VocabularyNL!$A:$G,6)),"")</f>
        <v>Locatieaanduiding</v>
      </c>
      <c r="F359" s="13" t="str">
        <f>IFERROR(IF(VLOOKUP(A359,VocabularyFR!$A:$G,6)=0,"",VLOOKUP(A359,VocabularyFR!$A:$G,6)),"")</f>
        <v/>
      </c>
      <c r="G359" s="13" t="str">
        <f>IF($A359&lt;&gt;"",VLOOKUP($A359,Vocabulary!$A:$J,3,),"")</f>
        <v>Alfanumerieke code die een adreslocator uniek identificeert binnen de straat, administratieve eenheid etc.</v>
      </c>
      <c r="H359" s="13" t="str">
        <f>IFERROR(IF(VLOOKUP(A359,VocabularyNL!$A:$G,7)=0,"",VLOOKUP(A359,VocabularyNL!$A:$H,7)),"")</f>
        <v>Alfanumerieke code die een adreslocator uniek identificeert binnen de straat, administratieve eenheid etc.</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86.4" x14ac:dyDescent="0.3">
      <c r="A360" s="4">
        <v>408</v>
      </c>
      <c r="B360" s="13" t="str">
        <f>IF($A360&lt;&gt;"",VLOOKUP($A360,Vocabulary!$A:$J,4,),"")</f>
        <v>Location</v>
      </c>
      <c r="C360" s="13" t="str">
        <f>IF($A360&lt;&gt;"",IF(VLOOKUP($A360,Vocabulary!$A:$J,2,)="","",VLOOKUP($A360,Vocabulary!$A:$J,2,)),"")</f>
        <v>Locatienaam</v>
      </c>
      <c r="D360" s="13" t="str">
        <f>IF($A360&lt;&gt;"",IF(VLOOKUP($A360,Vocabulary!$A:$J,10,)="","",VLOOKUP($A360,Vocabulary!$A:$J,10,)),"")</f>
        <v>&lt;vl-adres:Locatienaam&gt;</v>
      </c>
      <c r="E360" s="13" t="str">
        <f>IFERROR(IF(VLOOKUP(A360,VocabularyNL!$A:$G,6)=0,"",VLOOKUP(A360,VocabularyNL!$A:$G,6)),"")</f>
        <v>Locatienaam</v>
      </c>
      <c r="F360" s="13" t="str">
        <f>IFERROR(IF(VLOOKUP(A360,VocabularyFR!$A:$G,6)=0,"",VLOOKUP(A360,VocabularyFR!$A:$G,6)),"")</f>
        <v/>
      </c>
      <c r="G360" s="13" t="str">
        <f>IF($A360&lt;&gt;"",VLOOKUP($A360,Vocabulary!$A:$J,3,),"")</f>
        <v>Naam of omschrijving vh het geografisch object dat een adreslocator aanduidt.
Gebruik
Bvb de naam ve gebouw of deel ve gebouw of de naam ve kamer in een gebouw.</v>
      </c>
      <c r="H360" s="13" t="str">
        <f>IFERROR(IF(VLOOKUP(A360,VocabularyNL!$A:$G,7)=0,"",VLOOKUP(A360,VocabularyNL!$A:$H,7)),"")</f>
        <v>Naam of omschrijving vh het geografisch object dat een adreslocator aanduidt.
Gebruik
Bvb de naam ve gebouw of deel ve gebouw of de naam ve kamer in een gebouw.</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ht="72" x14ac:dyDescent="0.3">
      <c r="A361" s="4">
        <v>409</v>
      </c>
      <c r="B361" s="13" t="str">
        <f>IF($A361&lt;&gt;"",VLOOKUP($A361,Vocabulary!$A:$J,4,),"")</f>
        <v>Location</v>
      </c>
      <c r="C361" s="13" t="str">
        <f>IF($A361&lt;&gt;"",IF(VLOOKUP($A361,Vocabulary!$A:$J,2,)="","",VLOOKUP($A361,Vocabulary!$A:$J,2,)),"")</f>
        <v>Postinfo</v>
      </c>
      <c r="D361" s="13" t="str">
        <f>IF($A361&lt;&gt;"",IF(VLOOKUP($A361,Vocabulary!$A:$J,10,)="","",VLOOKUP($A361,Vocabulary!$A:$J,10,)),"")</f>
        <v>&lt;vl-adres:Postinfo&gt;</v>
      </c>
      <c r="E361" s="13" t="str">
        <f>IFERROR(IF(VLOOKUP(A361,VocabularyNL!$A:$G,6)=0,"",VLOOKUP(A361,VocabularyNL!$A:$G,6)),"")</f>
        <v>Postinfo</v>
      </c>
      <c r="F361" s="13" t="str">
        <f>IFERROR(IF(VLOOKUP(A361,VocabularyFR!$A:$G,6)=0,"",VLOOKUP(A361,VocabularyFR!$A:$G,6)),"")</f>
        <v/>
      </c>
      <c r="G361" s="13" t="str">
        <f>IF($A361&lt;&gt;"",VLOOKUP($A361,Vocabulary!$A:$J,3,),"")</f>
        <v>Adrescomponent die verwijst naar informatie toegekend door de aanbieder van de universele postdienst voor de identificatie van een groepering van adressen in een geografisch gebied voor postale doeleinden.</v>
      </c>
      <c r="H361" s="13" t="str">
        <f>IFERROR(IF(VLOOKUP(A361,VocabularyNL!$A:$G,7)=0,"",VLOOKUP(A361,VocabularyNL!$A:$H,7)),"")</f>
        <v>Adrescomponent die verwijst naar informatie toegekend door de aanbieder van de universele postdienst voor de identificatie van een groepering van adressen in een geografisch gebied voor postale doeleinden.</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57.6" x14ac:dyDescent="0.3">
      <c r="A362" s="4">
        <v>410</v>
      </c>
      <c r="B362" s="13" t="str">
        <f>IF($A362&lt;&gt;"",VLOOKUP($A362,Vocabulary!$A:$J,4,),"")</f>
        <v>Location</v>
      </c>
      <c r="C362" s="13" t="str">
        <f>IF($A362&lt;&gt;"",IF(VLOOKUP($A362,Vocabulary!$A:$J,2,)="","",VLOOKUP($A362,Vocabulary!$A:$J,2,)),"")</f>
        <v>Straatnaam</v>
      </c>
      <c r="D362" s="13" t="str">
        <f>IF($A362&lt;&gt;"",IF(VLOOKUP($A362,Vocabulary!$A:$J,10,)="","",VLOOKUP($A362,Vocabulary!$A:$J,10,)),"")</f>
        <v>&lt;vl-adres:Straatnaam&gt;</v>
      </c>
      <c r="E362" s="13" t="str">
        <f>IFERROR(IF(VLOOKUP(A362,VocabularyNL!$A:$G,6)=0,"",VLOOKUP(A362,VocabularyNL!$A:$G,6)),"")</f>
        <v>Straatnaam</v>
      </c>
      <c r="F362" s="13" t="str">
        <f>IFERROR(IF(VLOOKUP(A362,VocabularyFR!$A:$G,6)=0,"",VLOOKUP(A362,VocabularyFR!$A:$G,6)),"")</f>
        <v/>
      </c>
      <c r="G362" s="13" t="str">
        <f>IF($A362&lt;&gt;"",VLOOKUP($A362,Vocabulary!$A:$J,3,),"")</f>
        <v>Adrescomponent met de naam die officieel werd toegekend aan een straat (baan, doorgang, plein) of aan een gehucht en waaraan adressen kunnen zijn gekoppeld.</v>
      </c>
      <c r="H362" s="13" t="str">
        <f>IFERROR(IF(VLOOKUP(A362,VocabularyNL!$A:$G,7)=0,"",VLOOKUP(A362,VocabularyNL!$A:$H,7)),"")</f>
        <v>Adrescomponent met de naam die officieel werd toegekend aan een straat (baan, doorgang, plein) of aan een gehucht en waaraan adressen kunnen zijn gekoppeld.</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28.8" x14ac:dyDescent="0.3">
      <c r="A363" s="4">
        <v>411</v>
      </c>
      <c r="B363" s="13" t="str">
        <f>IF($A363&lt;&gt;"",VLOOKUP($A363,Vocabulary!$A:$J,4,),"")</f>
        <v>Location</v>
      </c>
      <c r="C363" s="13" t="str">
        <f>IF($A363&lt;&gt;"",IF(VLOOKUP($A363,Vocabulary!$A:$J,2,)="","",VLOOKUP($A363,Vocabulary!$A:$J,2,)),"")</f>
        <v>aanduiding</v>
      </c>
      <c r="D363" s="13" t="str">
        <f>IF($A363&lt;&gt;"",IF(VLOOKUP($A363,Vocabulary!$A:$J,10,)="","",VLOOKUP($A363,Vocabulary!$A:$J,10,)),"")</f>
        <v>&lt;vl-adres:aanduiding&gt;</v>
      </c>
      <c r="E363" s="13" t="str">
        <f>IFERROR(IF(VLOOKUP(A363,VocabularyNL!$A:$G,6)=0,"",VLOOKUP(A363,VocabularyNL!$A:$G,6)),"")</f>
        <v>aanduiding</v>
      </c>
      <c r="F363" s="13" t="str">
        <f>IFERROR(IF(VLOOKUP(A363,VocabularyFR!$A:$G,6)=0,"",VLOOKUP(A363,VocabularyFR!$A:$G,6)),"")</f>
        <v/>
      </c>
      <c r="G363" s="13" t="str">
        <f>IF($A363&lt;&gt;"",VLOOKUP($A363,Vocabulary!$A:$J,3,),"")</f>
        <v>Alfanumerieke code die de locator uniek identificeert binnen de straat, administratieve eenheid etc.</v>
      </c>
      <c r="H363" s="13" t="str">
        <f>IFERROR(IF(VLOOKUP(A363,VocabularyNL!$A:$G,7)=0,"",VLOOKUP(A363,VocabularyNL!$A:$H,7)),"")</f>
        <v>Alfanumerieke code die de locator uniek identificeert binnen de straat, administratieve eenheid etc.</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ht="28.8" x14ac:dyDescent="0.3">
      <c r="A364" s="4">
        <v>412</v>
      </c>
      <c r="B364" s="13" t="str">
        <f>IF($A364&lt;&gt;"",VLOOKUP($A364,Vocabulary!$A:$J,4,),"")</f>
        <v>Location</v>
      </c>
      <c r="C364" s="13" t="str">
        <f>IF($A364&lt;&gt;"",IF(VLOOKUP($A364,Vocabulary!$A:$J,2,)="","",VLOOKUP($A364,Vocabulary!$A:$J,2,)),"")</f>
        <v>Locatieaanduiding.aanduiding</v>
      </c>
      <c r="D364" s="13" t="str">
        <f>IF($A364&lt;&gt;"",IF(VLOOKUP($A364,Vocabulary!$A:$J,10,)="","",VLOOKUP($A364,Vocabulary!$A:$J,10,)),"")</f>
        <v>&lt;vl-adres:Locatieaanduiding.aanduiding&gt;</v>
      </c>
      <c r="E364" s="13" t="str">
        <f>IFERROR(IF(VLOOKUP(A364,VocabularyNL!$A:$G,6)=0,"",VLOOKUP(A364,VocabularyNL!$A:$G,6)),"")</f>
        <v>Locatieaanduiding.aanduiding</v>
      </c>
      <c r="F364" s="13" t="str">
        <f>IFERROR(IF(VLOOKUP(A364,VocabularyFR!$A:$G,6)=0,"",VLOOKUP(A364,VocabularyFR!$A:$G,6)),"")</f>
        <v/>
      </c>
      <c r="G364" s="13" t="str">
        <f>IF($A364&lt;&gt;"",VLOOKUP($A364,Vocabulary!$A:$J,3,),"")</f>
        <v>Alfanumerieke code waarmee het identificerend deel van een adreslocator wordt aangeduid.</v>
      </c>
      <c r="H364" s="13" t="str">
        <f>IFERROR(IF(VLOOKUP(A364,VocabularyNL!$A:$G,7)=0,"",VLOOKUP(A364,VocabularyNL!$A:$H,7)),"")</f>
        <v>Alfanumerieke code waarmee het identificerend deel van een adreslocator wordt aangeduid.</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3">
      <c r="A365" s="4">
        <v>413</v>
      </c>
      <c r="B365" s="13" t="str">
        <f>IF($A365&lt;&gt;"",VLOOKUP($A365,Vocabulary!$A:$J,4,),"")</f>
        <v>Location</v>
      </c>
      <c r="C365" s="13" t="str">
        <f>IF($A365&lt;&gt;"",IF(VLOOKUP($A365,Vocabulary!$A:$J,2,)="","",VLOOKUP($A365,Vocabulary!$A:$J,2,)),"")</f>
        <v>adreslocator</v>
      </c>
      <c r="D365" s="13" t="str">
        <f>IF($A365&lt;&gt;"",IF(VLOOKUP($A365,Vocabulary!$A:$J,10,)="","",VLOOKUP($A365,Vocabulary!$A:$J,10,)),"")</f>
        <v>&lt;vl-adres:adreslocator&gt;</v>
      </c>
      <c r="E365" s="13" t="str">
        <f>IFERROR(IF(VLOOKUP(A365,VocabularyNL!$A:$G,6)=0,"",VLOOKUP(A365,VocabularyNL!$A:$G,6)),"")</f>
        <v>adreslocator</v>
      </c>
      <c r="F365" s="13" t="str">
        <f>IFERROR(IF(VLOOKUP(A365,VocabularyFR!$A:$G,6)=0,"",VLOOKUP(A365,VocabularyFR!$A:$G,6)),"")</f>
        <v/>
      </c>
      <c r="G365" s="13" t="str">
        <f>IF($A365&lt;&gt;"",VLOOKUP($A365,Vocabulary!$A:$J,3,),"")</f>
        <v>Bijkomende adreslocator.</v>
      </c>
      <c r="H365" s="13" t="str">
        <f>IFERROR(IF(VLOOKUP(A365,VocabularyNL!$A:$G,7)=0,"",VLOOKUP(A365,VocabularyNL!$A:$H,7)),"")</f>
        <v>Bijkomende adreslocator.</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ht="72" x14ac:dyDescent="0.3">
      <c r="A366" s="4">
        <v>414</v>
      </c>
      <c r="B366" s="13" t="str">
        <f>IF($A366&lt;&gt;"",VLOOKUP($A366,Vocabulary!$A:$J,4,),"")</f>
        <v>Location</v>
      </c>
      <c r="C366" s="13" t="str">
        <f>IF($A366&lt;&gt;"",IF(VLOOKUP($A366,Vocabulary!$A:$J,2,)="","",VLOOKUP($A366,Vocabulary!$A:$J,2,)),"")</f>
        <v>busnummer</v>
      </c>
      <c r="D366" s="13" t="str">
        <f>IF($A366&lt;&gt;"",IF(VLOOKUP($A366,Vocabulary!$A:$J,10,)="","",VLOOKUP($A366,Vocabulary!$A:$J,10,)),"")</f>
        <v>&lt;vl-adres:busnummer&gt;</v>
      </c>
      <c r="E366" s="13" t="str">
        <f>IFERROR(IF(VLOOKUP(A366,VocabularyNL!$A:$G,6)=0,"",VLOOKUP(A366,VocabularyNL!$A:$G,6)),"")</f>
        <v>busnummer</v>
      </c>
      <c r="F366" s="13" t="str">
        <f>IFERROR(IF(VLOOKUP(A366,VocabularyFR!$A:$G,6)=0,"",VLOOKUP(A366,VocabularyFR!$A:$G,6)),"")</f>
        <v/>
      </c>
      <c r="G366" s="13" t="str">
        <f>IF($A366&lt;&gt;"",VLOOKUP($A366,Vocabulary!$A:$J,3,),"")</f>
        <v>Officieel toegekende alfanumerieke code die wordt toegevoegd aan het huisnummer om meerdere gebouweenheden, standplaatsen, ligplaatsen of percelen te onderscheiden die eenzelfde huisnummer hebben.</v>
      </c>
      <c r="H366" s="13" t="str">
        <f>IFERROR(IF(VLOOKUP(A366,VocabularyNL!$A:$G,7)=0,"",VLOOKUP(A366,VocabularyNL!$A:$H,7)),"")</f>
        <v>Officieel toegekende alfanumerieke code die wordt toegevoegd aan het huisnummer om meerdere gebouweenheden, standplaatsen, ligplaatsen of percelen te onderscheiden die eenzelfde huisnummer hebben.</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ht="129.6" x14ac:dyDescent="0.3">
      <c r="A367" s="4">
        <v>415</v>
      </c>
      <c r="B367" s="13" t="str">
        <f>IF($A367&lt;&gt;"",VLOOKUP($A367,Vocabulary!$A:$J,4,),"")</f>
        <v>Location</v>
      </c>
      <c r="C367" s="13" t="str">
        <f>IF($A367&lt;&gt;"",IF(VLOOKUP($A367,Vocabulary!$A:$J,2,)="","",VLOOKUP($A367,Vocabulary!$A:$J,2,)),"")</f>
        <v>Adresvoorstelling.busnummer</v>
      </c>
      <c r="D367" s="13" t="str">
        <f>IF($A367&lt;&gt;"",IF(VLOOKUP($A367,Vocabulary!$A:$J,10,)="","",VLOOKUP($A367,Vocabulary!$A:$J,10,)),"")</f>
        <v>&lt;vl-adres:Adresvoorstelling.busnummer&gt;</v>
      </c>
      <c r="E367" s="13" t="str">
        <f>IFERROR(IF(VLOOKUP(A367,VocabularyNL!$A:$G,6)=0,"",VLOOKUP(A367,VocabularyNL!$A:$G,6)),"")</f>
        <v>Adresvoorstelling.busnummer</v>
      </c>
      <c r="F367" s="13" t="str">
        <f>IFERROR(IF(VLOOKUP(A367,VocabularyFR!$A:$G,6)=0,"",VLOOKUP(A367,VocabularyFR!$A:$G,6)),"")</f>
        <v/>
      </c>
      <c r="G367" s="13" t="str">
        <f>IF($A367&lt;&gt;"",VLOOKUP($A367,Vocabulary!$A:$J,3,),"")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7" s="13" t="str">
        <f>IFERROR(IF(VLOOKUP(A367,VocabularyNL!$A:$G,7)=0,"",VLOOKUP(A367,VocabularyNL!$A:$H,7)),"")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x14ac:dyDescent="0.3">
      <c r="A368" s="4">
        <v>416</v>
      </c>
      <c r="B368" s="13" t="str">
        <f>IF($A368&lt;&gt;"",VLOOKUP($A368,Vocabulary!$A:$J,4,),"")</f>
        <v>Location</v>
      </c>
      <c r="C368" s="13" t="str">
        <f>IF($A368&lt;&gt;"",IF(VLOOKUP($A368,Vocabulary!$A:$J,2,)="","",VLOOKUP($A368,Vocabulary!$A:$J,2,)),"")</f>
        <v>gemeentenaam</v>
      </c>
      <c r="D368" s="13" t="str">
        <f>IF($A368&lt;&gt;"",IF(VLOOKUP($A368,Vocabulary!$A:$J,10,)="","",VLOOKUP($A368,Vocabulary!$A:$J,10,)),"")</f>
        <v>&lt;vl-adres:gemeentenaam&gt;</v>
      </c>
      <c r="E368" s="13" t="str">
        <f>IFERROR(IF(VLOOKUP(A368,VocabularyNL!$A:$G,6)=0,"",VLOOKUP(A368,VocabularyNL!$A:$G,6)),"")</f>
        <v>gemeentenaam</v>
      </c>
      <c r="F368" s="13" t="str">
        <f>IFERROR(IF(VLOOKUP(A368,VocabularyFR!$A:$G,6)=0,"",VLOOKUP(A368,VocabularyFR!$A:$G,6)),"")</f>
        <v/>
      </c>
      <c r="G368" s="13" t="str">
        <f>IF($A368&lt;&gt;"",VLOOKUP($A368,Vocabulary!$A:$J,3,),"")</f>
        <v>Gemeentenaam vh adres.</v>
      </c>
      <c r="H368" s="13" t="str">
        <f>IFERROR(IF(VLOOKUP(A368,VocabularyNL!$A:$G,7)=0,"",VLOOKUP(A368,VocabularyNL!$A:$H,7)),"")</f>
        <v>Gemeentenaam vh adres.</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x14ac:dyDescent="0.3">
      <c r="A369" s="4">
        <v>417</v>
      </c>
      <c r="B369" s="13" t="str">
        <f>IF($A369&lt;&gt;"",VLOOKUP($A369,Vocabulary!$A:$J,4,),"")</f>
        <v>Location</v>
      </c>
      <c r="C369" s="13" t="str">
        <f>IF($A369&lt;&gt;"",IF(VLOOKUP($A369,Vocabulary!$A:$J,2,)="","",VLOOKUP($A369,Vocabulary!$A:$J,2,)),"")</f>
        <v>heeftGemeentenaam</v>
      </c>
      <c r="D369" s="13" t="str">
        <f>IF($A369&lt;&gt;"",IF(VLOOKUP($A369,Vocabulary!$A:$J,10,)="","",VLOOKUP($A369,Vocabulary!$A:$J,10,)),"")</f>
        <v>&lt;vl-adres:heeftGemeentenaam&gt;</v>
      </c>
      <c r="E369" s="13" t="str">
        <f>IFERROR(IF(VLOOKUP(A369,VocabularyNL!$A:$G,6)=0,"",VLOOKUP(A369,VocabularyNL!$A:$G,6)),"")</f>
        <v>heeftGemeentenaam</v>
      </c>
      <c r="F369" s="13" t="str">
        <f>IFERROR(IF(VLOOKUP(A369,VocabularyFR!$A:$G,6)=0,"",VLOOKUP(A369,VocabularyFR!$A:$G,6)),"")</f>
        <v/>
      </c>
      <c r="G369" s="13" t="str">
        <f>IF($A369&lt;&gt;"",VLOOKUP($A369,Vocabulary!$A:$J,3,),"")</f>
        <v>Gemeentenaamcomponent van het adres.</v>
      </c>
      <c r="H369" s="13" t="str">
        <f>IFERROR(IF(VLOOKUP(A369,VocabularyNL!$A:$G,7)=0,"",VLOOKUP(A369,VocabularyNL!$A:$H,7)),"")</f>
        <v>Gemeentenaamcomponent van het adres.</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x14ac:dyDescent="0.3">
      <c r="A370" s="4">
        <v>418</v>
      </c>
      <c r="B370" s="13" t="str">
        <f>IF($A370&lt;&gt;"",VLOOKUP($A370,Vocabulary!$A:$J,4,),"")</f>
        <v>Location</v>
      </c>
      <c r="C370" s="13" t="str">
        <f>IF($A370&lt;&gt;"",IF(VLOOKUP($A370,Vocabulary!$A:$J,2,)="","",VLOOKUP($A370,Vocabulary!$A:$J,2,)),"")</f>
        <v>heeftPostinfo</v>
      </c>
      <c r="D370" s="13" t="str">
        <f>IF($A370&lt;&gt;"",IF(VLOOKUP($A370,Vocabulary!$A:$J,10,)="","",VLOOKUP($A370,Vocabulary!$A:$J,10,)),"")</f>
        <v>&lt;vl-adres:heeftPostinfo&gt;</v>
      </c>
      <c r="E370" s="13" t="str">
        <f>IFERROR(IF(VLOOKUP(A370,VocabularyNL!$A:$G,6)=0,"",VLOOKUP(A370,VocabularyNL!$A:$G,6)),"")</f>
        <v>heeftPostinfo</v>
      </c>
      <c r="F370" s="13" t="str">
        <f>IFERROR(IF(VLOOKUP(A370,VocabularyFR!$A:$G,6)=0,"",VLOOKUP(A370,VocabularyFR!$A:$G,6)),"")</f>
        <v/>
      </c>
      <c r="G370" s="13" t="str">
        <f>IF($A370&lt;&gt;"",VLOOKUP($A370,Vocabulary!$A:$J,3,),"")</f>
        <v>Postinfocomponent van het adres.</v>
      </c>
      <c r="H370" s="13" t="str">
        <f>IFERROR(IF(VLOOKUP(A370,VocabularyNL!$A:$G,7)=0,"",VLOOKUP(A370,VocabularyNL!$A:$H,7)),"")</f>
        <v>Postinfocomponent van het adres.</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x14ac:dyDescent="0.3">
      <c r="A371" s="4">
        <v>419</v>
      </c>
      <c r="B371" s="13" t="str">
        <f>IF($A371&lt;&gt;"",VLOOKUP($A371,Vocabulary!$A:$J,4,),"")</f>
        <v>Location</v>
      </c>
      <c r="C371" s="13" t="str">
        <f>IF($A371&lt;&gt;"",IF(VLOOKUP($A371,Vocabulary!$A:$J,2,)="","",VLOOKUP($A371,Vocabulary!$A:$J,2,)),"")</f>
        <v>heeftStraatnaam</v>
      </c>
      <c r="D371" s="13" t="str">
        <f>IF($A371&lt;&gt;"",IF(VLOOKUP($A371,Vocabulary!$A:$J,10,)="","",VLOOKUP($A371,Vocabulary!$A:$J,10,)),"")</f>
        <v>&lt;vl-adres:heeftStraatnaam&gt;</v>
      </c>
      <c r="E371" s="13" t="str">
        <f>IFERROR(IF(VLOOKUP(A371,VocabularyNL!$A:$G,6)=0,"",VLOOKUP(A371,VocabularyNL!$A:$G,6)),"")</f>
        <v>heeftStraatnaam</v>
      </c>
      <c r="F371" s="13" t="str">
        <f>IFERROR(IF(VLOOKUP(A371,VocabularyFR!$A:$G,6)=0,"",VLOOKUP(A371,VocabularyFR!$A:$G,6)),"")</f>
        <v/>
      </c>
      <c r="G371" s="13" t="str">
        <f>IF($A371&lt;&gt;"",VLOOKUP($A371,Vocabulary!$A:$J,3,),"")</f>
        <v>Straatnaamcomponent van het adres.</v>
      </c>
      <c r="H371" s="13" t="str">
        <f>IFERROR(IF(VLOOKUP(A371,VocabularyNL!$A:$G,7)=0,"",VLOOKUP(A371,VocabularyNL!$A:$H,7)),"")</f>
        <v>Straatnaamcomponent van het adres.</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ht="57.6" x14ac:dyDescent="0.3">
      <c r="A372" s="4">
        <v>420</v>
      </c>
      <c r="B372" s="13" t="str">
        <f>IF($A372&lt;&gt;"",VLOOKUP($A372,Vocabulary!$A:$J,4,),"")</f>
        <v>Location</v>
      </c>
      <c r="C372" s="13" t="str">
        <f>IF($A372&lt;&gt;"",IF(VLOOKUP($A372,Vocabulary!$A:$J,2,)="","",VLOOKUP($A372,Vocabulary!$A:$J,2,)),"")</f>
        <v>homoniemToevoeging</v>
      </c>
      <c r="D372" s="13" t="str">
        <f>IF($A372&lt;&gt;"",IF(VLOOKUP($A372,Vocabulary!$A:$J,10,)="","",VLOOKUP($A372,Vocabulary!$A:$J,10,)),"")</f>
        <v>&lt;vl-adres:homoniemToevoeging&gt;</v>
      </c>
      <c r="E372" s="13" t="str">
        <f>IFERROR(IF(VLOOKUP(A372,VocabularyNL!$A:$G,6)=0,"",VLOOKUP(A372,VocabularyNL!$A:$G,6)),"")</f>
        <v>homoniemToevoeging</v>
      </c>
      <c r="F372" s="13" t="str">
        <f>IFERROR(IF(VLOOKUP(A372,VocabularyFR!$A:$G,6)=0,"",VLOOKUP(A372,VocabularyFR!$A:$G,6)),"")</f>
        <v/>
      </c>
      <c r="G372" s="13" t="str">
        <f>IF($A372&lt;&gt;"",VLOOKUP($A372,Vocabulary!$A:$J,3,),"")</f>
        <v>Toevoeging om dubbele straatnamen (straatnamen met dezelfde naam maar andere ligging in de gemeente en eigen adressen) van elkaar te onderscheiden.</v>
      </c>
      <c r="H372" s="13" t="str">
        <f>IFERROR(IF(VLOOKUP(A372,VocabularyNL!$A:$G,7)=0,"",VLOOKUP(A372,VocabularyNL!$A:$H,7)),"")</f>
        <v>Toevoeging om dubbele straatnamen (straatnamen met dezelfde naam maar andere ligging in de gemeente en eigen adressen) van elkaar te onderscheiden.</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ht="100.8" x14ac:dyDescent="0.3">
      <c r="A373" s="4">
        <v>421</v>
      </c>
      <c r="B373" s="13" t="str">
        <f>IF($A373&lt;&gt;"",VLOOKUP($A373,Vocabulary!$A:$J,4,),"")</f>
        <v>Location</v>
      </c>
      <c r="C373" s="13" t="str">
        <f>IF($A373&lt;&gt;"",IF(VLOOKUP($A373,Vocabulary!$A:$J,2,)="","",VLOOKUP($A373,Vocabulary!$A:$J,2,)),"")</f>
        <v>Adresvoorstelling.huisnummer</v>
      </c>
      <c r="D373" s="13" t="str">
        <f>IF($A373&lt;&gt;"",IF(VLOOKUP($A373,Vocabulary!$A:$J,10,)="","",VLOOKUP($A373,Vocabulary!$A:$J,10,)),"")</f>
        <v>&lt;vl-adres:Adresvoorstelling.huisnummer&gt;</v>
      </c>
      <c r="E373" s="13" t="str">
        <f>IFERROR(IF(VLOOKUP(A373,VocabularyNL!$A:$G,6)=0,"",VLOOKUP(A373,VocabularyNL!$A:$G,6)),"")</f>
        <v>Adresvoorstelling.huisnummer</v>
      </c>
      <c r="F373" s="13" t="str">
        <f>IFERROR(IF(VLOOKUP(A373,VocabularyFR!$A:$G,6)=0,"",VLOOKUP(A373,VocabularyFR!$A:$G,6)),"")</f>
        <v/>
      </c>
      <c r="G373" s="13" t="str">
        <f>IF($A373&lt;&gt;"",VLOOKUP($A373,Vocabulary!$A:$J,3,),"")</f>
        <v>Alfanumerieke code officieel toegekend aan gebouweenheden, ligplaatsen, standplaatsen of percelen.
Gebruik
Specialisatie van Adresvoorstelling:locatieaanduiding tbv Belgische adressen.</v>
      </c>
      <c r="H373" s="13" t="str">
        <f>IFERROR(IF(VLOOKUP(A373,VocabularyNL!$A:$G,7)=0,"",VLOOKUP(A373,VocabularyNL!$A:$H,7)),"")</f>
        <v>Alfanumerieke code officieel toegekend aan gebouweenheden, ligplaatsen, standplaatsen of percelen.
Gebruik
Specialisatie van Adresvoorstelling:locatieaanduiding tbv Belgische adressen.</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43.2" x14ac:dyDescent="0.3">
      <c r="A374" s="4">
        <v>422</v>
      </c>
      <c r="B374" s="13" t="str">
        <f>IF($A374&lt;&gt;"",VLOOKUP($A374,Vocabulary!$A:$J,4,),"")</f>
        <v>Location</v>
      </c>
      <c r="C374" s="13" t="str">
        <f>IF($A374&lt;&gt;"",IF(VLOOKUP($A374,Vocabulary!$A:$J,2,)="","",VLOOKUP($A374,Vocabulary!$A:$J,2,)),"")</f>
        <v>huisnummer</v>
      </c>
      <c r="D374" s="13" t="str">
        <f>IF($A374&lt;&gt;"",IF(VLOOKUP($A374,Vocabulary!$A:$J,10,)="","",VLOOKUP($A374,Vocabulary!$A:$J,10,)),"")</f>
        <v>&lt;vl-adres:huisnummer&gt;</v>
      </c>
      <c r="E374" s="13" t="str">
        <f>IFERROR(IF(VLOOKUP(A374,VocabularyNL!$A:$G,6)=0,"",VLOOKUP(A374,VocabularyNL!$A:$G,6)),"")</f>
        <v>huisnummer</v>
      </c>
      <c r="F374" s="13" t="str">
        <f>IFERROR(IF(VLOOKUP(A374,VocabularyFR!$A:$G,6)=0,"",VLOOKUP(A374,VocabularyFR!$A:$G,6)),"")</f>
        <v/>
      </c>
      <c r="G374" s="13" t="str">
        <f>IF($A374&lt;&gt;"",VLOOKUP($A374,Vocabulary!$A:$J,3,),"")</f>
        <v>Alfanumerieke code officieel toegekend aan gebouweenheden, ligplaatsen, standplaatsen of percelen.</v>
      </c>
      <c r="H374" s="13" t="str">
        <f>IFERROR(IF(VLOOKUP(A374,VocabularyNL!$A:$G,7)=0,"",VLOOKUP(A374,VocabularyNL!$A:$H,7)),"")</f>
        <v>Alfanumerieke code officieel toegekend aan gebouweenheden, ligplaatsen, standplaatsen of percelen.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x14ac:dyDescent="0.3">
      <c r="A375" s="4">
        <v>423</v>
      </c>
      <c r="B375" s="13" t="str">
        <f>IF($A375&lt;&gt;"",VLOOKUP($A375,Vocabulary!$A:$J,4,),"")</f>
        <v>Location</v>
      </c>
      <c r="C375" s="13" t="str">
        <f>IF($A375&lt;&gt;"",IF(VLOOKUP($A375,Vocabulary!$A:$J,2,)="","",VLOOKUP($A375,Vocabulary!$A:$J,2,)),"")</f>
        <v>isToegekendAan</v>
      </c>
      <c r="D375" s="13" t="str">
        <f>IF($A375&lt;&gt;"",IF(VLOOKUP($A375,Vocabulary!$A:$J,10,)="","",VLOOKUP($A375,Vocabulary!$A:$J,10,)),"")</f>
        <v>&lt;vl-adres:isToegekendAan&gt;</v>
      </c>
      <c r="E375" s="13" t="str">
        <f>IFERROR(IF(VLOOKUP(A375,VocabularyNL!$A:$G,6)=0,"",VLOOKUP(A375,VocabularyNL!$A:$G,6)),"")</f>
        <v>isToegekendAan</v>
      </c>
      <c r="F375" s="13" t="str">
        <f>IFERROR(IF(VLOOKUP(A375,VocabularyFR!$A:$G,6)=0,"",VLOOKUP(A375,VocabularyFR!$A:$G,6)),"")</f>
        <v/>
      </c>
      <c r="G375" s="13" t="str">
        <f>IF($A375&lt;&gt;"",VLOOKUP($A375,Vocabulary!$A:$J,3,),"")</f>
        <v>Adresseerbaar object waaraan het adres is toegekend.</v>
      </c>
      <c r="H375" s="13" t="str">
        <f>IFERROR(IF(VLOOKUP(A375,VocabularyNL!$A:$G,7)=0,"",VLOOKUP(A375,VocabularyNL!$A:$H,7)),"")</f>
        <v>Adresseerbaar object waaraan het adres is toegekend.</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x14ac:dyDescent="0.3">
      <c r="A376" s="4">
        <v>424</v>
      </c>
      <c r="B376" s="13" t="str">
        <f>IF($A376&lt;&gt;"",VLOOKUP($A376,Vocabulary!$A:$J,4,),"")</f>
        <v>Location</v>
      </c>
      <c r="C376" s="13" t="str">
        <f>IF($A376&lt;&gt;"",IF(VLOOKUP($A376,Vocabulary!$A:$J,2,)="","",VLOOKUP($A376,Vocabulary!$A:$J,2,)),"")</f>
        <v>isVerrijktMet</v>
      </c>
      <c r="D376" s="13" t="str">
        <f>IF($A376&lt;&gt;"",IF(VLOOKUP($A376,Vocabulary!$A:$J,10,)="","",VLOOKUP($A376,Vocabulary!$A:$J,10,)),"")</f>
        <v>&lt;vl-adres:isVerrijktMet&gt;</v>
      </c>
      <c r="E376" s="13" t="str">
        <f>IFERROR(IF(VLOOKUP(A376,VocabularyNL!$A:$G,6)=0,"",VLOOKUP(A376,VocabularyNL!$A:$G,6)),"")</f>
        <v>isVerrijktMet</v>
      </c>
      <c r="F376" s="13" t="str">
        <f>IFERROR(IF(VLOOKUP(A376,VocabularyFR!$A:$G,6)=0,"",VLOOKUP(A376,VocabularyFR!$A:$G,6)),"")</f>
        <v/>
      </c>
      <c r="G376" s="13" t="str">
        <f>IF($A376&lt;&gt;"",VLOOKUP($A376,Vocabulary!$A:$J,3,),"")</f>
        <v>Verwijzing naar een adresuitbreiding.</v>
      </c>
      <c r="H376" s="13" t="str">
        <f>IFERROR(IF(VLOOKUP(A376,VocabularyNL!$A:$G,7)=0,"",VLOOKUP(A376,VocabularyNL!$A:$H,7)),"")</f>
        <v>Verwijzing naar een adresuitbreiding.</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x14ac:dyDescent="0.3">
      <c r="A377" s="4">
        <v>425</v>
      </c>
      <c r="B377" s="13" t="str">
        <f>IF($A377&lt;&gt;"",VLOOKUP($A377,Vocabulary!$A:$J,4,),"")</f>
        <v>Location</v>
      </c>
      <c r="C377" s="13" t="str">
        <f>IF($A377&lt;&gt;"",IF(VLOOKUP($A377,Vocabulary!$A:$J,2,)="","",VLOOKUP($A377,Vocabulary!$A:$J,2,)),"")</f>
        <v>land</v>
      </c>
      <c r="D377" s="13" t="str">
        <f>IF($A377&lt;&gt;"",IF(VLOOKUP($A377,Vocabulary!$A:$J,10,)="","",VLOOKUP($A377,Vocabulary!$A:$J,10,)),"")</f>
        <v>&lt;vl-adres:land&gt;</v>
      </c>
      <c r="E377" s="13" t="str">
        <f>IFERROR(IF(VLOOKUP(A377,VocabularyNL!$A:$G,6)=0,"",VLOOKUP(A377,VocabularyNL!$A:$G,6)),"")</f>
        <v>land</v>
      </c>
      <c r="F377" s="13" t="str">
        <f>IFERROR(IF(VLOOKUP(A377,VocabularyFR!$A:$G,6)=0,"",VLOOKUP(A377,VocabularyFR!$A:$G,6)),"")</f>
        <v/>
      </c>
      <c r="G377" s="13" t="str">
        <f>IF($A377&lt;&gt;"",VLOOKUP($A377,Vocabulary!$A:$J,3,),"")</f>
        <v>Land waarin het adres gelegen is.</v>
      </c>
      <c r="H377" s="13" t="str">
        <f>IFERROR(IF(VLOOKUP(A377,VocabularyNL!$A:$G,7)=0,"",VLOOKUP(A377,VocabularyNL!$A:$H,7)),"")</f>
        <v>Land waarin het adres gelegen is.</v>
      </c>
      <c r="I377" s="13" t="str">
        <f>IFERROR(IF(VLOOKUP(A377,VocabularyFR!$A:$G,7)=0,"",VLOOKUP(A377,VocabularyFR!$A:$H,7)),"")</f>
        <v/>
      </c>
      <c r="J377" s="13" t="str">
        <f>IF($A377&lt;&gt;"",IF(VLOOKUP($A377,Vocabulary!$A:$J,7,)="","",VLOOKUP($A377,Vocabulary!$A:$J,7,)),"")</f>
        <v/>
      </c>
      <c r="K377" s="13" t="str">
        <f>IFERROR(IF(VLOOKUP(A377,VocabularyNL!$A:$H,8)=0,"",VLOOKUP(A377,VocabularyNL!$A:$H,8)),"")</f>
        <v/>
      </c>
      <c r="L377" s="13" t="str">
        <f>IFERROR(IF(VLOOKUP(A377,VocabularyFR!$A:$H,8)=0,"",VLOOKUP(A377,VocabularyFR!$A:$H,8)),"")</f>
        <v/>
      </c>
    </row>
    <row r="378" spans="1:12" ht="100.8" x14ac:dyDescent="0.3">
      <c r="A378" s="4">
        <v>426</v>
      </c>
      <c r="B378" s="13" t="str">
        <f>IF($A378&lt;&gt;"",VLOOKUP($A378,Vocabulary!$A:$J,4,),"")</f>
        <v>Location</v>
      </c>
      <c r="C378" s="13" t="str">
        <f>IF($A378&lt;&gt;"",IF(VLOOKUP($A378,Vocabulary!$A:$J,2,)="","",VLOOKUP($A378,Vocabulary!$A:$J,2,)),"")</f>
        <v>niveau</v>
      </c>
      <c r="D378" s="13" t="str">
        <f>IF($A378&lt;&gt;"",IF(VLOOKUP($A378,Vocabulary!$A:$J,10,)="","",VLOOKUP($A378,Vocabulary!$A:$J,10,)),"")</f>
        <v>&lt;vl-adres:niveau&gt;</v>
      </c>
      <c r="E378" s="13" t="str">
        <f>IFERROR(IF(VLOOKUP(A378,VocabularyNL!$A:$G,6)=0,"",VLOOKUP(A378,VocabularyNL!$A:$G,6)),"")</f>
        <v>niveau</v>
      </c>
      <c r="F378" s="13" t="str">
        <f>IFERROR(IF(VLOOKUP(A378,VocabularyFR!$A:$G,6)=0,"",VLOOKUP(A378,VocabularyFR!$A:$G,6)),"")</f>
        <v/>
      </c>
      <c r="G378" s="13" t="str">
        <f>IF($A378&lt;&gt;"",VLOOKUP($A378,Vocabulary!$A:$J,3,),"")</f>
        <v>Het niveau waarnaar de locator verwijst.
Gebruik
Waarbij het niveau staat voor de geografische granulariteit vd locator: zo verwijzen locators vh type huisnummer doorgaans naar het gebouw terwijl busnummers naar een deel vh gebouw verwijzen.</v>
      </c>
      <c r="H378" s="13" t="str">
        <f>IFERROR(IF(VLOOKUP(A378,VocabularyNL!$A:$G,7)=0,"",VLOOKUP(A378,VocabularyNL!$A:$H,7)),"")</f>
        <v>Het niveau waarnaar de locator verwijst.
Gebruik
Waarbij het niveau staat voor de geografische granulariteit vd locator: zo verwijzen locators vh type huisnummer doorgaans naar het gebouw terwijl busnummers naar een deel vh gebouw verwijzen.</v>
      </c>
      <c r="I378" s="13" t="str">
        <f>IFERROR(IF(VLOOKUP(A378,VocabularyFR!$A:$G,7)=0,"",VLOOKUP(A378,VocabularyFR!$A:$H,7)),"")</f>
        <v/>
      </c>
      <c r="J378" s="13" t="str">
        <f>IF($A378&lt;&gt;"",IF(VLOOKUP($A378,Vocabulary!$A:$J,7,)="","",VLOOKUP($A378,Vocabulary!$A:$J,7,)),"")</f>
        <v/>
      </c>
      <c r="K378" s="13" t="str">
        <f>IFERROR(IF(VLOOKUP(A378,VocabularyNL!$A:$H,8)=0,"",VLOOKUP(A378,VocabularyNL!$A:$H,8)),"")</f>
        <v/>
      </c>
      <c r="L378" s="13" t="str">
        <f>IFERROR(IF(VLOOKUP(A378,VocabularyFR!$A:$H,8)=0,"",VLOOKUP(A378,VocabularyFR!$A:$H,8)),"")</f>
        <v/>
      </c>
    </row>
    <row r="379" spans="1:12" ht="115.2" x14ac:dyDescent="0.3">
      <c r="A379" s="4">
        <v>427</v>
      </c>
      <c r="B379" s="13" t="str">
        <f>IF($A379&lt;&gt;"",VLOOKUP($A379,Vocabulary!$A:$J,4,),"")</f>
        <v>Location</v>
      </c>
      <c r="C379" s="13" t="str">
        <f>IF($A379&lt;&gt;"",IF(VLOOKUP($A379,Vocabulary!$A:$J,2,)="","",VLOOKUP($A379,Vocabulary!$A:$J,2,)),"")</f>
        <v>officieelToegekend</v>
      </c>
      <c r="D379" s="13" t="str">
        <f>IF($A379&lt;&gt;"",IF(VLOOKUP($A379,Vocabulary!$A:$J,10,)="","",VLOOKUP($A379,Vocabulary!$A:$J,10,)),"")</f>
        <v>&lt;vl-adres:officieelToegekend&gt;</v>
      </c>
      <c r="E379" s="13" t="str">
        <f>IFERROR(IF(VLOOKUP(A379,VocabularyNL!$A:$G,6)=0,"",VLOOKUP(A379,VocabularyNL!$A:$G,6)),"")</f>
        <v>officieelToegekend</v>
      </c>
      <c r="F379" s="13" t="str">
        <f>IFERROR(IF(VLOOKUP(A379,VocabularyFR!$A:$G,6)=0,"",VLOOKUP(A379,VocabularyFR!$A:$G,6)),"")</f>
        <v/>
      </c>
      <c r="G379" s="13" t="str">
        <f>IF($A379&lt;&gt;"",VLOOKUP($A379,Vocabulary!$A:$J,3,),"")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H379" s="13" t="str">
        <f>IFERROR(IF(VLOOKUP(A379,VocabularyNL!$A:$G,7)=0,"",VLOOKUP(A379,VocabularyNL!$A:$H,7)),"")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ht="100.8" x14ac:dyDescent="0.3">
      <c r="A380" s="4">
        <v>428</v>
      </c>
      <c r="B380" s="13" t="str">
        <f>IF($A380&lt;&gt;"",VLOOKUP($A380,Vocabulary!$A:$J,4,),"")</f>
        <v>Location</v>
      </c>
      <c r="C380" s="13" t="str">
        <f>IF($A380&lt;&gt;"",IF(VLOOKUP($A380,Vocabulary!$A:$J,2,)="","",VLOOKUP($A380,Vocabulary!$A:$J,2,)),"")</f>
        <v>positie</v>
      </c>
      <c r="D380" s="13" t="str">
        <f>IF($A380&lt;&gt;"",IF(VLOOKUP($A380,Vocabulary!$A:$J,10,)="","",VLOOKUP($A380,Vocabulary!$A:$J,10,)),"")</f>
        <v>&lt;vl-adres:positie&gt;</v>
      </c>
      <c r="E380" s="13" t="str">
        <f>IFERROR(IF(VLOOKUP(A380,VocabularyNL!$A:$G,6)=0,"",VLOOKUP(A380,VocabularyNL!$A:$G,6)),"")</f>
        <v>positie</v>
      </c>
      <c r="F380" s="13" t="str">
        <f>IFERROR(IF(VLOOKUP(A380,VocabularyFR!$A:$G,6)=0,"",VLOOKUP(A380,VocabularyFR!$A:$G,6)),"")</f>
        <v/>
      </c>
      <c r="G380" s="13" t="str">
        <f>IF($A380&lt;&gt;"",VLOOKUP($A380,Vocabulary!$A:$J,3,),"")</f>
        <v>Positie van een karakeristiek punt dat de positie van het adres vertegenwoordigt volgens een bepaalde specificatie en inclusief informatie over de herkomst van de positie.
Gebruik
Moet een punt zijn.</v>
      </c>
      <c r="H380" s="13" t="str">
        <f>IFERROR(IF(VLOOKUP(A380,VocabularyNL!$A:$G,7)=0,"",VLOOKUP(A380,VocabularyNL!$A:$H,7)),"")</f>
        <v>Positie van een karakeristiek punt dat de positie van het adres vertegenwoordigt volgens een bepaalde specificatie en inclusief informatie over de herkomst van de positie.
Gebruik
Moet een punt zijn.</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ht="28.8" x14ac:dyDescent="0.3">
      <c r="A381" s="4">
        <v>429</v>
      </c>
      <c r="B381" s="13" t="str">
        <f>IF($A381&lt;&gt;"",VLOOKUP($A381,Vocabulary!$A:$J,4,),"")</f>
        <v>Location</v>
      </c>
      <c r="C381" s="13" t="str">
        <f>IF($A381&lt;&gt;"",IF(VLOOKUP($A381,Vocabulary!$A:$J,2,)="","",VLOOKUP($A381,Vocabulary!$A:$J,2,)),"")</f>
        <v>postcode</v>
      </c>
      <c r="D381" s="13" t="str">
        <f>IF($A381&lt;&gt;"",IF(VLOOKUP($A381,Vocabulary!$A:$J,10,)="","",VLOOKUP($A381,Vocabulary!$A:$J,10,)),"")</f>
        <v>&lt;vl-adres:postcode&gt;</v>
      </c>
      <c r="E381" s="13" t="str">
        <f>IFERROR(IF(VLOOKUP(A381,VocabularyNL!$A:$G,6)=0,"",VLOOKUP(A381,VocabularyNL!$A:$G,6)),"")</f>
        <v>postcode</v>
      </c>
      <c r="F381" s="13" t="str">
        <f>IFERROR(IF(VLOOKUP(A381,VocabularyFR!$A:$G,6)=0,"",VLOOKUP(A381,VocabularyFR!$A:$G,6)),"")</f>
        <v/>
      </c>
      <c r="G381" s="13" t="str">
        <f>IF($A381&lt;&gt;"",VLOOKUP($A381,Vocabulary!$A:$J,3,),"")</f>
        <v>Code waarmee het geografisch gebied dat de adressen voor postale doeleinden groepeert aanduidt.</v>
      </c>
      <c r="H381" s="13" t="str">
        <f>IFERROR(IF(VLOOKUP(A381,VocabularyNL!$A:$G,7)=0,"",VLOOKUP(A381,VocabularyNL!$A:$H,7)),"")</f>
        <v>Code waarmee het geografisch gebied dat de adressen voor postale doeleinden groepeert aanduidt.</v>
      </c>
      <c r="I381" s="13" t="str">
        <f>IFERROR(IF(VLOOKUP(A381,VocabularyFR!$A:$G,7)=0,"",VLOOKUP(A381,VocabularyFR!$A:$H,7)),"")</f>
        <v/>
      </c>
      <c r="J381" s="13" t="str">
        <f>IF($A381&lt;&gt;"",IF(VLOOKUP($A381,Vocabulary!$A:$J,7,)="","",VLOOKUP($A381,Vocabulary!$A:$J,7,)),"")</f>
        <v>external terminology:
http://www.w3.org/ns/locn#postCode</v>
      </c>
      <c r="K381" s="13" t="str">
        <f>IFERROR(IF(VLOOKUP(A381,VocabularyNL!$A:$H,8)=0,"",VLOOKUP(A381,VocabularyNL!$A:$H,8)),"")</f>
        <v/>
      </c>
      <c r="L381" s="13" t="str">
        <f>IFERROR(IF(VLOOKUP(A381,VocabularyFR!$A:$H,8)=0,"",VLOOKUP(A381,VocabularyFR!$A:$H,8)),"")</f>
        <v/>
      </c>
    </row>
    <row r="382" spans="1:12" ht="100.8" x14ac:dyDescent="0.3">
      <c r="A382" s="4">
        <v>430</v>
      </c>
      <c r="B382" s="13" t="str">
        <f>IF($A382&lt;&gt;"",VLOOKUP($A382,Vocabulary!$A:$J,4,),"")</f>
        <v>Location</v>
      </c>
      <c r="C382" s="13" t="str">
        <f>IF($A382&lt;&gt;"",IF(VLOOKUP($A382,Vocabulary!$A:$J,2,)="","",VLOOKUP($A382,Vocabulary!$A:$J,2,)),"")</f>
        <v>postnaam</v>
      </c>
      <c r="D382" s="13" t="str">
        <f>IF($A382&lt;&gt;"",IF(VLOOKUP($A382,Vocabulary!$A:$J,10,)="","",VLOOKUP($A382,Vocabulary!$A:$J,10,)),"")</f>
        <v>&lt;vl-adres:postnaam&gt;</v>
      </c>
      <c r="E382" s="13" t="str">
        <f>IFERROR(IF(VLOOKUP(A382,VocabularyNL!$A:$G,6)=0,"",VLOOKUP(A382,VocabularyNL!$A:$G,6)),"")</f>
        <v>postnaam</v>
      </c>
      <c r="F382" s="13" t="str">
        <f>IFERROR(IF(VLOOKUP(A382,VocabularyFR!$A:$G,6)=0,"",VLOOKUP(A382,VocabularyFR!$A:$G,6)),"")</f>
        <v/>
      </c>
      <c r="G382" s="13" t="str">
        <f>IF($A382&lt;&gt;"",VLOOKUP($A382,Vocabulary!$A:$J,3,),"")</f>
        <v>Naam waarmee het geografisch gebied dat de adressen voor postale doeleinden groepeert kan worden aangeduid.
Gebruik
Typisch de namen van vroegere gemeenten waarmee het gebied samenvalt.</v>
      </c>
      <c r="H382" s="13" t="str">
        <f>IFERROR(IF(VLOOKUP(A382,VocabularyNL!$A:$G,7)=0,"",VLOOKUP(A382,VocabularyNL!$A:$H,7)),"")</f>
        <v>Naam waarmee het geografisch gebied dat de adressen voor postale doeleinden groepeert kan worden aangeduid.
Gebruik
Typisch de namen van vroegere gemeenten waarmee het gebied samenvalt.</v>
      </c>
      <c r="I382" s="13" t="str">
        <f>IFERROR(IF(VLOOKUP(A382,VocabularyFR!$A:$G,7)=0,"",VLOOKUP(A382,VocabularyFR!$A:$H,7)),"")</f>
        <v/>
      </c>
      <c r="J382" s="13" t="str">
        <f>IF($A382&lt;&gt;"",IF(VLOOKUP($A382,Vocabulary!$A:$J,7,)="","",VLOOKUP($A382,Vocabulary!$A:$J,7,)),"")</f>
        <v>external terminology:
http://www.w3.org/ns/locn#postName</v>
      </c>
      <c r="K382" s="13" t="str">
        <f>IFERROR(IF(VLOOKUP(A382,VocabularyNL!$A:$H,8)=0,"",VLOOKUP(A382,VocabularyNL!$A:$H,8)),"")</f>
        <v/>
      </c>
      <c r="L382" s="13" t="str">
        <f>IFERROR(IF(VLOOKUP(A382,VocabularyFR!$A:$H,8)=0,"",VLOOKUP(A382,VocabularyFR!$A:$H,8)),"")</f>
        <v/>
      </c>
    </row>
    <row r="383" spans="1:12" x14ac:dyDescent="0.3">
      <c r="A383" s="4">
        <v>431</v>
      </c>
      <c r="B383" s="13" t="str">
        <f>IF($A383&lt;&gt;"",VLOOKUP($A383,Vocabulary!$A:$J,4,),"")</f>
        <v>Location</v>
      </c>
      <c r="C383" s="13" t="str">
        <f>IF($A383&lt;&gt;"",IF(VLOOKUP($A383,Vocabulary!$A:$J,2,)="","",VLOOKUP($A383,Vocabulary!$A:$J,2,)),"")</f>
        <v>Straatnaam.status</v>
      </c>
      <c r="D383" s="13" t="str">
        <f>IF($A383&lt;&gt;"",IF(VLOOKUP($A383,Vocabulary!$A:$J,10,)="","",VLOOKUP($A383,Vocabulary!$A:$J,10,)),"")</f>
        <v>&lt;vl-adres:Straatnaam.status&gt;</v>
      </c>
      <c r="E383" s="13" t="str">
        <f>IFERROR(IF(VLOOKUP(A383,VocabularyNL!$A:$G,6)=0,"",VLOOKUP(A383,VocabularyNL!$A:$G,6)),"")</f>
        <v>Straatnaam.status</v>
      </c>
      <c r="F383" s="13" t="str">
        <f>IFERROR(IF(VLOOKUP(A383,VocabularyFR!$A:$G,6)=0,"",VLOOKUP(A383,VocabularyFR!$A:$G,6)),"")</f>
        <v/>
      </c>
      <c r="G383" s="13" t="str">
        <f>IF($A383&lt;&gt;"",VLOOKUP($A383,Vocabulary!$A:$J,3,),"")</f>
        <v>Actuele toestand van de straatnaam.</v>
      </c>
      <c r="H383" s="13" t="str">
        <f>IFERROR(IF(VLOOKUP(A383,VocabularyNL!$A:$G,7)=0,"",VLOOKUP(A383,VocabularyNL!$A:$H,7)),"")</f>
        <v>Actuele toestand van de straatnaam.</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x14ac:dyDescent="0.3">
      <c r="A384" s="4">
        <v>432</v>
      </c>
      <c r="B384" s="13" t="str">
        <f>IF($A384&lt;&gt;"",VLOOKUP($A384,Vocabulary!$A:$J,4,),"")</f>
        <v>Location</v>
      </c>
      <c r="C384" s="13" t="str">
        <f>IF($A384&lt;&gt;"",IF(VLOOKUP($A384,Vocabulary!$A:$J,2,)="","",VLOOKUP($A384,Vocabulary!$A:$J,2,)),"")</f>
        <v>Adres.status</v>
      </c>
      <c r="D384" s="13" t="str">
        <f>IF($A384&lt;&gt;"",IF(VLOOKUP($A384,Vocabulary!$A:$J,10,)="","",VLOOKUP($A384,Vocabulary!$A:$J,10,)),"")</f>
        <v>&lt;vl-adres:Adres.status&gt;</v>
      </c>
      <c r="E384" s="13" t="str">
        <f>IFERROR(IF(VLOOKUP(A384,VocabularyNL!$A:$G,6)=0,"",VLOOKUP(A384,VocabularyNL!$A:$G,6)),"")</f>
        <v>Adres.status</v>
      </c>
      <c r="F384" s="13" t="str">
        <f>IFERROR(IF(VLOOKUP(A384,VocabularyFR!$A:$G,6)=0,"",VLOOKUP(A384,VocabularyFR!$A:$G,6)),"")</f>
        <v/>
      </c>
      <c r="G384" s="13" t="str">
        <f>IF($A384&lt;&gt;"",VLOOKUP($A384,Vocabulary!$A:$J,3,),"")</f>
        <v>Actuele toestand van het adres.</v>
      </c>
      <c r="H384" s="13" t="str">
        <f>IFERROR(IF(VLOOKUP(A384,VocabularyNL!$A:$G,7)=0,"",VLOOKUP(A384,VocabularyNL!$A:$H,7)),"")</f>
        <v>Actuele toestand van het adres.</v>
      </c>
      <c r="I384" s="13" t="str">
        <f>IFERROR(IF(VLOOKUP(A384,VocabularyFR!$A:$G,7)=0,"",VLOOKUP(A384,VocabularyFR!$A:$H,7)),"")</f>
        <v/>
      </c>
      <c r="J384" s="13" t="str">
        <f>IF($A384&lt;&gt;"",IF(VLOOKUP($A384,Vocabulary!$A:$J,7,)="","",VLOOKUP($A384,Vocabulary!$A:$J,7,)),"")</f>
        <v/>
      </c>
      <c r="K384" s="13" t="str">
        <f>IFERROR(IF(VLOOKUP(A384,VocabularyNL!$A:$H,8)=0,"",VLOOKUP(A384,VocabularyNL!$A:$H,8)),"")</f>
        <v/>
      </c>
      <c r="L384" s="13" t="str">
        <f>IFERROR(IF(VLOOKUP(A384,VocabularyFR!$A:$H,8)=0,"",VLOOKUP(A384,VocabularyFR!$A:$H,8)),"")</f>
        <v/>
      </c>
    </row>
    <row r="385" spans="1:12" x14ac:dyDescent="0.3">
      <c r="A385" s="4">
        <v>433</v>
      </c>
      <c r="B385" s="13" t="str">
        <f>IF($A385&lt;&gt;"",VLOOKUP($A385,Vocabulary!$A:$J,4,),"")</f>
        <v>Location</v>
      </c>
      <c r="C385" s="13" t="str">
        <f>IF($A385&lt;&gt;"",IF(VLOOKUP($A385,Vocabulary!$A:$J,2,)="","",VLOOKUP($A385,Vocabulary!$A:$J,2,)),"")</f>
        <v>Locatienaam.type</v>
      </c>
      <c r="D385" s="13" t="str">
        <f>IF($A385&lt;&gt;"",IF(VLOOKUP($A385,Vocabulary!$A:$J,10,)="","",VLOOKUP($A385,Vocabulary!$A:$J,10,)),"")</f>
        <v>&lt;vl-adres:Locatienaam.type&gt;</v>
      </c>
      <c r="E385" s="13" t="str">
        <f>IFERROR(IF(VLOOKUP(A385,VocabularyNL!$A:$G,6)=0,"",VLOOKUP(A385,VocabularyNL!$A:$G,6)),"")</f>
        <v>Locatienaam.type</v>
      </c>
      <c r="F385" s="13" t="str">
        <f>IFERROR(IF(VLOOKUP(A385,VocabularyFR!$A:$G,6)=0,"",VLOOKUP(A385,VocabularyFR!$A:$G,6)),"")</f>
        <v/>
      </c>
      <c r="G385" s="13" t="str">
        <f>IF($A385&lt;&gt;"",VLOOKUP($A385,Vocabulary!$A:$J,3,),"")</f>
        <v>Aard vh geografisch object.</v>
      </c>
      <c r="H385" s="13" t="str">
        <f>IFERROR(IF(VLOOKUP(A385,VocabularyNL!$A:$G,7)=0,"",VLOOKUP(A385,VocabularyNL!$A:$H,7)),"")</f>
        <v>Aard vh geografisch object.</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x14ac:dyDescent="0.3">
      <c r="A386" s="4">
        <v>434</v>
      </c>
      <c r="B386" s="13" t="str">
        <f>IF($A386&lt;&gt;"",VLOOKUP($A386,Vocabulary!$A:$J,4,),"")</f>
        <v>Location</v>
      </c>
      <c r="C386" s="13" t="str">
        <f>IF($A386&lt;&gt;"",IF(VLOOKUP($A386,Vocabulary!$A:$J,2,)="","",VLOOKUP($A386,Vocabulary!$A:$J,2,)),"")</f>
        <v>Locatieaanduiding.type</v>
      </c>
      <c r="D386" s="13" t="str">
        <f>IF($A386&lt;&gt;"",IF(VLOOKUP($A386,Vocabulary!$A:$J,10,)="","",VLOOKUP($A386,Vocabulary!$A:$J,10,)),"")</f>
        <v>&lt;vl-adres:Locatieaanduiding.type&gt;</v>
      </c>
      <c r="E386" s="13" t="str">
        <f>IFERROR(IF(VLOOKUP(A386,VocabularyNL!$A:$G,6)=0,"",VLOOKUP(A386,VocabularyNL!$A:$G,6)),"")</f>
        <v>Locatieaanduiding.type</v>
      </c>
      <c r="F386" s="13" t="str">
        <f>IFERROR(IF(VLOOKUP(A386,VocabularyFR!$A:$G,6)=0,"",VLOOKUP(A386,VocabularyFR!$A:$G,6)),"")</f>
        <v/>
      </c>
      <c r="G386" s="13" t="str">
        <f>IF($A386&lt;&gt;"",VLOOKUP($A386,Vocabulary!$A:$J,3,),"")</f>
        <v>Aard vd locatieaanduiding.</v>
      </c>
      <c r="H386" s="13" t="str">
        <f>IFERROR(IF(VLOOKUP(A386,VocabularyNL!$A:$G,7)=0,"",VLOOKUP(A386,VocabularyNL!$A:$H,7)),"")</f>
        <v>Aard vd locatieaanduiding.</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72" x14ac:dyDescent="0.3">
      <c r="A387" s="4">
        <v>435</v>
      </c>
      <c r="B387" s="13" t="str">
        <f>IF($A387&lt;&gt;"",VLOOKUP($A387,Vocabulary!$A:$J,4,),"")</f>
        <v>Location</v>
      </c>
      <c r="C387" s="13" t="str">
        <f>IF($A387&lt;&gt;"",IF(VLOOKUP($A387,Vocabulary!$A:$J,2,)="","",VLOOKUP($A387,Vocabulary!$A:$J,2,)),"")</f>
        <v>verwijstNaar</v>
      </c>
      <c r="D387" s="13" t="str">
        <f>IF($A387&lt;&gt;"",IF(VLOOKUP($A387,Vocabulary!$A:$J,10,)="","",VLOOKUP($A387,Vocabulary!$A:$J,10,)),"")</f>
        <v>&lt;vl-adres:verwijstNaar&gt;</v>
      </c>
      <c r="E387" s="13" t="str">
        <f>IFERROR(IF(VLOOKUP(A387,VocabularyNL!$A:$G,6)=0,"",VLOOKUP(A387,VocabularyNL!$A:$G,6)),"")</f>
        <v>verwijstNaar</v>
      </c>
      <c r="F387" s="13" t="str">
        <f>IFERROR(IF(VLOOKUP(A387,VocabularyFR!$A:$G,6)=0,"",VLOOKUP(A387,VocabularyFR!$A:$G,6)),"")</f>
        <v/>
      </c>
      <c r="G387" s="13" t="str">
        <f>IF($A387&lt;&gt;"",VLOOKUP($A387,Vocabulary!$A:$J,3,),"")</f>
        <v xml:space="preserve">Adres waarvan de adresvoorstelling is afgeleid. 
Gebruik
Dit kan enkel voor Belgische adressen aangezien onder adres een Belgisch adres wordt verstaan. </v>
      </c>
      <c r="H387" s="13" t="str">
        <f>IFERROR(IF(VLOOKUP(A387,VocabularyNL!$A:$G,7)=0,"",VLOOKUP(A387,VocabularyNL!$A:$H,7)),"")</f>
        <v xml:space="preserve">Adres waarvan de adresvoorstelling is afgeleid. 
Gebruik
Dit kan enkel voor Belgische adressen aangezien onder adres een Belgisch adres wordt verstaan.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ht="100.8" x14ac:dyDescent="0.3">
      <c r="A388" s="4">
        <v>436</v>
      </c>
      <c r="B388" s="13" t="str">
        <f>IF($A388&lt;&gt;"",VLOOKUP($A388,Vocabulary!$A:$J,4,),"")</f>
        <v>Location</v>
      </c>
      <c r="C388" s="13" t="str">
        <f>IF($A388&lt;&gt;"",IF(VLOOKUP($A388,Vocabulary!$A:$J,2,)="","",VLOOKUP($A388,Vocabulary!$A:$J,2,)),"")</f>
        <v>volledigAdres</v>
      </c>
      <c r="D388" s="13" t="str">
        <f>IF($A388&lt;&gt;"",IF(VLOOKUP($A388,Vocabulary!$A:$J,10,)="","",VLOOKUP($A388,Vocabulary!$A:$J,10,)),"")</f>
        <v>&lt;vl-adres:volledigAdres&gt;</v>
      </c>
      <c r="E388" s="13" t="str">
        <f>IFERROR(IF(VLOOKUP(A388,VocabularyNL!$A:$G,6)=0,"",VLOOKUP(A388,VocabularyNL!$A:$G,6)),"")</f>
        <v>volledigAdres</v>
      </c>
      <c r="F388" s="13" t="str">
        <f>IFERROR(IF(VLOOKUP(A388,VocabularyFR!$A:$G,6)=0,"",VLOOKUP(A388,VocabularyFR!$A:$G,6)),"")</f>
        <v/>
      </c>
      <c r="G388" s="13" t="str">
        <f>IF($A388&lt;&gt;"",VLOOKUP($A388,Vocabulary!$A:$J,3,),"")</f>
        <v xml:space="preserve">Het complete adres in één string, al dan niet geformatteerd. 
Gebruik
Vermijdt fouten tgv het opsplitsen ve adres in zijn onderdelen. Geeft de voorgeschreven volgorde vd verschillende onderdelen weer </v>
      </c>
      <c r="H388" s="13" t="str">
        <f>IFERROR(IF(VLOOKUP(A388,VocabularyNL!$A:$G,7)=0,"",VLOOKUP(A388,VocabularyNL!$A:$H,7)),"")</f>
        <v xml:space="preserve">Het complete adres in één string, al dan niet geformatteerd. 
Gebruik
Vermijdt fouten tgv het opsplitsen ve adres in zijn onderdelen. Geeft de voorgeschreven volgorde vd verschillende onderdelen weer </v>
      </c>
      <c r="I388" s="13" t="str">
        <f>IFERROR(IF(VLOOKUP(A388,VocabularyFR!$A:$G,7)=0,"",VLOOKUP(A388,VocabularyFR!$A:$H,7)),"")</f>
        <v/>
      </c>
      <c r="J388" s="13" t="str">
        <f>IF($A388&lt;&gt;"",IF(VLOOKUP($A388,Vocabulary!$A:$J,7,)="","",VLOOKUP($A388,Vocabulary!$A:$J,7,)),"")</f>
        <v>external terminology:
http://www.w3.org/ns/locn#fullAddress</v>
      </c>
      <c r="K388" s="13" t="str">
        <f>IFERROR(IF(VLOOKUP(A388,VocabularyNL!$A:$H,8)=0,"",VLOOKUP(A388,VocabularyNL!$A:$H,8)),"")</f>
        <v/>
      </c>
      <c r="L388" s="13" t="str">
        <f>IFERROR(IF(VLOOKUP(A388,VocabularyFR!$A:$H,8)=0,"",VLOOKUP(A388,VocabularyFR!$A:$H,8)),"")</f>
        <v/>
      </c>
    </row>
    <row r="389" spans="1:12" ht="115.2" x14ac:dyDescent="0.3">
      <c r="A389" s="4">
        <v>437</v>
      </c>
      <c r="B389" s="13" t="str">
        <f>IF($A389&lt;&gt;"",VLOOKUP($A389,Vocabulary!$A:$J,4,),"")</f>
        <v>Person</v>
      </c>
      <c r="C389" s="13" t="str">
        <f>IF($A389&lt;&gt;"",IF(VLOOKUP($A389,Vocabulary!$A:$J,2,)="","",VLOOKUP($A389,Vocabulary!$A:$J,2,)),"")</f>
        <v>Afstamming</v>
      </c>
      <c r="D389" s="13" t="str">
        <f>IF($A389&lt;&gt;"",IF(VLOOKUP($A389,Vocabulary!$A:$J,10,)="","",VLOOKUP($A389,Vocabulary!$A:$J,10,)),"")</f>
        <v>&lt;vl-persoon:Afstamming&gt;</v>
      </c>
      <c r="E389" s="13" t="str">
        <f>IFERROR(IF(VLOOKUP(A389,VocabularyNL!$A:$G,6)=0,"",VLOOKUP(A389,VocabularyNL!$A:$G,6)),"")</f>
        <v>Afstamming</v>
      </c>
      <c r="F389" s="13" t="str">
        <f>IFERROR(IF(VLOOKUP(A389,VocabularyFR!$A:$G,6)=0,"",VLOOKUP(A389,VocabularyFR!$A:$G,6)),"")</f>
        <v/>
      </c>
      <c r="G389" s="13" t="str">
        <f>IF($A389&lt;&gt;"",VLOOKUP($A389,Vocabulary!$A:$J,3,),"")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9" s="13" t="str">
        <f>IFERROR(IF(VLOOKUP(A389,VocabularyNL!$A:$G,7)=0,"",VLOOKUP(A389,VocabularyNL!$A:$H,7)),"")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86.4" x14ac:dyDescent="0.3">
      <c r="A390" s="4">
        <v>438</v>
      </c>
      <c r="B390" s="13" t="str">
        <f>IF($A390&lt;&gt;"",VLOOKUP($A390,Vocabulary!$A:$J,4,),"")</f>
        <v>Person</v>
      </c>
      <c r="C390" s="13" t="str">
        <f>IF($A390&lt;&gt;"",IF(VLOOKUP($A390,Vocabulary!$A:$J,2,)="","",VLOOKUP($A390,Vocabulary!$A:$J,2,)),"")</f>
        <v>BurgerlijkeStaat</v>
      </c>
      <c r="D390" s="13" t="str">
        <f>IF($A390&lt;&gt;"",IF(VLOOKUP($A390,Vocabulary!$A:$J,10,)="","",VLOOKUP($A390,Vocabulary!$A:$J,10,)),"")</f>
        <v>&lt;vl-persoon:BurgerlijkeStaat&gt;</v>
      </c>
      <c r="E390" s="13" t="str">
        <f>IFERROR(IF(VLOOKUP(A390,VocabularyNL!$A:$G,6)=0,"",VLOOKUP(A390,VocabularyNL!$A:$G,6)),"")</f>
        <v>BurgerlijkeStaat</v>
      </c>
      <c r="F390" s="13" t="str">
        <f>IFERROR(IF(VLOOKUP(A390,VocabularyFR!$A:$G,6)=0,"",VLOOKUP(A390,VocabularyFR!$A:$G,6)),"")</f>
        <v/>
      </c>
      <c r="G390" s="13" t="str">
        <f>IF($A390&lt;&gt;"",VLOOKUP($A390,Vocabulary!$A:$J,3,),"")</f>
        <v xml:space="preserve">Burgerrechtelijke toestand van een persoon. 
Gebruik
 Slaat op huwelijk, partnerregistratie, afstamming, voogdij etc. Is maw de toestand van bepaalde verhoudingen tussen personen. </v>
      </c>
      <c r="H390" s="13" t="str">
        <f>IFERROR(IF(VLOOKUP(A390,VocabularyNL!$A:$G,7)=0,"",VLOOKUP(A390,VocabularyNL!$A:$H,7)),"")</f>
        <v xml:space="preserve">Burgerrechtelijke toestand van een persoon. 
Gebruik
 Slaat op huwelijk, partnerregistratie, afstamming, voogdij etc. Is maw de toestand van bepaalde verhoudingen tussen personen.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15.2" x14ac:dyDescent="0.3">
      <c r="A391" s="4">
        <v>439</v>
      </c>
      <c r="B391" s="13" t="str">
        <f>IF($A391&lt;&gt;"",VLOOKUP($A391,Vocabulary!$A:$J,4,),"")</f>
        <v>Person</v>
      </c>
      <c r="C391" s="13" t="str">
        <f>IF($A391&lt;&gt;"",IF(VLOOKUP($A391,Vocabulary!$A:$J,2,)="","",VLOOKUP($A391,Vocabulary!$A:$J,2,)),"")</f>
        <v>Domicilie</v>
      </c>
      <c r="D391" s="13" t="str">
        <f>IF($A391&lt;&gt;"",IF(VLOOKUP($A391,Vocabulary!$A:$J,10,)="","",VLOOKUP($A391,Vocabulary!$A:$J,10,)),"")</f>
        <v>&lt;vl-persoon:Domicilie&gt;</v>
      </c>
      <c r="E391" s="13" t="str">
        <f>IFERROR(IF(VLOOKUP(A391,VocabularyNL!$A:$G,6)=0,"",VLOOKUP(A391,VocabularyNL!$A:$G,6)),"")</f>
        <v>Domicilie</v>
      </c>
      <c r="F391" s="13" t="str">
        <f>IFERROR(IF(VLOOKUP(A391,VocabularyFR!$A:$G,6)=0,"",VLOOKUP(A391,VocabularyFR!$A:$G,6)),"")</f>
        <v/>
      </c>
      <c r="G391" s="13" t="str">
        <f>IF($A391&lt;&gt;"",VLOOKUP($A391,Vocabulary!$A:$J,3,),"")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91" s="13" t="str">
        <f>IFERROR(IF(VLOOKUP(A391,VocabularyNL!$A:$G,7)=0,"",VLOOKUP(A391,VocabularyNL!$A:$H,7)),"")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x14ac:dyDescent="0.3">
      <c r="A392" s="4">
        <v>440</v>
      </c>
      <c r="B392" s="13" t="str">
        <f>IF($A392&lt;&gt;"",VLOOKUP($A392,Vocabulary!$A:$J,4,),"")</f>
        <v>Person</v>
      </c>
      <c r="C392" s="13" t="str">
        <f>IF($A392&lt;&gt;"",IF(VLOOKUP($A392,Vocabulary!$A:$J,2,)="","",VLOOKUP($A392,Vocabulary!$A:$J,2,)),"")</f>
        <v>Geboorte</v>
      </c>
      <c r="D392" s="13" t="str">
        <f>IF($A392&lt;&gt;"",IF(VLOOKUP($A392,Vocabulary!$A:$J,10,)="","",VLOOKUP($A392,Vocabulary!$A:$J,10,)),"")</f>
        <v>&lt;vl-persoon:Geboorte&gt;</v>
      </c>
      <c r="E392" s="13" t="str">
        <f>IFERROR(IF(VLOOKUP(A392,VocabularyNL!$A:$G,6)=0,"",VLOOKUP(A392,VocabularyNL!$A:$G,6)),"")</f>
        <v>Geboorte</v>
      </c>
      <c r="F392" s="13" t="str">
        <f>IFERROR(IF(VLOOKUP(A392,VocabularyFR!$A:$G,6)=0,"",VLOOKUP(A392,VocabularyFR!$A:$G,6)),"")</f>
        <v/>
      </c>
      <c r="G392" s="13" t="str">
        <f>IF($A392&lt;&gt;"",VLOOKUP($A392,Vocabulary!$A:$J,3,),"")</f>
        <v>Het ter wereld komen vd persoon.</v>
      </c>
      <c r="H392" s="13" t="str">
        <f>IFERROR(IF(VLOOKUP(A392,VocabularyNL!$A:$G,7)=0,"",VLOOKUP(A392,VocabularyNL!$A:$H,7)),"")</f>
        <v>Het ter wereld komen vd persoon.</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86.4" x14ac:dyDescent="0.3">
      <c r="A393" s="4">
        <v>441</v>
      </c>
      <c r="B393" s="13" t="str">
        <f>IF($A393&lt;&gt;"",VLOOKUP($A393,Vocabulary!$A:$J,4,),"")</f>
        <v>Person</v>
      </c>
      <c r="C393" s="13" t="str">
        <f>IF($A393&lt;&gt;"",IF(VLOOKUP($A393,Vocabulary!$A:$J,2,)="","",VLOOKUP($A393,Vocabulary!$A:$J,2,)),"")</f>
        <v>GeenInwoner</v>
      </c>
      <c r="D393" s="13" t="str">
        <f>IF($A393&lt;&gt;"",IF(VLOOKUP($A393,Vocabulary!$A:$J,10,)="","",VLOOKUP($A393,Vocabulary!$A:$J,10,)),"")</f>
        <v>&lt;vl-persoon:GeenInwoner&gt;</v>
      </c>
      <c r="E393" s="13" t="str">
        <f>IFERROR(IF(VLOOKUP(A393,VocabularyNL!$A:$G,6)=0,"",VLOOKUP(A393,VocabularyNL!$A:$G,6)),"")</f>
        <v>GeenInwoner</v>
      </c>
      <c r="F393" s="13" t="str">
        <f>IFERROR(IF(VLOOKUP(A393,VocabularyFR!$A:$G,6)=0,"",VLOOKUP(A393,VocabularyFR!$A:$G,6)),"")</f>
        <v/>
      </c>
      <c r="G393" s="13" t="str">
        <f>IF($A393&lt;&gt;"",VLOOKUP($A393,Vocabulary!$A:$J,3,),"")</f>
        <v xml:space="preserve">Persoon die niet in een bepaalde plaats of land woont. 
Gebruik
 Plaats of land wordt hier vertegenwoordigd door de entiteit jurisdictie. </v>
      </c>
      <c r="H393" s="13" t="str">
        <f>IFERROR(IF(VLOOKUP(A393,VocabularyNL!$A:$G,7)=0,"",VLOOKUP(A393,VocabularyNL!$A:$H,7)),"")</f>
        <v xml:space="preserve">Persoon die niet in een bepaalde plaats of land woont. 
Gebruik
 Plaats of land wordt hier vertegenwoordigd door de entiteit jurisdictie.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201.6" x14ac:dyDescent="0.3">
      <c r="A394" s="4">
        <v>442</v>
      </c>
      <c r="B394" s="13" t="str">
        <f>IF($A394&lt;&gt;"",VLOOKUP($A394,Vocabulary!$A:$J,4,),"")</f>
        <v>Person</v>
      </c>
      <c r="C394" s="13" t="str">
        <f>IF($A394&lt;&gt;"",IF(VLOOKUP($A394,Vocabulary!$A:$J,2,)="","",VLOOKUP($A394,Vocabulary!$A:$J,2,)),"")</f>
        <v>GeregistreerdPersoon</v>
      </c>
      <c r="D394" s="13" t="str">
        <f>IF($A394&lt;&gt;"",IF(VLOOKUP($A394,Vocabulary!$A:$J,10,)="","",VLOOKUP($A394,Vocabulary!$A:$J,10,)),"")</f>
        <v>&lt;vl-persoon:GeregistreerdPersoon&gt;</v>
      </c>
      <c r="E394" s="13" t="str">
        <f>IFERROR(IF(VLOOKUP(A394,VocabularyNL!$A:$G,6)=0,"",VLOOKUP(A394,VocabularyNL!$A:$G,6)),"")</f>
        <v>GeregistreerdPersoon</v>
      </c>
      <c r="F394" s="13" t="str">
        <f>IFERROR(IF(VLOOKUP(A394,VocabularyFR!$A:$G,6)=0,"",VLOOKUP(A394,VocabularyFR!$A:$G,6)),"")</f>
        <v/>
      </c>
      <c r="G394" s="13" t="str">
        <f>IF($A394&lt;&gt;"",VLOOKUP($A394,Vocabulary!$A:$J,3,),"")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4" s="13" t="str">
        <f>IFERROR(IF(VLOOKUP(A394,VocabularyNL!$A:$G,7)=0,"",VLOOKUP(A394,VocabularyNL!$A:$H,7)),"")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144" x14ac:dyDescent="0.3">
      <c r="A395" s="4">
        <v>443</v>
      </c>
      <c r="B395" s="13" t="str">
        <f>IF($A395&lt;&gt;"",VLOOKUP($A395,Vocabulary!$A:$J,4,),"")</f>
        <v>Person</v>
      </c>
      <c r="C395" s="13" t="str">
        <f>IF($A395&lt;&gt;"",IF(VLOOKUP($A395,Vocabulary!$A:$J,2,)="","",VLOOKUP($A395,Vocabulary!$A:$J,2,)),"")</f>
        <v>Gezin</v>
      </c>
      <c r="D395" s="13" t="str">
        <f>IF($A395&lt;&gt;"",IF(VLOOKUP($A395,Vocabulary!$A:$J,10,)="","",VLOOKUP($A395,Vocabulary!$A:$J,10,)),"")</f>
        <v>&lt;vl-persoon:Gezin&gt;</v>
      </c>
      <c r="E395" s="13" t="str">
        <f>IFERROR(IF(VLOOKUP(A395,VocabularyNL!$A:$G,6)=0,"",VLOOKUP(A395,VocabularyNL!$A:$G,6)),"")</f>
        <v>Gezin</v>
      </c>
      <c r="F395" s="13" t="str">
        <f>IFERROR(IF(VLOOKUP(A395,VocabularyFR!$A:$G,6)=0,"",VLOOKUP(A395,VocabularyFR!$A:$G,6)),"")</f>
        <v/>
      </c>
      <c r="G395" s="13" t="str">
        <f>IF($A395&lt;&gt;"",VLOOKUP($A395,Vocabulary!$A:$J,3,),"")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5" s="13" t="str">
        <f>IFERROR(IF(VLOOKUP(A395,VocabularyNL!$A:$G,7)=0,"",VLOOKUP(A395,VocabularyNL!$A:$H,7)),"")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57.6" x14ac:dyDescent="0.3">
      <c r="A396" s="4">
        <v>444</v>
      </c>
      <c r="B396" s="13" t="str">
        <f>IF($A396&lt;&gt;"",VLOOKUP($A396,Vocabulary!$A:$J,4,),"")</f>
        <v>Person</v>
      </c>
      <c r="C396" s="13" t="str">
        <f>IF($A396&lt;&gt;"",IF(VLOOKUP($A396,Vocabulary!$A:$J,2,)="","",VLOOKUP($A396,Vocabulary!$A:$J,2,)),"")</f>
        <v>Gezinsrelatie</v>
      </c>
      <c r="D396" s="13" t="str">
        <f>IF($A396&lt;&gt;"",IF(VLOOKUP($A396,Vocabulary!$A:$J,10,)="","",VLOOKUP($A396,Vocabulary!$A:$J,10,)),"")</f>
        <v>&lt;vl-persoon:Gezinsrelatie&gt;</v>
      </c>
      <c r="E396" s="13" t="str">
        <f>IFERROR(IF(VLOOKUP(A396,VocabularyNL!$A:$G,6)=0,"",VLOOKUP(A396,VocabularyNL!$A:$G,6)),"")</f>
        <v>Gezinsrelatie</v>
      </c>
      <c r="F396" s="13" t="str">
        <f>IFERROR(IF(VLOOKUP(A396,VocabularyFR!$A:$G,6)=0,"",VLOOKUP(A396,VocabularyFR!$A:$G,6)),"")</f>
        <v/>
      </c>
      <c r="G396" s="13" t="str">
        <f>IF($A396&lt;&gt;"",VLOOKUP($A396,Vocabulary!$A:$J,3,),"")</f>
        <v xml:space="preserve">Relatie tussen leden van eenzelfde gezin. 
Gebruik
 Bv echtgenoot, zoon, schoonmoeder. </v>
      </c>
      <c r="H396" s="13" t="str">
        <f>IFERROR(IF(VLOOKUP(A396,VocabularyNL!$A:$G,7)=0,"",VLOOKUP(A396,VocabularyNL!$A:$H,7)),"")</f>
        <v xml:space="preserve">Relatie tussen leden van eenzelfde gezin. 
Gebruik
 Bv echtgenoot, zoon, schoonmoeder.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ht="86.4" x14ac:dyDescent="0.3">
      <c r="A397" s="4">
        <v>445</v>
      </c>
      <c r="B397" s="13" t="str">
        <f>IF($A397&lt;&gt;"",VLOOKUP($A397,Vocabulary!$A:$J,4,),"")</f>
        <v>Person</v>
      </c>
      <c r="C397" s="13" t="str">
        <f>IF($A397&lt;&gt;"",IF(VLOOKUP($A397,Vocabulary!$A:$J,2,)="","",VLOOKUP($A397,Vocabulary!$A:$J,2,)),"")</f>
        <v>Huwelijk</v>
      </c>
      <c r="D397" s="13" t="str">
        <f>IF($A397&lt;&gt;"",IF(VLOOKUP($A397,Vocabulary!$A:$J,10,)="","",VLOOKUP($A397,Vocabulary!$A:$J,10,)),"")</f>
        <v>&lt;vl-persoon:Huwelijk&gt;</v>
      </c>
      <c r="E397" s="13" t="str">
        <f>IFERROR(IF(VLOOKUP(A397,VocabularyNL!$A:$G,6)=0,"",VLOOKUP(A397,VocabularyNL!$A:$G,6)),"")</f>
        <v>Huwelijk</v>
      </c>
      <c r="F397" s="13" t="str">
        <f>IFERROR(IF(VLOOKUP(A397,VocabularyFR!$A:$G,6)=0,"",VLOOKUP(A397,VocabularyFR!$A:$G,6)),"")</f>
        <v/>
      </c>
      <c r="G397" s="13" t="str">
        <f>IF($A397&lt;&gt;"",VLOOKUP($A397,Vocabulary!$A:$J,3,),"")</f>
        <v xml:space="preserve">Een door burgerlijk of religieus recht geregelde samenlevingsvorm van twee personen. 
Gebruik
 Kan, net als bv samenwonen, de basis vormen van een gezin. </v>
      </c>
      <c r="H397" s="13" t="str">
        <f>IFERROR(IF(VLOOKUP(A397,VocabularyNL!$A:$G,7)=0,"",VLOOKUP(A397,VocabularyNL!$A:$H,7)),"")</f>
        <v xml:space="preserve">Een door burgerlijk of religieus recht geregelde samenlevingsvorm van twee personen. 
Gebruik
 Kan, net als bv samenwonen, de basis vormen van een gezin. </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72" x14ac:dyDescent="0.3">
      <c r="A398" s="4">
        <v>446</v>
      </c>
      <c r="B398" s="13" t="str">
        <f>IF($A398&lt;&gt;"",VLOOKUP($A398,Vocabulary!$A:$J,4,),"")</f>
        <v>Person</v>
      </c>
      <c r="C398" s="13" t="str">
        <f>IF($A398&lt;&gt;"",IF(VLOOKUP($A398,Vocabulary!$A:$J,2,)="","",VLOOKUP($A398,Vocabulary!$A:$J,2,)),"")</f>
        <v>Inwoner</v>
      </c>
      <c r="D398" s="13" t="str">
        <f>IF($A398&lt;&gt;"",IF(VLOOKUP($A398,Vocabulary!$A:$J,10,)="","",VLOOKUP($A398,Vocabulary!$A:$J,10,)),"")</f>
        <v>&lt;vl-persoon:Inwoner&gt;</v>
      </c>
      <c r="E398" s="13" t="str">
        <f>IFERROR(IF(VLOOKUP(A398,VocabularyNL!$A:$G,6)=0,"",VLOOKUP(A398,VocabularyNL!$A:$G,6)),"")</f>
        <v>Inwoner</v>
      </c>
      <c r="F398" s="13" t="str">
        <f>IFERROR(IF(VLOOKUP(A398,VocabularyFR!$A:$G,6)=0,"",VLOOKUP(A398,VocabularyFR!$A:$G,6)),"")</f>
        <v/>
      </c>
      <c r="G398" s="13" t="str">
        <f>IF($A398&lt;&gt;"",VLOOKUP($A398,Vocabulary!$A:$J,3,),"")</f>
        <v xml:space="preserve">Persoon die in een bepaalde plaats of land woont. 
Gebruik
 Plaats of land wordt hier vertegenwoordigd door de entiteit jurisdictie. </v>
      </c>
      <c r="H398" s="13" t="str">
        <f>IFERROR(IF(VLOOKUP(A398,VocabularyNL!$A:$G,7)=0,"",VLOOKUP(A398,VocabularyNL!$A:$H,7)),"")</f>
        <v xml:space="preserve">Persoon die in een bepaalde plaats of land woont. 
Gebruik
 Plaats of land wordt hier vertegenwoordigd door de entiteit jurisdictie.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ht="28.8" x14ac:dyDescent="0.3">
      <c r="A399" s="4">
        <v>447</v>
      </c>
      <c r="B399" s="13" t="str">
        <f>IF($A399&lt;&gt;"",VLOOKUP($A399,Vocabulary!$A:$J,4,),"")</f>
        <v>Person</v>
      </c>
      <c r="C399" s="13" t="str">
        <f>IF($A399&lt;&gt;"",IF(VLOOKUP($A399,Vocabulary!$A:$J,2,)="","",VLOOKUP($A399,Vocabulary!$A:$J,2,)),"")</f>
        <v>Inwonerschap</v>
      </c>
      <c r="D399" s="13" t="str">
        <f>IF($A399&lt;&gt;"",IF(VLOOKUP($A399,Vocabulary!$A:$J,10,)="","",VLOOKUP($A399,Vocabulary!$A:$J,10,)),"")</f>
        <v>&lt;vl-persoon:Inwonerschap&gt;</v>
      </c>
      <c r="E399" s="13" t="str">
        <f>IFERROR(IF(VLOOKUP(A399,VocabularyNL!$A:$G,6)=0,"",VLOOKUP(A399,VocabularyNL!$A:$G,6)),"")</f>
        <v>Inwonerschap</v>
      </c>
      <c r="F399" s="13" t="str">
        <f>IFERROR(IF(VLOOKUP(A399,VocabularyFR!$A:$G,6)=0,"",VLOOKUP(A399,VocabularyFR!$A:$G,6)),"")</f>
        <v/>
      </c>
      <c r="G399" s="13" t="str">
        <f>IF($A399&lt;&gt;"",VLOOKUP($A399,Vocabulary!$A:$J,3,),"")</f>
        <v>Het feit dat een persoon verblijf houdt in een plaats of land.</v>
      </c>
      <c r="H399" s="13" t="str">
        <f>IFERROR(IF(VLOOKUP(A399,VocabularyNL!$A:$G,7)=0,"",VLOOKUP(A399,VocabularyNL!$A:$H,7)),"")</f>
        <v>Het feit dat een persoon verblijf houdt in een plaats of land.</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216" x14ac:dyDescent="0.3">
      <c r="A400" s="4">
        <v>448</v>
      </c>
      <c r="B400" s="13" t="str">
        <f>IF($A400&lt;&gt;"",VLOOKUP($A400,Vocabulary!$A:$J,4,),"")</f>
        <v>Person</v>
      </c>
      <c r="C400" s="13" t="str">
        <f>IF($A400&lt;&gt;"",IF(VLOOKUP($A400,Vocabulary!$A:$J,2,)="","",VLOOKUP($A400,Vocabulary!$A:$J,2,)),"")</f>
        <v>Nationaliteit</v>
      </c>
      <c r="D400" s="13" t="str">
        <f>IF($A400&lt;&gt;"",IF(VLOOKUP($A400,Vocabulary!$A:$J,10,)="","",VLOOKUP($A400,Vocabulary!$A:$J,10,)),"")</f>
        <v>&lt;vl-persoon:Nationaliteit&gt;</v>
      </c>
      <c r="E400" s="13" t="str">
        <f>IFERROR(IF(VLOOKUP(A400,VocabularyNL!$A:$G,6)=0,"",VLOOKUP(A400,VocabularyNL!$A:$G,6)),"")</f>
        <v>Nationaliteit</v>
      </c>
      <c r="F400" s="13" t="str">
        <f>IFERROR(IF(VLOOKUP(A400,VocabularyFR!$A:$G,6)=0,"",VLOOKUP(A400,VocabularyFR!$A:$G,6)),"")</f>
        <v/>
      </c>
      <c r="G400" s="13" t="str">
        <f>IF($A400&lt;&gt;"",VLOOKUP($A400,Vocabulary!$A:$J,3,),"")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400" s="13" t="str">
        <f>IFERROR(IF(VLOOKUP(A400,VocabularyNL!$A:$G,7)=0,"",VLOOKUP(A400,VocabularyNL!$A:$H,7)),"")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x14ac:dyDescent="0.3">
      <c r="A401" s="4">
        <v>449</v>
      </c>
      <c r="B401" s="13" t="str">
        <f>IF($A401&lt;&gt;"",VLOOKUP($A401,Vocabulary!$A:$J,4,),"")</f>
        <v>Person</v>
      </c>
      <c r="C401" s="13" t="str">
        <f>IF($A401&lt;&gt;"",IF(VLOOKUP($A401,Vocabulary!$A:$J,2,)="","",VLOOKUP($A401,Vocabulary!$A:$J,2,)),"")</f>
        <v>Overlijden</v>
      </c>
      <c r="D401" s="13" t="str">
        <f>IF($A401&lt;&gt;"",IF(VLOOKUP($A401,Vocabulary!$A:$J,10,)="","",VLOOKUP($A401,Vocabulary!$A:$J,10,)),"")</f>
        <v>&lt;vl-persoon:Overlijden&gt;</v>
      </c>
      <c r="E401" s="13" t="str">
        <f>IFERROR(IF(VLOOKUP(A401,VocabularyNL!$A:$G,6)=0,"",VLOOKUP(A401,VocabularyNL!$A:$G,6)),"")</f>
        <v>Overlijden</v>
      </c>
      <c r="F401" s="13" t="str">
        <f>IFERROR(IF(VLOOKUP(A401,VocabularyFR!$A:$G,6)=0,"",VLOOKUP(A401,VocabularyFR!$A:$G,6)),"")</f>
        <v/>
      </c>
      <c r="G401" s="13" t="str">
        <f>IF($A401&lt;&gt;"",VLOOKUP($A401,Vocabulary!$A:$J,3,),"")</f>
        <v>Het doodgaan vd Persoon.</v>
      </c>
      <c r="H401" s="13" t="str">
        <f>IFERROR(IF(VLOOKUP(A401,VocabularyNL!$A:$G,7)=0,"",VLOOKUP(A401,VocabularyNL!$A:$H,7)),"")</f>
        <v>Het doodgaan vd Persoon.</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00.8" x14ac:dyDescent="0.3">
      <c r="A402" s="4">
        <v>450</v>
      </c>
      <c r="B402" s="13" t="str">
        <f>IF($A402&lt;&gt;"",VLOOKUP($A402,Vocabulary!$A:$J,4,),"")</f>
        <v>Person</v>
      </c>
      <c r="C402" s="13" t="str">
        <f>IF($A402&lt;&gt;"",IF(VLOOKUP($A402,Vocabulary!$A:$J,2,)="","",VLOOKUP($A402,Vocabulary!$A:$J,2,)),"")</f>
        <v>PermanentInwoner</v>
      </c>
      <c r="D402" s="13" t="str">
        <f>IF($A402&lt;&gt;"",IF(VLOOKUP($A402,Vocabulary!$A:$J,10,)="","",VLOOKUP($A402,Vocabulary!$A:$J,10,)),"")</f>
        <v>&lt;vl-persoon:PermanentInwoner&gt;</v>
      </c>
      <c r="E402" s="13" t="str">
        <f>IFERROR(IF(VLOOKUP(A402,VocabularyNL!$A:$G,6)=0,"",VLOOKUP(A402,VocabularyNL!$A:$G,6)),"")</f>
        <v>PermanentInwoner</v>
      </c>
      <c r="F402" s="13" t="str">
        <f>IFERROR(IF(VLOOKUP(A402,VocabularyFR!$A:$G,6)=0,"",VLOOKUP(A402,VocabularyFR!$A:$G,6)),"")</f>
        <v/>
      </c>
      <c r="G402" s="13" t="str">
        <f>IF($A402&lt;&gt;"",VLOOKUP($A402,Vocabulary!$A:$J,3,),"")</f>
        <v xml:space="preserve">Persoon die permanent in een bepaalde plaats of land woont. 
Gebruik
 Is een verblijfsrecht dat in principe officieel moet worden toegekend als de persoon geen staatsburger is. </v>
      </c>
      <c r="H402" s="13" t="str">
        <f>IFERROR(IF(VLOOKUP(A402,VocabularyNL!$A:$G,7)=0,"",VLOOKUP(A402,VocabularyNL!$A:$H,7)),"")</f>
        <v xml:space="preserve">Persoon die permanent in een bepaalde plaats of land woont. 
Gebruik
 Is een verblijfsrecht dat in principe officieel moet worden toegekend als de persoon geen staatsburger is.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3">
      <c r="A403" s="4">
        <v>451</v>
      </c>
      <c r="B403" s="13" t="str">
        <f>IF($A403&lt;&gt;"",VLOOKUP($A403,Vocabulary!$A:$J,4,),"")</f>
        <v>Person</v>
      </c>
      <c r="C403" s="13" t="str">
        <f>IF($A403&lt;&gt;"",IF(VLOOKUP($A403,Vocabulary!$A:$J,2,)="","",VLOOKUP($A403,Vocabulary!$A:$J,2,)),"")</f>
        <v>Persoonsgebeurtenis</v>
      </c>
      <c r="D403" s="13" t="str">
        <f>IF($A403&lt;&gt;"",IF(VLOOKUP($A403,Vocabulary!$A:$J,10,)="","",VLOOKUP($A403,Vocabulary!$A:$J,10,)),"")</f>
        <v>&lt;vl-persoon:Persoonsgebeurtenis&gt;</v>
      </c>
      <c r="E403" s="13" t="str">
        <f>IFERROR(IF(VLOOKUP(A403,VocabularyNL!$A:$G,6)=0,"",VLOOKUP(A403,VocabularyNL!$A:$G,6)),"")</f>
        <v>Persoonsgebeurtenis</v>
      </c>
      <c r="F403" s="13" t="str">
        <f>IFERROR(IF(VLOOKUP(A403,VocabularyFR!$A:$G,6)=0,"",VLOOKUP(A403,VocabularyFR!$A:$G,6)),"")</f>
        <v/>
      </c>
      <c r="G403" s="13" t="str">
        <f>IF($A403&lt;&gt;"",VLOOKUP($A403,Vocabulary!$A:$J,3,),"")</f>
        <v>Belangrijke gebeurtenis ih leven ve persoon.</v>
      </c>
      <c r="H403" s="13" t="str">
        <f>IFERROR(IF(VLOOKUP(A403,VocabularyNL!$A:$G,7)=0,"",VLOOKUP(A403,VocabularyNL!$A:$H,7)),"")</f>
        <v>Belangrijke gebeurtenis ih leven ve persoon.</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86.4" x14ac:dyDescent="0.3">
      <c r="A404" s="4">
        <v>452</v>
      </c>
      <c r="B404" s="13" t="str">
        <f>IF($A404&lt;&gt;"",VLOOKUP($A404,Vocabulary!$A:$J,4,),"")</f>
        <v>Person</v>
      </c>
      <c r="C404" s="13" t="str">
        <f>IF($A404&lt;&gt;"",IF(VLOOKUP($A404,Vocabulary!$A:$J,2,)="","",VLOOKUP($A404,Vocabulary!$A:$J,2,)),"")</f>
        <v>Persoonsrelatie</v>
      </c>
      <c r="D404" s="13" t="str">
        <f>IF($A404&lt;&gt;"",IF(VLOOKUP($A404,Vocabulary!$A:$J,10,)="","",VLOOKUP($A404,Vocabulary!$A:$J,10,)),"")</f>
        <v>&lt;vl-persoon:Persoonsrelatie&gt;</v>
      </c>
      <c r="E404" s="13" t="str">
        <f>IFERROR(IF(VLOOKUP(A404,VocabularyNL!$A:$G,6)=0,"",VLOOKUP(A404,VocabularyNL!$A:$G,6)),"")</f>
        <v>Persoonsrelatie</v>
      </c>
      <c r="F404" s="13" t="str">
        <f>IFERROR(IF(VLOOKUP(A404,VocabularyFR!$A:$G,6)=0,"",VLOOKUP(A404,VocabularyFR!$A:$G,6)),"")</f>
        <v/>
      </c>
      <c r="G404" s="13" t="str">
        <f>IF($A404&lt;&gt;"",VLOOKUP($A404,Vocabulary!$A:$J,3,),"")</f>
        <v xml:space="preserve">Relatie tussen twee of meer personen. 
Gebruik
 Typisch zijn dit burgerrechtelijke relaties (zie burgerlijke staat) maar niet noodzakelijk daartoe beperkt. </v>
      </c>
      <c r="H404" s="13" t="str">
        <f>IFERROR(IF(VLOOKUP(A404,VocabularyNL!$A:$G,7)=0,"",VLOOKUP(A404,VocabularyNL!$A:$H,7)),"")</f>
        <v xml:space="preserve">Relatie tussen twee of meer personen. 
Gebruik
 Typisch zijn dit burgerrechtelijke relaties (zie burgerlijke staat) maar niet noodzakelijk daartoe beperkt.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86.4" x14ac:dyDescent="0.3">
      <c r="A405" s="4">
        <v>453</v>
      </c>
      <c r="B405" s="13" t="str">
        <f>IF($A405&lt;&gt;"",VLOOKUP($A405,Vocabulary!$A:$J,4,),"")</f>
        <v>Person</v>
      </c>
      <c r="C405" s="13" t="str">
        <f>IF($A405&lt;&gt;"",IF(VLOOKUP($A405,Vocabulary!$A:$J,2,)="","",VLOOKUP($A405,Vocabulary!$A:$J,2,)),"")</f>
        <v>Samenwonen</v>
      </c>
      <c r="D405" s="13" t="str">
        <f>IF($A405&lt;&gt;"",IF(VLOOKUP($A405,Vocabulary!$A:$J,10,)="","",VLOOKUP($A405,Vocabulary!$A:$J,10,)),"")</f>
        <v>&lt;vl-persoon:Samenwonen&gt;</v>
      </c>
      <c r="E405" s="13" t="str">
        <f>IFERROR(IF(VLOOKUP(A405,VocabularyNL!$A:$G,6)=0,"",VLOOKUP(A405,VocabularyNL!$A:$G,6)),"")</f>
        <v>Samenwonen</v>
      </c>
      <c r="F405" s="13" t="str">
        <f>IFERROR(IF(VLOOKUP(A405,VocabularyFR!$A:$G,6)=0,"",VLOOKUP(A405,VocabularyFR!$A:$G,6)),"")</f>
        <v/>
      </c>
      <c r="G405" s="13" t="str">
        <f>IF($A405&lt;&gt;"",VLOOKUP($A405,Vocabulary!$A:$J,3,),"")</f>
        <v xml:space="preserve">Regeling waarbij twee personen die niet getrouwd zijn samenleven. 
Gebruik
 Kan, net als bv een huwelijk, de basis vormen van een gezin. </v>
      </c>
      <c r="H405" s="13" t="str">
        <f>IFERROR(IF(VLOOKUP(A405,VocabularyNL!$A:$G,7)=0,"",VLOOKUP(A405,VocabularyNL!$A:$H,7)),"")</f>
        <v xml:space="preserve">Regeling waarbij twee personen die niet getrouwd zijn samenleven. 
Gebruik
 Kan, net als bv een huwelijk, de basis vormen van een gezin. </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29.6" x14ac:dyDescent="0.3">
      <c r="A406" s="4">
        <v>454</v>
      </c>
      <c r="B406" s="13" t="str">
        <f>IF($A406&lt;&gt;"",VLOOKUP($A406,Vocabulary!$A:$J,4,),"")</f>
        <v>Person</v>
      </c>
      <c r="C406" s="13" t="str">
        <f>IF($A406&lt;&gt;"",IF(VLOOKUP($A406,Vocabulary!$A:$J,2,)="","",VLOOKUP($A406,Vocabulary!$A:$J,2,)),"")</f>
        <v>Staatburgerschap</v>
      </c>
      <c r="D406" s="13" t="str">
        <f>IF($A406&lt;&gt;"",IF(VLOOKUP($A406,Vocabulary!$A:$J,10,)="","",VLOOKUP($A406,Vocabulary!$A:$J,10,)),"")</f>
        <v>&lt;vl-persoon:Staatburgerschap&gt;</v>
      </c>
      <c r="E406" s="13" t="str">
        <f>IFERROR(IF(VLOOKUP(A406,VocabularyNL!$A:$G,6)=0,"",VLOOKUP(A406,VocabularyNL!$A:$G,6)),"")</f>
        <v>Staatburgerschap</v>
      </c>
      <c r="F406" s="13" t="str">
        <f>IFERROR(IF(VLOOKUP(A406,VocabularyFR!$A:$G,6)=0,"",VLOOKUP(A406,VocabularyFR!$A:$G,6)),"")</f>
        <v/>
      </c>
      <c r="G406" s="13" t="str">
        <f>IF($A406&lt;&gt;"",VLOOKUP($A406,Vocabulary!$A:$J,3,),"")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6" s="13" t="str">
        <f>IFERROR(IF(VLOOKUP(A406,VocabularyNL!$A:$G,7)=0,"",VLOOKUP(A406,VocabularyNL!$A:$H,7)),"")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x14ac:dyDescent="0.3">
      <c r="A407" s="4">
        <v>455</v>
      </c>
      <c r="B407" s="13" t="str">
        <f>IF($A407&lt;&gt;"",VLOOKUP($A407,Vocabulary!$A:$J,4,),"")</f>
        <v>Person</v>
      </c>
      <c r="C407" s="13" t="str">
        <f>IF($A407&lt;&gt;"",IF(VLOOKUP($A407,Vocabulary!$A:$J,2,)="","",VLOOKUP($A407,Vocabulary!$A:$J,2,)),"")</f>
        <v>Staatsburger</v>
      </c>
      <c r="D407" s="13" t="str">
        <f>IF($A407&lt;&gt;"",IF(VLOOKUP($A407,Vocabulary!$A:$J,10,)="","",VLOOKUP($A407,Vocabulary!$A:$J,10,)),"")</f>
        <v>&lt;vl-persoon:Staatsburger&gt;</v>
      </c>
      <c r="E407" s="13" t="str">
        <f>IFERROR(IF(VLOOKUP(A407,VocabularyNL!$A:$G,6)=0,"",VLOOKUP(A407,VocabularyNL!$A:$G,6)),"")</f>
        <v>Staatsburger</v>
      </c>
      <c r="F407" s="13" t="str">
        <f>IFERROR(IF(VLOOKUP(A407,VocabularyFR!$A:$G,6)=0,"",VLOOKUP(A407,VocabularyFR!$A:$G,6)),"")</f>
        <v/>
      </c>
      <c r="G407" s="13" t="str">
        <f>IF($A407&lt;&gt;"",VLOOKUP($A407,Vocabulary!$A:$J,3,),"")</f>
        <v>Persoon die juridisch verbonden is met een staat.</v>
      </c>
      <c r="H407" s="13" t="str">
        <f>IFERROR(IF(VLOOKUP(A407,VocabularyNL!$A:$G,7)=0,"",VLOOKUP(A407,VocabularyNL!$A:$H,7)),"")</f>
        <v>Persoon die juridisch verbonden is met een staat.</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100.8" x14ac:dyDescent="0.3">
      <c r="A408" s="4">
        <v>456</v>
      </c>
      <c r="B408" s="13" t="str">
        <f>IF($A408&lt;&gt;"",VLOOKUP($A408,Vocabulary!$A:$J,4,),"")</f>
        <v>Person</v>
      </c>
      <c r="C408" s="13" t="str">
        <f>IF($A408&lt;&gt;"",IF(VLOOKUP($A408,Vocabulary!$A:$J,2,)="","",VLOOKUP($A408,Vocabulary!$A:$J,2,)),"")</f>
        <v>TijdelijkInwoner</v>
      </c>
      <c r="D408" s="13" t="str">
        <f>IF($A408&lt;&gt;"",IF(VLOOKUP($A408,Vocabulary!$A:$J,10,)="","",VLOOKUP($A408,Vocabulary!$A:$J,10,)),"")</f>
        <v>&lt;vl-persoon:TijdelijkInwoner&gt;</v>
      </c>
      <c r="E408" s="13" t="str">
        <f>IFERROR(IF(VLOOKUP(A408,VocabularyNL!$A:$G,6)=0,"",VLOOKUP(A408,VocabularyNL!$A:$G,6)),"")</f>
        <v>TijdelijkInwoner</v>
      </c>
      <c r="F408" s="13" t="str">
        <f>IFERROR(IF(VLOOKUP(A408,VocabularyFR!$A:$G,6)=0,"",VLOOKUP(A408,VocabularyFR!$A:$G,6)),"")</f>
        <v/>
      </c>
      <c r="G408" s="13" t="str">
        <f>IF($A408&lt;&gt;"",VLOOKUP($A408,Vocabulary!$A:$J,3,),"")</f>
        <v xml:space="preserve">Persoon die tijdelijk in een plaats of land woont. 
Gebruik
 Is een verblijfsrecht dat in principe enkel wordt toegekend omwille ve zeer specifieke reden bv werken of studeren. Exclusief personen met kort verblijf, bv als toerist. </v>
      </c>
      <c r="H408" s="13" t="str">
        <f>IFERROR(IF(VLOOKUP(A408,VocabularyNL!$A:$G,7)=0,"",VLOOKUP(A408,VocabularyNL!$A:$H,7)),"")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28.8" x14ac:dyDescent="0.3">
      <c r="A409" s="4">
        <v>457</v>
      </c>
      <c r="B409" s="13" t="str">
        <f>IF($A409&lt;&gt;"",VLOOKUP($A409,Vocabulary!$A:$J,4,),"")</f>
        <v>Person</v>
      </c>
      <c r="C409" s="13" t="str">
        <f>IF($A409&lt;&gt;"",IF(VLOOKUP($A409,Vocabulary!$A:$J,2,)="","",VLOOKUP($A409,Vocabulary!$A:$J,2,)),"")</f>
        <v>Verblijfplaats</v>
      </c>
      <c r="D409" s="13" t="str">
        <f>IF($A409&lt;&gt;"",IF(VLOOKUP($A409,Vocabulary!$A:$J,10,)="","",VLOOKUP($A409,Vocabulary!$A:$J,10,)),"")</f>
        <v>&lt;vl-persoon:Verblijfplaats&gt;</v>
      </c>
      <c r="E409" s="13" t="str">
        <f>IFERROR(IF(VLOOKUP(A409,VocabularyNL!$A:$G,6)=0,"",VLOOKUP(A409,VocabularyNL!$A:$G,6)),"")</f>
        <v>Verblijfplaats</v>
      </c>
      <c r="F409" s="13" t="str">
        <f>IFERROR(IF(VLOOKUP(A409,VocabularyFR!$A:$G,6)=0,"",VLOOKUP(A409,VocabularyFR!$A:$G,6)),"")</f>
        <v/>
      </c>
      <c r="G409" s="13" t="str">
        <f>IF($A409&lt;&gt;"",VLOOKUP($A409,Vocabulary!$A:$J,3,),"")</f>
        <v>Plaats waar een persoon al dan niet tijdelijk woont of logeert.</v>
      </c>
      <c r="H409" s="13" t="str">
        <f>IFERROR(IF(VLOOKUP(A409,VocabularyNL!$A:$G,7)=0,"",VLOOKUP(A409,VocabularyNL!$A:$H,7)),"")</f>
        <v>Plaats waar een persoon al dan niet tijdelijk woont of logeert.</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115.2" x14ac:dyDescent="0.3">
      <c r="A410" s="4">
        <v>458</v>
      </c>
      <c r="B410" s="13" t="str">
        <f>IF($A410&lt;&gt;"",VLOOKUP($A410,Vocabulary!$A:$J,4,),"")</f>
        <v>Person</v>
      </c>
      <c r="C410" s="13" t="str">
        <f>IF($A410&lt;&gt;"",IF(VLOOKUP($A410,Vocabulary!$A:$J,2,)="","",VLOOKUP($A410,Vocabulary!$A:$J,2,)),"")</f>
        <v>Voogdij</v>
      </c>
      <c r="D410" s="13" t="str">
        <f>IF($A410&lt;&gt;"",IF(VLOOKUP($A410,Vocabulary!$A:$J,10,)="","",VLOOKUP($A410,Vocabulary!$A:$J,10,)),"")</f>
        <v>&lt;vl-persoon:Voogdij&gt;</v>
      </c>
      <c r="E410" s="13" t="str">
        <f>IFERROR(IF(VLOOKUP(A410,VocabularyNL!$A:$G,6)=0,"",VLOOKUP(A410,VocabularyNL!$A:$G,6)),"")</f>
        <v>Voogdij</v>
      </c>
      <c r="F410" s="13" t="str">
        <f>IFERROR(IF(VLOOKUP(A410,VocabularyFR!$A:$G,6)=0,"",VLOOKUP(A410,VocabularyFR!$A:$G,6)),"")</f>
        <v/>
      </c>
      <c r="G410" s="13" t="str">
        <f>IF($A410&lt;&gt;"",VLOOKUP($A410,Vocabulary!$A:$J,3,),"")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10" s="13" t="str">
        <f>IFERROR(IF(VLOOKUP(A410,VocabularyNL!$A:$G,7)=0,"",VLOOKUP(A410,VocabularyNL!$A:$H,7)),"")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ht="129.6" x14ac:dyDescent="0.3">
      <c r="A411" s="4">
        <v>459</v>
      </c>
      <c r="B411" s="13" t="str">
        <f>IF($A411&lt;&gt;"",VLOOKUP($A411,Vocabulary!$A:$J,4,),"")</f>
        <v>Person</v>
      </c>
      <c r="C411" s="13" t="str">
        <f>IF($A411&lt;&gt;"",IF(VLOOKUP($A411,Vocabulary!$A:$J,2,)="","",VLOOKUP($A411,Vocabulary!$A:$J,2,)),"")</f>
        <v>Vreemdeling</v>
      </c>
      <c r="D411" s="13" t="str">
        <f>IF($A411&lt;&gt;"",IF(VLOOKUP($A411,Vocabulary!$A:$J,10,)="","",VLOOKUP($A411,Vocabulary!$A:$J,10,)),"")</f>
        <v>&lt;vl-persoon:Vreemdeling&gt;</v>
      </c>
      <c r="E411" s="13" t="str">
        <f>IFERROR(IF(VLOOKUP(A411,VocabularyNL!$A:$G,6)=0,"",VLOOKUP(A411,VocabularyNL!$A:$G,6)),"")</f>
        <v>Vreemdeling</v>
      </c>
      <c r="F411" s="13" t="str">
        <f>IFERROR(IF(VLOOKUP(A411,VocabularyFR!$A:$G,6)=0,"",VLOOKUP(A411,VocabularyFR!$A:$G,6)),"")</f>
        <v/>
      </c>
      <c r="G411" s="13" t="str">
        <f>IF($A411&lt;&gt;"",VLOOKUP($A411,Vocabulary!$A:$J,3,),"")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11" s="13" t="str">
        <f>IFERROR(IF(VLOOKUP(A411,VocabularyNL!$A:$G,7)=0,"",VLOOKUP(A411,VocabularyNL!$A:$H,7)),"")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ht="72" x14ac:dyDescent="0.3">
      <c r="A412" s="4">
        <v>460</v>
      </c>
      <c r="B412" s="13" t="str">
        <f>IF($A412&lt;&gt;"",VLOOKUP($A412,Vocabulary!$A:$J,4,),"")</f>
        <v>Person</v>
      </c>
      <c r="C412" s="13" t="str">
        <f>IF($A412&lt;&gt;"",IF(VLOOKUP($A412,Vocabulary!$A:$J,2,)="","",VLOOKUP($A412,Vocabulary!$A:$J,2,)),"")</f>
        <v>afstammingstype</v>
      </c>
      <c r="D412" s="13" t="str">
        <f>IF($A412&lt;&gt;"",IF(VLOOKUP($A412,Vocabulary!$A:$J,10,)="","",VLOOKUP($A412,Vocabulary!$A:$J,10,)),"")</f>
        <v>&lt;vl-persoon:afstammingstype&gt;</v>
      </c>
      <c r="E412" s="13" t="str">
        <f>IFERROR(IF(VLOOKUP(A412,VocabularyNL!$A:$G,6)=0,"",VLOOKUP(A412,VocabularyNL!$A:$G,6)),"")</f>
        <v>afstammingstype</v>
      </c>
      <c r="F412" s="13" t="str">
        <f>IFERROR(IF(VLOOKUP(A412,VocabularyFR!$A:$G,6)=0,"",VLOOKUP(A412,VocabularyFR!$A:$G,6)),"")</f>
        <v/>
      </c>
      <c r="G412" s="13" t="str">
        <f>IF($A412&lt;&gt;"",VLOOKUP($A412,Vocabulary!$A:$J,3,),"")</f>
        <v xml:space="preserve">Aard vd afstamming. 
Gebruik
Bv geadopteerd, kind uit huwelijk, erkend door de vader etc. </v>
      </c>
      <c r="H412" s="13" t="str">
        <f>IFERROR(IF(VLOOKUP(A412,VocabularyNL!$A:$G,7)=0,"",VLOOKUP(A412,VocabularyNL!$A:$H,7)),"")</f>
        <v xml:space="preserve">Aard vd afstamming. 
Gebruik
Bv geadopteerd, kind uit huwelijk, erkend door de vader etc. </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ht="28.8" x14ac:dyDescent="0.3">
      <c r="A413" s="4">
        <v>461</v>
      </c>
      <c r="B413" s="13" t="str">
        <f>IF($A413&lt;&gt;"",VLOOKUP($A413,Vocabulary!$A:$J,4,),"")</f>
        <v>Person</v>
      </c>
      <c r="C413" s="13" t="str">
        <f>IF($A413&lt;&gt;"",IF(VLOOKUP($A413,Vocabulary!$A:$J,2,)="","",VLOOKUP($A413,Vocabulary!$A:$J,2,)),"")</f>
        <v>Staatburgerschap.binnenJurisdictie</v>
      </c>
      <c r="D413" s="13" t="str">
        <f>IF($A413&lt;&gt;"",IF(VLOOKUP($A413,Vocabulary!$A:$J,10,)="","",VLOOKUP($A413,Vocabulary!$A:$J,10,)),"")</f>
        <v>&lt;vl-persoon:Staatburgerschap.binnenJurisdictie&gt;</v>
      </c>
      <c r="E413" s="13" t="str">
        <f>IFERROR(IF(VLOOKUP(A413,VocabularyNL!$A:$G,6)=0,"",VLOOKUP(A413,VocabularyNL!$A:$G,6)),"")</f>
        <v>Staatburgerschap.binnenJurisdictie</v>
      </c>
      <c r="F413" s="13" t="str">
        <f>IFERROR(IF(VLOOKUP(A413,VocabularyFR!$A:$G,6)=0,"",VLOOKUP(A413,VocabularyFR!$A:$G,6)),"")</f>
        <v/>
      </c>
      <c r="G413" s="13" t="str">
        <f>IF($A413&lt;&gt;"",VLOOKUP($A413,Vocabulary!$A:$J,3,),"")</f>
        <v>Jurisdictie waarbinnen het staatsburgerschap (ve persoon) is gedefineerd.</v>
      </c>
      <c r="H413" s="13" t="str">
        <f>IFERROR(IF(VLOOKUP(A413,VocabularyNL!$A:$G,7)=0,"",VLOOKUP(A413,VocabularyNL!$A:$H,7)),"")</f>
        <v>Jurisdictie waarbinnen het staatsburgerschap (ve persoon) is gedefineerd.</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ht="28.8" x14ac:dyDescent="0.3">
      <c r="A414" s="4">
        <v>462</v>
      </c>
      <c r="B414" s="13" t="str">
        <f>IF($A414&lt;&gt;"",VLOOKUP($A414,Vocabulary!$A:$J,4,),"")</f>
        <v>Person</v>
      </c>
      <c r="C414" s="13" t="str">
        <f>IF($A414&lt;&gt;"",IF(VLOOKUP($A414,Vocabulary!$A:$J,2,)="","",VLOOKUP($A414,Vocabulary!$A:$J,2,)),"")</f>
        <v>Inwonerschap.binnenJurisdictie</v>
      </c>
      <c r="D414" s="13" t="str">
        <f>IF($A414&lt;&gt;"",IF(VLOOKUP($A414,Vocabulary!$A:$J,10,)="","",VLOOKUP($A414,Vocabulary!$A:$J,10,)),"")</f>
        <v>&lt;vl-persoon:Inwonerschap.binnenJurisdictie&gt;</v>
      </c>
      <c r="E414" s="13" t="str">
        <f>IFERROR(IF(VLOOKUP(A414,VocabularyNL!$A:$G,6)=0,"",VLOOKUP(A414,VocabularyNL!$A:$G,6)),"")</f>
        <v>Inwonerschap.binnenJurisdictie</v>
      </c>
      <c r="F414" s="13" t="str">
        <f>IFERROR(IF(VLOOKUP(A414,VocabularyFR!$A:$G,6)=0,"",VLOOKUP(A414,VocabularyFR!$A:$G,6)),"")</f>
        <v/>
      </c>
      <c r="G414" s="13" t="str">
        <f>IF($A414&lt;&gt;"",VLOOKUP($A414,Vocabulary!$A:$J,3,),"")</f>
        <v>Jurisdictie waarbinnen het inwonerschap (ve persoon) is gedefineerd.</v>
      </c>
      <c r="H414" s="13" t="str">
        <f>IFERROR(IF(VLOOKUP(A414,VocabularyNL!$A:$G,7)=0,"",VLOOKUP(A414,VocabularyNL!$A:$H,7)),"")</f>
        <v>Jurisdictie waarbinnen het inwonerschap (ve persoon) is gedefineerd.</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x14ac:dyDescent="0.3">
      <c r="A415" s="4">
        <v>463</v>
      </c>
      <c r="B415" s="13" t="str">
        <f>IF($A415&lt;&gt;"",VLOOKUP($A415,Vocabulary!$A:$J,4,),"")</f>
        <v>Person</v>
      </c>
      <c r="C415" s="13" t="str">
        <f>IF($A415&lt;&gt;"",IF(VLOOKUP($A415,Vocabulary!$A:$J,2,)="","",VLOOKUP($A415,Vocabulary!$A:$J,2,)),"")</f>
        <v>datum</v>
      </c>
      <c r="D415" s="13" t="str">
        <f>IF($A415&lt;&gt;"",IF(VLOOKUP($A415,Vocabulary!$A:$J,10,)="","",VLOOKUP($A415,Vocabulary!$A:$J,10,)),"")</f>
        <v>&lt;vl-persoon:datum&gt;</v>
      </c>
      <c r="E415" s="13" t="str">
        <f>IFERROR(IF(VLOOKUP(A415,VocabularyNL!$A:$G,6)=0,"",VLOOKUP(A415,VocabularyNL!$A:$G,6)),"")</f>
        <v>datum</v>
      </c>
      <c r="F415" s="13" t="str">
        <f>IFERROR(IF(VLOOKUP(A415,VocabularyFR!$A:$G,6)=0,"",VLOOKUP(A415,VocabularyFR!$A:$G,6)),"")</f>
        <v/>
      </c>
      <c r="G415" s="13" t="str">
        <f>IF($A415&lt;&gt;"",VLOOKUP($A415,Vocabulary!$A:$J,3,),"")</f>
        <v>Datum waarop de gebeurtenis plaatsvond.</v>
      </c>
      <c r="H415" s="13" t="str">
        <f>IFERROR(IF(VLOOKUP(A415,VocabularyNL!$A:$G,7)=0,"",VLOOKUP(A415,VocabularyNL!$A:$H,7)),"")</f>
        <v>Datum waarop de gebeurtenis plaatsvond.</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x14ac:dyDescent="0.3">
      <c r="A416" s="4">
        <v>464</v>
      </c>
      <c r="B416" s="13" t="str">
        <f>IF($A416&lt;&gt;"",VLOOKUP($A416,Vocabulary!$A:$J,4,),"")</f>
        <v>Person</v>
      </c>
      <c r="C416" s="13" t="str">
        <f>IF($A416&lt;&gt;"",IF(VLOOKUP($A416,Vocabulary!$A:$J,2,)="","",VLOOKUP($A416,Vocabulary!$A:$J,2,)),"")</f>
        <v>datumVanAfstamming</v>
      </c>
      <c r="D416" s="13" t="str">
        <f>IF($A416&lt;&gt;"",IF(VLOOKUP($A416,Vocabulary!$A:$J,10,)="","",VLOOKUP($A416,Vocabulary!$A:$J,10,)),"")</f>
        <v>&lt;vl-persoon:datumVanAfstamming&gt;</v>
      </c>
      <c r="E416" s="13" t="str">
        <f>IFERROR(IF(VLOOKUP(A416,VocabularyNL!$A:$G,6)=0,"",VLOOKUP(A416,VocabularyNL!$A:$G,6)),"")</f>
        <v>datumVanAfstamming</v>
      </c>
      <c r="F416" s="13" t="str">
        <f>IFERROR(IF(VLOOKUP(A416,VocabularyFR!$A:$G,6)=0,"",VLOOKUP(A416,VocabularyFR!$A:$G,6)),"")</f>
        <v/>
      </c>
      <c r="G416" s="13" t="str">
        <f>IF($A416&lt;&gt;"",VLOOKUP($A416,Vocabulary!$A:$J,3,),"")</f>
        <v>De datum waarop de afstamming wordt vastgesteld.</v>
      </c>
      <c r="H416" s="13" t="str">
        <f>IFERROR(IF(VLOOKUP(A416,VocabularyNL!$A:$G,7)=0,"",VLOOKUP(A416,VocabularyNL!$A:$H,7)),"")</f>
        <v>De datum waarop de afstamming wordt vastgesteld.</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3">
      <c r="A417" s="4">
        <v>465</v>
      </c>
      <c r="B417" s="13" t="str">
        <f>IF($A417&lt;&gt;"",VLOOKUP($A417,Vocabulary!$A:$J,4,),"")</f>
        <v>Person</v>
      </c>
      <c r="C417" s="13" t="str">
        <f>IF($A417&lt;&gt;"",IF(VLOOKUP($A417,Vocabulary!$A:$J,2,)="","",VLOOKUP($A417,Vocabulary!$A:$J,2,)),"")</f>
        <v>gebruikteVoornaam</v>
      </c>
      <c r="D417" s="13" t="str">
        <f>IF($A417&lt;&gt;"",IF(VLOOKUP($A417,Vocabulary!$A:$J,10,)="","",VLOOKUP($A417,Vocabulary!$A:$J,10,)),"")</f>
        <v>&lt;vl-persoon:gebruikteVoornaam&gt;</v>
      </c>
      <c r="E417" s="13" t="str">
        <f>IFERROR(IF(VLOOKUP(A417,VocabularyNL!$A:$G,6)=0,"",VLOOKUP(A417,VocabularyNL!$A:$G,6)),"")</f>
        <v>gebruikteVoornaam</v>
      </c>
      <c r="F417" s="13" t="str">
        <f>IFERROR(IF(VLOOKUP(A417,VocabularyFR!$A:$G,6)=0,"",VLOOKUP(A417,VocabularyFR!$A:$G,6)),"")</f>
        <v/>
      </c>
      <c r="G417" s="13" t="str">
        <f>IF($A417&lt;&gt;"",VLOOKUP($A417,Vocabulary!$A:$J,3,),"")</f>
        <v>Belangrijkste vd voornamen ve persoon.</v>
      </c>
      <c r="H417" s="13" t="str">
        <f>IFERROR(IF(VLOOKUP(A417,VocabularyNL!$A:$G,7)=0,"",VLOOKUP(A417,VocabularyNL!$A:$H,7)),"")</f>
        <v>Belangrijkste vd voornamen ve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3">
      <c r="A418" s="4">
        <v>466</v>
      </c>
      <c r="B418" s="13" t="str">
        <f>IF($A418&lt;&gt;"",VLOOKUP($A418,Vocabulary!$A:$J,4,),"")</f>
        <v>Person</v>
      </c>
      <c r="C418" s="13" t="str">
        <f>IF($A418&lt;&gt;"",IF(VLOOKUP($A418,Vocabulary!$A:$J,2,)="","",VLOOKUP($A418,Vocabulary!$A:$J,2,)),"")</f>
        <v>geslacht</v>
      </c>
      <c r="D418" s="13" t="str">
        <f>IF($A418&lt;&gt;"",IF(VLOOKUP($A418,Vocabulary!$A:$J,10,)="","",VLOOKUP($A418,Vocabulary!$A:$J,10,)),"")</f>
        <v>&lt;vl-persoon:geslacht&gt;</v>
      </c>
      <c r="E418" s="13" t="str">
        <f>IFERROR(IF(VLOOKUP(A418,VocabularyNL!$A:$G,6)=0,"",VLOOKUP(A418,VocabularyNL!$A:$G,6)),"")</f>
        <v>geslacht</v>
      </c>
      <c r="F418" s="13" t="str">
        <f>IFERROR(IF(VLOOKUP(A418,VocabularyFR!$A:$G,6)=0,"",VLOOKUP(A418,VocabularyFR!$A:$G,6)),"")</f>
        <v/>
      </c>
      <c r="G418" s="13" t="str">
        <f>IF($A418&lt;&gt;"",VLOOKUP($A418,Vocabulary!$A:$J,3,),"")</f>
        <v>Het feit of de persoon een man of een vrouw is.</v>
      </c>
      <c r="H418" s="13" t="str">
        <f>IFERROR(IF(VLOOKUP(A418,VocabularyNL!$A:$G,7)=0,"",VLOOKUP(A418,VocabularyNL!$A:$H,7)),"")</f>
        <v>Het feit of de persoon een man of een vrouw is.</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72" x14ac:dyDescent="0.3">
      <c r="A419" s="4">
        <v>467</v>
      </c>
      <c r="B419" s="13" t="str">
        <f>IF($A419&lt;&gt;"",VLOOKUP($A419,Vocabulary!$A:$J,4,),"")</f>
        <v>Person</v>
      </c>
      <c r="C419" s="13" t="str">
        <f>IF($A419&lt;&gt;"",IF(VLOOKUP($A419,Vocabulary!$A:$J,2,)="","",VLOOKUP($A419,Vocabulary!$A:$J,2,)),"")</f>
        <v>gezinsadres</v>
      </c>
      <c r="D419" s="13" t="str">
        <f>IF($A419&lt;&gt;"",IF(VLOOKUP($A419,Vocabulary!$A:$J,10,)="","",VLOOKUP($A419,Vocabulary!$A:$J,10,)),"")</f>
        <v>&lt;vl-persoon:gezinsadres&gt;</v>
      </c>
      <c r="E419" s="13" t="str">
        <f>IFERROR(IF(VLOOKUP(A419,VocabularyNL!$A:$G,6)=0,"",VLOOKUP(A419,VocabularyNL!$A:$G,6)),"")</f>
        <v>gezinsadres</v>
      </c>
      <c r="F419" s="13" t="str">
        <f>IFERROR(IF(VLOOKUP(A419,VocabularyFR!$A:$G,6)=0,"",VLOOKUP(A419,VocabularyFR!$A:$G,6)),"")</f>
        <v/>
      </c>
      <c r="G419" s="13" t="str">
        <f>IF($A419&lt;&gt;"",VLOOKUP($A419,Vocabulary!$A:$J,3,),"")</f>
        <v xml:space="preserve">Verblijfplaats vh gezin. 
Gebruik
Dikwijls een criterium om te bepalen of personen deel uitmaken van eenzelfde gezin. </v>
      </c>
      <c r="H419" s="13" t="str">
        <f>IFERROR(IF(VLOOKUP(A419,VocabularyNL!$A:$G,7)=0,"",VLOOKUP(A419,VocabularyNL!$A:$H,7)),"")</f>
        <v xml:space="preserve">Verblijfplaats vh gezin. 
Gebruik
Dikwijls een criterium om te bepalen of personen deel uitmaken van eenzelfde gezin.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ht="100.8" x14ac:dyDescent="0.3">
      <c r="A420" s="4">
        <v>468</v>
      </c>
      <c r="B420" s="13" t="str">
        <f>IF($A420&lt;&gt;"",VLOOKUP($A420,Vocabulary!$A:$J,4,),"")</f>
        <v>Person</v>
      </c>
      <c r="C420" s="13" t="str">
        <f>IF($A420&lt;&gt;"",IF(VLOOKUP($A420,Vocabulary!$A:$J,2,)="","",VLOOKUP($A420,Vocabulary!$A:$J,2,)),"")</f>
        <v>gezinsrelatietype</v>
      </c>
      <c r="D420" s="13" t="str">
        <f>IF($A420&lt;&gt;"",IF(VLOOKUP($A420,Vocabulary!$A:$J,10,)="","",VLOOKUP($A420,Vocabulary!$A:$J,10,)),"")</f>
        <v>&lt;vl-persoon:gezinsrelatietype&gt;</v>
      </c>
      <c r="E420" s="13" t="str">
        <f>IFERROR(IF(VLOOKUP(A420,VocabularyNL!$A:$G,6)=0,"",VLOOKUP(A420,VocabularyNL!$A:$G,6)),"")</f>
        <v>gezinsrelatietype</v>
      </c>
      <c r="F420" s="13" t="str">
        <f>IFERROR(IF(VLOOKUP(A420,VocabularyFR!$A:$G,6)=0,"",VLOOKUP(A420,VocabularyFR!$A:$G,6)),"")</f>
        <v/>
      </c>
      <c r="G420" s="13" t="str">
        <f>IF($A420&lt;&gt;"",VLOOKUP($A420,Vocabulary!$A:$J,3,),"")</f>
        <v xml:space="preserve">Aard vd relatie. 
Gebruik
Wordt typisch bepaald tov het gezinshoofd. Bv als de vader gezinshoofd is en een gezinslid is zoon, dan zou als de grootvader gezinshoofd was datzelfde gezinslid kleinzoon zijn. </v>
      </c>
      <c r="H420" s="13" t="str">
        <f>IFERROR(IF(VLOOKUP(A420,VocabularyNL!$A:$G,7)=0,"",VLOOKUP(A420,VocabularyNL!$A:$H,7)),"")</f>
        <v xml:space="preserve">Aard vd relatie. 
Gebruik
Wordt typisch bepaald tov het gezinshoofd. Bv als de vader gezinshoofd is en een gezinslid is zoon, dan zou als de grootvader gezinshoofd was datzelfde gezinslid kleinzoon zijn. </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3">
      <c r="A421" s="4">
        <v>469</v>
      </c>
      <c r="B421" s="13" t="str">
        <f>IF($A421&lt;&gt;"",VLOOKUP($A421,Vocabulary!$A:$J,4,),"")</f>
        <v>Person</v>
      </c>
      <c r="C421" s="13" t="str">
        <f>IF($A421&lt;&gt;"",IF(VLOOKUP($A421,Vocabulary!$A:$J,2,)="","",VLOOKUP($A421,Vocabulary!$A:$J,2,)),"")</f>
        <v>heeftBurgerlijkeStaat</v>
      </c>
      <c r="D421" s="13" t="str">
        <f>IF($A421&lt;&gt;"",IF(VLOOKUP($A421,Vocabulary!$A:$J,10,)="","",VLOOKUP($A421,Vocabulary!$A:$J,10,)),"")</f>
        <v>&lt;vl-persoon:heeftBurgerlijkeStaat&gt;</v>
      </c>
      <c r="E421" s="13" t="str">
        <f>IFERROR(IF(VLOOKUP(A421,VocabularyNL!$A:$G,6)=0,"",VLOOKUP(A421,VocabularyNL!$A:$G,6)),"")</f>
        <v>heeftBurgerlijkeStaat</v>
      </c>
      <c r="F421" s="13" t="str">
        <f>IFERROR(IF(VLOOKUP(A421,VocabularyFR!$A:$G,6)=0,"",VLOOKUP(A421,VocabularyFR!$A:$G,6)),"")</f>
        <v/>
      </c>
      <c r="G421" s="13" t="str">
        <f>IF($A421&lt;&gt;"",VLOOKUP($A421,Vocabulary!$A:$J,3,),"")</f>
        <v>Burgerlijke staat vd Persoon.</v>
      </c>
      <c r="H421" s="13" t="str">
        <f>IFERROR(IF(VLOOKUP(A421,VocabularyNL!$A:$G,7)=0,"",VLOOKUP(A421,VocabularyNL!$A:$H,7)),"")</f>
        <v>Burgerlijke staat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3">
      <c r="A422" s="4">
        <v>470</v>
      </c>
      <c r="B422" s="13" t="str">
        <f>IF($A422&lt;&gt;"",VLOOKUP($A422,Vocabulary!$A:$J,4,),"")</f>
        <v>Person</v>
      </c>
      <c r="C422" s="13" t="str">
        <f>IF($A422&lt;&gt;"",IF(VLOOKUP($A422,Vocabulary!$A:$J,2,)="","",VLOOKUP($A422,Vocabulary!$A:$J,2,)),"")</f>
        <v>heeftGeboorte</v>
      </c>
      <c r="D422" s="13" t="str">
        <f>IF($A422&lt;&gt;"",IF(VLOOKUP($A422,Vocabulary!$A:$J,10,)="","",VLOOKUP($A422,Vocabulary!$A:$J,10,)),"")</f>
        <v>&lt;vl-persoon:heeftGeboorte&gt;</v>
      </c>
      <c r="E422" s="13" t="str">
        <f>IFERROR(IF(VLOOKUP(A422,VocabularyNL!$A:$G,6)=0,"",VLOOKUP(A422,VocabularyNL!$A:$G,6)),"")</f>
        <v>heeftGeboorte</v>
      </c>
      <c r="F422" s="13" t="str">
        <f>IFERROR(IF(VLOOKUP(A422,VocabularyFR!$A:$G,6)=0,"",VLOOKUP(A422,VocabularyFR!$A:$G,6)),"")</f>
        <v/>
      </c>
      <c r="G422" s="13" t="str">
        <f>IF($A422&lt;&gt;"",VLOOKUP($A422,Vocabulary!$A:$J,3,),"")</f>
        <v>Verwijst naar de geboortegegevens vd persoon.</v>
      </c>
      <c r="H422" s="13" t="str">
        <f>IFERROR(IF(VLOOKUP(A422,VocabularyNL!$A:$G,7)=0,"",VLOOKUP(A422,VocabularyNL!$A:$H,7)),"")</f>
        <v>Verwijst naar de geboortegegevens vd persoon.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86.4" x14ac:dyDescent="0.3">
      <c r="A423" s="4">
        <v>471</v>
      </c>
      <c r="B423" s="13" t="str">
        <f>IF($A423&lt;&gt;"",VLOOKUP($A423,Vocabulary!$A:$J,4,),"")</f>
        <v>Person</v>
      </c>
      <c r="C423" s="13" t="str">
        <f>IF($A423&lt;&gt;"",IF(VLOOKUP($A423,Vocabulary!$A:$J,2,)="","",VLOOKUP($A423,Vocabulary!$A:$J,2,)),"")</f>
        <v>heeftInwonerschap</v>
      </c>
      <c r="D423" s="13" t="str">
        <f>IF($A423&lt;&gt;"",IF(VLOOKUP($A423,Vocabulary!$A:$J,10,)="","",VLOOKUP($A423,Vocabulary!$A:$J,10,)),"")</f>
        <v>&lt;vl-persoon:heeftInwonerschap&gt;</v>
      </c>
      <c r="E423" s="13" t="str">
        <f>IFERROR(IF(VLOOKUP(A423,VocabularyNL!$A:$G,6)=0,"",VLOOKUP(A423,VocabularyNL!$A:$G,6)),"")</f>
        <v>heeftInwonerschap</v>
      </c>
      <c r="F423" s="13" t="str">
        <f>IFERROR(IF(VLOOKUP(A423,VocabularyFR!$A:$G,6)=0,"",VLOOKUP(A423,VocabularyFR!$A:$G,6)),"")</f>
        <v/>
      </c>
      <c r="G423" s="13" t="str">
        <f>IF($A423&lt;&gt;"",VLOOKUP($A423,Vocabulary!$A:$J,3,),"")</f>
        <v xml:space="preserve">Inwonerschap vd persoon. 
Gebruik
De entiteit inwonerschap beschrijft het inwonerschap in meer detail (oa de jurisdictie waarbinnen het gedefinieerd is). </v>
      </c>
      <c r="H423" s="13" t="str">
        <f>IFERROR(IF(VLOOKUP(A423,VocabularyNL!$A:$G,7)=0,"",VLOOKUP(A423,VocabularyNL!$A:$H,7)),"")</f>
        <v xml:space="preserve">Inwonerschap vd persoon. 
Gebruik
De entiteit inwonerschap beschrijft het inwonerschap in meer detail (oa de jurisdictie waarbinnen het gedefinieerd is). </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3">
      <c r="A424" s="4">
        <v>472</v>
      </c>
      <c r="B424" s="13" t="str">
        <f>IF($A424&lt;&gt;"",VLOOKUP($A424,Vocabulary!$A:$J,4,),"")</f>
        <v>Person</v>
      </c>
      <c r="C424" s="13" t="str">
        <f>IF($A424&lt;&gt;"",IF(VLOOKUP($A424,Vocabulary!$A:$J,2,)="","",VLOOKUP($A424,Vocabulary!$A:$J,2,)),"")</f>
        <v>heeftNationaliteit</v>
      </c>
      <c r="D424" s="13" t="str">
        <f>IF($A424&lt;&gt;"",IF(VLOOKUP($A424,Vocabulary!$A:$J,10,)="","",VLOOKUP($A424,Vocabulary!$A:$J,10,)),"")</f>
        <v>&lt;vl-persoon:heeftNationaliteit&gt;</v>
      </c>
      <c r="E424" s="13" t="str">
        <f>IFERROR(IF(VLOOKUP(A424,VocabularyNL!$A:$G,6)=0,"",VLOOKUP(A424,VocabularyNL!$A:$G,6)),"")</f>
        <v>heeftNationaliteit</v>
      </c>
      <c r="F424" s="13" t="str">
        <f>IFERROR(IF(VLOOKUP(A424,VocabularyFR!$A:$G,6)=0,"",VLOOKUP(A424,VocabularyFR!$A:$G,6)),"")</f>
        <v/>
      </c>
      <c r="G424" s="13" t="str">
        <f>IF($A424&lt;&gt;"",VLOOKUP($A424,Vocabulary!$A:$J,3,),"")</f>
        <v>Nationaliteit vd persoon.</v>
      </c>
      <c r="H424" s="13" t="str">
        <f>IFERROR(IF(VLOOKUP(A424,VocabularyNL!$A:$G,7)=0,"",VLOOKUP(A424,VocabularyNL!$A:$H,7)),"")</f>
        <v>Nationaliteit vd persoon.</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x14ac:dyDescent="0.3">
      <c r="A425" s="4">
        <v>473</v>
      </c>
      <c r="B425" s="13" t="str">
        <f>IF($A425&lt;&gt;"",VLOOKUP($A425,Vocabulary!$A:$J,4,),"")</f>
        <v>Person</v>
      </c>
      <c r="C425" s="13" t="str">
        <f>IF($A425&lt;&gt;"",IF(VLOOKUP($A425,Vocabulary!$A:$J,2,)="","",VLOOKUP($A425,Vocabulary!$A:$J,2,)),"")</f>
        <v>heeftOverlijden</v>
      </c>
      <c r="D425" s="13" t="str">
        <f>IF($A425&lt;&gt;"",IF(VLOOKUP($A425,Vocabulary!$A:$J,10,)="","",VLOOKUP($A425,Vocabulary!$A:$J,10,)),"")</f>
        <v>&lt;vl-persoon:heeftOverlijden&gt;</v>
      </c>
      <c r="E425" s="13" t="str">
        <f>IFERROR(IF(VLOOKUP(A425,VocabularyNL!$A:$G,6)=0,"",VLOOKUP(A425,VocabularyNL!$A:$G,6)),"")</f>
        <v>heeftOverlijden</v>
      </c>
      <c r="F425" s="13" t="str">
        <f>IFERROR(IF(VLOOKUP(A425,VocabularyFR!$A:$G,6)=0,"",VLOOKUP(A425,VocabularyFR!$A:$G,6)),"")</f>
        <v/>
      </c>
      <c r="G425" s="13" t="str">
        <f>IF($A425&lt;&gt;"",VLOOKUP($A425,Vocabulary!$A:$J,3,),"")</f>
        <v>Verwijst naar de overlijdensgegevens vd persoon.</v>
      </c>
      <c r="H425" s="13" t="str">
        <f>IFERROR(IF(VLOOKUP(A425,VocabularyNL!$A:$G,7)=0,"",VLOOKUP(A425,VocabularyNL!$A:$H,7)),"")</f>
        <v>Verwijst naar de overlijdensgegevens vd persoon.</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x14ac:dyDescent="0.3">
      <c r="A426" s="4">
        <v>474</v>
      </c>
      <c r="B426" s="13" t="str">
        <f>IF($A426&lt;&gt;"",VLOOKUP($A426,Vocabulary!$A:$J,4,),"")</f>
        <v>Person</v>
      </c>
      <c r="C426" s="13" t="str">
        <f>IF($A426&lt;&gt;"",IF(VLOOKUP($A426,Vocabulary!$A:$J,2,)="","",VLOOKUP($A426,Vocabulary!$A:$J,2,)),"")</f>
        <v>heeftPersoonsrelatie</v>
      </c>
      <c r="D426" s="13" t="str">
        <f>IF($A426&lt;&gt;"",IF(VLOOKUP($A426,Vocabulary!$A:$J,10,)="","",VLOOKUP($A426,Vocabulary!$A:$J,10,)),"")</f>
        <v>&lt;vl-persoon:heeftPersoonsrelatie&gt;</v>
      </c>
      <c r="E426" s="13" t="str">
        <f>IFERROR(IF(VLOOKUP(A426,VocabularyNL!$A:$G,6)=0,"",VLOOKUP(A426,VocabularyNL!$A:$G,6)),"")</f>
        <v>heeftPersoonsrelatie</v>
      </c>
      <c r="F426" s="13" t="str">
        <f>IFERROR(IF(VLOOKUP(A426,VocabularyFR!$A:$G,6)=0,"",VLOOKUP(A426,VocabularyFR!$A:$G,6)),"")</f>
        <v/>
      </c>
      <c r="G426" s="13" t="str">
        <f>IF($A426&lt;&gt;"",VLOOKUP($A426,Vocabulary!$A:$J,3,),"")</f>
        <v>Relatie van een persoon (met een ander persoon).</v>
      </c>
      <c r="H426" s="13" t="str">
        <f>IFERROR(IF(VLOOKUP(A426,VocabularyNL!$A:$G,7)=0,"",VLOOKUP(A426,VocabularyNL!$A:$H,7)),"")</f>
        <v>Relatie van een persoon (met een ander persoon).</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ht="86.4" x14ac:dyDescent="0.3">
      <c r="A427" s="4">
        <v>475</v>
      </c>
      <c r="B427" s="13" t="str">
        <f>IF($A427&lt;&gt;"",VLOOKUP($A427,Vocabulary!$A:$J,4,),"")</f>
        <v>Person</v>
      </c>
      <c r="C427" s="13" t="str">
        <f>IF($A427&lt;&gt;"",IF(VLOOKUP($A427,Vocabulary!$A:$J,2,)="","",VLOOKUP($A427,Vocabulary!$A:$J,2,)),"")</f>
        <v>heeftStaatsburgerschap</v>
      </c>
      <c r="D427" s="13" t="str">
        <f>IF($A427&lt;&gt;"",IF(VLOOKUP($A427,Vocabulary!$A:$J,10,)="","",VLOOKUP($A427,Vocabulary!$A:$J,10,)),"")</f>
        <v>&lt;vl-persoon:heeftStaatsburgerschap&gt;</v>
      </c>
      <c r="E427" s="13" t="str">
        <f>IFERROR(IF(VLOOKUP(A427,VocabularyNL!$A:$G,6)=0,"",VLOOKUP(A427,VocabularyNL!$A:$G,6)),"")</f>
        <v>heeftStaatsburgerschap</v>
      </c>
      <c r="F427" s="13" t="str">
        <f>IFERROR(IF(VLOOKUP(A427,VocabularyFR!$A:$G,6)=0,"",VLOOKUP(A427,VocabularyFR!$A:$G,6)),"")</f>
        <v/>
      </c>
      <c r="G427" s="13" t="str">
        <f>IF($A427&lt;&gt;"",VLOOKUP($A427,Vocabulary!$A:$J,3,),"")</f>
        <v xml:space="preserve">Staatsburgerschap vd persoon. 
Gebruik
De entiteit staatsburgerschap beschrijft het staatsburgerschap in meer detail (oa de jurisdictie waarbinnen het gedefinieerd is). </v>
      </c>
      <c r="H427" s="13" t="str">
        <f>IFERROR(IF(VLOOKUP(A427,VocabularyNL!$A:$G,7)=0,"",VLOOKUP(A427,VocabularyNL!$A:$H,7)),"")</f>
        <v xml:space="preserve">Staatsburgerschap vd persoon. 
Gebruik
De entiteit staatsburgerschap beschrijft het staatsburgerschap in meer detail (oa de jurisdictie waarbinnen het gedefinieerd is). </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3">
      <c r="A428" s="4">
        <v>476</v>
      </c>
      <c r="B428" s="13" t="str">
        <f>IF($A428&lt;&gt;"",VLOOKUP($A428,Vocabulary!$A:$J,4,),"")</f>
        <v>Person</v>
      </c>
      <c r="C428" s="13" t="str">
        <f>IF($A428&lt;&gt;"",IF(VLOOKUP($A428,Vocabulary!$A:$J,2,)="","",VLOOKUP($A428,Vocabulary!$A:$J,2,)),"")</f>
        <v>heeftVerblijfplaats</v>
      </c>
      <c r="D428" s="13" t="str">
        <f>IF($A428&lt;&gt;"",IF(VLOOKUP($A428,Vocabulary!$A:$J,10,)="","",VLOOKUP($A428,Vocabulary!$A:$J,10,)),"")</f>
        <v>&lt;vl-persoon:heeftVerblijfplaats&gt;</v>
      </c>
      <c r="E428" s="13" t="str">
        <f>IFERROR(IF(VLOOKUP(A428,VocabularyNL!$A:$G,6)=0,"",VLOOKUP(A428,VocabularyNL!$A:$G,6)),"")</f>
        <v>heeftVerblijfplaats</v>
      </c>
      <c r="F428" s="13" t="str">
        <f>IFERROR(IF(VLOOKUP(A428,VocabularyFR!$A:$G,6)=0,"",VLOOKUP(A428,VocabularyFR!$A:$G,6)),"")</f>
        <v/>
      </c>
      <c r="G428" s="13" t="str">
        <f>IF($A428&lt;&gt;"",VLOOKUP($A428,Vocabulary!$A:$J,3,),"")</f>
        <v>Plaats waar een persoon verblijft.</v>
      </c>
      <c r="H428" s="13" t="str">
        <f>IFERROR(IF(VLOOKUP(A428,VocabularyNL!$A:$G,7)=0,"",VLOOKUP(A428,VocabularyNL!$A:$H,7)),"")</f>
        <v>Plaats waar een persoon verblijft.</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x14ac:dyDescent="0.3">
      <c r="A429" s="4">
        <v>477</v>
      </c>
      <c r="B429" s="13" t="str">
        <f>IF($A429&lt;&gt;"",VLOOKUP($A429,Vocabulary!$A:$J,4,),"")</f>
        <v>Person</v>
      </c>
      <c r="C429" s="13" t="str">
        <f>IF($A429&lt;&gt;"",IF(VLOOKUP($A429,Vocabulary!$A:$J,2,)="","",VLOOKUP($A429,Vocabulary!$A:$J,2,)),"")</f>
        <v>isHoofdVan</v>
      </c>
      <c r="D429" s="13" t="str">
        <f>IF($A429&lt;&gt;"",IF(VLOOKUP($A429,Vocabulary!$A:$J,10,)="","",VLOOKUP($A429,Vocabulary!$A:$J,10,)),"")</f>
        <v>&lt;vl-persoon:isHoofdVan&gt;</v>
      </c>
      <c r="E429" s="13" t="str">
        <f>IFERROR(IF(VLOOKUP(A429,VocabularyNL!$A:$G,6)=0,"",VLOOKUP(A429,VocabularyNL!$A:$G,6)),"")</f>
        <v>isHoofdVan</v>
      </c>
      <c r="F429" s="13" t="str">
        <f>IFERROR(IF(VLOOKUP(A429,VocabularyFR!$A:$G,6)=0,"",VLOOKUP(A429,VocabularyFR!$A:$G,6)),"")</f>
        <v/>
      </c>
      <c r="G429" s="13" t="str">
        <f>IF($A429&lt;&gt;"",VLOOKUP($A429,Vocabulary!$A:$J,3,),"")</f>
        <v>Persoon die standaard het gezin vertegenwoordigt.</v>
      </c>
      <c r="H429" s="13" t="str">
        <f>IFERROR(IF(VLOOKUP(A429,VocabularyNL!$A:$G,7)=0,"",VLOOKUP(A429,VocabularyNL!$A:$H,7)),"")</f>
        <v>Persoon die standaard het gezin vertegenwoordigt.</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3">
      <c r="A430" s="4">
        <v>478</v>
      </c>
      <c r="B430" s="13" t="str">
        <f>IF($A430&lt;&gt;"",VLOOKUP($A430,Vocabulary!$A:$J,4,),"")</f>
        <v>Person</v>
      </c>
      <c r="C430" s="13" t="str">
        <f>IF($A430&lt;&gt;"",IF(VLOOKUP($A430,Vocabulary!$A:$J,2,)="","",VLOOKUP($A430,Vocabulary!$A:$J,2,)),"")</f>
        <v>isLidVan</v>
      </c>
      <c r="D430" s="13" t="str">
        <f>IF($A430&lt;&gt;"",IF(VLOOKUP($A430,Vocabulary!$A:$J,10,)="","",VLOOKUP($A430,Vocabulary!$A:$J,10,)),"")</f>
        <v>&lt;vl-persoon:isLidVan&gt;</v>
      </c>
      <c r="E430" s="13" t="str">
        <f>IFERROR(IF(VLOOKUP(A430,VocabularyNL!$A:$G,6)=0,"",VLOOKUP(A430,VocabularyNL!$A:$G,6)),"")</f>
        <v>isLidVan</v>
      </c>
      <c r="F430" s="13" t="str">
        <f>IFERROR(IF(VLOOKUP(A430,VocabularyFR!$A:$G,6)=0,"",VLOOKUP(A430,VocabularyFR!$A:$G,6)),"")</f>
        <v/>
      </c>
      <c r="G430" s="13" t="str">
        <f>IF($A430&lt;&gt;"",VLOOKUP($A430,Vocabulary!$A:$J,3,),"")</f>
        <v>Persoon die tot een gezin behoort.</v>
      </c>
      <c r="H430" s="13" t="str">
        <f>IFERROR(IF(VLOOKUP(A430,VocabularyNL!$A:$G,7)=0,"",VLOOKUP(A430,VocabularyNL!$A:$H,7)),"")</f>
        <v>Persoon die tot een gezin behoort.</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3">
      <c r="A431" s="4">
        <v>479</v>
      </c>
      <c r="B431" s="13" t="str">
        <f>IF($A431&lt;&gt;"",VLOOKUP($A431,Vocabulary!$A:$J,4,),"")</f>
        <v>Person</v>
      </c>
      <c r="C431" s="13" t="str">
        <f>IF($A431&lt;&gt;"",IF(VLOOKUP($A431,Vocabulary!$A:$J,2,)="","",VLOOKUP($A431,Vocabulary!$A:$J,2,)),"")</f>
        <v>isRelatieMet</v>
      </c>
      <c r="D431" s="13" t="str">
        <f>IF($A431&lt;&gt;"",IF(VLOOKUP($A431,Vocabulary!$A:$J,10,)="","",VLOOKUP($A431,Vocabulary!$A:$J,10,)),"")</f>
        <v>&lt;vl-persoon:isRelatieMet&gt;</v>
      </c>
      <c r="E431" s="13" t="str">
        <f>IFERROR(IF(VLOOKUP(A431,VocabularyNL!$A:$G,6)=0,"",VLOOKUP(A431,VocabularyNL!$A:$G,6)),"")</f>
        <v>isRelatieMet</v>
      </c>
      <c r="F431" s="13" t="str">
        <f>IFERROR(IF(VLOOKUP(A431,VocabularyFR!$A:$G,6)=0,"",VLOOKUP(A431,VocabularyFR!$A:$G,6)),"")</f>
        <v/>
      </c>
      <c r="G431" s="13" t="str">
        <f>IF($A431&lt;&gt;"",VLOOKUP($A431,Vocabulary!$A:$J,3,),"")</f>
        <v>Persoon waarmee de persoon gerelateerd is.</v>
      </c>
      <c r="H431" s="13" t="str">
        <f>IFERROR(IF(VLOOKUP(A431,VocabularyNL!$A:$G,7)=0,"",VLOOKUP(A431,VocabularyNL!$A:$H,7)),"")</f>
        <v>Persoon waarmee de persoon gerelateerd is.</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x14ac:dyDescent="0.3">
      <c r="A432" s="4">
        <v>480</v>
      </c>
      <c r="B432" s="13" t="str">
        <f>IF($A432&lt;&gt;"",VLOOKUP($A432,Vocabulary!$A:$J,4,),"")</f>
        <v>Person</v>
      </c>
      <c r="C432" s="13" t="str">
        <f>IF($A432&lt;&gt;"",IF(VLOOKUP($A432,Vocabulary!$A:$J,2,)="","",VLOOKUP($A432,Vocabulary!$A:$J,2,)),"")</f>
        <v>nationaliteit</v>
      </c>
      <c r="D432" s="13" t="str">
        <f>IF($A432&lt;&gt;"",IF(VLOOKUP($A432,Vocabulary!$A:$J,10,)="","",VLOOKUP($A432,Vocabulary!$A:$J,10,)),"")</f>
        <v>&lt;vl-persoon:nationaliteit&gt;</v>
      </c>
      <c r="E432" s="13" t="str">
        <f>IFERROR(IF(VLOOKUP(A432,VocabularyNL!$A:$G,6)=0,"",VLOOKUP(A432,VocabularyNL!$A:$G,6)),"")</f>
        <v>nationaliteit</v>
      </c>
      <c r="F432" s="13" t="str">
        <f>IFERROR(IF(VLOOKUP(A432,VocabularyFR!$A:$G,6)=0,"",VLOOKUP(A432,VocabularyFR!$A:$G,6)),"")</f>
        <v/>
      </c>
      <c r="G432" s="13" t="str">
        <f>IF($A432&lt;&gt;"",VLOOKUP($A432,Vocabulary!$A:$J,3,),"")</f>
        <v>De nationaliteit vd persoon.</v>
      </c>
      <c r="H432" s="13" t="str">
        <f>IFERROR(IF(VLOOKUP(A432,VocabularyNL!$A:$G,7)=0,"",VLOOKUP(A432,VocabularyNL!$A:$H,7)),"")</f>
        <v>De nationaliteit vd persoon.</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x14ac:dyDescent="0.3">
      <c r="A433" s="4">
        <v>481</v>
      </c>
      <c r="B433" s="13" t="str">
        <f>IF($A433&lt;&gt;"",VLOOKUP($A433,Vocabulary!$A:$J,4,),"")</f>
        <v>Person</v>
      </c>
      <c r="C433" s="13" t="str">
        <f>IF($A433&lt;&gt;"",IF(VLOOKUP($A433,Vocabulary!$A:$J,2,)="","",VLOOKUP($A433,Vocabulary!$A:$J,2,)),"")</f>
        <v>plaats</v>
      </c>
      <c r="D433" s="13" t="str">
        <f>IF($A433&lt;&gt;"",IF(VLOOKUP($A433,Vocabulary!$A:$J,10,)="","",VLOOKUP($A433,Vocabulary!$A:$J,10,)),"")</f>
        <v>&lt;vl-persoon:plaats&gt;</v>
      </c>
      <c r="E433" s="13" t="str">
        <f>IFERROR(IF(VLOOKUP(A433,VocabularyNL!$A:$G,6)=0,"",VLOOKUP(A433,VocabularyNL!$A:$G,6)),"")</f>
        <v>plaats</v>
      </c>
      <c r="F433" s="13" t="str">
        <f>IFERROR(IF(VLOOKUP(A433,VocabularyFR!$A:$G,6)=0,"",VLOOKUP(A433,VocabularyFR!$A:$G,6)),"")</f>
        <v/>
      </c>
      <c r="G433" s="13" t="str">
        <f>IF($A433&lt;&gt;"",VLOOKUP($A433,Vocabulary!$A:$J,3,),"")</f>
        <v>Plaats waar de gebeurtenis plaatsvond.</v>
      </c>
      <c r="H433" s="13" t="str">
        <f>IFERROR(IF(VLOOKUP(A433,VocabularyNL!$A:$G,7)=0,"",VLOOKUP(A433,VocabularyNL!$A:$H,7)),"")</f>
        <v>Plaats waar de gebeurtenis plaatsvond.</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x14ac:dyDescent="0.3">
      <c r="A434" s="4">
        <v>482</v>
      </c>
      <c r="B434" s="13" t="str">
        <f>IF($A434&lt;&gt;"",VLOOKUP($A434,Vocabulary!$A:$J,4,),"")</f>
        <v>Person</v>
      </c>
      <c r="C434" s="13" t="str">
        <f>IF($A434&lt;&gt;"",IF(VLOOKUP($A434,Vocabulary!$A:$J,2,)="","",VLOOKUP($A434,Vocabulary!$A:$J,2,)),"")</f>
        <v>registratie</v>
      </c>
      <c r="D434" s="13" t="str">
        <f>IF($A434&lt;&gt;"",IF(VLOOKUP($A434,Vocabulary!$A:$J,10,)="","",VLOOKUP($A434,Vocabulary!$A:$J,10,)),"")</f>
        <v>&lt;vl-persoon:registratie&gt;</v>
      </c>
      <c r="E434" s="13" t="str">
        <f>IFERROR(IF(VLOOKUP(A434,VocabularyNL!$A:$G,6)=0,"",VLOOKUP(A434,VocabularyNL!$A:$G,6)),"")</f>
        <v>registratie</v>
      </c>
      <c r="F434" s="13" t="str">
        <f>IFERROR(IF(VLOOKUP(A434,VocabularyFR!$A:$G,6)=0,"",VLOOKUP(A434,VocabularyFR!$A:$G,6)),"")</f>
        <v/>
      </c>
      <c r="G434" s="13" t="str">
        <f>IF($A434&lt;&gt;"",VLOOKUP($A434,Vocabulary!$A:$J,3,),"")</f>
        <v>Identificatiecode vd persoon ih register.</v>
      </c>
      <c r="H434" s="13" t="str">
        <f>IFERROR(IF(VLOOKUP(A434,VocabularyNL!$A:$G,7)=0,"",VLOOKUP(A434,VocabularyNL!$A:$H,7)),"")</f>
        <v>Identificatiecode vd persoon ih register.</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x14ac:dyDescent="0.3">
      <c r="A435" s="4">
        <v>483</v>
      </c>
      <c r="B435" s="13" t="str">
        <f>IF($A435&lt;&gt;"",VLOOKUP($A435,Vocabulary!$A:$J,4,),"")</f>
        <v>Person</v>
      </c>
      <c r="C435" s="13" t="str">
        <f>IF($A435&lt;&gt;"",IF(VLOOKUP($A435,Vocabulary!$A:$J,2,)="","",VLOOKUP($A435,Vocabulary!$A:$J,2,)),"")</f>
        <v>type</v>
      </c>
      <c r="D435" s="13" t="str">
        <f>IF($A435&lt;&gt;"",IF(VLOOKUP($A435,Vocabulary!$A:$J,10,)="","",VLOOKUP($A435,Vocabulary!$A:$J,10,)),"")</f>
        <v>&lt;vl-persoon:type&gt;</v>
      </c>
      <c r="E435" s="13" t="str">
        <f>IFERROR(IF(VLOOKUP(A435,VocabularyNL!$A:$G,6)=0,"",VLOOKUP(A435,VocabularyNL!$A:$G,6)),"")</f>
        <v>type</v>
      </c>
      <c r="F435" s="13" t="str">
        <f>IFERROR(IF(VLOOKUP(A435,VocabularyFR!$A:$G,6)=0,"",VLOOKUP(A435,VocabularyFR!$A:$G,6)),"")</f>
        <v/>
      </c>
      <c r="G435" s="13" t="str">
        <f>IF($A435&lt;&gt;"",VLOOKUP($A435,Vocabulary!$A:$J,3,),"")</f>
        <v>Aard vd burgerlijke staat.</v>
      </c>
      <c r="H435" s="13" t="str">
        <f>IFERROR(IF(VLOOKUP(A435,VocabularyNL!$A:$G,7)=0,"",VLOOKUP(A435,VocabularyNL!$A:$H,7)),"")</f>
        <v>Aard vd burgerlijke staat.</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28.8" x14ac:dyDescent="0.3">
      <c r="A436" s="4">
        <v>484</v>
      </c>
      <c r="B436" s="13" t="str">
        <f>IF($A436&lt;&gt;"",VLOOKUP($A436,Vocabulary!$A:$J,4,),"")</f>
        <v>Person</v>
      </c>
      <c r="C436" s="13" t="str">
        <f>IF($A436&lt;&gt;"",IF(VLOOKUP($A436,Vocabulary!$A:$J,2,)="","",VLOOKUP($A436,Vocabulary!$A:$J,2,)),"")</f>
        <v>verblijfsadres</v>
      </c>
      <c r="D436" s="13" t="str">
        <f>IF($A436&lt;&gt;"",IF(VLOOKUP($A436,Vocabulary!$A:$J,10,)="","",VLOOKUP($A436,Vocabulary!$A:$J,10,)),"")</f>
        <v>&lt;vl-persoon:verblijfsadres&gt;</v>
      </c>
      <c r="E436" s="13" t="str">
        <f>IFERROR(IF(VLOOKUP(A436,VocabularyNL!$A:$G,6)=0,"",VLOOKUP(A436,VocabularyNL!$A:$G,6)),"")</f>
        <v>verblijfsadres</v>
      </c>
      <c r="F436" s="13" t="str">
        <f>IFERROR(IF(VLOOKUP(A436,VocabularyFR!$A:$G,6)=0,"",VLOOKUP(A436,VocabularyFR!$A:$G,6)),"")</f>
        <v/>
      </c>
      <c r="G436" s="13" t="str">
        <f>IF($A436&lt;&gt;"",VLOOKUP($A436,Vocabulary!$A:$J,3,),"")</f>
        <v>Plaats waar een persoon al dan niet tijdelijk woont of logeert.</v>
      </c>
      <c r="H436" s="13" t="str">
        <f>IFERROR(IF(VLOOKUP(A436,VocabularyNL!$A:$G,7)=0,"",VLOOKUP(A436,VocabularyNL!$A:$H,7)),"")</f>
        <v>Plaats waar een persoon al dan niet tijdelijk woont of logeert.</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ht="28.8" x14ac:dyDescent="0.3">
      <c r="A437" s="4">
        <v>485</v>
      </c>
      <c r="B437" s="13" t="str">
        <f>IF($A437&lt;&gt;"",VLOOKUP($A437,Vocabulary!$A:$J,4,),"")</f>
        <v>Person</v>
      </c>
      <c r="C437" s="13" t="str">
        <f>IF($A437&lt;&gt;"",IF(VLOOKUP($A437,Vocabulary!$A:$J,2,)="","",VLOOKUP($A437,Vocabulary!$A:$J,2,)),"")</f>
        <v>volledigeNaam</v>
      </c>
      <c r="D437" s="13" t="str">
        <f>IF($A437&lt;&gt;"",IF(VLOOKUP($A437,Vocabulary!$A:$J,10,)="","",VLOOKUP($A437,Vocabulary!$A:$J,10,)),"")</f>
        <v>&lt;vl-persoon:volledigeNaam&gt;</v>
      </c>
      <c r="E437" s="13" t="str">
        <f>IFERROR(IF(VLOOKUP(A437,VocabularyNL!$A:$G,6)=0,"",VLOOKUP(A437,VocabularyNL!$A:$G,6)),"")</f>
        <v>volledigeNaam</v>
      </c>
      <c r="F437" s="13" t="str">
        <f>IFERROR(IF(VLOOKUP(A437,VocabularyFR!$A:$G,6)=0,"",VLOOKUP(A437,VocabularyFR!$A:$G,6)),"")</f>
        <v/>
      </c>
      <c r="G437" s="13" t="str">
        <f>IF($A437&lt;&gt;"",VLOOKUP($A437,Vocabulary!$A:$J,3,),"")</f>
        <v>De volledige naam vd persoon, doorgaans de combinatie van voornamen en achternaam.</v>
      </c>
      <c r="H437" s="13" t="str">
        <f>IFERROR(IF(VLOOKUP(A437,VocabularyNL!$A:$G,7)=0,"",VLOOKUP(A437,VocabularyNL!$A:$H,7)),"")</f>
        <v>De volledige naam vd persoon, doorgaans de combinatie van voornamen en achternaam.</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28.8" x14ac:dyDescent="0.3">
      <c r="A438" s="4">
        <v>486</v>
      </c>
      <c r="B438" s="13" t="str">
        <f>IF($A438&lt;&gt;"",VLOOKUP($A438,Vocabulary!$A:$J,4,),"")</f>
        <v>Organization</v>
      </c>
      <c r="C438" s="13" t="str">
        <f>IF($A438&lt;&gt;"",IF(VLOOKUP($A438,Vocabulary!$A:$J,2,)="","",VLOOKUP($A438,Vocabulary!$A:$J,2,)),"")</f>
        <v>Fusie</v>
      </c>
      <c r="D438" s="13" t="str">
        <f>IF($A438&lt;&gt;"",IF(VLOOKUP($A438,Vocabulary!$A:$J,10,)="","",VLOOKUP($A438,Vocabulary!$A:$J,10,)),"")</f>
        <v>&lt;vl-organisatie:Fusie&gt;</v>
      </c>
      <c r="E438" s="13" t="str">
        <f>IFERROR(IF(VLOOKUP(A438,VocabularyNL!$A:$G,6)=0,"",VLOOKUP(A438,VocabularyNL!$A:$G,6)),"")</f>
        <v>Fusie</v>
      </c>
      <c r="F438" s="13" t="str">
        <f>IFERROR(IF(VLOOKUP(A438,VocabularyFR!$A:$G,6)=0,"",VLOOKUP(A438,VocabularyFR!$A:$G,6)),"")</f>
        <v/>
      </c>
      <c r="G438" s="13" t="str">
        <f>IF($A438&lt;&gt;"",VLOOKUP($A438,Vocabulary!$A:$J,3,),"")</f>
        <v>Gebeurtenis waarbij twee organisaties samen een nieuwe organisatie vormen.</v>
      </c>
      <c r="H438" s="13" t="str">
        <f>IFERROR(IF(VLOOKUP(A438,VocabularyNL!$A:$G,7)=0,"",VLOOKUP(A438,VocabularyNL!$A:$H,7)),"")</f>
        <v>Gebeurtenis waarbij twee organisaties samen een nieuwe organisatie vormen.</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86.4" x14ac:dyDescent="0.3">
      <c r="A439" s="4">
        <v>487</v>
      </c>
      <c r="B439" s="13" t="str">
        <f>IF($A439&lt;&gt;"",VLOOKUP($A439,Vocabulary!$A:$J,4,),"")</f>
        <v>Organization</v>
      </c>
      <c r="C439" s="13" t="str">
        <f>IF($A439&lt;&gt;"",IF(VLOOKUP($A439,Vocabulary!$A:$J,2,)="","",VLOOKUP($A439,Vocabulary!$A:$J,2,)),"")</f>
        <v>Hoedanigheid</v>
      </c>
      <c r="D439" s="13" t="str">
        <f>IF($A439&lt;&gt;"",IF(VLOOKUP($A439,Vocabulary!$A:$J,10,)="","",VLOOKUP($A439,Vocabulary!$A:$J,10,)),"")</f>
        <v>&lt;vl-organisatie:Hoedanigheid&gt;</v>
      </c>
      <c r="E439" s="13" t="str">
        <f>IFERROR(IF(VLOOKUP(A439,VocabularyNL!$A:$G,6)=0,"",VLOOKUP(A439,VocabularyNL!$A:$G,6)),"")</f>
        <v>Hoedanigheid</v>
      </c>
      <c r="F439" s="13" t="str">
        <f>IFERROR(IF(VLOOKUP(A439,VocabularyFR!$A:$G,6)=0,"",VLOOKUP(A439,VocabularyFR!$A:$G,6)),"")</f>
        <v/>
      </c>
      <c r="G439" s="13" t="str">
        <f>IF($A439&lt;&gt;"",VLOOKUP($A439,Vocabulary!$A:$J,3,),"")</f>
        <v xml:space="preserve">Agent met een positie. 
Gebruik
 Laat een functie toe om te handelen,bv ihkv een dienstverlening (bv diversiteitsplan wordt opgemaakt door diversiteitsambtenaar). </v>
      </c>
      <c r="H439" s="13" t="str">
        <f>IFERROR(IF(VLOOKUP(A439,VocabularyNL!$A:$G,7)=0,"",VLOOKUP(A439,VocabularyNL!$A:$H,7)),"")</f>
        <v xml:space="preserve">Agent met een positie. 
Gebruik
 Laat een functie toe om te handelen,bv ihkv een dienstverlening (bv diversiteitsplan wordt opgemaakt door diversiteitsambtenaar). </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28.8" x14ac:dyDescent="0.3">
      <c r="A440" s="4">
        <v>488</v>
      </c>
      <c r="B440" s="13" t="str">
        <f>IF($A440&lt;&gt;"",VLOOKUP($A440,Vocabulary!$A:$J,4,),"")</f>
        <v>Organization</v>
      </c>
      <c r="C440" s="13" t="str">
        <f>IF($A440&lt;&gt;"",IF(VLOOKUP($A440,Vocabulary!$A:$J,2,)="","",VLOOKUP($A440,Vocabulary!$A:$J,2,)),"")</f>
        <v>Splitsing</v>
      </c>
      <c r="D440" s="13" t="str">
        <f>IF($A440&lt;&gt;"",IF(VLOOKUP($A440,Vocabulary!$A:$J,10,)="","",VLOOKUP($A440,Vocabulary!$A:$J,10,)),"")</f>
        <v>&lt;vl-organisatie:Splitsing&gt;</v>
      </c>
      <c r="E440" s="13" t="str">
        <f>IFERROR(IF(VLOOKUP(A440,VocabularyNL!$A:$G,6)=0,"",VLOOKUP(A440,VocabularyNL!$A:$G,6)),"")</f>
        <v>Splitsing</v>
      </c>
      <c r="F440" s="13" t="str">
        <f>IFERROR(IF(VLOOKUP(A440,VocabularyFR!$A:$G,6)=0,"",VLOOKUP(A440,VocabularyFR!$A:$G,6)),"")</f>
        <v/>
      </c>
      <c r="G440" s="13" t="str">
        <f>IF($A440&lt;&gt;"",VLOOKUP($A440,Vocabulary!$A:$J,3,),"")</f>
        <v>Gebeurtenis waarbij uit één organisatie twee organisaties worden gevormd.</v>
      </c>
      <c r="H440" s="13" t="str">
        <f>IFERROR(IF(VLOOKUP(A440,VocabularyNL!$A:$G,7)=0,"",VLOOKUP(A440,VocabularyNL!$A:$H,7)),"")</f>
        <v>Gebeurtenis waarbij uit één organisatie twee organisaties worden gevormd.</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x14ac:dyDescent="0.3">
      <c r="A441" s="4">
        <v>489</v>
      </c>
      <c r="B441" s="13" t="str">
        <f>IF($A441&lt;&gt;"",VLOOKUP($A441,Vocabulary!$A:$J,4,),"")</f>
        <v>Organization</v>
      </c>
      <c r="C441" s="13" t="str">
        <f>IF($A441&lt;&gt;"",IF(VLOOKUP($A441,Vocabulary!$A:$J,2,)="","",VLOOKUP($A441,Vocabulary!$A:$J,2,)),"")</f>
        <v>Stopzetting</v>
      </c>
      <c r="D441" s="13" t="str">
        <f>IF($A441&lt;&gt;"",IF(VLOOKUP($A441,Vocabulary!$A:$J,10,)="","",VLOOKUP($A441,Vocabulary!$A:$J,10,)),"")</f>
        <v>&lt;vl-organisatie:Stopzetting&gt;</v>
      </c>
      <c r="E441" s="13" t="str">
        <f>IFERROR(IF(VLOOKUP(A441,VocabularyNL!$A:$G,6)=0,"",VLOOKUP(A441,VocabularyNL!$A:$G,6)),"")</f>
        <v>Stopzetting</v>
      </c>
      <c r="F441" s="13" t="str">
        <f>IFERROR(IF(VLOOKUP(A441,VocabularyFR!$A:$G,6)=0,"",VLOOKUP(A441,VocabularyFR!$A:$G,6)),"")</f>
        <v/>
      </c>
      <c r="G441" s="13" t="str">
        <f>IF($A441&lt;&gt;"",VLOOKUP($A441,Vocabulary!$A:$J,3,),"")</f>
        <v>Gebeurtenis waarbij een organisatie is stopgezet.</v>
      </c>
      <c r="H441" s="13" t="str">
        <f>IFERROR(IF(VLOOKUP(A441,VocabularyNL!$A:$G,7)=0,"",VLOOKUP(A441,VocabularyNL!$A:$H,7)),"")</f>
        <v>Gebeurtenis waarbij een organisatie is stopgezet.</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72" x14ac:dyDescent="0.3">
      <c r="A442" s="4">
        <v>490</v>
      </c>
      <c r="B442" s="13" t="str">
        <f>IF($A442&lt;&gt;"",VLOOKUP($A442,Vocabulary!$A:$J,4,),"")</f>
        <v>Organization</v>
      </c>
      <c r="C442" s="13" t="str">
        <f>IF($A442&lt;&gt;"",IF(VLOOKUP($A442,Vocabulary!$A:$J,2,)="","",VLOOKUP($A442,Vocabulary!$A:$J,2,)),"")</f>
        <v>Vervanging</v>
      </c>
      <c r="D442" s="13" t="str">
        <f>IF($A442&lt;&gt;"",IF(VLOOKUP($A442,Vocabulary!$A:$J,10,)="","",VLOOKUP($A442,Vocabulary!$A:$J,10,)),"")</f>
        <v>&lt;vl-organisatie:Vervanging&gt;</v>
      </c>
      <c r="E442" s="13" t="str">
        <f>IFERROR(IF(VLOOKUP(A442,VocabularyNL!$A:$G,6)=0,"",VLOOKUP(A442,VocabularyNL!$A:$G,6)),"")</f>
        <v>Vervanging</v>
      </c>
      <c r="F442" s="13" t="str">
        <f>IFERROR(IF(VLOOKUP(A442,VocabularyFR!$A:$G,6)=0,"",VLOOKUP(A442,VocabularyFR!$A:$G,6)),"")</f>
        <v/>
      </c>
      <c r="G442" s="13" t="str">
        <f>IF($A442&lt;&gt;"",VLOOKUP($A442,Vocabulary!$A:$J,3,),"")</f>
        <v xml:space="preserve">Gebeurtenis waarbij een organisatie wordt vervangen door een andere. 
Gebruik
 Bvb doorstart ve bedrijf na technisch faillissement. </v>
      </c>
      <c r="H442" s="13" t="str">
        <f>IFERROR(IF(VLOOKUP(A442,VocabularyNL!$A:$G,7)=0,"",VLOOKUP(A442,VocabularyNL!$A:$H,7)),"")</f>
        <v xml:space="preserve">Gebeurtenis waarbij een organisatie wordt vervangen door een andere. 
Gebruik
 Bvb doorstart ve bedrijf na technisch faillissement. </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28.8" x14ac:dyDescent="0.3">
      <c r="A443" s="4">
        <v>491</v>
      </c>
      <c r="B443" s="13" t="str">
        <f>IF($A443&lt;&gt;"",VLOOKUP($A443,Vocabulary!$A:$J,4,),"")</f>
        <v>Organization</v>
      </c>
      <c r="C443" s="13" t="str">
        <f>IF($A443&lt;&gt;"",IF(VLOOKUP($A443,Vocabulary!$A:$J,2,)="","",VLOOKUP($A443,Vocabulary!$A:$J,2,)),"")</f>
        <v>bestaatUit</v>
      </c>
      <c r="D443" s="13" t="str">
        <f>IF($A443&lt;&gt;"",IF(VLOOKUP($A443,Vocabulary!$A:$J,10,)="","",VLOOKUP($A443,Vocabulary!$A:$J,10,)),"")</f>
        <v>&lt;vl-organisatie:bestaatUit&gt;</v>
      </c>
      <c r="E443" s="13" t="str">
        <f>IFERROR(IF(VLOOKUP(A443,VocabularyNL!$A:$G,6)=0,"",VLOOKUP(A443,VocabularyNL!$A:$G,6)),"")</f>
        <v>bestaatUit</v>
      </c>
      <c r="F443" s="13" t="str">
        <f>IFERROR(IF(VLOOKUP(A443,VocabularyFR!$A:$G,6)=0,"",VLOOKUP(A443,VocabularyFR!$A:$G,6)),"")</f>
        <v/>
      </c>
      <c r="G443" s="13" t="str">
        <f>IF($A443&lt;&gt;"",VLOOKUP($A443,Vocabulary!$A:$J,3,),"")</f>
        <v>Adresseerbaar object dat met de vestiging overeenstemt.</v>
      </c>
      <c r="H443" s="13" t="str">
        <f>IFERROR(IF(VLOOKUP(A443,VocabularyNL!$A:$G,7)=0,"",VLOOKUP(A443,VocabularyNL!$A:$H,7)),"")</f>
        <v>Adresseerbaar object dat met de vestiging overeenstemt.</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28.8" x14ac:dyDescent="0.3">
      <c r="A444" s="4">
        <v>492</v>
      </c>
      <c r="B444" s="13" t="str">
        <f>IF($A444&lt;&gt;"",VLOOKUP($A444,Vocabulary!$A:$J,4,),"")</f>
        <v>Organization</v>
      </c>
      <c r="C444" s="13" t="str">
        <f>IF($A444&lt;&gt;"",IF(VLOOKUP($A444,Vocabulary!$A:$J,2,)="","",VLOOKUP($A444,Vocabulary!$A:$J,2,)),"")</f>
        <v>contactinfo</v>
      </c>
      <c r="D444" s="13" t="str">
        <f>IF($A444&lt;&gt;"",IF(VLOOKUP($A444,Vocabulary!$A:$J,10,)="","",VLOOKUP($A444,Vocabulary!$A:$J,10,)),"")</f>
        <v>&lt;vl-organisatie:contactinfo&gt;</v>
      </c>
      <c r="E444" s="13" t="str">
        <f>IFERROR(IF(VLOOKUP(A444,VocabularyNL!$A:$G,6)=0,"",VLOOKUP(A444,VocabularyNL!$A:$G,6)),"")</f>
        <v>contactinfo</v>
      </c>
      <c r="F444" s="13" t="str">
        <f>IFERROR(IF(VLOOKUP(A444,VocabularyFR!$A:$G,6)=0,"",VLOOKUP(A444,VocabularyFR!$A:$G,6)),"")</f>
        <v/>
      </c>
      <c r="G444" s="13" t="str">
        <f>IF($A444&lt;&gt;"",VLOOKUP($A444,Vocabulary!$A:$J,3,),"")</f>
        <v>Informatie zoals email, telefoon die toelaat de hoedanigheid te contacteren.</v>
      </c>
      <c r="H444" s="13" t="str">
        <f>IFERROR(IF(VLOOKUP(A444,VocabularyNL!$A:$G,7)=0,"",VLOOKUP(A444,VocabularyNL!$A:$H,7)),"")</f>
        <v>Informatie zoals email, telefoon die toelaat de hoedanigheid te contacteren.</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216" x14ac:dyDescent="0.3">
      <c r="A445" s="4">
        <v>493</v>
      </c>
      <c r="B445" s="13" t="str">
        <f>IF($A445&lt;&gt;"",VLOOKUP($A445,Vocabulary!$A:$J,4,),"")</f>
        <v>Organization</v>
      </c>
      <c r="C445" s="13" t="str">
        <f>IF($A445&lt;&gt;"",IF(VLOOKUP($A445,Vocabulary!$A:$J,2,)="","",VLOOKUP($A445,Vocabulary!$A:$J,2,)),"")</f>
        <v>rechtspersoonlijkheid</v>
      </c>
      <c r="D445" s="13" t="str">
        <f>IF($A445&lt;&gt;"",IF(VLOOKUP($A445,Vocabulary!$A:$J,10,)="","",VLOOKUP($A445,Vocabulary!$A:$J,10,)),"")</f>
        <v>&lt;vl-organisatie:rechtspersoonlijkheid&gt;</v>
      </c>
      <c r="E445" s="13" t="str">
        <f>IFERROR(IF(VLOOKUP(A445,VocabularyNL!$A:$G,6)=0,"",VLOOKUP(A445,VocabularyNL!$A:$G,6)),"")</f>
        <v>rechtspersoonlijkheid</v>
      </c>
      <c r="F445" s="13" t="str">
        <f>IFERROR(IF(VLOOKUP(A445,VocabularyFR!$A:$G,6)=0,"",VLOOKUP(A445,VocabularyFR!$A:$G,6)),"")</f>
        <v/>
      </c>
      <c r="G445" s="13" t="str">
        <f>IF($A445&lt;&gt;"",VLOOKUP($A445,Vocabulary!$A:$J,3,),"")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5" s="13" t="str">
        <f>IFERROR(IF(VLOOKUP(A445,VocabularyNL!$A:$G,7)=0,"",VLOOKUP(A445,VocabularyNL!$A:$H,7)),"")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5" s="13" t="str">
        <f>IFERROR(IF(VLOOKUP(A445,VocabularyFR!$A:$G,7)=0,"",VLOOKUP(A445,VocabularyFR!$A:$H,7)),"")</f>
        <v/>
      </c>
      <c r="J445" s="13" t="str">
        <f>IF($A445&lt;&gt;"",IF(VLOOKUP($A445,Vocabulary!$A:$J,7,)="","",VLOOKUP($A445,Vocabulary!$A:$J,7,)),"")</f>
        <v/>
      </c>
      <c r="K445" s="13" t="str">
        <f>IFERROR(IF(VLOOKUP(A445,VocabularyNL!$A:$H,8)=0,"",VLOOKUP(A445,VocabularyNL!$A:$H,8)),"")</f>
        <v/>
      </c>
      <c r="L445" s="13" t="str">
        <f>IFERROR(IF(VLOOKUP(A445,VocabularyFR!$A:$H,8)=0,"",VLOOKUP(A445,VocabularyFR!$A:$H,8)),"")</f>
        <v/>
      </c>
    </row>
    <row r="446" spans="1:12" ht="86.4" x14ac:dyDescent="0.3">
      <c r="A446" s="4">
        <v>494</v>
      </c>
      <c r="B446" s="13" t="str">
        <f>IF($A446&lt;&gt;"",VLOOKUP($A446,Vocabulary!$A:$J,4,),"")</f>
        <v>Organization</v>
      </c>
      <c r="C446" s="13" t="str">
        <f>IF($A446&lt;&gt;"",IF(VLOOKUP($A446,Vocabulary!$A:$J,2,)="","",VLOOKUP($A446,Vocabulary!$A:$J,2,)),"")</f>
        <v>rechtstoestand</v>
      </c>
      <c r="D446" s="13" t="str">
        <f>IF($A446&lt;&gt;"",IF(VLOOKUP($A446,Vocabulary!$A:$J,10,)="","",VLOOKUP($A446,Vocabulary!$A:$J,10,)),"")</f>
        <v>&lt;vl-organisatie:rechtstoestand&gt;</v>
      </c>
      <c r="E446" s="13" t="str">
        <f>IFERROR(IF(VLOOKUP(A446,VocabularyNL!$A:$G,6)=0,"",VLOOKUP(A446,VocabularyNL!$A:$G,6)),"")</f>
        <v>rechtstoestand</v>
      </c>
      <c r="F446" s="13" t="str">
        <f>IFERROR(IF(VLOOKUP(A446,VocabularyFR!$A:$G,6)=0,"",VLOOKUP(A446,VocabularyFR!$A:$G,6)),"")</f>
        <v/>
      </c>
      <c r="G446" s="13" t="str">
        <f>IF($A446&lt;&gt;"",VLOOKUP($A446,Vocabulary!$A:$J,3,),"")</f>
        <v xml:space="preserve">Status van de geregistreerde organisatie. 
Gebruik
Stemt in de KBO overeen met rechtstoestand, bvb normale toestand, gerechtelijk akkoord, opening faillissement etc. </v>
      </c>
      <c r="H446" s="13" t="str">
        <f>IFERROR(IF(VLOOKUP(A446,VocabularyNL!$A:$G,7)=0,"",VLOOKUP(A446,VocabularyNL!$A:$H,7)),"")</f>
        <v xml:space="preserve">Status van de geregistreerde organisatie. 
Gebruik
Stemt in de KBO overeen met rechtstoestand, bvb normale toestand, gerechtelijk akkoord, opening faillissement etc. </v>
      </c>
      <c r="I446" s="13" t="str">
        <f>IFERROR(IF(VLOOKUP(A446,VocabularyFR!$A:$G,7)=0,"",VLOOKUP(A446,VocabularyFR!$A:$H,7)),"")</f>
        <v/>
      </c>
      <c r="J446" s="13" t="str">
        <f>IF($A446&lt;&gt;"",IF(VLOOKUP($A446,Vocabulary!$A:$J,7,)="","",VLOOKUP($A446,Vocabulary!$A:$J,7,)),"")</f>
        <v/>
      </c>
      <c r="K446" s="13" t="str">
        <f>IFERROR(IF(VLOOKUP(A446,VocabularyNL!$A:$H,8)=0,"",VLOOKUP(A446,VocabularyNL!$A:$H,8)),"")</f>
        <v/>
      </c>
      <c r="L446" s="13" t="str">
        <f>IFERROR(IF(VLOOKUP(A446,VocabularyFR!$A:$H,8)=0,"",VLOOKUP(A446,VocabularyFR!$A:$H,8)),"")</f>
        <v/>
      </c>
    </row>
    <row r="447" spans="1:12" ht="72" x14ac:dyDescent="0.3">
      <c r="A447" s="4">
        <v>495</v>
      </c>
      <c r="B447" s="13" t="str">
        <f>IF($A447&lt;&gt;"",VLOOKUP($A447,Vocabulary!$A:$J,4,),"")</f>
        <v>Organization</v>
      </c>
      <c r="C447" s="13" t="str">
        <f>IF($A447&lt;&gt;"",IF(VLOOKUP($A447,Vocabulary!$A:$J,2,)="","",VLOOKUP($A447,Vocabulary!$A:$J,2,)),"")</f>
        <v>rechtsvorm</v>
      </c>
      <c r="D447" s="13" t="str">
        <f>IF($A447&lt;&gt;"",IF(VLOOKUP($A447,Vocabulary!$A:$J,10,)="","",VLOOKUP($A447,Vocabulary!$A:$J,10,)),"")</f>
        <v>&lt;vl-organisatie:rechtsvorm&gt;</v>
      </c>
      <c r="E447" s="13" t="str">
        <f>IFERROR(IF(VLOOKUP(A447,VocabularyNL!$A:$G,6)=0,"",VLOOKUP(A447,VocabularyNL!$A:$G,6)),"")</f>
        <v>rechtsvorm</v>
      </c>
      <c r="F447" s="13" t="str">
        <f>IFERROR(IF(VLOOKUP(A447,VocabularyFR!$A:$G,6)=0,"",VLOOKUP(A447,VocabularyFR!$A:$G,6)),"")</f>
        <v/>
      </c>
      <c r="G447" s="13" t="str">
        <f>IF($A447&lt;&gt;"",VLOOKUP($A447,Vocabulary!$A:$J,3,),"")</f>
        <v xml:space="preserve">Juridisch statuut van de geregistreerde organisatie. 
Gebruik
Stemt in de KBO overeen met rechtsvorm, bvb NV, VZW, Stad/Gemeente, OCMW etc. </v>
      </c>
      <c r="H447" s="13" t="str">
        <f>IFERROR(IF(VLOOKUP(A447,VocabularyNL!$A:$G,7)=0,"",VLOOKUP(A447,VocabularyNL!$A:$H,7)),"")</f>
        <v xml:space="preserve">Juridisch statuut van de geregistreerde organisatie. 
Gebruik
Stemt in de KBO overeen met rechtsvorm, bvb NV, VZW, Stad/Gemeente, OCMW etc. </v>
      </c>
      <c r="I447" s="13" t="str">
        <f>IFERROR(IF(VLOOKUP(A447,VocabularyFR!$A:$G,7)=0,"",VLOOKUP(A447,VocabularyFR!$A:$H,7)),"")</f>
        <v/>
      </c>
      <c r="J447" s="13" t="str">
        <f>IF($A447&lt;&gt;"",IF(VLOOKUP($A447,Vocabulary!$A:$J,7,)="","",VLOOKUP($A447,Vocabulary!$A:$J,7,)),"")</f>
        <v/>
      </c>
      <c r="K447" s="13" t="str">
        <f>IFERROR(IF(VLOOKUP(A447,VocabularyNL!$A:$H,8)=0,"",VLOOKUP(A447,VocabularyNL!$A:$H,8)),"")</f>
        <v/>
      </c>
      <c r="L447" s="13" t="str">
        <f>IFERROR(IF(VLOOKUP(A447,VocabularyFR!$A:$H,8)=0,"",VLOOKUP(A447,VocabularyFR!$A:$H,8)),"")</f>
        <v/>
      </c>
    </row>
    <row r="448" spans="1:12" ht="57.6" x14ac:dyDescent="0.3">
      <c r="A448" s="4">
        <v>496</v>
      </c>
      <c r="B448" s="13" t="str">
        <f>IF($A448&lt;&gt;"",VLOOKUP($A448,Vocabulary!$A:$J,4,),"")</f>
        <v>Organization</v>
      </c>
      <c r="C448" s="13" t="str">
        <f>IF($A448&lt;&gt;"",IF(VLOOKUP($A448,Vocabulary!$A:$J,2,)="","",VLOOKUP($A448,Vocabulary!$A:$J,2,)),"")</f>
        <v>redenStopzetting</v>
      </c>
      <c r="D448" s="13" t="str">
        <f>IF($A448&lt;&gt;"",IF(VLOOKUP($A448,Vocabulary!$A:$J,10,)="","",VLOOKUP($A448,Vocabulary!$A:$J,10,)),"")</f>
        <v>&lt;vl-organisatie:redenStopzetting&gt;</v>
      </c>
      <c r="E448" s="13" t="str">
        <f>IFERROR(IF(VLOOKUP(A448,VocabularyNL!$A:$G,6)=0,"",VLOOKUP(A448,VocabularyNL!$A:$G,6)),"")</f>
        <v>redenStopzetting</v>
      </c>
      <c r="F448" s="13" t="str">
        <f>IFERROR(IF(VLOOKUP(A448,VocabularyFR!$A:$G,6)=0,"",VLOOKUP(A448,VocabularyFR!$A:$G,6)),"")</f>
        <v/>
      </c>
      <c r="G448" s="13" t="str">
        <f>IF($A448&lt;&gt;"",VLOOKUP($A448,Vocabulary!$A:$J,3,),"")</f>
        <v xml:space="preserve">Reden waarom de organisatie is stopgezet. 
Gebruik
Bvb pensionering, faillissement </v>
      </c>
      <c r="H448" s="13" t="str">
        <f>IFERROR(IF(VLOOKUP(A448,VocabularyNL!$A:$G,7)=0,"",VLOOKUP(A448,VocabularyNL!$A:$H,7)),"")</f>
        <v xml:space="preserve">Reden waarom de organisatie is stopgezet. 
Gebruik
Bvb pensionering, faillissement </v>
      </c>
      <c r="I448" s="13" t="str">
        <f>IFERROR(IF(VLOOKUP(A448,VocabularyFR!$A:$G,7)=0,"",VLOOKUP(A448,VocabularyFR!$A:$H,7)),"")</f>
        <v/>
      </c>
      <c r="J448" s="13" t="str">
        <f>IF($A448&lt;&gt;"",IF(VLOOKUP($A448,Vocabulary!$A:$J,7,)="","",VLOOKUP($A448,Vocabulary!$A:$J,7,)),"")</f>
        <v/>
      </c>
      <c r="K448" s="13" t="str">
        <f>IFERROR(IF(VLOOKUP(A448,VocabularyNL!$A:$H,8)=0,"",VLOOKUP(A448,VocabularyNL!$A:$H,8)),"")</f>
        <v/>
      </c>
      <c r="L448" s="13" t="str">
        <f>IFERROR(IF(VLOOKUP(A448,VocabularyFR!$A:$H,8)=0,"",VLOOKUP(A448,VocabularyFR!$A:$H,8)),"")</f>
        <v/>
      </c>
    </row>
    <row r="449" spans="1:12" ht="28.8" x14ac:dyDescent="0.3">
      <c r="A449" s="4">
        <v>497</v>
      </c>
      <c r="B449" s="13" t="str">
        <f>IF($A449&lt;&gt;"",VLOOKUP($A449,Vocabulary!$A:$J,4,),"")</f>
        <v>Generic</v>
      </c>
      <c r="C449" s="13" t="str">
        <f>IF($A449&lt;&gt;"",IF(VLOOKUP($A449,Vocabulary!$A:$J,2,)="","",VLOOKUP($A449,Vocabulary!$A:$J,2,)),"")</f>
        <v>aanschrijfprefix</v>
      </c>
      <c r="D449" s="13" t="str">
        <f>IF($A449&lt;&gt;"",IF(VLOOKUP($A449,Vocabulary!$A:$J,10,)="","",VLOOKUP($A449,Vocabulary!$A:$J,10,)),"")</f>
        <v>&lt;vl-generiek-ext:aanschrijfprefix&gt;</v>
      </c>
      <c r="E449" s="13" t="str">
        <f>IFERROR(IF(VLOOKUP(A449,VocabularyNL!$A:$G,6)=0,"",VLOOKUP(A449,VocabularyNL!$A:$G,6)),"")</f>
        <v>aanschrijfprefix</v>
      </c>
      <c r="F449" s="13" t="str">
        <f>IFERROR(IF(VLOOKUP(A449,VocabularyFR!$A:$G,6)=0,"",VLOOKUP(A449,VocabularyFR!$A:$G,6)),"")</f>
        <v/>
      </c>
      <c r="G449" s="13">
        <f>IF($A449&lt;&gt;"",VLOOKUP($A449,Vocabulary!$A:$J,3,),"")</f>
        <v>0</v>
      </c>
      <c r="H449" s="13" t="str">
        <f>IFERROR(IF(VLOOKUP(A449,VocabularyNL!$A:$G,7)=0,"",VLOOKUP(A449,VocabularyNL!$A:$H,7)),"")</f>
        <v/>
      </c>
      <c r="I449" s="13" t="str">
        <f>IFERROR(IF(VLOOKUP(A449,VocabularyFR!$A:$G,7)=0,"",VLOOKUP(A449,VocabularyFR!$A:$H,7)),"")</f>
        <v/>
      </c>
      <c r="J449" s="13" t="str">
        <f>IF($A449&lt;&gt;"",IF(VLOOKUP($A449,Vocabulary!$A:$J,7,)="","",VLOOKUP($A449,Vocabulary!$A:$J,7,)),"")</f>
        <v>external terminology:
http://ww.w3.org/2006/vcard/ns#honorific-prefix</v>
      </c>
      <c r="K449" s="13" t="str">
        <f>IFERROR(IF(VLOOKUP(A449,VocabularyNL!$A:$H,8)=0,"",VLOOKUP(A449,VocabularyNL!$A:$H,8)),"")</f>
        <v/>
      </c>
      <c r="L449" s="13" t="str">
        <f>IFERROR(IF(VLOOKUP(A449,VocabularyFR!$A:$H,8)=0,"",VLOOKUP(A449,VocabularyFR!$A:$H,8)),"")</f>
        <v/>
      </c>
    </row>
    <row r="450" spans="1:12" ht="28.8" x14ac:dyDescent="0.3">
      <c r="A450" s="4">
        <v>498</v>
      </c>
      <c r="B450" s="13" t="str">
        <f>IF($A450&lt;&gt;"",VLOOKUP($A450,Vocabulary!$A:$J,4,),"")</f>
        <v>Generic</v>
      </c>
      <c r="C450" s="13" t="str">
        <f>IF($A450&lt;&gt;"",IF(VLOOKUP($A450,Vocabulary!$A:$J,2,)="","",VLOOKUP($A450,Vocabulary!$A:$J,2,)),"")</f>
        <v>Activiteit</v>
      </c>
      <c r="D450" s="13" t="str">
        <f>IF($A450&lt;&gt;"",IF(VLOOKUP($A450,Vocabulary!$A:$J,10,)="","",VLOOKUP($A450,Vocabulary!$A:$J,10,)),"")</f>
        <v>&lt;vl-generiek-ext:Activiteit&gt;</v>
      </c>
      <c r="E450" s="13" t="str">
        <f>IFERROR(IF(VLOOKUP(A450,VocabularyNL!$A:$G,6)=0,"",VLOOKUP(A450,VocabularyNL!$A:$G,6)),"")</f>
        <v>Activiteit</v>
      </c>
      <c r="F450" s="13" t="str">
        <f>IFERROR(IF(VLOOKUP(A450,VocabularyFR!$A:$G,6)=0,"",VLOOKUP(A450,VocabularyFR!$A:$G,6)),"")</f>
        <v/>
      </c>
      <c r="G450" s="13">
        <f>IF($A450&lt;&gt;"",VLOOKUP($A450,Vocabulary!$A:$J,3,),"")</f>
        <v>0</v>
      </c>
      <c r="H450" s="13" t="str">
        <f>IFERROR(IF(VLOOKUP(A450,VocabularyNL!$A:$G,7)=0,"",VLOOKUP(A450,VocabularyNL!$A:$H,7)),"")</f>
        <v/>
      </c>
      <c r="I450" s="13" t="str">
        <f>IFERROR(IF(VLOOKUP(A450,VocabularyFR!$A:$G,7)=0,"",VLOOKUP(A450,VocabularyFR!$A:$H,7)),"")</f>
        <v/>
      </c>
      <c r="J450" s="13" t="str">
        <f>IF($A450&lt;&gt;"",IF(VLOOKUP($A450,Vocabulary!$A:$J,7,)="","",VLOOKUP($A450,Vocabulary!$A:$J,7,)),"")</f>
        <v>external terminology:
http://www.w3.org/ns/prov#Activity</v>
      </c>
      <c r="K450" s="13" t="str">
        <f>IFERROR(IF(VLOOKUP(A450,VocabularyNL!$A:$H,8)=0,"",VLOOKUP(A450,VocabularyNL!$A:$H,8)),"")</f>
        <v/>
      </c>
      <c r="L450" s="13" t="str">
        <f>IFERROR(IF(VLOOKUP(A450,VocabularyFR!$A:$H,8)=0,"",VLOOKUP(A450,VocabularyFR!$A:$H,8)),"")</f>
        <v/>
      </c>
    </row>
    <row r="451" spans="1:12" ht="28.8" x14ac:dyDescent="0.3">
      <c r="A451" s="4">
        <v>499</v>
      </c>
      <c r="B451" s="13" t="str">
        <f>IF($A451&lt;&gt;"",VLOOKUP($A451,Vocabulary!$A:$J,4,),"")</f>
        <v>Generic</v>
      </c>
      <c r="C451" s="13" t="str">
        <f>IF($A451&lt;&gt;"",IF(VLOOKUP($A451,Vocabulary!$A:$J,2,)="","",VLOOKUP($A451,Vocabulary!$A:$J,2,)),"")</f>
        <v>activiteit</v>
      </c>
      <c r="D451" s="13" t="str">
        <f>IF($A451&lt;&gt;"",IF(VLOOKUP($A451,Vocabulary!$A:$J,10,)="","",VLOOKUP($A451,Vocabulary!$A:$J,10,)),"")</f>
        <v>&lt;vl-generiek-ext:activiteit&gt;</v>
      </c>
      <c r="E451" s="13" t="str">
        <f>IFERROR(IF(VLOOKUP(A451,VocabularyNL!$A:$G,6)=0,"",VLOOKUP(A451,VocabularyNL!$A:$G,6)),"")</f>
        <v>activiteit</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http://www.w3.org/ns/prov#activity</v>
      </c>
      <c r="K451" s="13" t="str">
        <f>IFERROR(IF(VLOOKUP(A451,VocabularyNL!$A:$H,8)=0,"",VLOOKUP(A451,VocabularyNL!$A:$H,8)),"")</f>
        <v/>
      </c>
      <c r="L451" s="13" t="str">
        <f>IFERROR(IF(VLOOKUP(A451,VocabularyFR!$A:$H,8)=0,"",VLOOKUP(A451,VocabularyFR!$A:$H,8)),"")</f>
        <v/>
      </c>
    </row>
    <row r="452" spans="1:12" ht="28.8" x14ac:dyDescent="0.3">
      <c r="A452" s="4">
        <v>500</v>
      </c>
      <c r="B452" s="13" t="str">
        <f>IF($A452&lt;&gt;"",VLOOKUP($A452,Vocabulary!$A:$J,4,),"")</f>
        <v>Generic</v>
      </c>
      <c r="C452" s="13" t="str">
        <f>IF($A452&lt;&gt;"",IF(VLOOKUP($A452,Vocabulary!$A:$J,2,)="","",VLOOKUP($A452,Vocabulary!$A:$J,2,)),"")</f>
        <v>adres</v>
      </c>
      <c r="D452" s="13" t="str">
        <f>IF($A452&lt;&gt;"",IF(VLOOKUP($A452,Vocabulary!$A:$J,10,)="","",VLOOKUP($A452,Vocabulary!$A:$J,10,)),"")</f>
        <v>&lt;vl-generiek-ext:adres&gt;</v>
      </c>
      <c r="E452" s="13" t="str">
        <f>IFERROR(IF(VLOOKUP(A452,VocabularyNL!$A:$G,6)=0,"",VLOOKUP(A452,VocabularyNL!$A:$G,6)),"")</f>
        <v>adres</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http://www.w3.org/ns/locn#address</v>
      </c>
      <c r="K452" s="13" t="str">
        <f>IFERROR(IF(VLOOKUP(A452,VocabularyNL!$A:$H,8)=0,"",VLOOKUP(A452,VocabularyNL!$A:$H,8)),"")</f>
        <v/>
      </c>
      <c r="L452" s="13" t="str">
        <f>IFERROR(IF(VLOOKUP(A452,VocabularyFR!$A:$H,8)=0,"",VLOOKUP(A452,VocabularyFR!$A:$H,8)),"")</f>
        <v/>
      </c>
    </row>
    <row r="453" spans="1:12" ht="43.2" x14ac:dyDescent="0.3">
      <c r="A453" s="4">
        <v>501</v>
      </c>
      <c r="B453" s="13" t="str">
        <f>IF($A453&lt;&gt;"",VLOOKUP($A453,Vocabulary!$A:$J,4,),"")</f>
        <v>Generic</v>
      </c>
      <c r="C453" s="13" t="str">
        <f>IF($A453&lt;&gt;"",IF(VLOOKUP($A453,Vocabulary!$A:$J,2,)="","",VLOOKUP($A453,Vocabulary!$A:$J,2,)),"")</f>
        <v>Agent</v>
      </c>
      <c r="D453" s="13" t="str">
        <f>IF($A453&lt;&gt;"",IF(VLOOKUP($A453,Vocabulary!$A:$J,10,)="","",VLOOKUP($A453,Vocabulary!$A:$J,10,)),"")</f>
        <v>&lt;vl-generiek-ext:Agent&gt;</v>
      </c>
      <c r="E453" s="13" t="str">
        <f>IFERROR(IF(VLOOKUP(A453,VocabularyNL!$A:$G,6)=0,"",VLOOKUP(A453,VocabularyNL!$A:$G,6)),"")</f>
        <v>Agent</v>
      </c>
      <c r="F453" s="13" t="str">
        <f>IFERROR(IF(VLOOKUP(A453,VocabularyFR!$A:$G,6)=0,"",VLOOKUP(A453,VocabularyFR!$A:$G,6)),"")</f>
        <v/>
      </c>
      <c r="G453" s="13" t="str">
        <f>IF($A453&lt;&gt;"",VLOOKUP($A453,Vocabulary!$A:$J,3,),"")</f>
        <v>Examples of Agent include person, organization, and software agent.
A resource that acts or has the power to act.</v>
      </c>
      <c r="H453" s="13" t="str">
        <f>IFERROR(IF(VLOOKUP(A453,VocabularyNL!$A:$G,7)=0,"",VLOOKUP(A453,VocabularyNL!$A:$H,7)),"")</f>
        <v>Examples of Agent include person, organization, and software agent.
A resource that acts or has the power to act.</v>
      </c>
      <c r="I453" s="13" t="str">
        <f>IFERROR(IF(VLOOKUP(A453,VocabularyFR!$A:$G,7)=0,"",VLOOKUP(A453,VocabularyFR!$A:$H,7)),"")</f>
        <v/>
      </c>
      <c r="J453" s="13" t="str">
        <f>IF($A453&lt;&gt;"",IF(VLOOKUP($A453,Vocabulary!$A:$J,7,)="","",VLOOKUP($A453,Vocabulary!$A:$J,7,)),"")</f>
        <v>external terminology:
http://purl.org/dc/terms/Agent</v>
      </c>
      <c r="K453" s="13" t="str">
        <f>IFERROR(IF(VLOOKUP(A453,VocabularyNL!$A:$H,8)=0,"",VLOOKUP(A453,VocabularyNL!$A:$H,8)),"")</f>
        <v/>
      </c>
      <c r="L453" s="13" t="str">
        <f>IFERROR(IF(VLOOKUP(A453,VocabularyFR!$A:$H,8)=0,"",VLOOKUP(A453,VocabularyFR!$A:$H,8)),"")</f>
        <v/>
      </c>
    </row>
    <row r="454" spans="1:12" ht="43.2" x14ac:dyDescent="0.3">
      <c r="A454" s="4">
        <v>502</v>
      </c>
      <c r="B454" s="13" t="str">
        <f>IF($A454&lt;&gt;"",VLOOKUP($A454,Vocabulary!$A:$J,4,),"")</f>
        <v>Generic</v>
      </c>
      <c r="C454" s="13" t="str">
        <f>IF($A454&lt;&gt;"",IF(VLOOKUP($A454,Vocabulary!$A:$J,2,)="","",VLOOKUP($A454,Vocabulary!$A:$J,2,)),"")</f>
        <v>Agent</v>
      </c>
      <c r="D454" s="13" t="str">
        <f>IF($A454&lt;&gt;"",IF(VLOOKUP($A454,Vocabulary!$A:$J,10,)="","",VLOOKUP($A454,Vocabulary!$A:$J,10,)),"")</f>
        <v>&lt;vl-generiek-ext:Agent&gt;</v>
      </c>
      <c r="E454" s="13" t="str">
        <f>IFERROR(IF(VLOOKUP(A454,VocabularyNL!$A:$G,6)=0,"",VLOOKUP(A454,VocabularyNL!$A:$G,6)),"")</f>
        <v>Agent</v>
      </c>
      <c r="F454" s="13" t="str">
        <f>IFERROR(IF(VLOOKUP(A454,VocabularyFR!$A:$G,6)=0,"",VLOOKUP(A454,VocabularyFR!$A:$G,6)),"")</f>
        <v/>
      </c>
      <c r="G454" s="13" t="str">
        <f>IF($A454&lt;&gt;"",VLOOKUP($A454,Vocabulary!$A:$J,3,),"")</f>
        <v>An agent is something that bears some form of responsibility for an activity taking place, for the existence of an entity, or for another agent's activity.</v>
      </c>
      <c r="H454" s="13" t="str">
        <f>IFERROR(IF(VLOOKUP(A454,VocabularyNL!$A:$G,7)=0,"",VLOOKUP(A454,VocabularyNL!$A:$H,7)),"")</f>
        <v>An agent is something that bears some form of responsibility for an activity taking place, for the existence of an entity, or for another agent's activity.</v>
      </c>
      <c r="I454" s="13" t="str">
        <f>IFERROR(IF(VLOOKUP(A454,VocabularyFR!$A:$G,7)=0,"",VLOOKUP(A454,VocabularyFR!$A:$H,7)),"")</f>
        <v/>
      </c>
      <c r="J454" s="13" t="str">
        <f>IF($A454&lt;&gt;"",IF(VLOOKUP($A454,Vocabulary!$A:$J,7,)="","",VLOOKUP($A454,Vocabulary!$A:$J,7,)),"")</f>
        <v>external terminology:
http://www.w3.org/ns/prov#Agent</v>
      </c>
      <c r="K454" s="13" t="str">
        <f>IFERROR(IF(VLOOKUP(A454,VocabularyNL!$A:$H,8)=0,"",VLOOKUP(A454,VocabularyNL!$A:$H,8)),"")</f>
        <v/>
      </c>
      <c r="L454" s="13" t="str">
        <f>IFERROR(IF(VLOOKUP(A454,VocabularyFR!$A:$H,8)=0,"",VLOOKUP(A454,VocabularyFR!$A:$H,8)),"")</f>
        <v/>
      </c>
    </row>
    <row r="455" spans="1:12" ht="28.8" x14ac:dyDescent="0.3">
      <c r="A455" s="4">
        <v>503</v>
      </c>
      <c r="B455" s="13" t="str">
        <f>IF($A455&lt;&gt;"",VLOOKUP($A455,Vocabulary!$A:$J,4,),"")</f>
        <v>Generic</v>
      </c>
      <c r="C455" s="13" t="str">
        <f>IF($A455&lt;&gt;"",IF(VLOOKUP($A455,Vocabulary!$A:$J,2,)="","",VLOOKUP($A455,Vocabulary!$A:$J,2,)),"")</f>
        <v>alsGML</v>
      </c>
      <c r="D455" s="13" t="str">
        <f>IF($A455&lt;&gt;"",IF(VLOOKUP($A455,Vocabulary!$A:$J,10,)="","",VLOOKUP($A455,Vocabulary!$A:$J,10,)),"")</f>
        <v>&lt;vl-generiek-ext:alsGML&gt;</v>
      </c>
      <c r="E455" s="13" t="str">
        <f>IFERROR(IF(VLOOKUP(A455,VocabularyNL!$A:$G,6)=0,"",VLOOKUP(A455,VocabularyNL!$A:$G,6)),"")</f>
        <v>alsGML</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http://www.opengis.net/ont/geosparql#asGML</v>
      </c>
      <c r="K455" s="13" t="str">
        <f>IFERROR(IF(VLOOKUP(A455,VocabularyNL!$A:$H,8)=0,"",VLOOKUP(A455,VocabularyNL!$A:$H,8)),"")</f>
        <v/>
      </c>
      <c r="L455" s="13" t="str">
        <f>IFERROR(IF(VLOOKUP(A455,VocabularyFR!$A:$H,8)=0,"",VLOOKUP(A455,VocabularyFR!$A:$H,8)),"")</f>
        <v/>
      </c>
    </row>
    <row r="456" spans="1:12" ht="28.8" x14ac:dyDescent="0.3">
      <c r="A456" s="4">
        <v>504</v>
      </c>
      <c r="B456" s="13" t="str">
        <f>IF($A456&lt;&gt;"",VLOOKUP($A456,Vocabulary!$A:$J,4,),"")</f>
        <v>Generic</v>
      </c>
      <c r="C456" s="13" t="str">
        <f>IF($A456&lt;&gt;"",IF(VLOOKUP($A456,Vocabulary!$A:$J,2,)="","",VLOOKUP($A456,Vocabulary!$A:$J,2,)),"")</f>
        <v>alsWKT</v>
      </c>
      <c r="D456" s="13" t="str">
        <f>IF($A456&lt;&gt;"",IF(VLOOKUP($A456,Vocabulary!$A:$J,10,)="","",VLOOKUP($A456,Vocabulary!$A:$J,10,)),"")</f>
        <v>&lt;vl-generiek-ext:alsWKT&gt;</v>
      </c>
      <c r="E456" s="13" t="str">
        <f>IFERROR(IF(VLOOKUP(A456,VocabularyNL!$A:$G,6)=0,"",VLOOKUP(A456,VocabularyNL!$A:$G,6)),"")</f>
        <v>alsWKT</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http://www.opengis.net/ont/geosparql#asWKT</v>
      </c>
      <c r="K456" s="13" t="str">
        <f>IFERROR(IF(VLOOKUP(A456,VocabularyNL!$A:$H,8)=0,"",VLOOKUP(A456,VocabularyNL!$A:$H,8)),"")</f>
        <v/>
      </c>
      <c r="L456" s="13" t="str">
        <f>IFERROR(IF(VLOOKUP(A456,VocabularyFR!$A:$H,8)=0,"",VLOOKUP(A456,VocabularyFR!$A:$H,8)),"")</f>
        <v/>
      </c>
    </row>
    <row r="457" spans="1:12" ht="28.8" x14ac:dyDescent="0.3">
      <c r="A457" s="4">
        <v>505</v>
      </c>
      <c r="B457" s="13" t="str">
        <f>IF($A457&lt;&gt;"",VLOOKUP($A457,Vocabulary!$A:$J,4,),"")</f>
        <v>Generic</v>
      </c>
      <c r="C457" s="13" t="str">
        <f>IF($A457&lt;&gt;"",IF(VLOOKUP($A457,Vocabulary!$A:$J,2,)="","",VLOOKUP($A457,Vocabulary!$A:$J,2,)),"")</f>
        <v>beschrijving</v>
      </c>
      <c r="D457" s="13" t="str">
        <f>IF($A457&lt;&gt;"",IF(VLOOKUP($A457,Vocabulary!$A:$J,10,)="","",VLOOKUP($A457,Vocabulary!$A:$J,10,)),"")</f>
        <v>&lt;vl-generiek-ext:beschrijving&gt;</v>
      </c>
      <c r="E457" s="13" t="str">
        <f>IFERROR(IF(VLOOKUP(A457,VocabularyNL!$A:$G,6)=0,"",VLOOKUP(A457,VocabularyNL!$A:$G,6)),"")</f>
        <v>beschrijving</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http://purl.org/dc/terms/description</v>
      </c>
      <c r="K457" s="13" t="str">
        <f>IFERROR(IF(VLOOKUP(A457,VocabularyNL!$A:$H,8)=0,"",VLOOKUP(A457,VocabularyNL!$A:$H,8)),"")</f>
        <v/>
      </c>
      <c r="L457" s="13" t="str">
        <f>IFERROR(IF(VLOOKUP(A457,VocabularyFR!$A:$H,8)=0,"",VLOOKUP(A457,VocabularyFR!$A:$H,8)),"")</f>
        <v/>
      </c>
    </row>
    <row r="458" spans="1:12" ht="28.8" x14ac:dyDescent="0.3">
      <c r="A458" s="4">
        <v>506</v>
      </c>
      <c r="B458" s="13" t="str">
        <f>IF($A458&lt;&gt;"",VLOOKUP($A458,Vocabulary!$A:$J,4,),"")</f>
        <v>Generic</v>
      </c>
      <c r="C458" s="13" t="str">
        <f>IF($A458&lt;&gt;"",IF(VLOOKUP($A458,Vocabulary!$A:$J,2,)="","",VLOOKUP($A458,Vocabulary!$A:$J,2,)),"")</f>
        <v>Contactpunt</v>
      </c>
      <c r="D458" s="13" t="str">
        <f>IF($A458&lt;&gt;"",IF(VLOOKUP($A458,Vocabulary!$A:$J,10,)="","",VLOOKUP($A458,Vocabulary!$A:$J,10,)),"")</f>
        <v>&lt;vl-generiek-ext:Contactpunt&gt;</v>
      </c>
      <c r="E458" s="13" t="str">
        <f>IFERROR(IF(VLOOKUP(A458,VocabularyNL!$A:$G,6)=0,"",VLOOKUP(A458,VocabularyNL!$A:$G,6)),"")</f>
        <v>Contactpunt</v>
      </c>
      <c r="F458" s="13" t="str">
        <f>IFERROR(IF(VLOOKUP(A458,VocabularyFR!$A:$G,6)=0,"",VLOOKUP(A458,VocabularyFR!$A:$G,6)),"")</f>
        <v/>
      </c>
      <c r="G458" s="13" t="str">
        <f>IF($A458&lt;&gt;"",VLOOKUP($A458,Vocabulary!$A:$J,3,),"")</f>
        <v>A contact point for a person or organization.</v>
      </c>
      <c r="H458" s="13" t="str">
        <f>IFERROR(IF(VLOOKUP(A458,VocabularyNL!$A:$G,7)=0,"",VLOOKUP(A458,VocabularyNL!$A:$H,7)),"")</f>
        <v>A contact point for a person or organization.</v>
      </c>
      <c r="I458" s="13" t="str">
        <f>IFERROR(IF(VLOOKUP(A458,VocabularyFR!$A:$G,7)=0,"",VLOOKUP(A458,VocabularyFR!$A:$H,7)),"")</f>
        <v/>
      </c>
      <c r="J458" s="13" t="str">
        <f>IF($A458&lt;&gt;"",IF(VLOOKUP($A458,Vocabulary!$A:$J,7,)="","",VLOOKUP($A458,Vocabulary!$A:$J,7,)),"")</f>
        <v>external terminology:
http://schema.org/ContactPoint</v>
      </c>
      <c r="K458" s="13" t="str">
        <f>IFERROR(IF(VLOOKUP(A458,VocabularyNL!$A:$H,8)=0,"",VLOOKUP(A458,VocabularyNL!$A:$H,8)),"")</f>
        <v/>
      </c>
      <c r="L458" s="13" t="str">
        <f>IFERROR(IF(VLOOKUP(A458,VocabularyFR!$A:$H,8)=0,"",VLOOKUP(A458,VocabularyFR!$A:$H,8)),"")</f>
        <v/>
      </c>
    </row>
    <row r="459" spans="1:12" ht="28.8" x14ac:dyDescent="0.3">
      <c r="A459" s="4">
        <v>507</v>
      </c>
      <c r="B459" s="13" t="str">
        <f>IF($A459&lt;&gt;"",VLOOKUP($A459,Vocabulary!$A:$J,4,),"")</f>
        <v>Generic</v>
      </c>
      <c r="C459" s="13" t="str">
        <f>IF($A459&lt;&gt;"",IF(VLOOKUP($A459,Vocabulary!$A:$J,2,)="","",VLOOKUP($A459,Vocabulary!$A:$J,2,)),"")</f>
        <v>Document</v>
      </c>
      <c r="D459" s="13" t="str">
        <f>IF($A459&lt;&gt;"",IF(VLOOKUP($A459,Vocabulary!$A:$J,10,)="","",VLOOKUP($A459,Vocabulary!$A:$J,10,)),"")</f>
        <v>&lt;vl-generiek-ext:Document&gt;</v>
      </c>
      <c r="E459" s="13" t="str">
        <f>IFERROR(IF(VLOOKUP(A459,VocabularyNL!$A:$G,6)=0,"",VLOOKUP(A459,VocabularyNL!$A:$G,6)),"")</f>
        <v>Document</v>
      </c>
      <c r="F459" s="13" t="str">
        <f>IFERROR(IF(VLOOKUP(A459,VocabularyFR!$A:$G,6)=0,"",VLOOKUP(A459,VocabularyFR!$A:$G,6)),"")</f>
        <v/>
      </c>
      <c r="G459" s="13">
        <f>IF($A459&lt;&gt;"",VLOOKUP($A459,Vocabulary!$A:$J,3,),"")</f>
        <v>0</v>
      </c>
      <c r="H459" s="13" t="str">
        <f>IFERROR(IF(VLOOKUP(A459,VocabularyNL!$A:$G,7)=0,"",VLOOKUP(A459,VocabularyNL!$A:$H,7)),"")</f>
        <v/>
      </c>
      <c r="I459" s="13" t="str">
        <f>IFERROR(IF(VLOOKUP(A459,VocabularyFR!$A:$G,7)=0,"",VLOOKUP(A459,VocabularyFR!$A:$H,7)),"")</f>
        <v/>
      </c>
      <c r="J459" s="13" t="str">
        <f>IF($A459&lt;&gt;"",IF(VLOOKUP($A459,Vocabulary!$A:$J,7,)="","",VLOOKUP($A459,Vocabulary!$A:$J,7,)),"")</f>
        <v>external terminology:
http://xmlns.com/foaf/0.1/Document</v>
      </c>
      <c r="K459" s="13" t="str">
        <f>IFERROR(IF(VLOOKUP(A459,VocabularyNL!$A:$H,8)=0,"",VLOOKUP(A459,VocabularyNL!$A:$H,8)),"")</f>
        <v/>
      </c>
      <c r="L459" s="13" t="str">
        <f>IFERROR(IF(VLOOKUP(A459,VocabularyFR!$A:$H,8)=0,"",VLOOKUP(A459,VocabularyFR!$A:$H,8)),"")</f>
        <v/>
      </c>
    </row>
    <row r="460" spans="1:12" ht="28.8" x14ac:dyDescent="0.3">
      <c r="A460" s="4">
        <v>508</v>
      </c>
      <c r="B460" s="13" t="str">
        <f>IF($A460&lt;&gt;"",VLOOKUP($A460,Vocabulary!$A:$J,4,),"")</f>
        <v>Generic</v>
      </c>
      <c r="C460" s="13" t="str">
        <f>IF($A460&lt;&gt;"",IF(VLOOKUP($A460,Vocabulary!$A:$J,2,)="","",VLOOKUP($A460,Vocabulary!$A:$J,2,)),"")</f>
        <v>email</v>
      </c>
      <c r="D460" s="13" t="str">
        <f>IF($A460&lt;&gt;"",IF(VLOOKUP($A460,Vocabulary!$A:$J,10,)="","",VLOOKUP($A460,Vocabulary!$A:$J,10,)),"")</f>
        <v>&lt;vl-generiek-ext:email&gt;</v>
      </c>
      <c r="E460" s="13" t="str">
        <f>IFERROR(IF(VLOOKUP(A460,VocabularyNL!$A:$G,6)=0,"",VLOOKUP(A460,VocabularyNL!$A:$G,6)),"")</f>
        <v>email</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http://schema.org/email</v>
      </c>
      <c r="K460" s="13" t="str">
        <f>IFERROR(IF(VLOOKUP(A460,VocabularyNL!$A:$H,8)=0,"",VLOOKUP(A460,VocabularyNL!$A:$H,8)),"")</f>
        <v/>
      </c>
      <c r="L460" s="13" t="str">
        <f>IFERROR(IF(VLOOKUP(A460,VocabularyFR!$A:$H,8)=0,"",VLOOKUP(A460,VocabularyFR!$A:$H,8)),"")</f>
        <v/>
      </c>
    </row>
    <row r="461" spans="1:12" ht="28.8" x14ac:dyDescent="0.3">
      <c r="A461" s="4">
        <v>509</v>
      </c>
      <c r="B461" s="13" t="str">
        <f>IF($A461&lt;&gt;"",VLOOKUP($A461,Vocabulary!$A:$J,4,),"")</f>
        <v>Generic</v>
      </c>
      <c r="C461" s="13" t="str">
        <f>IF($A461&lt;&gt;"",IF(VLOOKUP($A461,Vocabulary!$A:$J,2,)="","",VLOOKUP($A461,Vocabulary!$A:$J,2,)),"")</f>
        <v>Entiteit</v>
      </c>
      <c r="D461" s="13" t="str">
        <f>IF($A461&lt;&gt;"",IF(VLOOKUP($A461,Vocabulary!$A:$J,10,)="","",VLOOKUP($A461,Vocabulary!$A:$J,10,)),"")</f>
        <v>&lt;vl-generiek-ext:Entiteit&gt;</v>
      </c>
      <c r="E461" s="13" t="str">
        <f>IFERROR(IF(VLOOKUP(A461,VocabularyNL!$A:$G,6)=0,"",VLOOKUP(A461,VocabularyNL!$A:$G,6)),"")</f>
        <v>Entiteit</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http://www.w3.org/ns/prov#Entity</v>
      </c>
      <c r="K461" s="13" t="str">
        <f>IFERROR(IF(VLOOKUP(A461,VocabularyNL!$A:$H,8)=0,"",VLOOKUP(A461,VocabularyNL!$A:$H,8)),"")</f>
        <v/>
      </c>
      <c r="L461" s="13" t="str">
        <f>IFERROR(IF(VLOOKUP(A461,VocabularyFR!$A:$H,8)=0,"",VLOOKUP(A461,VocabularyFR!$A:$H,8)),"")</f>
        <v/>
      </c>
    </row>
    <row r="462" spans="1:12" ht="28.8" x14ac:dyDescent="0.3">
      <c r="A462" s="4">
        <v>510</v>
      </c>
      <c r="B462" s="13" t="str">
        <f>IF($A462&lt;&gt;"",VLOOKUP($A462,Vocabulary!$A:$J,4,),"")</f>
        <v>Generic</v>
      </c>
      <c r="C462" s="13" t="str">
        <f>IF($A462&lt;&gt;"",IF(VLOOKUP($A462,Vocabulary!$A:$J,2,)="","",VLOOKUP($A462,Vocabulary!$A:$J,2,)),"")</f>
        <v>faxnummer</v>
      </c>
      <c r="D462" s="13" t="str">
        <f>IF($A462&lt;&gt;"",IF(VLOOKUP($A462,Vocabulary!$A:$J,10,)="","",VLOOKUP($A462,Vocabulary!$A:$J,10,)),"")</f>
        <v>&lt;vl-generiek-ext:faxnummer&gt;</v>
      </c>
      <c r="E462" s="13" t="str">
        <f>IFERROR(IF(VLOOKUP(A462,VocabularyNL!$A:$G,6)=0,"",VLOOKUP(A462,VocabularyNL!$A:$G,6)),"")</f>
        <v>faxnummer</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http://schema.org/faxNumber</v>
      </c>
      <c r="K462" s="13" t="str">
        <f>IFERROR(IF(VLOOKUP(A462,VocabularyNL!$A:$H,8)=0,"",VLOOKUP(A462,VocabularyNL!$A:$H,8)),"")</f>
        <v/>
      </c>
      <c r="L462" s="13" t="str">
        <f>IFERROR(IF(VLOOKUP(A462,VocabularyFR!$A:$H,8)=0,"",VLOOKUP(A462,VocabularyFR!$A:$H,8)),"")</f>
        <v/>
      </c>
    </row>
    <row r="463" spans="1:12" ht="86.4" x14ac:dyDescent="0.3">
      <c r="A463" s="4">
        <v>511</v>
      </c>
      <c r="B463" s="13" t="str">
        <f>IF($A463&lt;&gt;"",VLOOKUP($A463,Vocabulary!$A:$J,4,),"")</f>
        <v>Generic</v>
      </c>
      <c r="C463" s="13" t="str">
        <f>IF($A463&lt;&gt;"",IF(VLOOKUP($A463,Vocabulary!$A:$J,2,)="","",VLOOKUP($A463,Vocabulary!$A:$J,2,)),"")</f>
        <v>FormeelKader</v>
      </c>
      <c r="D463" s="13" t="str">
        <f>IF($A463&lt;&gt;"",IF(VLOOKUP($A463,Vocabulary!$A:$J,10,)="","",VLOOKUP($A463,Vocabulary!$A:$J,10,)),"")</f>
        <v>&lt;vl-generiek-ext:FormeelKader&gt;</v>
      </c>
      <c r="E463" s="13" t="str">
        <f>IFERROR(IF(VLOOKUP(A463,VocabularyNL!$A:$G,6)=0,"",VLOOKUP(A463,VocabularyNL!$A:$G,6)),"")</f>
        <v>FormeelKader</v>
      </c>
      <c r="F463" s="13" t="str">
        <f>IFERROR(IF(VLOOKUP(A463,VocabularyFR!$A:$G,6)=0,"",VLOOKUP(A463,VocabularyFR!$A:$G,6)),"")</f>
        <v/>
      </c>
      <c r="G463" s="13" t="str">
        <f>IF($A463&lt;&gt;"",VLOOKUP($A463,Vocabulary!$A:$J,3,),"")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63" s="13" t="str">
        <f>IFERROR(IF(VLOOKUP(A463,VocabularyNL!$A:$G,7)=0,"",VLOOKUP(A463,VocabularyNL!$A:$H,7)),"")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63" s="13" t="str">
        <f>IFERROR(IF(VLOOKUP(A463,VocabularyFR!$A:$G,7)=0,"",VLOOKUP(A463,VocabularyFR!$A:$H,7)),"")</f>
        <v/>
      </c>
      <c r="J463" s="13" t="str">
        <f>IF($A463&lt;&gt;"",IF(VLOOKUP($A463,Vocabulary!$A:$J,7,)="","",VLOOKUP($A463,Vocabulary!$A:$J,7,)),"")</f>
        <v>external terminology:
http://purl.org/vocab/cpsv#FormalFramework</v>
      </c>
      <c r="K463" s="13" t="str">
        <f>IFERROR(IF(VLOOKUP(A463,VocabularyNL!$A:$H,8)=0,"",VLOOKUP(A463,VocabularyNL!$A:$H,8)),"")</f>
        <v/>
      </c>
      <c r="L463" s="13" t="str">
        <f>IFERROR(IF(VLOOKUP(A463,VocabularyFR!$A:$H,8)=0,"",VLOOKUP(A463,VocabularyFR!$A:$H,8)),"")</f>
        <v/>
      </c>
    </row>
    <row r="464" spans="1:12" ht="28.8" x14ac:dyDescent="0.3">
      <c r="A464" s="4">
        <v>512</v>
      </c>
      <c r="B464" s="13" t="str">
        <f>IF($A464&lt;&gt;"",VLOOKUP($A464,Vocabulary!$A:$J,4,),"")</f>
        <v>Generic</v>
      </c>
      <c r="C464" s="13" t="str">
        <f>IF($A464&lt;&gt;"",IF(VLOOKUP($A464,Vocabulary!$A:$J,2,)="","",VLOOKUP($A464,Vocabulary!$A:$J,2,)),"")</f>
        <v>gebruikt</v>
      </c>
      <c r="D464" s="13" t="str">
        <f>IF($A464&lt;&gt;"",IF(VLOOKUP($A464,Vocabulary!$A:$J,10,)="","",VLOOKUP($A464,Vocabulary!$A:$J,10,)),"")</f>
        <v>&lt;vl-generiek-ext:gebruikt&gt;</v>
      </c>
      <c r="E464" s="13" t="str">
        <f>IFERROR(IF(VLOOKUP(A464,VocabularyNL!$A:$G,6)=0,"",VLOOKUP(A464,VocabularyNL!$A:$G,6)),"")</f>
        <v>gebruikt</v>
      </c>
      <c r="F464" s="13" t="str">
        <f>IFERROR(IF(VLOOKUP(A464,VocabularyFR!$A:$G,6)=0,"",VLOOKUP(A464,VocabularyFR!$A:$G,6)),"")</f>
        <v/>
      </c>
      <c r="G464" s="13">
        <f>IF($A464&lt;&gt;"",VLOOKUP($A464,Vocabulary!$A:$J,3,),"")</f>
        <v>0</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http://www.w3.org/ns/prov#used</v>
      </c>
      <c r="K464" s="13" t="str">
        <f>IFERROR(IF(VLOOKUP(A464,VocabularyNL!$A:$H,8)=0,"",VLOOKUP(A464,VocabularyNL!$A:$H,8)),"")</f>
        <v/>
      </c>
      <c r="L464" s="13" t="str">
        <f>IFERROR(IF(VLOOKUP(A464,VocabularyFR!$A:$H,8)=0,"",VLOOKUP(A464,VocabularyFR!$A:$H,8)),"")</f>
        <v/>
      </c>
    </row>
    <row r="465" spans="1:12" ht="28.8" x14ac:dyDescent="0.3">
      <c r="A465" s="4">
        <v>513</v>
      </c>
      <c r="B465" s="13" t="str">
        <f>IF($A465&lt;&gt;"",VLOOKUP($A465,Vocabulary!$A:$J,4,),"")</f>
        <v>Generic</v>
      </c>
      <c r="C465" s="13" t="str">
        <f>IF($A465&lt;&gt;"",IF(VLOOKUP($A465,Vocabulary!$A:$J,2,)="","",VLOOKUP($A465,Vocabulary!$A:$J,2,)),"")</f>
        <v>gekwalificeerdeGeneratie</v>
      </c>
      <c r="D465" s="13" t="str">
        <f>IF($A465&lt;&gt;"",IF(VLOOKUP($A465,Vocabulary!$A:$J,10,)="","",VLOOKUP($A465,Vocabulary!$A:$J,10,)),"")</f>
        <v>&lt;vl-generiek-ext:gekwalificeerdeGeneratie&gt;</v>
      </c>
      <c r="E465" s="13" t="str">
        <f>IFERROR(IF(VLOOKUP(A465,VocabularyNL!$A:$G,6)=0,"",VLOOKUP(A465,VocabularyNL!$A:$G,6)),"")</f>
        <v>gekwalificeerdeGeneratie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http://www.w3.org/ns/prov#qualifiedGeneration</v>
      </c>
      <c r="K465" s="13" t="str">
        <f>IFERROR(IF(VLOOKUP(A465,VocabularyNL!$A:$H,8)=0,"",VLOOKUP(A465,VocabularyNL!$A:$H,8)),"")</f>
        <v/>
      </c>
      <c r="L465" s="13" t="str">
        <f>IFERROR(IF(VLOOKUP(A465,VocabularyFR!$A:$H,8)=0,"",VLOOKUP(A465,VocabularyFR!$A:$H,8)),"")</f>
        <v/>
      </c>
    </row>
    <row r="466" spans="1:12" ht="28.8" x14ac:dyDescent="0.3">
      <c r="A466" s="4">
        <v>514</v>
      </c>
      <c r="B466" s="13" t="str">
        <f>IF($A466&lt;&gt;"",VLOOKUP($A466,Vocabulary!$A:$J,4,),"")</f>
        <v>Generic</v>
      </c>
      <c r="C466" s="13" t="str">
        <f>IF($A466&lt;&gt;"",IF(VLOOKUP($A466,Vocabulary!$A:$J,2,)="","",VLOOKUP($A466,Vocabulary!$A:$J,2,)),"")</f>
        <v>gekwalificeerdeInvalidatie</v>
      </c>
      <c r="D466" s="13" t="str">
        <f>IF($A466&lt;&gt;"",IF(VLOOKUP($A466,Vocabulary!$A:$J,10,)="","",VLOOKUP($A466,Vocabulary!$A:$J,10,)),"")</f>
        <v>&lt;vl-generiek-ext:gekwalificeerdeInvalidatie&gt;</v>
      </c>
      <c r="E466" s="13" t="str">
        <f>IFERROR(IF(VLOOKUP(A466,VocabularyNL!$A:$G,6)=0,"",VLOOKUP(A466,VocabularyNL!$A:$G,6)),"")</f>
        <v>gekwalificeerdeInvalidatie</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http://www.w3.org/ns/prov#qualifiedInvalidation</v>
      </c>
      <c r="K466" s="13" t="str">
        <f>IFERROR(IF(VLOOKUP(A466,VocabularyNL!$A:$H,8)=0,"",VLOOKUP(A466,VocabularyNL!$A:$H,8)),"")</f>
        <v/>
      </c>
      <c r="L466" s="13" t="str">
        <f>IFERROR(IF(VLOOKUP(A466,VocabularyFR!$A:$H,8)=0,"",VLOOKUP(A466,VocabularyFR!$A:$H,8)),"")</f>
        <v/>
      </c>
    </row>
    <row r="467" spans="1:12" ht="28.8" x14ac:dyDescent="0.3">
      <c r="A467" s="4">
        <v>515</v>
      </c>
      <c r="B467" s="13" t="str">
        <f>IF($A467&lt;&gt;"",VLOOKUP($A467,Vocabulary!$A:$J,4,),"")</f>
        <v>Generic</v>
      </c>
      <c r="C467" s="13" t="str">
        <f>IF($A467&lt;&gt;"",IF(VLOOKUP($A467,Vocabulary!$A:$J,2,)="","",VLOOKUP($A467,Vocabulary!$A:$J,2,)),"")</f>
        <v>Generatie</v>
      </c>
      <c r="D467" s="13" t="str">
        <f>IF($A467&lt;&gt;"",IF(VLOOKUP($A467,Vocabulary!$A:$J,10,)="","",VLOOKUP($A467,Vocabulary!$A:$J,10,)),"")</f>
        <v>&lt;vl-generiek-ext:Generatie&gt;</v>
      </c>
      <c r="E467" s="13" t="str">
        <f>IFERROR(IF(VLOOKUP(A467,VocabularyNL!$A:$G,6)=0,"",VLOOKUP(A467,VocabularyNL!$A:$G,6)),"")</f>
        <v>Generatie</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http://www.w3.org/ns/prov#Generation</v>
      </c>
      <c r="K467" s="13" t="str">
        <f>IFERROR(IF(VLOOKUP(A467,VocabularyNL!$A:$H,8)=0,"",VLOOKUP(A467,VocabularyNL!$A:$H,8)),"")</f>
        <v/>
      </c>
      <c r="L467" s="13" t="str">
        <f>IFERROR(IF(VLOOKUP(A467,VocabularyFR!$A:$H,8)=0,"",VLOOKUP(A467,VocabularyFR!$A:$H,8)),"")</f>
        <v/>
      </c>
    </row>
    <row r="468" spans="1:12" ht="57.6" x14ac:dyDescent="0.3">
      <c r="A468" s="4">
        <v>516</v>
      </c>
      <c r="B468" s="13" t="str">
        <f>IF($A468&lt;&gt;"",VLOOKUP($A468,Vocabulary!$A:$J,4,),"")</f>
        <v>Generic</v>
      </c>
      <c r="C468" s="13" t="str">
        <f>IF($A468&lt;&gt;"",IF(VLOOKUP($A468,Vocabulary!$A:$J,2,)="","",VLOOKUP($A468,Vocabulary!$A:$J,2,)),"")</f>
        <v>Geometrie</v>
      </c>
      <c r="D468" s="13" t="str">
        <f>IF($A468&lt;&gt;"",IF(VLOOKUP($A468,Vocabulary!$A:$J,10,)="","",VLOOKUP($A468,Vocabulary!$A:$J,10,)),"")</f>
        <v>&lt;vl-generiek-ext:Geometrie&gt;</v>
      </c>
      <c r="E468" s="13" t="str">
        <f>IFERROR(IF(VLOOKUP(A468,VocabularyNL!$A:$G,6)=0,"",VLOOKUP(A468,VocabularyNL!$A:$G,6)),"")</f>
        <v>Geometrie</v>
      </c>
      <c r="F468" s="13" t="str">
        <f>IFERROR(IF(VLOOKUP(A468,VocabularyFR!$A:$G,6)=0,"",VLOOKUP(A468,VocabularyFR!$A:$G,6)),"")</f>
        <v/>
      </c>
      <c r="G468" s="13" t="str">
        <f>IF($A468&lt;&gt;"",VLOOKUP($A468,Vocabulary!$A:$J,3,),"")</f>
        <v>The locn:Geometry class provides the means to identify a location as a point, line, polygon, etc. expressed using coordinates in some coordinate reference system.</v>
      </c>
      <c r="H468" s="13" t="str">
        <f>IFERROR(IF(VLOOKUP(A468,VocabularyNL!$A:$G,7)=0,"",VLOOKUP(A468,VocabularyNL!$A:$H,7)),"")</f>
        <v>The locn:Geometry class provides the means to identify a location as a point, line, polygon, etc. expressed using coordinates in some coordinate reference system.</v>
      </c>
      <c r="I468" s="13" t="str">
        <f>IFERROR(IF(VLOOKUP(A468,VocabularyFR!$A:$G,7)=0,"",VLOOKUP(A468,VocabularyFR!$A:$H,7)),"")</f>
        <v/>
      </c>
      <c r="J468" s="13" t="str">
        <f>IF($A468&lt;&gt;"",IF(VLOOKUP($A468,Vocabulary!$A:$J,7,)="","",VLOOKUP($A468,Vocabulary!$A:$J,7,)),"")</f>
        <v>external terminology:
http://www.w3.org/ns/locn#Geometry</v>
      </c>
      <c r="K468" s="13" t="str">
        <f>IFERROR(IF(VLOOKUP(A468,VocabularyNL!$A:$H,8)=0,"",VLOOKUP(A468,VocabularyNL!$A:$H,8)),"")</f>
        <v/>
      </c>
      <c r="L468" s="13" t="str">
        <f>IFERROR(IF(VLOOKUP(A468,VocabularyFR!$A:$H,8)=0,"",VLOOKUP(A468,VocabularyFR!$A:$H,8)),"")</f>
        <v/>
      </c>
    </row>
    <row r="469" spans="1:12" ht="28.8" x14ac:dyDescent="0.3">
      <c r="A469" s="4">
        <v>517</v>
      </c>
      <c r="B469" s="13" t="str">
        <f>IF($A469&lt;&gt;"",VLOOKUP($A469,Vocabulary!$A:$J,4,),"")</f>
        <v>Generic</v>
      </c>
      <c r="C469" s="13" t="str">
        <f>IF($A469&lt;&gt;"",IF(VLOOKUP($A469,Vocabulary!$A:$J,2,)="","",VLOOKUP($A469,Vocabulary!$A:$J,2,)),"")</f>
        <v>geometrie</v>
      </c>
      <c r="D469" s="13" t="str">
        <f>IF($A469&lt;&gt;"",IF(VLOOKUP($A469,Vocabulary!$A:$J,10,)="","",VLOOKUP($A469,Vocabulary!$A:$J,10,)),"")</f>
        <v>&lt;vl-generiek-ext:geometrie&gt;</v>
      </c>
      <c r="E469" s="13" t="str">
        <f>IFERROR(IF(VLOOKUP(A469,VocabularyNL!$A:$G,6)=0,"",VLOOKUP(A469,VocabularyNL!$A:$G,6)),"")</f>
        <v>geometrie</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http://www.w3.org/ns/locn#geometry</v>
      </c>
      <c r="K469" s="13" t="str">
        <f>IFERROR(IF(VLOOKUP(A469,VocabularyNL!$A:$H,8)=0,"",VLOOKUP(A469,VocabularyNL!$A:$H,8)),"")</f>
        <v/>
      </c>
      <c r="L469" s="13" t="str">
        <f>IFERROR(IF(VLOOKUP(A469,VocabularyFR!$A:$H,8)=0,"",VLOOKUP(A469,VocabularyFR!$A:$H,8)),"")</f>
        <v/>
      </c>
    </row>
    <row r="470" spans="1:12" ht="28.8" x14ac:dyDescent="0.3">
      <c r="A470" s="4">
        <v>518</v>
      </c>
      <c r="B470" s="13" t="str">
        <f>IF($A470&lt;&gt;"",VLOOKUP($A470,Vocabulary!$A:$J,4,),"")</f>
        <v>Generic</v>
      </c>
      <c r="C470" s="13" t="str">
        <f>IF($A470&lt;&gt;"",IF(VLOOKUP($A470,Vocabulary!$A:$J,2,)="","",VLOOKUP($A470,Vocabulary!$A:$J,2,)),"")</f>
        <v>Identificator</v>
      </c>
      <c r="D470" s="13" t="str">
        <f>IF($A470&lt;&gt;"",IF(VLOOKUP($A470,Vocabulary!$A:$J,10,)="","",VLOOKUP($A470,Vocabulary!$A:$J,10,)),"")</f>
        <v>&lt;vl-generiek-ext:Identificator&gt;</v>
      </c>
      <c r="E470" s="13" t="str">
        <f>IFERROR(IF(VLOOKUP(A470,VocabularyNL!$A:$G,6)=0,"",VLOOKUP(A470,VocabularyNL!$A:$G,6)),"")</f>
        <v>Identificator</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http://www.w3.org/ns/adms#Identifier</v>
      </c>
      <c r="K470" s="13" t="str">
        <f>IFERROR(IF(VLOOKUP(A470,VocabularyNL!$A:$H,8)=0,"",VLOOKUP(A470,VocabularyNL!$A:$H,8)),"")</f>
        <v/>
      </c>
      <c r="L470" s="13" t="str">
        <f>IFERROR(IF(VLOOKUP(A470,VocabularyFR!$A:$H,8)=0,"",VLOOKUP(A470,VocabularyFR!$A:$H,8)),"")</f>
        <v/>
      </c>
    </row>
    <row r="471" spans="1:12" ht="28.8" x14ac:dyDescent="0.3">
      <c r="A471" s="4">
        <v>519</v>
      </c>
      <c r="B471" s="13" t="str">
        <f>IF($A471&lt;&gt;"",VLOOKUP($A471,Vocabulary!$A:$J,4,),"")</f>
        <v>Generic</v>
      </c>
      <c r="C471" s="13" t="str">
        <f>IF($A471&lt;&gt;"",IF(VLOOKUP($A471,Vocabulary!$A:$J,2,)="","",VLOOKUP($A471,Vocabulary!$A:$J,2,)),"")</f>
        <v>identificator</v>
      </c>
      <c r="D471" s="13" t="str">
        <f>IF($A471&lt;&gt;"",IF(VLOOKUP($A471,Vocabulary!$A:$J,10,)="","",VLOOKUP($A471,Vocabulary!$A:$J,10,)),"")</f>
        <v>&lt;vl-generiek-ext:identificator&gt;</v>
      </c>
      <c r="E471" s="13" t="str">
        <f>IFERROR(IF(VLOOKUP(A471,VocabularyNL!$A:$G,6)=0,"",VLOOKUP(A471,VocabularyNL!$A:$G,6)),"")</f>
        <v>identificator</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http://www.w3.org/ns/adms#identifier</v>
      </c>
      <c r="K471" s="13" t="str">
        <f>IFERROR(IF(VLOOKUP(A471,VocabularyNL!$A:$H,8)=0,"",VLOOKUP(A471,VocabularyNL!$A:$H,8)),"")</f>
        <v/>
      </c>
      <c r="L471" s="13" t="str">
        <f>IFERROR(IF(VLOOKUP(A471,VocabularyFR!$A:$H,8)=0,"",VLOOKUP(A471,VocabularyFR!$A:$H,8)),"")</f>
        <v/>
      </c>
    </row>
    <row r="472" spans="1:12" ht="28.8" x14ac:dyDescent="0.3">
      <c r="A472" s="4">
        <v>520</v>
      </c>
      <c r="B472" s="13" t="str">
        <f>IF($A472&lt;&gt;"",VLOOKUP($A472,Vocabulary!$A:$J,4,),"")</f>
        <v>Generic</v>
      </c>
      <c r="C472" s="13" t="str">
        <f>IF($A472&lt;&gt;"",IF(VLOOKUP($A472,Vocabulary!$A:$J,2,)="","",VLOOKUP($A472,Vocabulary!$A:$J,2,)),"")</f>
        <v>Invalidatie</v>
      </c>
      <c r="D472" s="13" t="str">
        <f>IF($A472&lt;&gt;"",IF(VLOOKUP($A472,Vocabulary!$A:$J,10,)="","",VLOOKUP($A472,Vocabulary!$A:$J,10,)),"")</f>
        <v>&lt;vl-generiek-ext:Invalidatie&gt;</v>
      </c>
      <c r="E472" s="13" t="str">
        <f>IFERROR(IF(VLOOKUP(A472,VocabularyNL!$A:$G,6)=0,"",VLOOKUP(A472,VocabularyNL!$A:$G,6)),"")</f>
        <v>Invalidatie</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http://www.w3.org/ns/prov#Invalidation</v>
      </c>
      <c r="K472" s="13" t="str">
        <f>IFERROR(IF(VLOOKUP(A472,VocabularyNL!$A:$H,8)=0,"",VLOOKUP(A472,VocabularyNL!$A:$H,8)),"")</f>
        <v/>
      </c>
      <c r="L472" s="13" t="str">
        <f>IFERROR(IF(VLOOKUP(A472,VocabularyFR!$A:$H,8)=0,"",VLOOKUP(A472,VocabularyFR!$A:$H,8)),"")</f>
        <v/>
      </c>
    </row>
    <row r="473" spans="1:12" ht="28.8" x14ac:dyDescent="0.3">
      <c r="A473" s="4">
        <v>521</v>
      </c>
      <c r="B473" s="13" t="str">
        <f>IF($A473&lt;&gt;"",VLOOKUP($A473,Vocabulary!$A:$J,4,),"")</f>
        <v>Generic</v>
      </c>
      <c r="C473" s="13" t="str">
        <f>IF($A473&lt;&gt;"",IF(VLOOKUP($A473,Vocabulary!$A:$J,2,)="","",VLOOKUP($A473,Vocabulary!$A:$J,2,)),"")</f>
        <v>isPrimairOnderwerpVan</v>
      </c>
      <c r="D473" s="13" t="str">
        <f>IF($A473&lt;&gt;"",IF(VLOOKUP($A473,Vocabulary!$A:$J,10,)="","",VLOOKUP($A473,Vocabulary!$A:$J,10,)),"")</f>
        <v>&lt;vl-generiek-ext:isPrimairOnderwerpVan&gt;</v>
      </c>
      <c r="E473" s="13" t="str">
        <f>IFERROR(IF(VLOOKUP(A473,VocabularyNL!$A:$G,6)=0,"",VLOOKUP(A473,VocabularyNL!$A:$G,6)),"")</f>
        <v>isPrimairOnderwerpVan</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http://xmlns.com/foaf/0.1/isPrimaryTopicOf</v>
      </c>
      <c r="K473" s="13" t="str">
        <f>IFERROR(IF(VLOOKUP(A473,VocabularyNL!$A:$H,8)=0,"",VLOOKUP(A473,VocabularyNL!$A:$H,8)),"")</f>
        <v/>
      </c>
      <c r="L473" s="13" t="str">
        <f>IFERROR(IF(VLOOKUP(A473,VocabularyFR!$A:$H,8)=0,"",VLOOKUP(A473,VocabularyFR!$A:$H,8)),"")</f>
        <v/>
      </c>
    </row>
    <row r="474" spans="1:12" ht="28.8" x14ac:dyDescent="0.3">
      <c r="A474" s="4">
        <v>522</v>
      </c>
      <c r="B474" s="13" t="str">
        <f>IF($A474&lt;&gt;"",VLOOKUP($A474,Vocabulary!$A:$J,4,),"")</f>
        <v>Generic</v>
      </c>
      <c r="C474" s="13" t="str">
        <f>IF($A474&lt;&gt;"",IF(VLOOKUP($A474,Vocabulary!$A:$J,2,)="","",VLOOKUP($A474,Vocabulary!$A:$J,2,)),"")</f>
        <v>Jurisdictie</v>
      </c>
      <c r="D474" s="13" t="str">
        <f>IF($A474&lt;&gt;"",IF(VLOOKUP($A474,Vocabulary!$A:$J,10,)="","",VLOOKUP($A474,Vocabulary!$A:$J,10,)),"")</f>
        <v>&lt;vl-generiek-ext:Jurisdictie&gt;</v>
      </c>
      <c r="E474" s="13" t="str">
        <f>IFERROR(IF(VLOOKUP(A474,VocabularyNL!$A:$G,6)=0,"",VLOOKUP(A474,VocabularyNL!$A:$G,6)),"")</f>
        <v>Jurisdictie</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http://purl.org/dc/terms/Jurisdiction</v>
      </c>
      <c r="K474" s="13" t="str">
        <f>IFERROR(IF(VLOOKUP(A474,VocabularyNL!$A:$H,8)=0,"",VLOOKUP(A474,VocabularyNL!$A:$H,8)),"")</f>
        <v/>
      </c>
      <c r="L474" s="13" t="str">
        <f>IFERROR(IF(VLOOKUP(A474,VocabularyFR!$A:$H,8)=0,"",VLOOKUP(A474,VocabularyFR!$A:$H,8)),"")</f>
        <v/>
      </c>
    </row>
    <row r="475" spans="1:12" ht="28.8" x14ac:dyDescent="0.3">
      <c r="A475" s="4">
        <v>523</v>
      </c>
      <c r="B475" s="13" t="str">
        <f>IF($A475&lt;&gt;"",VLOOKUP($A475,Vocabulary!$A:$J,4,),"")</f>
        <v>Generic</v>
      </c>
      <c r="C475" s="13" t="str">
        <f>IF($A475&lt;&gt;"",IF(VLOOKUP($A475,Vocabulary!$A:$J,2,)="","",VLOOKUP($A475,Vocabulary!$A:$J,2,)),"")</f>
        <v>label</v>
      </c>
      <c r="D475" s="13" t="str">
        <f>IF($A475&lt;&gt;"",IF(VLOOKUP($A475,Vocabulary!$A:$J,10,)="","",VLOOKUP($A475,Vocabulary!$A:$J,10,)),"")</f>
        <v>&lt;vl-generiek-ext:label&gt;</v>
      </c>
      <c r="E475" s="13" t="str">
        <f>IFERROR(IF(VLOOKUP(A475,VocabularyNL!$A:$G,6)=0,"",VLOOKUP(A475,VocabularyNL!$A:$G,6)),"")</f>
        <v>label</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http://www.w3.org/2000/01/rdf-schema#label</v>
      </c>
      <c r="K475" s="13" t="str">
        <f>IFERROR(IF(VLOOKUP(A475,VocabularyNL!$A:$H,8)=0,"",VLOOKUP(A475,VocabularyNL!$A:$H,8)),"")</f>
        <v/>
      </c>
      <c r="L475" s="13" t="str">
        <f>IFERROR(IF(VLOOKUP(A475,VocabularyFR!$A:$H,8)=0,"",VLOOKUP(A475,VocabularyFR!$A:$H,8)),"")</f>
        <v/>
      </c>
    </row>
    <row r="476" spans="1:12" ht="28.8" x14ac:dyDescent="0.3">
      <c r="A476" s="4">
        <v>524</v>
      </c>
      <c r="B476" s="13" t="str">
        <f>IF($A476&lt;&gt;"",VLOOKUP($A476,Vocabulary!$A:$J,4,),"")</f>
        <v>Generic</v>
      </c>
      <c r="C476" s="13" t="str">
        <f>IF($A476&lt;&gt;"",IF(VLOOKUP($A476,Vocabulary!$A:$J,2,)="","",VLOOKUP($A476,Vocabulary!$A:$J,2,)),"")</f>
        <v>Lijnstring</v>
      </c>
      <c r="D476" s="13" t="str">
        <f>IF($A476&lt;&gt;"",IF(VLOOKUP($A476,Vocabulary!$A:$J,10,)="","",VLOOKUP($A476,Vocabulary!$A:$J,10,)),"")</f>
        <v>&lt;vl-generiek-ext:Lijnstring&gt;</v>
      </c>
      <c r="E476" s="13" t="str">
        <f>IFERROR(IF(VLOOKUP(A476,VocabularyNL!$A:$G,6)=0,"",VLOOKUP(A476,VocabularyNL!$A:$G,6)),"")</f>
        <v>Lijnstring</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http://www.opengis.net/ont/sf#LineString</v>
      </c>
      <c r="K476" s="13" t="str">
        <f>IFERROR(IF(VLOOKUP(A476,VocabularyNL!$A:$H,8)=0,"",VLOOKUP(A476,VocabularyNL!$A:$H,8)),"")</f>
        <v/>
      </c>
      <c r="L476" s="13" t="str">
        <f>IFERROR(IF(VLOOKUP(A476,VocabularyFR!$A:$H,8)=0,"",VLOOKUP(A476,VocabularyFR!$A:$H,8)),"")</f>
        <v/>
      </c>
    </row>
    <row r="477" spans="1:12" ht="28.8" x14ac:dyDescent="0.3">
      <c r="A477" s="4">
        <v>525</v>
      </c>
      <c r="B477" s="13" t="str">
        <f>IF($A477&lt;&gt;"",VLOOKUP($A477,Vocabulary!$A:$J,4,),"")</f>
        <v>Generic</v>
      </c>
      <c r="C477" s="13" t="str">
        <f>IF($A477&lt;&gt;"",IF(VLOOKUP($A477,Vocabulary!$A:$J,2,)="","",VLOOKUP($A477,Vocabulary!$A:$J,2,)),"")</f>
        <v>maker</v>
      </c>
      <c r="D477" s="13" t="str">
        <f>IF($A477&lt;&gt;"",IF(VLOOKUP($A477,Vocabulary!$A:$J,10,)="","",VLOOKUP($A477,Vocabulary!$A:$J,10,)),"")</f>
        <v>&lt;vl-generiek-ext:maker&gt;</v>
      </c>
      <c r="E477" s="13" t="str">
        <f>IFERROR(IF(VLOOKUP(A477,VocabularyNL!$A:$G,6)=0,"",VLOOKUP(A477,VocabularyNL!$A:$G,6)),"")</f>
        <v>maker</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http://purl.org/dc/terms/creator</v>
      </c>
      <c r="K477" s="13" t="str">
        <f>IFERROR(IF(VLOOKUP(A477,VocabularyNL!$A:$H,8)=0,"",VLOOKUP(A477,VocabularyNL!$A:$H,8)),"")</f>
        <v/>
      </c>
      <c r="L477" s="13" t="str">
        <f>IFERROR(IF(VLOOKUP(A477,VocabularyFR!$A:$H,8)=0,"",VLOOKUP(A477,VocabularyFR!$A:$H,8)),"")</f>
        <v/>
      </c>
    </row>
    <row r="478" spans="1:12" ht="28.8" x14ac:dyDescent="0.3">
      <c r="A478" s="4">
        <v>526</v>
      </c>
      <c r="B478" s="13" t="str">
        <f>IF($A478&lt;&gt;"",VLOOKUP($A478,Vocabulary!$A:$J,4,),"")</f>
        <v>Generic</v>
      </c>
      <c r="C478" s="13" t="str">
        <f>IF($A478&lt;&gt;"",IF(VLOOKUP($A478,Vocabulary!$A:$J,2,)="","",VLOOKUP($A478,Vocabulary!$A:$J,2,)),"")</f>
        <v>naam</v>
      </c>
      <c r="D478" s="13" t="str">
        <f>IF($A478&lt;&gt;"",IF(VLOOKUP($A478,Vocabulary!$A:$J,10,)="","",VLOOKUP($A478,Vocabulary!$A:$J,10,)),"")</f>
        <v>&lt;vl-generiek-ext:naam&gt;</v>
      </c>
      <c r="E478" s="13" t="str">
        <f>IFERROR(IF(VLOOKUP(A478,VocabularyNL!$A:$G,6)=0,"",VLOOKUP(A478,VocabularyNL!$A:$G,6)),"")</f>
        <v>naam</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http://xmlns.com/foaf/0.1/name</v>
      </c>
      <c r="K478" s="13" t="str">
        <f>IFERROR(IF(VLOOKUP(A478,VocabularyNL!$A:$H,8)=0,"",VLOOKUP(A478,VocabularyNL!$A:$H,8)),"")</f>
        <v/>
      </c>
      <c r="L478" s="13" t="str">
        <f>IFERROR(IF(VLOOKUP(A478,VocabularyFR!$A:$H,8)=0,"",VLOOKUP(A478,VocabularyFR!$A:$H,8)),"")</f>
        <v/>
      </c>
    </row>
    <row r="479" spans="1:12" ht="28.8" x14ac:dyDescent="0.3">
      <c r="A479" s="4">
        <v>527</v>
      </c>
      <c r="B479" s="13" t="str">
        <f>IF($A479&lt;&gt;"",VLOOKUP($A479,Vocabulary!$A:$J,4,),"")</f>
        <v>Generic</v>
      </c>
      <c r="C479" s="13" t="str">
        <f>IF($A479&lt;&gt;"",IF(VLOOKUP($A479,Vocabulary!$A:$J,2,)="","",VLOOKUP($A479,Vocabulary!$A:$J,2,)),"")</f>
        <v>notatie</v>
      </c>
      <c r="D479" s="13" t="str">
        <f>IF($A479&lt;&gt;"",IF(VLOOKUP($A479,Vocabulary!$A:$J,10,)="","",VLOOKUP($A479,Vocabulary!$A:$J,10,)),"")</f>
        <v>&lt;vl-generiek-ext:notatie&gt;</v>
      </c>
      <c r="E479" s="13" t="str">
        <f>IFERROR(IF(VLOOKUP(A479,VocabularyNL!$A:$G,6)=0,"",VLOOKUP(A479,VocabularyNL!$A:$G,6)),"")</f>
        <v>notatie</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http://www.w3.org/2004/02/skos/core#notation</v>
      </c>
      <c r="K479" s="13" t="str">
        <f>IFERROR(IF(VLOOKUP(A479,VocabularyNL!$A:$H,8)=0,"",VLOOKUP(A479,VocabularyNL!$A:$H,8)),"")</f>
        <v/>
      </c>
      <c r="L479" s="13" t="str">
        <f>IFERROR(IF(VLOOKUP(A479,VocabularyFR!$A:$H,8)=0,"",VLOOKUP(A479,VocabularyFR!$A:$H,8)),"")</f>
        <v/>
      </c>
    </row>
    <row r="480" spans="1:12" ht="28.8" x14ac:dyDescent="0.3">
      <c r="A480" s="4">
        <v>528</v>
      </c>
      <c r="B480" s="13" t="str">
        <f>IF($A480&lt;&gt;"",VLOOKUP($A480,Vocabulary!$A:$J,4,),"")</f>
        <v>Generic</v>
      </c>
      <c r="C480" s="13" t="str">
        <f>IF($A480&lt;&gt;"",IF(VLOOKUP($A480,Vocabulary!$A:$J,2,)="","",VLOOKUP($A480,Vocabulary!$A:$J,2,)),"")</f>
        <v>onderwerp</v>
      </c>
      <c r="D480" s="13" t="str">
        <f>IF($A480&lt;&gt;"",IF(VLOOKUP($A480,Vocabulary!$A:$J,10,)="","",VLOOKUP($A480,Vocabulary!$A:$J,10,)),"")</f>
        <v>&lt;vl-generiek-ext:onderwerp&gt;</v>
      </c>
      <c r="E480" s="13" t="str">
        <f>IFERROR(IF(VLOOKUP(A480,VocabularyNL!$A:$G,6)=0,"",VLOOKUP(A480,VocabularyNL!$A:$G,6)),"")</f>
        <v>onderwerp</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http://data.europa.eu/m8g/subject</v>
      </c>
      <c r="K480" s="13" t="str">
        <f>IFERROR(IF(VLOOKUP(A480,VocabularyNL!$A:$H,8)=0,"",VLOOKUP(A480,VocabularyNL!$A:$H,8)),"")</f>
        <v/>
      </c>
      <c r="L480" s="13" t="str">
        <f>IFERROR(IF(VLOOKUP(A480,VocabularyFR!$A:$H,8)=0,"",VLOOKUP(A480,VocabularyFR!$A:$H,8)),"")</f>
        <v/>
      </c>
    </row>
    <row r="481" spans="1:12" ht="28.8" x14ac:dyDescent="0.3">
      <c r="A481" s="4">
        <v>529</v>
      </c>
      <c r="B481" s="13" t="str">
        <f>IF($A481&lt;&gt;"",VLOOKUP($A481,Vocabulary!$A:$J,4,),"")</f>
        <v>Generic</v>
      </c>
      <c r="C481" s="13" t="str">
        <f>IF($A481&lt;&gt;"",IF(VLOOKUP($A481,Vocabulary!$A:$J,2,)="","",VLOOKUP($A481,Vocabulary!$A:$J,2,)),"")</f>
        <v>opTijdstip</v>
      </c>
      <c r="D481" s="13" t="str">
        <f>IF($A481&lt;&gt;"",IF(VLOOKUP($A481,Vocabulary!$A:$J,10,)="","",VLOOKUP($A481,Vocabulary!$A:$J,10,)),"")</f>
        <v>&lt;vl-generiek-ext:opTijdstip&gt;</v>
      </c>
      <c r="E481" s="13" t="str">
        <f>IFERROR(IF(VLOOKUP(A481,VocabularyNL!$A:$G,6)=0,"",VLOOKUP(A481,VocabularyNL!$A:$G,6)),"")</f>
        <v>opTijdstip</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http://www.w3.org/ns/prov#atTime</v>
      </c>
      <c r="K481" s="13" t="str">
        <f>IFERROR(IF(VLOOKUP(A481,VocabularyNL!$A:$H,8)=0,"",VLOOKUP(A481,VocabularyNL!$A:$H,8)),"")</f>
        <v/>
      </c>
      <c r="L481" s="13" t="str">
        <f>IFERROR(IF(VLOOKUP(A481,VocabularyFR!$A:$H,8)=0,"",VLOOKUP(A481,VocabularyFR!$A:$H,8)),"")</f>
        <v/>
      </c>
    </row>
    <row r="482" spans="1:12" ht="28.8" x14ac:dyDescent="0.3">
      <c r="A482" s="4">
        <v>530</v>
      </c>
      <c r="B482" s="13" t="str">
        <f>IF($A482&lt;&gt;"",VLOOKUP($A482,Vocabulary!$A:$J,4,),"")</f>
        <v>Generic</v>
      </c>
      <c r="C482" s="13" t="str">
        <f>IF($A482&lt;&gt;"",IF(VLOOKUP($A482,Vocabulary!$A:$J,2,)="","",VLOOKUP($A482,Vocabulary!$A:$J,2,)),"")</f>
        <v>openingsuren</v>
      </c>
      <c r="D482" s="13" t="str">
        <f>IF($A482&lt;&gt;"",IF(VLOOKUP($A482,Vocabulary!$A:$J,10,)="","",VLOOKUP($A482,Vocabulary!$A:$J,10,)),"")</f>
        <v>&lt;vl-generiek-ext:openingsuren&gt;</v>
      </c>
      <c r="E482" s="13" t="str">
        <f>IFERROR(IF(VLOOKUP(A482,VocabularyNL!$A:$G,6)=0,"",VLOOKUP(A482,VocabularyNL!$A:$G,6)),"")</f>
        <v>openingsuren</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http://schema.org/openingHours</v>
      </c>
      <c r="K482" s="13" t="str">
        <f>IFERROR(IF(VLOOKUP(A482,VocabularyNL!$A:$H,8)=0,"",VLOOKUP(A482,VocabularyNL!$A:$H,8)),"")</f>
        <v/>
      </c>
      <c r="L482" s="13" t="str">
        <f>IFERROR(IF(VLOOKUP(A482,VocabularyFR!$A:$H,8)=0,"",VLOOKUP(A482,VocabularyFR!$A:$H,8)),"")</f>
        <v/>
      </c>
    </row>
    <row r="483" spans="1:12" ht="28.8" x14ac:dyDescent="0.3">
      <c r="A483" s="4">
        <v>531</v>
      </c>
      <c r="B483" s="13" t="str">
        <f>IF($A483&lt;&gt;"",VLOOKUP($A483,Vocabulary!$A:$J,4,),"")</f>
        <v>Generic</v>
      </c>
      <c r="C483" s="13" t="str">
        <f>IF($A483&lt;&gt;"",IF(VLOOKUP($A483,Vocabulary!$A:$J,2,)="","",VLOOKUP($A483,Vocabulary!$A:$J,2,)),"")</f>
        <v>pagina</v>
      </c>
      <c r="D483" s="13" t="str">
        <f>IF($A483&lt;&gt;"",IF(VLOOKUP($A483,Vocabulary!$A:$J,10,)="","",VLOOKUP($A483,Vocabulary!$A:$J,10,)),"")</f>
        <v>&lt;vl-generiek-ext:pagina&gt;</v>
      </c>
      <c r="E483" s="13" t="str">
        <f>IFERROR(IF(VLOOKUP(A483,VocabularyNL!$A:$G,6)=0,"",VLOOKUP(A483,VocabularyNL!$A:$G,6)),"")</f>
        <v>pagina</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http://xmlns.com/foaf/0.1/page</v>
      </c>
      <c r="K483" s="13" t="str">
        <f>IFERROR(IF(VLOOKUP(A483,VocabularyNL!$A:$H,8)=0,"",VLOOKUP(A483,VocabularyNL!$A:$H,8)),"")</f>
        <v/>
      </c>
      <c r="L483" s="13" t="str">
        <f>IFERROR(IF(VLOOKUP(A483,VocabularyFR!$A:$H,8)=0,"",VLOOKUP(A483,VocabularyFR!$A:$H,8)),"")</f>
        <v/>
      </c>
    </row>
    <row r="484" spans="1:12" ht="28.8" x14ac:dyDescent="0.3">
      <c r="A484" s="4">
        <v>532</v>
      </c>
      <c r="B484" s="13" t="str">
        <f>IF($A484&lt;&gt;"",VLOOKUP($A484,Vocabulary!$A:$J,4,),"")</f>
        <v>Generic</v>
      </c>
      <c r="C484" s="13" t="str">
        <f>IF($A484&lt;&gt;"",IF(VLOOKUP($A484,Vocabulary!$A:$J,2,)="","",VLOOKUP($A484,Vocabulary!$A:$J,2,)),"")</f>
        <v>Polygoon</v>
      </c>
      <c r="D484" s="13" t="str">
        <f>IF($A484&lt;&gt;"",IF(VLOOKUP($A484,Vocabulary!$A:$J,10,)="","",VLOOKUP($A484,Vocabulary!$A:$J,10,)),"")</f>
        <v>&lt;vl-generiek-ext:Polygoon&gt;</v>
      </c>
      <c r="E484" s="13" t="str">
        <f>IFERROR(IF(VLOOKUP(A484,VocabularyNL!$A:$G,6)=0,"",VLOOKUP(A484,VocabularyNL!$A:$G,6)),"")</f>
        <v>Polygoon</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http://www.opengis.net/ont/sf#Polygon</v>
      </c>
      <c r="K484" s="13" t="str">
        <f>IFERROR(IF(VLOOKUP(A484,VocabularyNL!$A:$H,8)=0,"",VLOOKUP(A484,VocabularyNL!$A:$H,8)),"")</f>
        <v/>
      </c>
      <c r="L484" s="13" t="str">
        <f>IFERROR(IF(VLOOKUP(A484,VocabularyFR!$A:$H,8)=0,"",VLOOKUP(A484,VocabularyFR!$A:$H,8)),"")</f>
        <v/>
      </c>
    </row>
    <row r="485" spans="1:12" ht="28.8" x14ac:dyDescent="0.3">
      <c r="A485" s="4">
        <v>533</v>
      </c>
      <c r="B485" s="13" t="str">
        <f>IF($A485&lt;&gt;"",VLOOKUP($A485,Vocabulary!$A:$J,4,),"")</f>
        <v>Generic</v>
      </c>
      <c r="C485" s="13" t="str">
        <f>IF($A485&lt;&gt;"",IF(VLOOKUP($A485,Vocabulary!$A:$J,2,)="","",VLOOKUP($A485,Vocabulary!$A:$J,2,)),"")</f>
        <v>Punt</v>
      </c>
      <c r="D485" s="13" t="str">
        <f>IF($A485&lt;&gt;"",IF(VLOOKUP($A485,Vocabulary!$A:$J,10,)="","",VLOOKUP($A485,Vocabulary!$A:$J,10,)),"")</f>
        <v>&lt;vl-generiek-ext:Punt&gt;</v>
      </c>
      <c r="E485" s="13" t="str">
        <f>IFERROR(IF(VLOOKUP(A485,VocabularyNL!$A:$G,6)=0,"",VLOOKUP(A485,VocabularyNL!$A:$G,6)),"")</f>
        <v>Punt</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http://www.opengis.net/ont/sf#Point</v>
      </c>
      <c r="K485" s="13" t="str">
        <f>IFERROR(IF(VLOOKUP(A485,VocabularyNL!$A:$H,8)=0,"",VLOOKUP(A485,VocabularyNL!$A:$H,8)),"")</f>
        <v/>
      </c>
      <c r="L485" s="13" t="str">
        <f>IFERROR(IF(VLOOKUP(A485,VocabularyFR!$A:$H,8)=0,"",VLOOKUP(A485,VocabularyFR!$A:$H,8)),"")</f>
        <v/>
      </c>
    </row>
    <row r="486" spans="1:12" ht="28.8" x14ac:dyDescent="0.3">
      <c r="A486" s="4">
        <v>534</v>
      </c>
      <c r="B486" s="13" t="str">
        <f>IF($A486&lt;&gt;"",VLOOKUP($A486,Vocabulary!$A:$J,4,),"")</f>
        <v>Generic</v>
      </c>
      <c r="C486" s="13" t="str">
        <f>IF($A486&lt;&gt;"",IF(VLOOKUP($A486,Vocabulary!$A:$J,2,)="","",VLOOKUP($A486,Vocabulary!$A:$J,2,)),"")</f>
        <v>relatie</v>
      </c>
      <c r="D486" s="13" t="str">
        <f>IF($A486&lt;&gt;"",IF(VLOOKUP($A486,Vocabulary!$A:$J,10,)="","",VLOOKUP($A486,Vocabulary!$A:$J,10,)),"")</f>
        <v>&lt;vl-generiek-ext:relatie&gt;</v>
      </c>
      <c r="E486" s="13" t="str">
        <f>IFERROR(IF(VLOOKUP(A486,VocabularyNL!$A:$G,6)=0,"",VLOOKUP(A486,VocabularyNL!$A:$G,6)),"")</f>
        <v>relatie</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http://purl.org/dc/terms/relation</v>
      </c>
      <c r="K486" s="13" t="str">
        <f>IFERROR(IF(VLOOKUP(A486,VocabularyNL!$A:$H,8)=0,"",VLOOKUP(A486,VocabularyNL!$A:$H,8)),"")</f>
        <v/>
      </c>
      <c r="L486" s="13" t="str">
        <f>IFERROR(IF(VLOOKUP(A486,VocabularyFR!$A:$H,8)=0,"",VLOOKUP(A486,VocabularyFR!$A:$H,8)),"")</f>
        <v/>
      </c>
    </row>
    <row r="487" spans="1:12" ht="28.8" x14ac:dyDescent="0.3">
      <c r="A487" s="4">
        <v>535</v>
      </c>
      <c r="B487" s="13" t="str">
        <f>IF($A487&lt;&gt;"",VLOOKUP($A487,Vocabulary!$A:$J,4,),"")</f>
        <v>Generic</v>
      </c>
      <c r="C487" s="13" t="str">
        <f>IF($A487&lt;&gt;"",IF(VLOOKUP($A487,Vocabulary!$A:$J,2,)="","",VLOOKUP($A487,Vocabulary!$A:$J,2,)),"")</f>
        <v>Resource</v>
      </c>
      <c r="D487" s="13" t="str">
        <f>IF($A487&lt;&gt;"",IF(VLOOKUP($A487,Vocabulary!$A:$J,10,)="","",VLOOKUP($A487,Vocabulary!$A:$J,10,)),"")</f>
        <v>&lt;vl-generiek-ext:Resource&gt;</v>
      </c>
      <c r="E487" s="13" t="str">
        <f>IFERROR(IF(VLOOKUP(A487,VocabularyNL!$A:$G,6)=0,"",VLOOKUP(A487,VocabularyNL!$A:$G,6)),"")</f>
        <v>Resource</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http://www.w3.org/2000/01/rdf-schema#Resource</v>
      </c>
      <c r="K487" s="13" t="str">
        <f>IFERROR(IF(VLOOKUP(A487,VocabularyNL!$A:$H,8)=0,"",VLOOKUP(A487,VocabularyNL!$A:$H,8)),"")</f>
        <v/>
      </c>
      <c r="L487" s="13" t="str">
        <f>IFERROR(IF(VLOOKUP(A487,VocabularyFR!$A:$H,8)=0,"",VLOOKUP(A487,VocabularyFR!$A:$H,8)),"")</f>
        <v/>
      </c>
    </row>
    <row r="488" spans="1:12" ht="28.8" x14ac:dyDescent="0.3">
      <c r="A488" s="4">
        <v>536</v>
      </c>
      <c r="B488" s="13" t="str">
        <f>IF($A488&lt;&gt;"",VLOOKUP($A488,Vocabulary!$A:$J,4,),"")</f>
        <v>Generic</v>
      </c>
      <c r="C488" s="13" t="str">
        <f>IF($A488&lt;&gt;"",IF(VLOOKUP($A488,Vocabulary!$A:$J,2,)="","",VLOOKUP($A488,Vocabulary!$A:$J,2,)),"")</f>
        <v>schemaAgentschap</v>
      </c>
      <c r="D488" s="13" t="str">
        <f>IF($A488&lt;&gt;"",IF(VLOOKUP($A488,Vocabulary!$A:$J,10,)="","",VLOOKUP($A488,Vocabulary!$A:$J,10,)),"")</f>
        <v>&lt;vl-generiek-ext:schemaAgentschap&gt;</v>
      </c>
      <c r="E488" s="13" t="str">
        <f>IFERROR(IF(VLOOKUP(A488,VocabularyNL!$A:$G,6)=0,"",VLOOKUP(A488,VocabularyNL!$A:$G,6)),"")</f>
        <v>schemaAgentschap</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http://www.w3.org/ns/adms#schemaAgency</v>
      </c>
      <c r="K488" s="13" t="str">
        <f>IFERROR(IF(VLOOKUP(A488,VocabularyNL!$A:$H,8)=0,"",VLOOKUP(A488,VocabularyNL!$A:$H,8)),"")</f>
        <v/>
      </c>
      <c r="L488" s="13" t="str">
        <f>IFERROR(IF(VLOOKUP(A488,VocabularyFR!$A:$H,8)=0,"",VLOOKUP(A488,VocabularyFR!$A:$H,8)),"")</f>
        <v/>
      </c>
    </row>
    <row r="489" spans="1:12" ht="28.8" x14ac:dyDescent="0.3">
      <c r="A489" s="4">
        <v>537</v>
      </c>
      <c r="B489" s="13" t="str">
        <f>IF($A489&lt;&gt;"",VLOOKUP($A489,Vocabulary!$A:$J,4,),"")</f>
        <v>Generic</v>
      </c>
      <c r="C489" s="13" t="str">
        <f>IF($A489&lt;&gt;"",IF(VLOOKUP($A489,Vocabulary!$A:$J,2,)="","",VLOOKUP($A489,Vocabulary!$A:$J,2,)),"")</f>
        <v>status</v>
      </c>
      <c r="D489" s="13" t="str">
        <f>IF($A489&lt;&gt;"",IF(VLOOKUP($A489,Vocabulary!$A:$J,10,)="","",VLOOKUP($A489,Vocabulary!$A:$J,10,)),"")</f>
        <v>&lt;vl-generiek-ext:status&gt;</v>
      </c>
      <c r="E489" s="13" t="str">
        <f>IFERROR(IF(VLOOKUP(A489,VocabularyNL!$A:$G,6)=0,"",VLOOKUP(A489,VocabularyNL!$A:$G,6)),"")</f>
        <v>status</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http://www.w3.org/ns/adms#status</v>
      </c>
      <c r="K489" s="13" t="str">
        <f>IFERROR(IF(VLOOKUP(A489,VocabularyNL!$A:$H,8)=0,"",VLOOKUP(A489,VocabularyNL!$A:$H,8)),"")</f>
        <v/>
      </c>
      <c r="L489" s="13" t="str">
        <f>IFERROR(IF(VLOOKUP(A489,VocabularyFR!$A:$H,8)=0,"",VLOOKUP(A489,VocabularyFR!$A:$H,8)),"")</f>
        <v/>
      </c>
    </row>
    <row r="490" spans="1:12" ht="28.8" x14ac:dyDescent="0.3">
      <c r="A490" s="4">
        <v>538</v>
      </c>
      <c r="B490" s="13" t="str">
        <f>IF($A490&lt;&gt;"",VLOOKUP($A490,Vocabulary!$A:$J,4,),"")</f>
        <v>Generic</v>
      </c>
      <c r="C490" s="13" t="str">
        <f>IF($A490&lt;&gt;"",IF(VLOOKUP($A490,Vocabulary!$A:$J,2,)="","",VLOOKUP($A490,Vocabulary!$A:$J,2,)),"")</f>
        <v>taal</v>
      </c>
      <c r="D490" s="13" t="str">
        <f>IF($A490&lt;&gt;"",IF(VLOOKUP($A490,Vocabulary!$A:$J,10,)="","",VLOOKUP($A490,Vocabulary!$A:$J,10,)),"")</f>
        <v>&lt;vl-generiek-ext:taal&gt;</v>
      </c>
      <c r="E490" s="13" t="str">
        <f>IFERROR(IF(VLOOKUP(A490,VocabularyNL!$A:$G,6)=0,"",VLOOKUP(A490,VocabularyNL!$A:$G,6)),"")</f>
        <v>taal</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http://data.europa.eu/eli/ontology#language</v>
      </c>
      <c r="K490" s="13" t="str">
        <f>IFERROR(IF(VLOOKUP(A490,VocabularyNL!$A:$H,8)=0,"",VLOOKUP(A490,VocabularyNL!$A:$H,8)),"")</f>
        <v/>
      </c>
      <c r="L490" s="13" t="str">
        <f>IFERROR(IF(VLOOKUP(A490,VocabularyFR!$A:$H,8)=0,"",VLOOKUP(A490,VocabularyFR!$A:$H,8)),"")</f>
        <v/>
      </c>
    </row>
    <row r="491" spans="1:12" ht="28.8" x14ac:dyDescent="0.3">
      <c r="A491" s="4">
        <v>539</v>
      </c>
      <c r="B491" s="13" t="str">
        <f>IF($A491&lt;&gt;"",VLOOKUP($A491,Vocabulary!$A:$J,4,),"")</f>
        <v>Generic</v>
      </c>
      <c r="C491" s="13" t="str">
        <f>IF($A491&lt;&gt;"",IF(VLOOKUP($A491,Vocabulary!$A:$J,2,)="","",VLOOKUP($A491,Vocabulary!$A:$J,2,)),"")</f>
        <v>telefoon</v>
      </c>
      <c r="D491" s="13" t="str">
        <f>IF($A491&lt;&gt;"",IF(VLOOKUP($A491,Vocabulary!$A:$J,10,)="","",VLOOKUP($A491,Vocabulary!$A:$J,10,)),"")</f>
        <v>&lt;vl-generiek-ext:telefoon&gt;</v>
      </c>
      <c r="E491" s="13" t="str">
        <f>IFERROR(IF(VLOOKUP(A491,VocabularyNL!$A:$G,6)=0,"",VLOOKUP(A491,VocabularyNL!$A:$G,6)),"")</f>
        <v>telefoon</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http://schema.org/telephone</v>
      </c>
      <c r="K491" s="13" t="str">
        <f>IFERROR(IF(VLOOKUP(A491,VocabularyNL!$A:$H,8)=0,"",VLOOKUP(A491,VocabularyNL!$A:$H,8)),"")</f>
        <v/>
      </c>
      <c r="L491" s="13" t="str">
        <f>IFERROR(IF(VLOOKUP(A491,VocabularyFR!$A:$H,8)=0,"",VLOOKUP(A491,VocabularyFR!$A:$H,8)),"")</f>
        <v/>
      </c>
    </row>
    <row r="492" spans="1:12" ht="28.8" x14ac:dyDescent="0.3">
      <c r="A492" s="4">
        <v>540</v>
      </c>
      <c r="B492" s="13" t="str">
        <f>IF($A492&lt;&gt;"",VLOOKUP($A492,Vocabulary!$A:$J,4,),"")</f>
        <v>Generic</v>
      </c>
      <c r="C492" s="13" t="str">
        <f>IF($A492&lt;&gt;"",IF(VLOOKUP($A492,Vocabulary!$A:$J,2,)="","",VLOOKUP($A492,Vocabulary!$A:$J,2,)),"")</f>
        <v>territorialeToepassing</v>
      </c>
      <c r="D492" s="13" t="str">
        <f>IF($A492&lt;&gt;"",IF(VLOOKUP($A492,Vocabulary!$A:$J,10,)="","",VLOOKUP($A492,Vocabulary!$A:$J,10,)),"")</f>
        <v>&lt;vl-generiek-ext:territorialeToepassing&gt;</v>
      </c>
      <c r="E492" s="13" t="str">
        <f>IFERROR(IF(VLOOKUP(A492,VocabularyNL!$A:$G,6)=0,"",VLOOKUP(A492,VocabularyNL!$A:$G,6)),"")</f>
        <v>territorialeToepassing</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http://data.europa.eu/m8g/territorialApplication</v>
      </c>
      <c r="K492" s="13" t="str">
        <f>IFERROR(IF(VLOOKUP(A492,VocabularyNL!$A:$H,8)=0,"",VLOOKUP(A492,VocabularyNL!$A:$H,8)),"")</f>
        <v/>
      </c>
      <c r="L492" s="13" t="str">
        <f>IFERROR(IF(VLOOKUP(A492,VocabularyFR!$A:$H,8)=0,"",VLOOKUP(A492,VocabularyFR!$A:$H,8)),"")</f>
        <v/>
      </c>
    </row>
    <row r="493" spans="1:12" ht="28.8" x14ac:dyDescent="0.3">
      <c r="A493" s="4">
        <v>541</v>
      </c>
      <c r="B493" s="13" t="str">
        <f>IF($A493&lt;&gt;"",VLOOKUP($A493,Vocabulary!$A:$J,4,),"")</f>
        <v>Generic</v>
      </c>
      <c r="C493" s="13" t="str">
        <f>IF($A493&lt;&gt;"",IF(VLOOKUP($A493,Vocabulary!$A:$J,2,)="","",VLOOKUP($A493,Vocabulary!$A:$J,2,)),"")</f>
        <v>TijdsInterval</v>
      </c>
      <c r="D493" s="13" t="str">
        <f>IF($A493&lt;&gt;"",IF(VLOOKUP($A493,Vocabulary!$A:$J,10,)="","",VLOOKUP($A493,Vocabulary!$A:$J,10,)),"")</f>
        <v>&lt;vl-generiek-ext:TijdsInterval&gt;</v>
      </c>
      <c r="E493" s="13" t="str">
        <f>IFERROR(IF(VLOOKUP(A493,VocabularyNL!$A:$G,6)=0,"",VLOOKUP(A493,VocabularyNL!$A:$G,6)),"")</f>
        <v>TijdsInterval</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http://purl.org/dc/terms/PeriodOfTime</v>
      </c>
      <c r="K493" s="13" t="str">
        <f>IFERROR(IF(VLOOKUP(A493,VocabularyNL!$A:$H,8)=0,"",VLOOKUP(A493,VocabularyNL!$A:$H,8)),"")</f>
        <v/>
      </c>
      <c r="L493" s="13" t="str">
        <f>IFERROR(IF(VLOOKUP(A493,VocabularyFR!$A:$H,8)=0,"",VLOOKUP(A493,VocabularyFR!$A:$H,8)),"")</f>
        <v/>
      </c>
    </row>
    <row r="494" spans="1:12" ht="28.8" x14ac:dyDescent="0.3">
      <c r="A494" s="4">
        <v>542</v>
      </c>
      <c r="B494" s="13" t="str">
        <f>IF($A494&lt;&gt;"",VLOOKUP($A494,Vocabulary!$A:$J,4,),"")</f>
        <v>Generic</v>
      </c>
      <c r="C494" s="13" t="str">
        <f>IF($A494&lt;&gt;"",IF(VLOOKUP($A494,Vocabulary!$A:$J,2,)="","",VLOOKUP($A494,Vocabulary!$A:$J,2,)),"")</f>
        <v>titel</v>
      </c>
      <c r="D494" s="13" t="str">
        <f>IF($A494&lt;&gt;"",IF(VLOOKUP($A494,Vocabulary!$A:$J,10,)="","",VLOOKUP($A494,Vocabulary!$A:$J,10,)),"")</f>
        <v>&lt;vl-generiek-ext:titel&gt;</v>
      </c>
      <c r="E494" s="13" t="str">
        <f>IFERROR(IF(VLOOKUP(A494,VocabularyNL!$A:$G,6)=0,"",VLOOKUP(A494,VocabularyNL!$A:$G,6)),"")</f>
        <v>titel</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http://purl.org/dc/terms/title</v>
      </c>
      <c r="K494" s="13" t="str">
        <f>IFERROR(IF(VLOOKUP(A494,VocabularyNL!$A:$H,8)=0,"",VLOOKUP(A494,VocabularyNL!$A:$H,8)),"")</f>
        <v/>
      </c>
      <c r="L494" s="13" t="str">
        <f>IFERROR(IF(VLOOKUP(A494,VocabularyFR!$A:$H,8)=0,"",VLOOKUP(A494,VocabularyFR!$A:$H,8)),"")</f>
        <v/>
      </c>
    </row>
    <row r="495" spans="1:12" ht="28.8" x14ac:dyDescent="0.3">
      <c r="A495" s="4">
        <v>543</v>
      </c>
      <c r="B495" s="13" t="str">
        <f>IF($A495&lt;&gt;"",VLOOKUP($A495,Vocabulary!$A:$J,4,),"")</f>
        <v>Generic</v>
      </c>
      <c r="C495" s="13" t="str">
        <f>IF($A495&lt;&gt;"",IF(VLOOKUP($A495,Vocabulary!$A:$J,2,)="","",VLOOKUP($A495,Vocabulary!$A:$J,2,)),"")</f>
        <v>type</v>
      </c>
      <c r="D495" s="13" t="str">
        <f>IF($A495&lt;&gt;"",IF(VLOOKUP($A495,Vocabulary!$A:$J,10,)="","",VLOOKUP($A495,Vocabulary!$A:$J,10,)),"")</f>
        <v>&lt;vl-generiek-ext:type&gt;</v>
      </c>
      <c r="E495" s="13" t="str">
        <f>IFERROR(IF(VLOOKUP(A495,VocabularyNL!$A:$G,6)=0,"",VLOOKUP(A495,VocabularyNL!$A:$G,6)),"")</f>
        <v>type</v>
      </c>
      <c r="F495" s="13" t="str">
        <f>IFERROR(IF(VLOOKUP(A495,VocabularyFR!$A:$G,6)=0,"",VLOOKUP(A495,VocabularyFR!$A:$G,6)),"")</f>
        <v/>
      </c>
      <c r="G495" s="13">
        <f>IF($A495&lt;&gt;"",VLOOKUP($A495,Vocabulary!$A:$J,3,),"")</f>
        <v>0</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http://purl.org/dc/terms/type</v>
      </c>
      <c r="K495" s="13" t="str">
        <f>IFERROR(IF(VLOOKUP(A495,VocabularyNL!$A:$H,8)=0,"",VLOOKUP(A495,VocabularyNL!$A:$H,8)),"")</f>
        <v/>
      </c>
      <c r="L495" s="13" t="str">
        <f>IFERROR(IF(VLOOKUP(A495,VocabularyFR!$A:$H,8)=0,"",VLOOKUP(A495,VocabularyFR!$A:$H,8)),"")</f>
        <v/>
      </c>
    </row>
    <row r="496" spans="1:12" ht="28.8" x14ac:dyDescent="0.3">
      <c r="A496" s="4">
        <v>544</v>
      </c>
      <c r="B496" s="13" t="str">
        <f>IF($A496&lt;&gt;"",VLOOKUP($A496,Vocabulary!$A:$J,4,),"")</f>
        <v>Generic</v>
      </c>
      <c r="C496" s="13" t="str">
        <f>IF($A496&lt;&gt;"",IF(VLOOKUP($A496,Vocabulary!$A:$J,2,)="","",VLOOKUP($A496,Vocabulary!$A:$J,2,)),"")</f>
        <v>uitgegeven</v>
      </c>
      <c r="D496" s="13" t="str">
        <f>IF($A496&lt;&gt;"",IF(VLOOKUP($A496,Vocabulary!$A:$J,10,)="","",VLOOKUP($A496,Vocabulary!$A:$J,10,)),"")</f>
        <v>&lt;vl-generiek-ext:uitgegeven&gt;</v>
      </c>
      <c r="E496" s="13" t="str">
        <f>IFERROR(IF(VLOOKUP(A496,VocabularyNL!$A:$G,6)=0,"",VLOOKUP(A496,VocabularyNL!$A:$G,6)),"")</f>
        <v>uitgegeven</v>
      </c>
      <c r="F496" s="13" t="str">
        <f>IFERROR(IF(VLOOKUP(A496,VocabularyFR!$A:$G,6)=0,"",VLOOKUP(A496,VocabularyFR!$A:$G,6)),"")</f>
        <v/>
      </c>
      <c r="G496" s="13">
        <f>IF($A496&lt;&gt;"",VLOOKUP($A496,Vocabulary!$A:$J,3,),"")</f>
        <v>0</v>
      </c>
      <c r="H496" s="13" t="str">
        <f>IFERROR(IF(VLOOKUP(A496,VocabularyNL!$A:$G,7)=0,"",VLOOKUP(A496,VocabularyNL!$A:$H,7)),"")</f>
        <v/>
      </c>
      <c r="I496" s="13" t="str">
        <f>IFERROR(IF(VLOOKUP(A496,VocabularyFR!$A:$G,7)=0,"",VLOOKUP(A496,VocabularyFR!$A:$H,7)),"")</f>
        <v/>
      </c>
      <c r="J496" s="13" t="str">
        <f>IF($A496&lt;&gt;"",IF(VLOOKUP($A496,Vocabulary!$A:$J,7,)="","",VLOOKUP($A496,Vocabulary!$A:$J,7,)),"")</f>
        <v>external terminology:
http://purl.org/dc/terms/issued</v>
      </c>
      <c r="K496" s="13" t="str">
        <f>IFERROR(IF(VLOOKUP(A496,VocabularyNL!$A:$H,8)=0,"",VLOOKUP(A496,VocabularyNL!$A:$H,8)),"")</f>
        <v/>
      </c>
      <c r="L496" s="13" t="str">
        <f>IFERROR(IF(VLOOKUP(A496,VocabularyFR!$A:$H,8)=0,"",VLOOKUP(A496,VocabularyFR!$A:$H,8)),"")</f>
        <v/>
      </c>
    </row>
    <row r="497" spans="1:12" ht="28.8" x14ac:dyDescent="0.3">
      <c r="A497" s="4">
        <v>545</v>
      </c>
      <c r="B497" s="13" t="str">
        <f>IF($A497&lt;&gt;"",VLOOKUP($A497,Vocabulary!$A:$J,4,),"")</f>
        <v>Generic</v>
      </c>
      <c r="C497" s="13" t="str">
        <f>IF($A497&lt;&gt;"",IF(VLOOKUP($A497,Vocabulary!$A:$J,2,)="","",VLOOKUP($A497,Vocabulary!$A:$J,2,)),"")</f>
        <v>urenBeschikbaarheid</v>
      </c>
      <c r="D497" s="13" t="str">
        <f>IF($A497&lt;&gt;"",IF(VLOOKUP($A497,Vocabulary!$A:$J,10,)="","",VLOOKUP($A497,Vocabulary!$A:$J,10,)),"")</f>
        <v>&lt;vl-generiek-ext:urenBeschikbaarheid&gt;</v>
      </c>
      <c r="E497" s="13" t="str">
        <f>IFERROR(IF(VLOOKUP(A497,VocabularyNL!$A:$G,6)=0,"",VLOOKUP(A497,VocabularyNL!$A:$G,6)),"")</f>
        <v>urenBeschikbaarheid</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http://schema.org/hoursAvailable</v>
      </c>
      <c r="K497" s="13" t="str">
        <f>IFERROR(IF(VLOOKUP(A497,VocabularyNL!$A:$H,8)=0,"",VLOOKUP(A497,VocabularyNL!$A:$H,8)),"")</f>
        <v/>
      </c>
      <c r="L497" s="13" t="str">
        <f>IFERROR(IF(VLOOKUP(A497,VocabularyFR!$A:$H,8)=0,"",VLOOKUP(A497,VocabularyFR!$A:$H,8)),"")</f>
        <v/>
      </c>
    </row>
    <row r="498" spans="1:12" ht="28.8" x14ac:dyDescent="0.3">
      <c r="A498" s="4">
        <v>546</v>
      </c>
      <c r="B498" s="13" t="str">
        <f>IF($A498&lt;&gt;"",VLOOKUP($A498,Vocabulary!$A:$J,4,),"")</f>
        <v>Generic</v>
      </c>
      <c r="C498" s="13" t="str">
        <f>IF($A498&lt;&gt;"",IF(VLOOKUP($A498,Vocabulary!$A:$J,2,)="","",VLOOKUP($A498,Vocabulary!$A:$J,2,)),"")</f>
        <v>wasGeassocieerdMet</v>
      </c>
      <c r="D498" s="13" t="str">
        <f>IF($A498&lt;&gt;"",IF(VLOOKUP($A498,Vocabulary!$A:$J,10,)="","",VLOOKUP($A498,Vocabulary!$A:$J,10,)),"")</f>
        <v>&lt;vl-generiek-ext:wasGeassocieerdMet&gt;</v>
      </c>
      <c r="E498" s="13" t="str">
        <f>IFERROR(IF(VLOOKUP(A498,VocabularyNL!$A:$G,6)=0,"",VLOOKUP(A498,VocabularyNL!$A:$G,6)),"")</f>
        <v>wasGeassocieerdMet</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http://www.w3.org/ns/prov#wasAssociatedWith</v>
      </c>
      <c r="K498" s="13" t="str">
        <f>IFERROR(IF(VLOOKUP(A498,VocabularyNL!$A:$H,8)=0,"",VLOOKUP(A498,VocabularyNL!$A:$H,8)),"")</f>
        <v/>
      </c>
      <c r="L498" s="13" t="str">
        <f>IFERROR(IF(VLOOKUP(A498,VocabularyFR!$A:$H,8)=0,"",VLOOKUP(A498,VocabularyFR!$A:$H,8)),"")</f>
        <v/>
      </c>
    </row>
    <row r="499" spans="1:12" ht="28.8" x14ac:dyDescent="0.3">
      <c r="A499" s="4">
        <v>547</v>
      </c>
      <c r="B499" s="13" t="str">
        <f>IF($A499&lt;&gt;"",VLOOKUP($A499,Vocabulary!$A:$J,4,),"")</f>
        <v>Location</v>
      </c>
      <c r="C499" s="13" t="str">
        <f>IF($A499&lt;&gt;"",IF(VLOOKUP($A499,Vocabulary!$A:$J,2,)="","",VLOOKUP($A499,Vocabulary!$A:$J,2,)),"")</f>
        <v>administratieveEenheidNiveau1</v>
      </c>
      <c r="D499" s="13" t="str">
        <f>IF($A499&lt;&gt;"",IF(VLOOKUP($A499,Vocabulary!$A:$J,10,)="","",VLOOKUP($A499,Vocabulary!$A:$J,10,)),"")</f>
        <v>&lt;vl-adres-ext:administratieveEenheidNiveau1&gt;</v>
      </c>
      <c r="E499" s="13" t="str">
        <f>IFERROR(IF(VLOOKUP(A499,VocabularyNL!$A:$G,6)=0,"",VLOOKUP(A499,VocabularyNL!$A:$G,6)),"")</f>
        <v>administratieveEenheidNiveau1</v>
      </c>
      <c r="F499" s="13" t="str">
        <f>IFERROR(IF(VLOOKUP(A499,VocabularyFR!$A:$G,6)=0,"",VLOOKUP(A499,VocabularyFR!$A:$G,6)),"")</f>
        <v/>
      </c>
      <c r="G499" s="13" t="str">
        <f>IF($A499&lt;&gt;"",VLOOKUP($A499,Vocabulary!$A:$J,3,),"")</f>
        <v>The uppermost administrative unit for the address, almost always a country.</v>
      </c>
      <c r="H499" s="13" t="str">
        <f>IFERROR(IF(VLOOKUP(A499,VocabularyNL!$A:$G,7)=0,"",VLOOKUP(A499,VocabularyNL!$A:$H,7)),"")</f>
        <v>The uppermost administrative unit for the address, almost always a country.</v>
      </c>
      <c r="I499" s="13" t="str">
        <f>IFERROR(IF(VLOOKUP(A499,VocabularyFR!$A:$G,7)=0,"",VLOOKUP(A499,VocabularyFR!$A:$H,7)),"")</f>
        <v/>
      </c>
      <c r="J499" s="13" t="str">
        <f>IF($A499&lt;&gt;"",IF(VLOOKUP($A499,Vocabulary!$A:$J,7,)="","",VLOOKUP($A499,Vocabulary!$A:$J,7,)),"")</f>
        <v>external terminology:
http://www.w3.org/ns/locn#adminUnitL1</v>
      </c>
      <c r="K499" s="13" t="str">
        <f>IFERROR(IF(VLOOKUP(A499,VocabularyNL!$A:$H,8)=0,"",VLOOKUP(A499,VocabularyNL!$A:$H,8)),"")</f>
        <v/>
      </c>
      <c r="L499" s="13" t="str">
        <f>IFERROR(IF(VLOOKUP(A499,VocabularyFR!$A:$H,8)=0,"",VLOOKUP(A499,VocabularyFR!$A:$H,8)),"")</f>
        <v/>
      </c>
    </row>
    <row r="500" spans="1:12" ht="43.2" x14ac:dyDescent="0.3">
      <c r="A500" s="4">
        <v>548</v>
      </c>
      <c r="B500" s="13" t="str">
        <f>IF($A500&lt;&gt;"",VLOOKUP($A500,Vocabulary!$A:$J,4,),"")</f>
        <v>Location</v>
      </c>
      <c r="C500" s="13" t="str">
        <f>IF($A500&lt;&gt;"",IF(VLOOKUP($A500,Vocabulary!$A:$J,2,)="","",VLOOKUP($A500,Vocabulary!$A:$J,2,)),"")</f>
        <v>administratieveEenheidNiveau2</v>
      </c>
      <c r="D500" s="13" t="str">
        <f>IF($A500&lt;&gt;"",IF(VLOOKUP($A500,Vocabulary!$A:$J,10,)="","",VLOOKUP($A500,Vocabulary!$A:$J,10,)),"")</f>
        <v>&lt;vl-adres-ext:administratieveEenheidNiveau2&gt;</v>
      </c>
      <c r="E500" s="13" t="str">
        <f>IFERROR(IF(VLOOKUP(A500,VocabularyNL!$A:$G,6)=0,"",VLOOKUP(A500,VocabularyNL!$A:$G,6)),"")</f>
        <v>administratieveEenheidNiveau2</v>
      </c>
      <c r="F500" s="13" t="str">
        <f>IFERROR(IF(VLOOKUP(A500,VocabularyFR!$A:$G,6)=0,"",VLOOKUP(A500,VocabularyFR!$A:$G,6)),"")</f>
        <v/>
      </c>
      <c r="G500" s="13" t="str">
        <f>IF($A500&lt;&gt;"",VLOOKUP($A500,Vocabulary!$A:$J,3,),"")</f>
        <v>The region of the address, usually a county, state or other such area that typically encompasses several localities.</v>
      </c>
      <c r="H500" s="13" t="str">
        <f>IFERROR(IF(VLOOKUP(A500,VocabularyNL!$A:$G,7)=0,"",VLOOKUP(A500,VocabularyNL!$A:$H,7)),"")</f>
        <v>The region of the address, usually a county, state or other such area that typically encompasses several localities.</v>
      </c>
      <c r="I500" s="13" t="str">
        <f>IFERROR(IF(VLOOKUP(A500,VocabularyFR!$A:$G,7)=0,"",VLOOKUP(A500,VocabularyFR!$A:$H,7)),"")</f>
        <v/>
      </c>
      <c r="J500" s="13" t="str">
        <f>IF($A500&lt;&gt;"",IF(VLOOKUP($A500,Vocabulary!$A:$J,7,)="","",VLOOKUP($A500,Vocabulary!$A:$J,7,)),"")</f>
        <v>external terminology:
http://www.w3.org/ns/locn#adminUnitL2</v>
      </c>
      <c r="K500" s="13" t="str">
        <f>IFERROR(IF(VLOOKUP(A500,VocabularyNL!$A:$H,8)=0,"",VLOOKUP(A500,VocabularyNL!$A:$H,8)),"")</f>
        <v/>
      </c>
      <c r="L500" s="13" t="str">
        <f>IFERROR(IF(VLOOKUP(A500,VocabularyFR!$A:$H,8)=0,"",VLOOKUP(A500,VocabularyFR!$A:$H,8)),"")</f>
        <v/>
      </c>
    </row>
    <row r="501" spans="1:12" ht="28.8" x14ac:dyDescent="0.3">
      <c r="A501" s="4">
        <v>549</v>
      </c>
      <c r="B501" s="13" t="str">
        <f>IF($A501&lt;&gt;"",VLOOKUP($A501,Vocabulary!$A:$J,4,),"")</f>
        <v>Location</v>
      </c>
      <c r="C501" s="13" t="str">
        <f>IF($A501&lt;&gt;"",IF(VLOOKUP($A501,Vocabulary!$A:$J,2,)="","",VLOOKUP($A501,Vocabulary!$A:$J,2,)),"")</f>
        <v>adresgebied</v>
      </c>
      <c r="D501" s="13" t="str">
        <f>IF($A501&lt;&gt;"",IF(VLOOKUP($A501,Vocabulary!$A:$J,10,)="","",VLOOKUP($A501,Vocabulary!$A:$J,10,)),"")</f>
        <v>&lt;vl-adres-ext:adresgebied&gt;</v>
      </c>
      <c r="E501" s="13" t="str">
        <f>IFERROR(IF(VLOOKUP(A501,VocabularyNL!$A:$G,6)=0,"",VLOOKUP(A501,VocabularyNL!$A:$G,6)),"")</f>
        <v>adresgebied</v>
      </c>
      <c r="F501" s="13" t="str">
        <f>IFERROR(IF(VLOOKUP(A501,VocabularyFR!$A:$G,6)=0,"",VLOOKUP(A501,VocabularyFR!$A:$G,6)),"")</f>
        <v/>
      </c>
      <c r="G501" s="13">
        <f>IF($A501&lt;&gt;"",VLOOKUP($A501,Vocabulary!$A:$J,3,),"")</f>
        <v>0</v>
      </c>
      <c r="H501" s="13" t="str">
        <f>IFERROR(IF(VLOOKUP(A501,VocabularyNL!$A:$G,7)=0,"",VLOOKUP(A501,VocabularyNL!$A:$H,7)),"")</f>
        <v/>
      </c>
      <c r="I501" s="13" t="str">
        <f>IFERROR(IF(VLOOKUP(A501,VocabularyFR!$A:$G,7)=0,"",VLOOKUP(A501,VocabularyFR!$A:$H,7)),"")</f>
        <v/>
      </c>
      <c r="J501" s="13" t="str">
        <f>IF($A501&lt;&gt;"",IF(VLOOKUP($A501,Vocabulary!$A:$J,7,)="","",VLOOKUP($A501,Vocabulary!$A:$J,7,)),"")</f>
        <v>external terminology:
http://www.w3.org/ns/locn#addressArea</v>
      </c>
      <c r="K501" s="13" t="str">
        <f>IFERROR(IF(VLOOKUP(A501,VocabularyNL!$A:$H,8)=0,"",VLOOKUP(A501,VocabularyNL!$A:$H,8)),"")</f>
        <v/>
      </c>
      <c r="L501" s="13" t="str">
        <f>IFERROR(IF(VLOOKUP(A501,VocabularyFR!$A:$H,8)=0,"",VLOOKUP(A501,VocabularyFR!$A:$H,8)),"")</f>
        <v/>
      </c>
    </row>
    <row r="502" spans="1:12" ht="28.8" x14ac:dyDescent="0.3">
      <c r="A502" s="4">
        <v>550</v>
      </c>
      <c r="B502" s="13" t="str">
        <f>IF($A502&lt;&gt;"",VLOOKUP($A502,Vocabulary!$A:$J,4,),"")</f>
        <v>Location</v>
      </c>
      <c r="C502" s="13" t="str">
        <f>IF($A502&lt;&gt;"",IF(VLOOKUP($A502,Vocabulary!$A:$J,2,)="","",VLOOKUP($A502,Vocabulary!$A:$J,2,)),"")</f>
        <v>Adresvoorstelling</v>
      </c>
      <c r="D502" s="13" t="str">
        <f>IF($A502&lt;&gt;"",IF(VLOOKUP($A502,Vocabulary!$A:$J,10,)="","",VLOOKUP($A502,Vocabulary!$A:$J,10,)),"")</f>
        <v>&lt;vl-adres-ext:Adresvoorstelling&gt;</v>
      </c>
      <c r="E502" s="13" t="str">
        <f>IFERROR(IF(VLOOKUP(A502,VocabularyNL!$A:$G,6)=0,"",VLOOKUP(A502,VocabularyNL!$A:$G,6)),"")</f>
        <v>Adresvoorstelling</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http://www.w3.org/ns/locn#Address</v>
      </c>
      <c r="K502" s="13" t="str">
        <f>IFERROR(IF(VLOOKUP(A502,VocabularyNL!$A:$H,8)=0,"",VLOOKUP(A502,VocabularyNL!$A:$H,8)),"")</f>
        <v/>
      </c>
      <c r="L502" s="13" t="str">
        <f>IFERROR(IF(VLOOKUP(A502,VocabularyFR!$A:$H,8)=0,"",VLOOKUP(A502,VocabularyFR!$A:$H,8)),"")</f>
        <v/>
      </c>
    </row>
    <row r="503" spans="1:12" ht="28.8" x14ac:dyDescent="0.3">
      <c r="A503" s="4">
        <v>551</v>
      </c>
      <c r="B503" s="13" t="str">
        <f>IF($A503&lt;&gt;"",VLOOKUP($A503,Vocabulary!$A:$J,4,),"")</f>
        <v>Location</v>
      </c>
      <c r="C503" s="13" t="str">
        <f>IF($A503&lt;&gt;"",IF(VLOOKUP($A503,Vocabulary!$A:$J,2,)="","",VLOOKUP($A503,Vocabulary!$A:$J,2,)),"")</f>
        <v>label</v>
      </c>
      <c r="D503" s="13" t="str">
        <f>IF($A503&lt;&gt;"",IF(VLOOKUP($A503,Vocabulary!$A:$J,10,)="","",VLOOKUP($A503,Vocabulary!$A:$J,10,)),"")</f>
        <v>&lt;vl-adres-ext:label&gt;</v>
      </c>
      <c r="E503" s="13" t="str">
        <f>IFERROR(IF(VLOOKUP(A503,VocabularyNL!$A:$G,6)=0,"",VLOOKUP(A503,VocabularyNL!$A:$G,6)),"")</f>
        <v>label</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http://www.w3.org/2000/01/rdf-schema#label</v>
      </c>
      <c r="K503" s="13" t="str">
        <f>IFERROR(IF(VLOOKUP(A503,VocabularyNL!$A:$H,8)=0,"",VLOOKUP(A503,VocabularyNL!$A:$H,8)),"")</f>
        <v/>
      </c>
      <c r="L503" s="13" t="str">
        <f>IFERROR(IF(VLOOKUP(A503,VocabularyFR!$A:$H,8)=0,"",VLOOKUP(A503,VocabularyFR!$A:$H,8)),"")</f>
        <v/>
      </c>
    </row>
    <row r="504" spans="1:12" ht="28.8" x14ac:dyDescent="0.3">
      <c r="A504" s="4">
        <v>552</v>
      </c>
      <c r="B504" s="13" t="str">
        <f>IF($A504&lt;&gt;"",VLOOKUP($A504,Vocabulary!$A:$J,4,),"")</f>
        <v>Location</v>
      </c>
      <c r="C504" s="13" t="str">
        <f>IF($A504&lt;&gt;"",IF(VLOOKUP($A504,Vocabulary!$A:$J,2,)="","",VLOOKUP($A504,Vocabulary!$A:$J,2,)),"")</f>
        <v>locatieaanduiding</v>
      </c>
      <c r="D504" s="13" t="str">
        <f>IF($A504&lt;&gt;"",IF(VLOOKUP($A504,Vocabulary!$A:$J,10,)="","",VLOOKUP($A504,Vocabulary!$A:$J,10,)),"")</f>
        <v>&lt;vl-adres-ext:locatieaanduiding&gt;</v>
      </c>
      <c r="E504" s="13" t="str">
        <f>IFERROR(IF(VLOOKUP(A504,VocabularyNL!$A:$G,6)=0,"",VLOOKUP(A504,VocabularyNL!$A:$G,6)),"")</f>
        <v>locatieaanduiding</v>
      </c>
      <c r="F504" s="13" t="str">
        <f>IFERROR(IF(VLOOKUP(A504,VocabularyFR!$A:$G,6)=0,"",VLOOKUP(A504,VocabularyFR!$A:$G,6)),"")</f>
        <v/>
      </c>
      <c r="G504" s="13">
        <f>IF($A504&lt;&gt;"",VLOOKUP($A504,Vocabulary!$A:$J,3,),"")</f>
        <v>0</v>
      </c>
      <c r="H504" s="13" t="str">
        <f>IFERROR(IF(VLOOKUP(A504,VocabularyNL!$A:$G,7)=0,"",VLOOKUP(A504,VocabularyNL!$A:$H,7)),"")</f>
        <v/>
      </c>
      <c r="I504" s="13" t="str">
        <f>IFERROR(IF(VLOOKUP(A504,VocabularyFR!$A:$G,7)=0,"",VLOOKUP(A504,VocabularyFR!$A:$H,7)),"")</f>
        <v/>
      </c>
      <c r="J504" s="13" t="str">
        <f>IF($A504&lt;&gt;"",IF(VLOOKUP($A504,Vocabulary!$A:$J,7,)="","",VLOOKUP($A504,Vocabulary!$A:$J,7,)),"")</f>
        <v>external terminology:
http://www.w3.org/ns/locn#locatorDesignator</v>
      </c>
      <c r="K504" s="13" t="str">
        <f>IFERROR(IF(VLOOKUP(A504,VocabularyNL!$A:$H,8)=0,"",VLOOKUP(A504,VocabularyNL!$A:$H,8)),"")</f>
        <v/>
      </c>
      <c r="L504" s="13" t="str">
        <f>IFERROR(IF(VLOOKUP(A504,VocabularyFR!$A:$H,8)=0,"",VLOOKUP(A504,VocabularyFR!$A:$H,8)),"")</f>
        <v/>
      </c>
    </row>
    <row r="505" spans="1:12" ht="72" x14ac:dyDescent="0.3">
      <c r="A505" s="4">
        <v>553</v>
      </c>
      <c r="B505" s="13" t="str">
        <f>IF($A505&lt;&gt;"",VLOOKUP($A505,Vocabulary!$A:$J,4,),"")</f>
        <v>Location</v>
      </c>
      <c r="C505" s="13" t="str">
        <f>IF($A505&lt;&gt;"",IF(VLOOKUP($A505,Vocabulary!$A:$J,2,)="","",VLOOKUP($A505,Vocabulary!$A:$J,2,)),"")</f>
        <v>locatienaam</v>
      </c>
      <c r="D505" s="13" t="str">
        <f>IF($A505&lt;&gt;"",IF(VLOOKUP($A505,Vocabulary!$A:$J,10,)="","",VLOOKUP($A505,Vocabulary!$A:$J,10,)),"")</f>
        <v>&lt;vl-adres-ext:locatienaam&gt;</v>
      </c>
      <c r="E505" s="13" t="str">
        <f>IFERROR(IF(VLOOKUP(A505,VocabularyNL!$A:$G,6)=0,"",VLOOKUP(A505,VocabularyNL!$A:$G,6)),"")</f>
        <v>locatienaam</v>
      </c>
      <c r="F505" s="13" t="str">
        <f>IFERROR(IF(VLOOKUP(A505,VocabularyFR!$A:$G,6)=0,"",VLOOKUP(A505,VocabularyFR!$A:$G,6)),"")</f>
        <v/>
      </c>
      <c r="G505" s="13" t="str">
        <f>IF($A505&lt;&gt;"",VLOOKUP($A505,Vocabulary!$A:$J,3,),"")</f>
        <v>Proper noun(s) applied to the real world entity identified by the locator. The locator name could be the name of the property or complex, of the building or part of the building, or it could be the name of a room inside a building.</v>
      </c>
      <c r="H505" s="13" t="str">
        <f>IFERROR(IF(VLOOKUP(A505,VocabularyNL!$A:$G,7)=0,"",VLOOKUP(A505,VocabularyNL!$A:$H,7)),"")</f>
        <v>Proper noun(s) applied to the real world entity identified by the locator. The locator name could be the name of the property or complex, of the building or part of the building, or it could be the name of a room inside a building.</v>
      </c>
      <c r="I505" s="13" t="str">
        <f>IFERROR(IF(VLOOKUP(A505,VocabularyFR!$A:$G,7)=0,"",VLOOKUP(A505,VocabularyFR!$A:$H,7)),"")</f>
        <v/>
      </c>
      <c r="J505" s="13" t="str">
        <f>IF($A505&lt;&gt;"",IF(VLOOKUP($A505,Vocabulary!$A:$J,7,)="","",VLOOKUP($A505,Vocabulary!$A:$J,7,)),"")</f>
        <v>external terminology:
http://www.w3.org/ns/locn#locatorName</v>
      </c>
      <c r="K505" s="13" t="str">
        <f>IFERROR(IF(VLOOKUP(A505,VocabularyNL!$A:$H,8)=0,"",VLOOKUP(A505,VocabularyNL!$A:$H,8)),"")</f>
        <v/>
      </c>
      <c r="L505" s="13" t="str">
        <f>IFERROR(IF(VLOOKUP(A505,VocabularyFR!$A:$H,8)=0,"",VLOOKUP(A505,VocabularyFR!$A:$H,8)),"")</f>
        <v/>
      </c>
    </row>
    <row r="506" spans="1:12" ht="28.8" x14ac:dyDescent="0.3">
      <c r="A506" s="4">
        <v>554</v>
      </c>
      <c r="B506" s="13" t="str">
        <f>IF($A506&lt;&gt;"",VLOOKUP($A506,Vocabulary!$A:$J,4,),"")</f>
        <v>Location</v>
      </c>
      <c r="C506" s="13" t="str">
        <f>IF($A506&lt;&gt;"",IF(VLOOKUP($A506,Vocabulary!$A:$J,2,)="","",VLOOKUP($A506,Vocabulary!$A:$J,2,)),"")</f>
        <v>postbus</v>
      </c>
      <c r="D506" s="13" t="str">
        <f>IF($A506&lt;&gt;"",IF(VLOOKUP($A506,Vocabulary!$A:$J,10,)="","",VLOOKUP($A506,Vocabulary!$A:$J,10,)),"")</f>
        <v>&lt;vl-adres-ext:postbus&gt;</v>
      </c>
      <c r="E506" s="13" t="str">
        <f>IFERROR(IF(VLOOKUP(A506,VocabularyNL!$A:$G,6)=0,"",VLOOKUP(A506,VocabularyNL!$A:$G,6)),"")</f>
        <v>postbus</v>
      </c>
      <c r="F506" s="13" t="str">
        <f>IFERROR(IF(VLOOKUP(A506,VocabularyFR!$A:$G,6)=0,"",VLOOKUP(A506,VocabularyFR!$A:$G,6)),"")</f>
        <v/>
      </c>
      <c r="G506" s="13">
        <f>IF($A506&lt;&gt;"",VLOOKUP($A506,Vocabulary!$A:$J,3,),"")</f>
        <v>0</v>
      </c>
      <c r="H506" s="13" t="str">
        <f>IFERROR(IF(VLOOKUP(A506,VocabularyNL!$A:$G,7)=0,"",VLOOKUP(A506,VocabularyNL!$A:$H,7)),"")</f>
        <v/>
      </c>
      <c r="I506" s="13" t="str">
        <f>IFERROR(IF(VLOOKUP(A506,VocabularyFR!$A:$G,7)=0,"",VLOOKUP(A506,VocabularyFR!$A:$H,7)),"")</f>
        <v/>
      </c>
      <c r="J506" s="13" t="str">
        <f>IF($A506&lt;&gt;"",IF(VLOOKUP($A506,Vocabulary!$A:$J,7,)="","",VLOOKUP($A506,Vocabulary!$A:$J,7,)),"")</f>
        <v>external terminology:
http://www.w3.org/ns/locn#poBox</v>
      </c>
      <c r="K506" s="13" t="str">
        <f>IFERROR(IF(VLOOKUP(A506,VocabularyNL!$A:$H,8)=0,"",VLOOKUP(A506,VocabularyNL!$A:$H,8)),"")</f>
        <v/>
      </c>
      <c r="L506" s="13" t="str">
        <f>IFERROR(IF(VLOOKUP(A506,VocabularyFR!$A:$H,8)=0,"",VLOOKUP(A506,VocabularyFR!$A:$H,8)),"")</f>
        <v/>
      </c>
    </row>
    <row r="507" spans="1:12" ht="28.8" x14ac:dyDescent="0.3">
      <c r="A507" s="4">
        <v>557</v>
      </c>
      <c r="B507" s="13" t="str">
        <f>IF($A507&lt;&gt;"",VLOOKUP($A507,Vocabulary!$A:$J,4,),"")</f>
        <v>Location</v>
      </c>
      <c r="C507" s="13" t="str">
        <f>IF($A507&lt;&gt;"",IF(VLOOKUP($A507,Vocabulary!$A:$J,2,)="","",VLOOKUP($A507,Vocabulary!$A:$J,2,)),"")</f>
        <v>straatnaam</v>
      </c>
      <c r="D507" s="13" t="str">
        <f>IF($A507&lt;&gt;"",IF(VLOOKUP($A507,Vocabulary!$A:$J,10,)="","",VLOOKUP($A507,Vocabulary!$A:$J,10,)),"")</f>
        <v>&lt;vl-adres-ext:straatnaam&gt;</v>
      </c>
      <c r="E507" s="13" t="str">
        <f>IFERROR(IF(VLOOKUP(A507,VocabularyNL!$A:$G,6)=0,"",VLOOKUP(A507,VocabularyNL!$A:$G,6)),"")</f>
        <v>straatnaam</v>
      </c>
      <c r="F507" s="13" t="str">
        <f>IFERROR(IF(VLOOKUP(A507,VocabularyFR!$A:$G,6)=0,"",VLOOKUP(A507,VocabularyFR!$A:$G,6)),"")</f>
        <v/>
      </c>
      <c r="G507" s="13">
        <f>IF($A507&lt;&gt;"",VLOOKUP($A507,Vocabulary!$A:$J,3,),"")</f>
        <v>0</v>
      </c>
      <c r="H507" s="13" t="str">
        <f>IFERROR(IF(VLOOKUP(A507,VocabularyNL!$A:$G,7)=0,"",VLOOKUP(A507,VocabularyNL!$A:$H,7)),"")</f>
        <v/>
      </c>
      <c r="I507" s="13" t="str">
        <f>IFERROR(IF(VLOOKUP(A507,VocabularyFR!$A:$G,7)=0,"",VLOOKUP(A507,VocabularyFR!$A:$H,7)),"")</f>
        <v/>
      </c>
      <c r="J507" s="13" t="str">
        <f>IF($A507&lt;&gt;"",IF(VLOOKUP($A507,Vocabulary!$A:$J,7,)="","",VLOOKUP($A507,Vocabulary!$A:$J,7,)),"")</f>
        <v>external terminology:
http://www.w3.org/ns/locn#thoroughfare</v>
      </c>
      <c r="K507" s="13" t="str">
        <f>IFERROR(IF(VLOOKUP(A507,VocabularyNL!$A:$H,8)=0,"",VLOOKUP(A507,VocabularyNL!$A:$H,8)),"")</f>
        <v/>
      </c>
      <c r="L507" s="13" t="str">
        <f>IFERROR(IF(VLOOKUP(A507,VocabularyFR!$A:$H,8)=0,"",VLOOKUP(A507,VocabularyFR!$A:$H,8)),"")</f>
        <v/>
      </c>
    </row>
    <row r="508" spans="1:12" ht="28.8" x14ac:dyDescent="0.3">
      <c r="A508" s="4">
        <v>559</v>
      </c>
      <c r="B508" s="13" t="str">
        <f>IF($A508&lt;&gt;"",VLOOKUP($A508,Vocabulary!$A:$J,4,),"")</f>
        <v>Person</v>
      </c>
      <c r="C508" s="13" t="str">
        <f>IF($A508&lt;&gt;"",IF(VLOOKUP($A508,Vocabulary!$A:$J,2,)="","",VLOOKUP($A508,Vocabulary!$A:$J,2,)),"")</f>
        <v>contactpunt</v>
      </c>
      <c r="D508" s="13" t="str">
        <f>IF($A508&lt;&gt;"",IF(VLOOKUP($A508,Vocabulary!$A:$J,10,)="","",VLOOKUP($A508,Vocabulary!$A:$J,10,)),"")</f>
        <v>&lt;vl-persoon-ext:contactpunt&gt;</v>
      </c>
      <c r="E508" s="13" t="str">
        <f>IFERROR(IF(VLOOKUP(A508,VocabularyNL!$A:$G,6)=0,"",VLOOKUP(A508,VocabularyNL!$A:$G,6)),"")</f>
        <v>contactpunt</v>
      </c>
      <c r="F508" s="13" t="str">
        <f>IFERROR(IF(VLOOKUP(A508,VocabularyFR!$A:$G,6)=0,"",VLOOKUP(A508,VocabularyFR!$A:$G,6)),"")</f>
        <v/>
      </c>
      <c r="G508" s="13" t="str">
        <f>IF($A508&lt;&gt;"",VLOOKUP($A508,Vocabulary!$A:$J,3,),"")</f>
        <v>A contact point for a person or organization.</v>
      </c>
      <c r="H508" s="13" t="str">
        <f>IFERROR(IF(VLOOKUP(A508,VocabularyNL!$A:$G,7)=0,"",VLOOKUP(A508,VocabularyNL!$A:$H,7)),"")</f>
        <v>A contact point for a person or organization.</v>
      </c>
      <c r="I508" s="13" t="str">
        <f>IFERROR(IF(VLOOKUP(A508,VocabularyFR!$A:$G,7)=0,"",VLOOKUP(A508,VocabularyFR!$A:$H,7)),"")</f>
        <v/>
      </c>
      <c r="J508" s="13" t="str">
        <f>IF($A508&lt;&gt;"",IF(VLOOKUP($A508,Vocabulary!$A:$J,7,)="","",VLOOKUP($A508,Vocabulary!$A:$J,7,)),"")</f>
        <v>external terminology:
http://schema.org/contactPoint</v>
      </c>
      <c r="K508" s="13" t="str">
        <f>IFERROR(IF(VLOOKUP(A508,VocabularyNL!$A:$H,8)=0,"",VLOOKUP(A508,VocabularyNL!$A:$H,8)),"")</f>
        <v/>
      </c>
      <c r="L508" s="13" t="str">
        <f>IFERROR(IF(VLOOKUP(A508,VocabularyFR!$A:$H,8)=0,"",VLOOKUP(A508,VocabularyFR!$A:$H,8)),"")</f>
        <v/>
      </c>
    </row>
    <row r="509" spans="1:12" ht="86.4" x14ac:dyDescent="0.3">
      <c r="A509" s="4">
        <v>560</v>
      </c>
      <c r="B509" s="13" t="str">
        <f>IF($A509&lt;&gt;"",VLOOKUP($A509,Vocabulary!$A:$J,4,),"")</f>
        <v>Person</v>
      </c>
      <c r="C509" s="13" t="str">
        <f>IF($A509&lt;&gt;"",IF(VLOOKUP($A509,Vocabulary!$A:$J,2,)="","",VLOOKUP($A509,Vocabulary!$A:$J,2,)),"")</f>
        <v>familienaam</v>
      </c>
      <c r="D509" s="13" t="str">
        <f>IF($A509&lt;&gt;"",IF(VLOOKUP($A509,Vocabulary!$A:$J,10,)="","",VLOOKUP($A509,Vocabulary!$A:$J,10,)),"")</f>
        <v>&lt;vl-persoon-ext:familienaam&gt;</v>
      </c>
      <c r="E509" s="13" t="str">
        <f>IFERROR(IF(VLOOKUP(A509,VocabularyNL!$A:$G,6)=0,"",VLOOKUP(A509,VocabularyNL!$A:$G,6)),"")</f>
        <v>familienaam</v>
      </c>
      <c r="F509" s="13" t="str">
        <f>IFERROR(IF(VLOOKUP(A509,VocabularyFR!$A:$G,6)=0,"",VLOOKUP(A509,VocabularyFR!$A:$G,6)),"")</f>
        <v/>
      </c>
      <c r="G509" s="13" t="str">
        <f>IF($A509&lt;&gt;"",VLOOKUP($A509,Vocabulary!$A:$J,3,),"")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9" s="13" t="str">
        <f>IFERROR(IF(VLOOKUP(A509,VocabularyNL!$A:$G,7)=0,"",VLOOKUP(A509,VocabularyNL!$A:$H,7)),"")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9" s="13" t="str">
        <f>IFERROR(IF(VLOOKUP(A509,VocabularyFR!$A:$G,7)=0,"",VLOOKUP(A509,VocabularyFR!$A:$H,7)),"")</f>
        <v/>
      </c>
      <c r="J509" s="13" t="str">
        <f>IF($A509&lt;&gt;"",IF(VLOOKUP($A509,Vocabulary!$A:$J,7,)="","",VLOOKUP($A509,Vocabulary!$A:$J,7,)),"")</f>
        <v>external terminology:
http://xmlns.com/foaf/0.1/familyName</v>
      </c>
      <c r="K509" s="13" t="str">
        <f>IFERROR(IF(VLOOKUP(A509,VocabularyNL!$A:$H,8)=0,"",VLOOKUP(A509,VocabularyNL!$A:$H,8)),"")</f>
        <v/>
      </c>
      <c r="L509" s="13" t="str">
        <f>IFERROR(IF(VLOOKUP(A509,VocabularyFR!$A:$H,8)=0,"",VLOOKUP(A509,VocabularyFR!$A:$H,8)),"")</f>
        <v/>
      </c>
    </row>
    <row r="510" spans="1:12" ht="158.4" x14ac:dyDescent="0.3">
      <c r="A510" s="4">
        <v>561</v>
      </c>
      <c r="B510" s="13" t="str">
        <f>IF($A510&lt;&gt;"",VLOOKUP($A510,Vocabulary!$A:$J,4,),"")</f>
        <v>Person</v>
      </c>
      <c r="C510" s="13" t="str">
        <f>IF($A510&lt;&gt;"",IF(VLOOKUP($A510,Vocabulary!$A:$J,2,)="","",VLOOKUP($A510,Vocabulary!$A:$J,2,)),"")</f>
        <v>geboortenaam</v>
      </c>
      <c r="D510" s="13" t="str">
        <f>IF($A510&lt;&gt;"",IF(VLOOKUP($A510,Vocabulary!$A:$J,10,)="","",VLOOKUP($A510,Vocabulary!$A:$J,10,)),"")</f>
        <v>&lt;vl-persoon-ext:geboortenaam&gt;</v>
      </c>
      <c r="E510" s="13" t="str">
        <f>IFERROR(IF(VLOOKUP(A510,VocabularyNL!$A:$G,6)=0,"",VLOOKUP(A510,VocabularyNL!$A:$G,6)),"")</f>
        <v>geboortenaam</v>
      </c>
      <c r="F510" s="13" t="str">
        <f>IFERROR(IF(VLOOKUP(A510,VocabularyFR!$A:$G,6)=0,"",VLOOKUP(A510,VocabularyFR!$A:$G,6)),"")</f>
        <v/>
      </c>
      <c r="G510" s="13" t="str">
        <f>IF($A510&lt;&gt;"",VLOOKUP($A510,Vocabulary!$A:$J,3,),"")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10" s="13" t="str">
        <f>IFERROR(IF(VLOOKUP(A510,VocabularyNL!$A:$G,7)=0,"",VLOOKUP(A510,VocabularyNL!$A:$H,7)),"")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10" s="13" t="str">
        <f>IFERROR(IF(VLOOKUP(A510,VocabularyFR!$A:$G,7)=0,"",VLOOKUP(A510,VocabularyFR!$A:$H,7)),"")</f>
        <v/>
      </c>
      <c r="J510" s="13" t="str">
        <f>IF($A510&lt;&gt;"",IF(VLOOKUP($A510,Vocabulary!$A:$J,7,)="","",VLOOKUP($A510,Vocabulary!$A:$J,7,)),"")</f>
        <v>external terminology:
http://www.w3.org/ns/person#birthName</v>
      </c>
      <c r="K510" s="13" t="str">
        <f>IFERROR(IF(VLOOKUP(A510,VocabularyNL!$A:$H,8)=0,"",VLOOKUP(A510,VocabularyNL!$A:$H,8)),"")</f>
        <v/>
      </c>
      <c r="L510" s="13" t="str">
        <f>IFERROR(IF(VLOOKUP(A510,VocabularyFR!$A:$H,8)=0,"",VLOOKUP(A510,VocabularyFR!$A:$H,8)),"")</f>
        <v/>
      </c>
    </row>
    <row r="511" spans="1:12" ht="86.4" x14ac:dyDescent="0.3">
      <c r="A511" s="4">
        <v>562</v>
      </c>
      <c r="B511" s="13" t="str">
        <f>IF($A511&lt;&gt;"",VLOOKUP($A511,Vocabulary!$A:$J,4,),"")</f>
        <v>Person</v>
      </c>
      <c r="C511" s="13" t="str">
        <f>IF($A511&lt;&gt;"",IF(VLOOKUP($A511,Vocabulary!$A:$J,2,)="","",VLOOKUP($A511,Vocabulary!$A:$J,2,)),"")</f>
        <v>gegevenNaam</v>
      </c>
      <c r="D511" s="13" t="str">
        <f>IF($A511&lt;&gt;"",IF(VLOOKUP($A511,Vocabulary!$A:$J,10,)="","",VLOOKUP($A511,Vocabulary!$A:$J,10,)),"")</f>
        <v>&lt;vl-persoon-ext:gegevenNaam&gt;</v>
      </c>
      <c r="E511" s="13" t="str">
        <f>IFERROR(IF(VLOOKUP(A511,VocabularyNL!$A:$G,6)=0,"",VLOOKUP(A511,VocabularyNL!$A:$G,6)),"")</f>
        <v>gegevenNaam</v>
      </c>
      <c r="F511" s="13" t="str">
        <f>IFERROR(IF(VLOOKUP(A511,VocabularyFR!$A:$G,6)=0,"",VLOOKUP(A511,VocabularyFR!$A:$G,6)),"")</f>
        <v/>
      </c>
      <c r="G511" s="13" t="str">
        <f>IF($A511&lt;&gt;"",VLOOKUP($A511,Vocabulary!$A:$J,3,),"")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11" s="13" t="str">
        <f>IFERROR(IF(VLOOKUP(A511,VocabularyNL!$A:$G,7)=0,"",VLOOKUP(A511,VocabularyNL!$A:$H,7)),"")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11" s="13" t="str">
        <f>IFERROR(IF(VLOOKUP(A511,VocabularyFR!$A:$G,7)=0,"",VLOOKUP(A511,VocabularyFR!$A:$H,7)),"")</f>
        <v/>
      </c>
      <c r="J511" s="13" t="str">
        <f>IF($A511&lt;&gt;"",IF(VLOOKUP($A511,Vocabulary!$A:$J,7,)="","",VLOOKUP($A511,Vocabulary!$A:$J,7,)),"")</f>
        <v>external terminology:
http://xmlns.com/foaf/0.1/givenName</v>
      </c>
      <c r="K511" s="13" t="str">
        <f>IFERROR(IF(VLOOKUP(A511,VocabularyNL!$A:$H,8)=0,"",VLOOKUP(A511,VocabularyNL!$A:$H,8)),"")</f>
        <v/>
      </c>
      <c r="L511" s="13" t="str">
        <f>IFERROR(IF(VLOOKUP(A511,VocabularyFR!$A:$H,8)=0,"",VLOOKUP(A511,VocabularyFR!$A:$H,8)),"")</f>
        <v/>
      </c>
    </row>
    <row r="512" spans="1:12" ht="28.8" x14ac:dyDescent="0.3">
      <c r="A512" s="4">
        <v>563</v>
      </c>
      <c r="B512" s="13" t="str">
        <f>IF($A512&lt;&gt;"",VLOOKUP($A512,Vocabulary!$A:$J,4,),"")</f>
        <v>Person</v>
      </c>
      <c r="C512" s="13" t="str">
        <f>IF($A512&lt;&gt;"",IF(VLOOKUP($A512,Vocabulary!$A:$J,2,)="","",VLOOKUP($A512,Vocabulary!$A:$J,2,)),"")</f>
        <v>inwonerschap</v>
      </c>
      <c r="D512" s="13" t="str">
        <f>IF($A512&lt;&gt;"",IF(VLOOKUP($A512,Vocabulary!$A:$J,10,)="","",VLOOKUP($A512,Vocabulary!$A:$J,10,)),"")</f>
        <v>&lt;vl-persoon-ext:inwonerschap&gt;</v>
      </c>
      <c r="E512" s="13" t="str">
        <f>IFERROR(IF(VLOOKUP(A512,VocabularyNL!$A:$G,6)=0,"",VLOOKUP(A512,VocabularyNL!$A:$G,6)),"")</f>
        <v>inwonerschap</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http://www.w3.org/ns/person#residency</v>
      </c>
      <c r="K512" s="13" t="str">
        <f>IFERROR(IF(VLOOKUP(A512,VocabularyNL!$A:$H,8)=0,"",VLOOKUP(A512,VocabularyNL!$A:$H,8)),"")</f>
        <v/>
      </c>
      <c r="L512" s="13" t="str">
        <f>IFERROR(IF(VLOOKUP(A512,VocabularyFR!$A:$H,8)=0,"",VLOOKUP(A512,VocabularyFR!$A:$H,8)),"")</f>
        <v/>
      </c>
    </row>
    <row r="513" spans="1:12" ht="28.8" x14ac:dyDescent="0.3">
      <c r="A513" s="4">
        <v>564</v>
      </c>
      <c r="B513" s="13" t="str">
        <f>IF($A513&lt;&gt;"",VLOOKUP($A513,Vocabulary!$A:$J,4,),"")</f>
        <v>Person</v>
      </c>
      <c r="C513" s="13" t="str">
        <f>IF($A513&lt;&gt;"",IF(VLOOKUP($A513,Vocabulary!$A:$J,2,)="","",VLOOKUP($A513,Vocabulary!$A:$J,2,)),"")</f>
        <v>naam</v>
      </c>
      <c r="D513" s="13" t="str">
        <f>IF($A513&lt;&gt;"",IF(VLOOKUP($A513,Vocabulary!$A:$J,10,)="","",VLOOKUP($A513,Vocabulary!$A:$J,10,)),"")</f>
        <v>&lt;vl-persoon-ext:naam&gt;</v>
      </c>
      <c r="E513" s="13" t="str">
        <f>IFERROR(IF(VLOOKUP(A513,VocabularyNL!$A:$G,6)=0,"",VLOOKUP(A513,VocabularyNL!$A:$G,6)),"")</f>
        <v>naam</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http://xmlns.com/foaf/0.1/name</v>
      </c>
      <c r="K513" s="13" t="str">
        <f>IFERROR(IF(VLOOKUP(A513,VocabularyNL!$A:$H,8)=0,"",VLOOKUP(A513,VocabularyNL!$A:$H,8)),"")</f>
        <v/>
      </c>
      <c r="L513" s="13" t="str">
        <f>IFERROR(IF(VLOOKUP(A513,VocabularyFR!$A:$H,8)=0,"",VLOOKUP(A513,VocabularyFR!$A:$H,8)),"")</f>
        <v/>
      </c>
    </row>
    <row r="514" spans="1:12" ht="100.8" x14ac:dyDescent="0.3">
      <c r="A514" s="4">
        <v>565</v>
      </c>
      <c r="B514" s="13" t="str">
        <f>IF($A514&lt;&gt;"",VLOOKUP($A514,Vocabulary!$A:$J,4,),"")</f>
        <v>Person</v>
      </c>
      <c r="C514" s="13" t="str">
        <f>IF($A514&lt;&gt;"",IF(VLOOKUP($A514,Vocabulary!$A:$J,2,)="","",VLOOKUP($A514,Vocabulary!$A:$J,2,)),"")</f>
        <v>patroniem</v>
      </c>
      <c r="D514" s="13" t="str">
        <f>IF($A514&lt;&gt;"",IF(VLOOKUP($A514,Vocabulary!$A:$J,10,)="","",VLOOKUP($A514,Vocabulary!$A:$J,10,)),"")</f>
        <v>&lt;vl-persoon-ext:patroniem&gt;</v>
      </c>
      <c r="E514" s="13" t="str">
        <f>IFERROR(IF(VLOOKUP(A514,VocabularyNL!$A:$G,6)=0,"",VLOOKUP(A514,VocabularyNL!$A:$G,6)),"")</f>
        <v>patroniem</v>
      </c>
      <c r="F514" s="13" t="str">
        <f>IFERROR(IF(VLOOKUP(A514,VocabularyFR!$A:$G,6)=0,"",VLOOKUP(A514,VocabularyFR!$A:$G,6)),"")</f>
        <v/>
      </c>
      <c r="G514" s="13" t="str">
        <f>IF($A514&lt;&gt;"",VLOOKUP($A514,Vocabulary!$A:$J,3,),"")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4" s="13" t="str">
        <f>IFERROR(IF(VLOOKUP(A514,VocabularyNL!$A:$G,7)=0,"",VLOOKUP(A514,VocabularyNL!$A:$H,7)),"")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4" s="13" t="str">
        <f>IFERROR(IF(VLOOKUP(A514,VocabularyFR!$A:$G,7)=0,"",VLOOKUP(A514,VocabularyFR!$A:$H,7)),"")</f>
        <v/>
      </c>
      <c r="J514" s="13" t="str">
        <f>IF($A514&lt;&gt;"",IF(VLOOKUP($A514,Vocabulary!$A:$J,7,)="","",VLOOKUP($A514,Vocabulary!$A:$J,7,)),"")</f>
        <v>external terminology:
http://www.w3.org/ns/person#patronymicName</v>
      </c>
      <c r="K514" s="13" t="str">
        <f>IFERROR(IF(VLOOKUP(A514,VocabularyNL!$A:$H,8)=0,"",VLOOKUP(A514,VocabularyNL!$A:$H,8)),"")</f>
        <v/>
      </c>
      <c r="L514" s="13" t="str">
        <f>IFERROR(IF(VLOOKUP(A514,VocabularyFR!$A:$H,8)=0,"",VLOOKUP(A514,VocabularyFR!$A:$H,8)),"")</f>
        <v/>
      </c>
    </row>
    <row r="515" spans="1:12" ht="72" x14ac:dyDescent="0.3">
      <c r="A515" s="4">
        <v>566</v>
      </c>
      <c r="B515" s="13" t="str">
        <f>IF($A515&lt;&gt;"",VLOOKUP($A515,Vocabulary!$A:$J,4,),"")</f>
        <v>Person</v>
      </c>
      <c r="C515" s="13" t="str">
        <f>IF($A515&lt;&gt;"",IF(VLOOKUP($A515,Vocabulary!$A:$J,2,)="","",VLOOKUP($A515,Vocabulary!$A:$J,2,)),"")</f>
        <v>Persoon</v>
      </c>
      <c r="D515" s="13" t="str">
        <f>IF($A515&lt;&gt;"",IF(VLOOKUP($A515,Vocabulary!$A:$J,10,)="","",VLOOKUP($A515,Vocabulary!$A:$J,10,)),"")</f>
        <v>&lt;vl-persoon-ext:Persoon&gt;</v>
      </c>
      <c r="E515" s="13" t="str">
        <f>IFERROR(IF(VLOOKUP(A515,VocabularyNL!$A:$G,6)=0,"",VLOOKUP(A515,VocabularyNL!$A:$G,6)),"")</f>
        <v>Persoon</v>
      </c>
      <c r="F515" s="13" t="str">
        <f>IFERROR(IF(VLOOKUP(A515,VocabularyFR!$A:$G,6)=0,"",VLOOKUP(A515,VocabularyFR!$A:$G,6)),"")</f>
        <v/>
      </c>
      <c r="G515" s="13" t="str">
        <f>IF($A515&lt;&gt;"",VLOOKUP($A515,Vocabulary!$A:$J,3,),"")</f>
        <v>An individual person who may be dead or alive, but not imaginary. It is that restriction that makes person:Person a sub class of both foaf:Person and schema:Person which both cover imaginary characters as well as real people.</v>
      </c>
      <c r="H515" s="13" t="str">
        <f>IFERROR(IF(VLOOKUP(A515,VocabularyNL!$A:$G,7)=0,"",VLOOKUP(A515,VocabularyNL!$A:$H,7)),"")</f>
        <v>An individual person who may be dead or alive, but not imaginary. It is that restriction that makes person:Person a sub class of both foaf:Person and schema:Person which both cover imaginary characters as well as real people.</v>
      </c>
      <c r="I515" s="13" t="str">
        <f>IFERROR(IF(VLOOKUP(A515,VocabularyFR!$A:$G,7)=0,"",VLOOKUP(A515,VocabularyFR!$A:$H,7)),"")</f>
        <v/>
      </c>
      <c r="J515" s="13" t="str">
        <f>IF($A515&lt;&gt;"",IF(VLOOKUP($A515,Vocabulary!$A:$J,7,)="","",VLOOKUP($A515,Vocabulary!$A:$J,7,)),"")</f>
        <v>external terminology:
http://www.w3.org/ns/person#Person</v>
      </c>
      <c r="K515" s="13" t="str">
        <f>IFERROR(IF(VLOOKUP(A515,VocabularyNL!$A:$H,8)=0,"",VLOOKUP(A515,VocabularyNL!$A:$H,8)),"")</f>
        <v/>
      </c>
      <c r="L515" s="13" t="str">
        <f>IFERROR(IF(VLOOKUP(A515,VocabularyFR!$A:$H,8)=0,"",VLOOKUP(A515,VocabularyFR!$A:$H,8)),"")</f>
        <v/>
      </c>
    </row>
    <row r="516" spans="1:12" ht="28.8" x14ac:dyDescent="0.3">
      <c r="A516" s="4">
        <v>567</v>
      </c>
      <c r="B516" s="13" t="str">
        <f>IF($A516&lt;&gt;"",VLOOKUP($A516,Vocabulary!$A:$J,4,),"")</f>
        <v>Person</v>
      </c>
      <c r="C516" s="13" t="str">
        <f>IF($A516&lt;&gt;"",IF(VLOOKUP($A516,Vocabulary!$A:$J,2,)="","",VLOOKUP($A516,Vocabulary!$A:$J,2,)),"")</f>
        <v>staatsburgerschap</v>
      </c>
      <c r="D516" s="13" t="str">
        <f>IF($A516&lt;&gt;"",IF(VLOOKUP($A516,Vocabulary!$A:$J,10,)="","",VLOOKUP($A516,Vocabulary!$A:$J,10,)),"")</f>
        <v>&lt;vl-persoon-ext:staatsburgerschap&gt;</v>
      </c>
      <c r="E516" s="13" t="str">
        <f>IFERROR(IF(VLOOKUP(A516,VocabularyNL!$A:$G,6)=0,"",VLOOKUP(A516,VocabularyNL!$A:$G,6)),"")</f>
        <v>staatsburgerschap</v>
      </c>
      <c r="F516" s="13" t="str">
        <f>IFERROR(IF(VLOOKUP(A516,VocabularyFR!$A:$G,6)=0,"",VLOOKUP(A516,VocabularyFR!$A:$G,6)),"")</f>
        <v/>
      </c>
      <c r="G516" s="13">
        <f>IF($A516&lt;&gt;"",VLOOKUP($A516,Vocabulary!$A:$J,3,),"")</f>
        <v>0</v>
      </c>
      <c r="H516" s="13" t="str">
        <f>IFERROR(IF(VLOOKUP(A516,VocabularyNL!$A:$G,7)=0,"",VLOOKUP(A516,VocabularyNL!$A:$H,7)),"")</f>
        <v/>
      </c>
      <c r="I516" s="13" t="str">
        <f>IFERROR(IF(VLOOKUP(A516,VocabularyFR!$A:$G,7)=0,"",VLOOKUP(A516,VocabularyFR!$A:$H,7)),"")</f>
        <v/>
      </c>
      <c r="J516" s="13" t="str">
        <f>IF($A516&lt;&gt;"",IF(VLOOKUP($A516,Vocabulary!$A:$J,7,)="","",VLOOKUP($A516,Vocabulary!$A:$J,7,)),"")</f>
        <v>external terminology:
http://www.w3.org/ns/person#citizenship</v>
      </c>
      <c r="K516" s="13" t="str">
        <f>IFERROR(IF(VLOOKUP(A516,VocabularyNL!$A:$H,8)=0,"",VLOOKUP(A516,VocabularyNL!$A:$H,8)),"")</f>
        <v/>
      </c>
      <c r="L516" s="13" t="str">
        <f>IFERROR(IF(VLOOKUP(A516,VocabularyFR!$A:$H,8)=0,"",VLOOKUP(A516,VocabularyFR!$A:$H,8)),"")</f>
        <v/>
      </c>
    </row>
    <row r="517" spans="1:12" ht="28.8" x14ac:dyDescent="0.3">
      <c r="A517" s="4">
        <v>568</v>
      </c>
      <c r="B517" s="13" t="str">
        <f>IF($A517&lt;&gt;"",VLOOKUP($A517,Vocabulary!$A:$J,4,),"")</f>
        <v>Organization</v>
      </c>
      <c r="C517" s="13" t="str">
        <f>IF($A517&lt;&gt;"",IF(VLOOKUP($A517,Vocabulary!$A:$J,2,)="","",VLOOKUP($A517,Vocabulary!$A:$J,2,)),"")</f>
        <v>alternatieveLabel</v>
      </c>
      <c r="D517" s="13" t="str">
        <f>IF($A517&lt;&gt;"",IF(VLOOKUP($A517,Vocabulary!$A:$J,10,)="","",VLOOKUP($A517,Vocabulary!$A:$J,10,)),"")</f>
        <v>&lt;vl-organisatie-ext:alternatieveLabel&gt;</v>
      </c>
      <c r="E517" s="13" t="str">
        <f>IFERROR(IF(VLOOKUP(A517,VocabularyNL!$A:$G,6)=0,"",VLOOKUP(A517,VocabularyNL!$A:$G,6)),"")</f>
        <v>alternatieveLabel</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http://www.w3.org/2004/02/skos/core#altLabel</v>
      </c>
      <c r="K517" s="13" t="str">
        <f>IFERROR(IF(VLOOKUP(A517,VocabularyNL!$A:$H,8)=0,"",VLOOKUP(A517,VocabularyNL!$A:$H,8)),"")</f>
        <v/>
      </c>
      <c r="L517" s="13" t="str">
        <f>IFERROR(IF(VLOOKUP(A517,VocabularyFR!$A:$H,8)=0,"",VLOOKUP(A517,VocabularyFR!$A:$H,8)),"")</f>
        <v/>
      </c>
    </row>
    <row r="518" spans="1:12" ht="28.8" x14ac:dyDescent="0.3">
      <c r="A518" s="4">
        <v>569</v>
      </c>
      <c r="B518" s="13" t="str">
        <f>IF($A518&lt;&gt;"",VLOOKUP($A518,Vocabulary!$A:$J,4,),"")</f>
        <v>Organization</v>
      </c>
      <c r="C518" s="13" t="str">
        <f>IF($A518&lt;&gt;"",IF(VLOOKUP($A518,Vocabulary!$A:$J,2,)="","",VLOOKUP($A518,Vocabulary!$A:$J,2,)),"")</f>
        <v>beschrijving</v>
      </c>
      <c r="D518" s="13" t="str">
        <f>IF($A518&lt;&gt;"",IF(VLOOKUP($A518,Vocabulary!$A:$J,10,)="","",VLOOKUP($A518,Vocabulary!$A:$J,10,)),"")</f>
        <v>&lt;vl-organisatie-ext:beschrijving&gt;</v>
      </c>
      <c r="E518" s="13" t="str">
        <f>IFERROR(IF(VLOOKUP(A518,VocabularyNL!$A:$G,6)=0,"",VLOOKUP(A518,VocabularyNL!$A:$G,6)),"")</f>
        <v>beschrijving</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http://purl.org/dc/terms/description</v>
      </c>
      <c r="K518" s="13" t="str">
        <f>IFERROR(IF(VLOOKUP(A518,VocabularyNL!$A:$H,8)=0,"",VLOOKUP(A518,VocabularyNL!$A:$H,8)),"")</f>
        <v/>
      </c>
      <c r="L518" s="13" t="str">
        <f>IFERROR(IF(VLOOKUP(A518,VocabularyFR!$A:$H,8)=0,"",VLOOKUP(A518,VocabularyFR!$A:$H,8)),"")</f>
        <v/>
      </c>
    </row>
    <row r="519" spans="1:12" ht="28.8" x14ac:dyDescent="0.3">
      <c r="A519" s="4">
        <v>570</v>
      </c>
      <c r="B519" s="13" t="str">
        <f>IF($A519&lt;&gt;"",VLOOKUP($A519,Vocabulary!$A:$J,4,),"")</f>
        <v>Organization</v>
      </c>
      <c r="C519" s="13" t="str">
        <f>IF($A519&lt;&gt;"",IF(VLOOKUP($A519,Vocabulary!$A:$J,2,)="","",VLOOKUP($A519,Vocabulary!$A:$J,2,)),"")</f>
        <v>classificatie</v>
      </c>
      <c r="D519" s="13" t="str">
        <f>IF($A519&lt;&gt;"",IF(VLOOKUP($A519,Vocabulary!$A:$J,10,)="","",VLOOKUP($A519,Vocabulary!$A:$J,10,)),"")</f>
        <v>&lt;vl-organisatie-ext:classificatie&gt;</v>
      </c>
      <c r="E519" s="13" t="str">
        <f>IFERROR(IF(VLOOKUP(A519,VocabularyNL!$A:$G,6)=0,"",VLOOKUP(A519,VocabularyNL!$A:$G,6)),"")</f>
        <v>classificatie</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http://www.w3.org/ns/org#classification</v>
      </c>
      <c r="K519" s="13" t="str">
        <f>IFERROR(IF(VLOOKUP(A519,VocabularyNL!$A:$H,8)=0,"",VLOOKUP(A519,VocabularyNL!$A:$H,8)),"")</f>
        <v/>
      </c>
      <c r="L519" s="13" t="str">
        <f>IFERROR(IF(VLOOKUP(A519,VocabularyFR!$A:$H,8)=0,"",VLOOKUP(A519,VocabularyFR!$A:$H,8)),"")</f>
        <v/>
      </c>
    </row>
    <row r="520" spans="1:12" ht="28.8" x14ac:dyDescent="0.3">
      <c r="A520" s="4">
        <v>571</v>
      </c>
      <c r="B520" s="13" t="str">
        <f>IF($A520&lt;&gt;"",VLOOKUP($A520,Vocabulary!$A:$J,4,),"")</f>
        <v>Organization</v>
      </c>
      <c r="C520" s="13" t="str">
        <f>IF($A520&lt;&gt;"",IF(VLOOKUP($A520,Vocabulary!$A:$J,2,)="","",VLOOKUP($A520,Vocabulary!$A:$J,2,)),"")</f>
        <v>contactpunt</v>
      </c>
      <c r="D520" s="13" t="str">
        <f>IF($A520&lt;&gt;"",IF(VLOOKUP($A520,Vocabulary!$A:$J,10,)="","",VLOOKUP($A520,Vocabulary!$A:$J,10,)),"")</f>
        <v>&lt;vl-organisatie-ext:contactpunt&gt;</v>
      </c>
      <c r="E520" s="13" t="str">
        <f>IFERROR(IF(VLOOKUP(A520,VocabularyNL!$A:$G,6)=0,"",VLOOKUP(A520,VocabularyNL!$A:$G,6)),"")</f>
        <v>contactpunt</v>
      </c>
      <c r="F520" s="13" t="str">
        <f>IFERROR(IF(VLOOKUP(A520,VocabularyFR!$A:$G,6)=0,"",VLOOKUP(A520,VocabularyFR!$A:$G,6)),"")</f>
        <v/>
      </c>
      <c r="G520" s="13" t="str">
        <f>IF($A520&lt;&gt;"",VLOOKUP($A520,Vocabulary!$A:$J,3,),"")</f>
        <v>A contact point for a person or organization.</v>
      </c>
      <c r="H520" s="13" t="str">
        <f>IFERROR(IF(VLOOKUP(A520,VocabularyNL!$A:$G,7)=0,"",VLOOKUP(A520,VocabularyNL!$A:$H,7)),"")</f>
        <v>A contact point for a person or organization.</v>
      </c>
      <c r="I520" s="13" t="str">
        <f>IFERROR(IF(VLOOKUP(A520,VocabularyFR!$A:$G,7)=0,"",VLOOKUP(A520,VocabularyFR!$A:$H,7)),"")</f>
        <v/>
      </c>
      <c r="J520" s="13" t="str">
        <f>IF($A520&lt;&gt;"",IF(VLOOKUP($A520,Vocabulary!$A:$J,7,)="","",VLOOKUP($A520,Vocabulary!$A:$J,7,)),"")</f>
        <v>external terminology:
http://schema.org/contactPoint</v>
      </c>
      <c r="K520" s="13" t="str">
        <f>IFERROR(IF(VLOOKUP(A520,VocabularyNL!$A:$H,8)=0,"",VLOOKUP(A520,VocabularyNL!$A:$H,8)),"")</f>
        <v/>
      </c>
      <c r="L520" s="13" t="str">
        <f>IFERROR(IF(VLOOKUP(A520,VocabularyFR!$A:$H,8)=0,"",VLOOKUP(A520,VocabularyFR!$A:$H,8)),"")</f>
        <v/>
      </c>
    </row>
    <row r="521" spans="1:12" ht="28.8" x14ac:dyDescent="0.3">
      <c r="A521" s="4">
        <v>572</v>
      </c>
      <c r="B521" s="13" t="str">
        <f>IF($A521&lt;&gt;"",VLOOKUP($A521,Vocabulary!$A:$J,4,),"")</f>
        <v>Organization</v>
      </c>
      <c r="C521" s="13" t="str">
        <f>IF($A521&lt;&gt;"",IF(VLOOKUP($A521,Vocabulary!$A:$J,2,)="","",VLOOKUP($A521,Vocabulary!$A:$J,2,)),"")</f>
        <v>datum</v>
      </c>
      <c r="D521" s="13" t="str">
        <f>IF($A521&lt;&gt;"",IF(VLOOKUP($A521,Vocabulary!$A:$J,10,)="","",VLOOKUP($A521,Vocabulary!$A:$J,10,)),"")</f>
        <v>&lt;vl-organisatie-ext:datum&gt;</v>
      </c>
      <c r="E521" s="13" t="str">
        <f>IFERROR(IF(VLOOKUP(A521,VocabularyNL!$A:$G,6)=0,"",VLOOKUP(A521,VocabularyNL!$A:$G,6)),"")</f>
        <v>datum</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http://purl.org/dc/terms/date</v>
      </c>
      <c r="K521" s="13" t="str">
        <f>IFERROR(IF(VLOOKUP(A521,VocabularyNL!$A:$H,8)=0,"",VLOOKUP(A521,VocabularyNL!$A:$H,8)),"")</f>
        <v/>
      </c>
      <c r="L521" s="13" t="str">
        <f>IFERROR(IF(VLOOKUP(A521,VocabularyFR!$A:$H,8)=0,"",VLOOKUP(A521,VocabularyFR!$A:$H,8)),"")</f>
        <v/>
      </c>
    </row>
    <row r="522" spans="1:12" ht="28.8" x14ac:dyDescent="0.3">
      <c r="A522" s="4">
        <v>573</v>
      </c>
      <c r="B522" s="13" t="str">
        <f>IF($A522&lt;&gt;"",VLOOKUP($A522,Vocabulary!$A:$J,4,),"")</f>
        <v>Organization</v>
      </c>
      <c r="C522" s="13" t="str">
        <f>IF($A522&lt;&gt;"",IF(VLOOKUP($A522,Vocabulary!$A:$J,2,)="","",VLOOKUP($A522,Vocabulary!$A:$J,2,)),"")</f>
        <v>doel</v>
      </c>
      <c r="D522" s="13" t="str">
        <f>IF($A522&lt;&gt;"",IF(VLOOKUP($A522,Vocabulary!$A:$J,10,)="","",VLOOKUP($A522,Vocabulary!$A:$J,10,)),"")</f>
        <v>&lt;vl-organisatie-ext:doel&gt;</v>
      </c>
      <c r="E522" s="13" t="str">
        <f>IFERROR(IF(VLOOKUP(A522,VocabularyNL!$A:$G,6)=0,"",VLOOKUP(A522,VocabularyNL!$A:$G,6)),"")</f>
        <v>doel</v>
      </c>
      <c r="F522" s="13" t="str">
        <f>IFERROR(IF(VLOOKUP(A522,VocabularyFR!$A:$G,6)=0,"",VLOOKUP(A522,VocabularyFR!$A:$G,6)),"")</f>
        <v/>
      </c>
      <c r="G522" s="13">
        <f>IF($A522&lt;&gt;"",VLOOKUP($A522,Vocabulary!$A:$J,3,),"")</f>
        <v>0</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http://www.w3.org/ns/org#purpose</v>
      </c>
      <c r="K522" s="13" t="str">
        <f>IFERROR(IF(VLOOKUP(A522,VocabularyNL!$A:$H,8)=0,"",VLOOKUP(A522,VocabularyNL!$A:$H,8)),"")</f>
        <v/>
      </c>
      <c r="L522" s="13" t="str">
        <f>IFERROR(IF(VLOOKUP(A522,VocabularyFR!$A:$H,8)=0,"",VLOOKUP(A522,VocabularyFR!$A:$H,8)),"")</f>
        <v/>
      </c>
    </row>
    <row r="523" spans="1:12" ht="28.8" x14ac:dyDescent="0.3">
      <c r="A523" s="4">
        <v>574</v>
      </c>
      <c r="B523" s="13" t="str">
        <f>IF($A523&lt;&gt;"",VLOOKUP($A523,Vocabulary!$A:$J,4,),"")</f>
        <v>Organization</v>
      </c>
      <c r="C523" s="13" t="str">
        <f>IF($A523&lt;&gt;"",IF(VLOOKUP($A523,Vocabulary!$A:$J,2,)="","",VLOOKUP($A523,Vocabulary!$A:$J,2,)),"")</f>
        <v>eenheidVan</v>
      </c>
      <c r="D523" s="13" t="str">
        <f>IF($A523&lt;&gt;"",IF(VLOOKUP($A523,Vocabulary!$A:$J,10,)="","",VLOOKUP($A523,Vocabulary!$A:$J,10,)),"")</f>
        <v>&lt;vl-organisatie-ext:eenheidVan&gt;</v>
      </c>
      <c r="E523" s="13" t="str">
        <f>IFERROR(IF(VLOOKUP(A523,VocabularyNL!$A:$G,6)=0,"",VLOOKUP(A523,VocabularyNL!$A:$G,6)),"")</f>
        <v>eenheidVan</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http://www.w3.org/ns/org#unitOf</v>
      </c>
      <c r="K523" s="13" t="str">
        <f>IFERROR(IF(VLOOKUP(A523,VocabularyNL!$A:$H,8)=0,"",VLOOKUP(A523,VocabularyNL!$A:$H,8)),"")</f>
        <v/>
      </c>
      <c r="L523" s="13" t="str">
        <f>IFERROR(IF(VLOOKUP(A523,VocabularyFR!$A:$H,8)=0,"",VLOOKUP(A523,VocabularyFR!$A:$H,8)),"")</f>
        <v/>
      </c>
    </row>
    <row r="524" spans="1:12" ht="115.2" x14ac:dyDescent="0.3">
      <c r="A524" s="4">
        <v>575</v>
      </c>
      <c r="B524" s="13" t="str">
        <f>IF($A524&lt;&gt;"",VLOOKUP($A524,Vocabulary!$A:$J,4,),"")</f>
        <v>Organization</v>
      </c>
      <c r="C524" s="13" t="str">
        <f>IF($A524&lt;&gt;"",IF(VLOOKUP($A524,Vocabulary!$A:$J,2,)="","",VLOOKUP($A524,Vocabulary!$A:$J,2,)),"")</f>
        <v>FormeleOrganisatie</v>
      </c>
      <c r="D524" s="13" t="str">
        <f>IF($A524&lt;&gt;"",IF(VLOOKUP($A524,Vocabulary!$A:$J,10,)="","",VLOOKUP($A524,Vocabulary!$A:$J,10,)),"")</f>
        <v>&lt;vl-organisatie-ext:FormeleOrganisatie&gt;</v>
      </c>
      <c r="E524" s="13" t="str">
        <f>IFERROR(IF(VLOOKUP(A524,VocabularyNL!$A:$G,6)=0,"",VLOOKUP(A524,VocabularyNL!$A:$G,6)),"")</f>
        <v>FormeleOrganisatie</v>
      </c>
      <c r="F524" s="13" t="str">
        <f>IFERROR(IF(VLOOKUP(A524,VocabularyFR!$A:$G,6)=0,"",VLOOKUP(A524,VocabularyFR!$A:$G,6)),"")</f>
        <v/>
      </c>
      <c r="G524" s="13" t="str">
        <f>IF($A524&lt;&gt;"",VLOOKUP($A524,Vocabulary!$A:$J,3,),"")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4" s="13" t="str">
        <f>IFERROR(IF(VLOOKUP(A524,VocabularyNL!$A:$G,7)=0,"",VLOOKUP(A524,VocabularyNL!$A:$H,7)),"")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4" s="13" t="str">
        <f>IFERROR(IF(VLOOKUP(A524,VocabularyFR!$A:$G,7)=0,"",VLOOKUP(A524,VocabularyFR!$A:$H,7)),"")</f>
        <v/>
      </c>
      <c r="J524" s="13" t="str">
        <f>IF($A524&lt;&gt;"",IF(VLOOKUP($A524,Vocabulary!$A:$J,7,)="","",VLOOKUP($A524,Vocabulary!$A:$J,7,)),"")</f>
        <v>external terminology:
http://www.w3.org/ns/org#FormalOrganization</v>
      </c>
      <c r="K524" s="13" t="str">
        <f>IFERROR(IF(VLOOKUP(A524,VocabularyNL!$A:$H,8)=0,"",VLOOKUP(A524,VocabularyNL!$A:$H,8)),"")</f>
        <v/>
      </c>
      <c r="L524" s="13" t="str">
        <f>IFERROR(IF(VLOOKUP(A524,VocabularyFR!$A:$H,8)=0,"",VLOOKUP(A524,VocabularyFR!$A:$H,8)),"")</f>
        <v/>
      </c>
    </row>
    <row r="525" spans="1:12" ht="28.8" x14ac:dyDescent="0.3">
      <c r="A525" s="4">
        <v>576</v>
      </c>
      <c r="B525" s="13" t="str">
        <f>IF($A525&lt;&gt;"",VLOOKUP($A525,Vocabulary!$A:$J,4,),"")</f>
        <v>Organization</v>
      </c>
      <c r="C525" s="13" t="str">
        <f>IF($A525&lt;&gt;"",IF(VLOOKUP($A525,Vocabulary!$A:$J,2,)="","",VLOOKUP($A525,Vocabulary!$A:$J,2,)),"")</f>
        <v>gelinktMet</v>
      </c>
      <c r="D525" s="13" t="str">
        <f>IF($A525&lt;&gt;"",IF(VLOOKUP($A525,Vocabulary!$A:$J,10,)="","",VLOOKUP($A525,Vocabulary!$A:$J,10,)),"")</f>
        <v>&lt;vl-organisatie-ext:gelinktMet&gt;</v>
      </c>
      <c r="E525" s="13" t="str">
        <f>IFERROR(IF(VLOOKUP(A525,VocabularyNL!$A:$G,6)=0,"",VLOOKUP(A525,VocabularyNL!$A:$G,6)),"")</f>
        <v>gelinktMet</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http://www.w3.org/ns/org#linkedTo</v>
      </c>
      <c r="K525" s="13" t="str">
        <f>IFERROR(IF(VLOOKUP(A525,VocabularyNL!$A:$H,8)=0,"",VLOOKUP(A525,VocabularyNL!$A:$H,8)),"")</f>
        <v/>
      </c>
      <c r="L525" s="13" t="str">
        <f>IFERROR(IF(VLOOKUP(A525,VocabularyFR!$A:$H,8)=0,"",VLOOKUP(A525,VocabularyFR!$A:$H,8)),"")</f>
        <v/>
      </c>
    </row>
    <row r="526" spans="1:12" ht="374.4" x14ac:dyDescent="0.3">
      <c r="A526" s="4">
        <v>577</v>
      </c>
      <c r="B526" s="13" t="str">
        <f>IF($A526&lt;&gt;"",VLOOKUP($A526,Vocabulary!$A:$J,4,),"")</f>
        <v>Organization</v>
      </c>
      <c r="C526" s="13" t="str">
        <f>IF($A526&lt;&gt;"",IF(VLOOKUP($A526,Vocabulary!$A:$J,2,)="","",VLOOKUP($A526,Vocabulary!$A:$J,2,)),"")</f>
        <v>GeregistreerdeOrganisatie</v>
      </c>
      <c r="D526" s="13" t="str">
        <f>IF($A526&lt;&gt;"",IF(VLOOKUP($A526,Vocabulary!$A:$J,10,)="","",VLOOKUP($A526,Vocabulary!$A:$J,10,)),"")</f>
        <v>&lt;vl-organisatie-ext:GeregistreerdeOrganisatie&gt;</v>
      </c>
      <c r="E526" s="13" t="str">
        <f>IFERROR(IF(VLOOKUP(A526,VocabularyNL!$A:$G,6)=0,"",VLOOKUP(A526,VocabularyNL!$A:$G,6)),"")</f>
        <v>GeregistreerdeOrganisatie</v>
      </c>
      <c r="F526" s="13" t="str">
        <f>IFERROR(IF(VLOOKUP(A526,VocabularyFR!$A:$G,6)=0,"",VLOOKUP(A526,VocabularyFR!$A:$G,6)),"")</f>
        <v/>
      </c>
      <c r="G526" s="13" t="str">
        <f>IF($A526&lt;&gt;"",VLOOKUP($A526,Vocabulary!$A:$J,3,),"")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6" s="13" t="str">
        <f>IFERROR(IF(VLOOKUP(A526,VocabularyNL!$A:$G,7)=0,"",VLOOKUP(A526,VocabularyNL!$A:$H,7)),"")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6" s="13" t="str">
        <f>IFERROR(IF(VLOOKUP(A526,VocabularyFR!$A:$G,7)=0,"",VLOOKUP(A526,VocabularyFR!$A:$H,7)),"")</f>
        <v/>
      </c>
      <c r="J526" s="13" t="str">
        <f>IF($A526&lt;&gt;"",IF(VLOOKUP($A526,Vocabulary!$A:$J,7,)="","",VLOOKUP($A526,Vocabulary!$A:$J,7,)),"")</f>
        <v>external terminology:
http://www.w3.org/ns/regorg#RegisteredOrganization</v>
      </c>
      <c r="K526" s="13" t="str">
        <f>IFERROR(IF(VLOOKUP(A526,VocabularyNL!$A:$H,8)=0,"",VLOOKUP(A526,VocabularyNL!$A:$H,8)),"")</f>
        <v/>
      </c>
      <c r="L526" s="13" t="str">
        <f>IFERROR(IF(VLOOKUP(A526,VocabularyFR!$A:$H,8)=0,"",VLOOKUP(A526,VocabularyFR!$A:$H,8)),"")</f>
        <v/>
      </c>
    </row>
    <row r="527" spans="1:12" ht="28.8" x14ac:dyDescent="0.3">
      <c r="A527" s="4">
        <v>578</v>
      </c>
      <c r="B527" s="13" t="str">
        <f>IF($A527&lt;&gt;"",VLOOKUP($A527,Vocabulary!$A:$J,4,),"")</f>
        <v>Organization</v>
      </c>
      <c r="C527" s="13" t="str">
        <f>IF($A527&lt;&gt;"",IF(VLOOKUP($A527,Vocabulary!$A:$J,2,)="","",VLOOKUP($A527,Vocabulary!$A:$J,2,)),"")</f>
        <v>gevolgVan</v>
      </c>
      <c r="D527" s="13" t="str">
        <f>IF($A527&lt;&gt;"",IF(VLOOKUP($A527,Vocabulary!$A:$J,10,)="","",VLOOKUP($A527,Vocabulary!$A:$J,10,)),"")</f>
        <v>&lt;vl-organisatie-ext:gevolgVan&gt;</v>
      </c>
      <c r="E527" s="13" t="str">
        <f>IFERROR(IF(VLOOKUP(A527,VocabularyNL!$A:$G,6)=0,"",VLOOKUP(A527,VocabularyNL!$A:$G,6)),"")</f>
        <v>gevolgVan</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http://www.w3.org/ns/org#resultedFrom</v>
      </c>
      <c r="K527" s="13" t="str">
        <f>IFERROR(IF(VLOOKUP(A527,VocabularyNL!$A:$H,8)=0,"",VLOOKUP(A527,VocabularyNL!$A:$H,8)),"")</f>
        <v/>
      </c>
      <c r="L527" s="13" t="str">
        <f>IFERROR(IF(VLOOKUP(A527,VocabularyFR!$A:$H,8)=0,"",VLOOKUP(A527,VocabularyFR!$A:$H,8)),"")</f>
        <v/>
      </c>
    </row>
    <row r="528" spans="1:12" ht="28.8" x14ac:dyDescent="0.3">
      <c r="A528" s="4">
        <v>579</v>
      </c>
      <c r="B528" s="13" t="str">
        <f>IF($A528&lt;&gt;"",VLOOKUP($A528,Vocabulary!$A:$J,4,),"")</f>
        <v>Organization</v>
      </c>
      <c r="C528" s="13" t="str">
        <f>IF($A528&lt;&gt;"",IF(VLOOKUP($A528,Vocabulary!$A:$J,2,)="","",VLOOKUP($A528,Vocabulary!$A:$J,2,)),"")</f>
        <v>heeft</v>
      </c>
      <c r="D528" s="13" t="str">
        <f>IF($A528&lt;&gt;"",IF(VLOOKUP($A528,Vocabulary!$A:$J,10,)="","",VLOOKUP($A528,Vocabulary!$A:$J,10,)),"")</f>
        <v>&lt;vl-organisatie-ext:heeft&gt;</v>
      </c>
      <c r="E528" s="13" t="str">
        <f>IFERROR(IF(VLOOKUP(A528,VocabularyNL!$A:$G,6)=0,"",VLOOKUP(A528,VocabularyNL!$A:$G,6)),"")</f>
        <v>heeft</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http://www.w3.org/ns/org#hasMembership</v>
      </c>
      <c r="K528" s="13" t="str">
        <f>IFERROR(IF(VLOOKUP(A528,VocabularyNL!$A:$H,8)=0,"",VLOOKUP(A528,VocabularyNL!$A:$H,8)),"")</f>
        <v/>
      </c>
      <c r="L528" s="13" t="str">
        <f>IFERROR(IF(VLOOKUP(A528,VocabularyFR!$A:$H,8)=0,"",VLOOKUP(A528,VocabularyFR!$A:$H,8)),"")</f>
        <v/>
      </c>
    </row>
    <row r="529" spans="1:12" ht="28.8" x14ac:dyDescent="0.3">
      <c r="A529" s="4">
        <v>580</v>
      </c>
      <c r="B529" s="13" t="str">
        <f>IF($A529&lt;&gt;"",VLOOKUP($A529,Vocabulary!$A:$J,4,),"")</f>
        <v>Organization</v>
      </c>
      <c r="C529" s="13" t="str">
        <f>IF($A529&lt;&gt;"",IF(VLOOKUP($A529,Vocabulary!$A:$J,2,)="","",VLOOKUP($A529,Vocabulary!$A:$J,2,)),"")</f>
        <v>heeftEenheid</v>
      </c>
      <c r="D529" s="13" t="str">
        <f>IF($A529&lt;&gt;"",IF(VLOOKUP($A529,Vocabulary!$A:$J,10,)="","",VLOOKUP($A529,Vocabulary!$A:$J,10,)),"")</f>
        <v>&lt;vl-organisatie-ext:heeftEenheid&gt;</v>
      </c>
      <c r="E529" s="13" t="str">
        <f>IFERROR(IF(VLOOKUP(A529,VocabularyNL!$A:$G,6)=0,"",VLOOKUP(A529,VocabularyNL!$A:$G,6)),"")</f>
        <v>heeftEenheid</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http://www.w3.org/ns/org#hasUnit</v>
      </c>
      <c r="K529" s="13" t="str">
        <f>IFERROR(IF(VLOOKUP(A529,VocabularyNL!$A:$H,8)=0,"",VLOOKUP(A529,VocabularyNL!$A:$H,8)),"")</f>
        <v/>
      </c>
      <c r="L529" s="13" t="str">
        <f>IFERROR(IF(VLOOKUP(A529,VocabularyFR!$A:$H,8)=0,"",VLOOKUP(A529,VocabularyFR!$A:$H,8)),"")</f>
        <v/>
      </c>
    </row>
    <row r="530" spans="1:12" ht="28.8" x14ac:dyDescent="0.3">
      <c r="A530" s="4">
        <v>581</v>
      </c>
      <c r="B530" s="13" t="str">
        <f>IF($A530&lt;&gt;"",VLOOKUP($A530,Vocabulary!$A:$J,4,),"")</f>
        <v>Organization</v>
      </c>
      <c r="C530" s="13" t="str">
        <f>IF($A530&lt;&gt;"",IF(VLOOKUP($A530,Vocabulary!$A:$J,2,)="","",VLOOKUP($A530,Vocabulary!$A:$J,2,)),"")</f>
        <v>heeftFormeelKader</v>
      </c>
      <c r="D530" s="13" t="str">
        <f>IF($A530&lt;&gt;"",IF(VLOOKUP($A530,Vocabulary!$A:$J,10,)="","",VLOOKUP($A530,Vocabulary!$A:$J,10,)),"")</f>
        <v>&lt;vl-organisatie-ext:heeftFormeelKader&gt;</v>
      </c>
      <c r="E530" s="13" t="str">
        <f>IFERROR(IF(VLOOKUP(A530,VocabularyNL!$A:$G,6)=0,"",VLOOKUP(A530,VocabularyNL!$A:$G,6)),"")</f>
        <v>heeftFormeelKader</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http://data.europa.eu/m8g/hasFormalFramework</v>
      </c>
      <c r="K530" s="13" t="str">
        <f>IFERROR(IF(VLOOKUP(A530,VocabularyNL!$A:$H,8)=0,"",VLOOKUP(A530,VocabularyNL!$A:$H,8)),"")</f>
        <v/>
      </c>
      <c r="L530" s="13" t="str">
        <f>IFERROR(IF(VLOOKUP(A530,VocabularyFR!$A:$H,8)=0,"",VLOOKUP(A530,VocabularyFR!$A:$H,8)),"")</f>
        <v/>
      </c>
    </row>
    <row r="531" spans="1:12" ht="28.8" x14ac:dyDescent="0.3">
      <c r="A531" s="4">
        <v>582</v>
      </c>
      <c r="B531" s="13" t="str">
        <f>IF($A531&lt;&gt;"",VLOOKUP($A531,Vocabulary!$A:$J,4,),"")</f>
        <v>Organization</v>
      </c>
      <c r="C531" s="13" t="str">
        <f>IF($A531&lt;&gt;"",IF(VLOOKUP($A531,Vocabulary!$A:$J,2,)="","",VLOOKUP($A531,Vocabulary!$A:$J,2,)),"")</f>
        <v>heeftGeregistreerdeOrganisatie</v>
      </c>
      <c r="D531" s="13" t="str">
        <f>IF($A531&lt;&gt;"",IF(VLOOKUP($A531,Vocabulary!$A:$J,10,)="","",VLOOKUP($A531,Vocabulary!$A:$J,10,)),"")</f>
        <v>&lt;vl-organisatie-ext:heeftGeregistreerdeOrganisatie&gt;</v>
      </c>
      <c r="E531" s="13" t="str">
        <f>IFERROR(IF(VLOOKUP(A531,VocabularyNL!$A:$G,6)=0,"",VLOOKUP(A531,VocabularyNL!$A:$G,6)),"")</f>
        <v>heeftGeregistreerdeOrganisatie</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http://www.w3.org/ns/regorg#hasRegisteredOrganization</v>
      </c>
      <c r="K531" s="13" t="str">
        <f>IFERROR(IF(VLOOKUP(A531,VocabularyNL!$A:$H,8)=0,"",VLOOKUP(A531,VocabularyNL!$A:$H,8)),"")</f>
        <v/>
      </c>
      <c r="L531" s="13" t="str">
        <f>IFERROR(IF(VLOOKUP(A531,VocabularyFR!$A:$H,8)=0,"",VLOOKUP(A531,VocabularyFR!$A:$H,8)),"")</f>
        <v/>
      </c>
    </row>
    <row r="532" spans="1:12" ht="28.8" x14ac:dyDescent="0.3">
      <c r="A532" s="4">
        <v>583</v>
      </c>
      <c r="B532" s="13" t="str">
        <f>IF($A532&lt;&gt;"",VLOOKUP($A532,Vocabulary!$A:$J,4,),"")</f>
        <v>Organization</v>
      </c>
      <c r="C532" s="13" t="str">
        <f>IF($A532&lt;&gt;"",IF(VLOOKUP($A532,Vocabulary!$A:$J,2,)="","",VLOOKUP($A532,Vocabulary!$A:$J,2,)),"")</f>
        <v>heeftGeregistreerdeVestiging</v>
      </c>
      <c r="D532" s="13" t="str">
        <f>IF($A532&lt;&gt;"",IF(VLOOKUP($A532,Vocabulary!$A:$J,10,)="","",VLOOKUP($A532,Vocabulary!$A:$J,10,)),"")</f>
        <v>&lt;vl-organisatie-ext:heeftGeregistreerdeVestiging&gt;</v>
      </c>
      <c r="E532" s="13" t="str">
        <f>IFERROR(IF(VLOOKUP(A532,VocabularyNL!$A:$G,6)=0,"",VLOOKUP(A532,VocabularyNL!$A:$G,6)),"")</f>
        <v>heeftGeregistreerdeVestiging</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http://www.w3.org/ns/org#hasRegisteredSite</v>
      </c>
      <c r="K532" s="13" t="str">
        <f>IFERROR(IF(VLOOKUP(A532,VocabularyNL!$A:$H,8)=0,"",VLOOKUP(A532,VocabularyNL!$A:$H,8)),"")</f>
        <v/>
      </c>
      <c r="L532" s="13" t="str">
        <f>IFERROR(IF(VLOOKUP(A532,VocabularyFR!$A:$H,8)=0,"",VLOOKUP(A532,VocabularyFR!$A:$H,8)),"")</f>
        <v/>
      </c>
    </row>
    <row r="533" spans="1:12" ht="28.8" x14ac:dyDescent="0.3">
      <c r="A533" s="4">
        <v>584</v>
      </c>
      <c r="B533" s="13" t="str">
        <f>IF($A533&lt;&gt;"",VLOOKUP($A533,Vocabulary!$A:$J,4,),"")</f>
        <v>Organization</v>
      </c>
      <c r="C533" s="13" t="str">
        <f>IF($A533&lt;&gt;"",IF(VLOOKUP($A533,Vocabulary!$A:$J,2,)="","",VLOOKUP($A533,Vocabulary!$A:$J,2,)),"")</f>
        <v>heeftPositie</v>
      </c>
      <c r="D533" s="13" t="str">
        <f>IF($A533&lt;&gt;"",IF(VLOOKUP($A533,Vocabulary!$A:$J,10,)="","",VLOOKUP($A533,Vocabulary!$A:$J,10,)),"")</f>
        <v>&lt;vl-organisatie-ext:heeftPositie&gt;</v>
      </c>
      <c r="E533" s="13" t="str">
        <f>IFERROR(IF(VLOOKUP(A533,VocabularyNL!$A:$G,6)=0,"",VLOOKUP(A533,VocabularyNL!$A:$G,6)),"")</f>
        <v>heeftPositie</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http://www.w3.org/ns/org#hasPost</v>
      </c>
      <c r="K533" s="13" t="str">
        <f>IFERROR(IF(VLOOKUP(A533,VocabularyNL!$A:$H,8)=0,"",VLOOKUP(A533,VocabularyNL!$A:$H,8)),"")</f>
        <v/>
      </c>
      <c r="L533" s="13" t="str">
        <f>IFERROR(IF(VLOOKUP(A533,VocabularyFR!$A:$H,8)=0,"",VLOOKUP(A533,VocabularyFR!$A:$H,8)),"")</f>
        <v/>
      </c>
    </row>
    <row r="534" spans="1:12" ht="28.8" x14ac:dyDescent="0.3">
      <c r="A534" s="4">
        <v>585</v>
      </c>
      <c r="B534" s="13" t="str">
        <f>IF($A534&lt;&gt;"",VLOOKUP($A534,Vocabulary!$A:$J,4,),"")</f>
        <v>Organization</v>
      </c>
      <c r="C534" s="13" t="str">
        <f>IF($A534&lt;&gt;"",IF(VLOOKUP($A534,Vocabulary!$A:$J,2,)="","",VLOOKUP($A534,Vocabulary!$A:$J,2,)),"")</f>
        <v>heeftPrimaireVestiging</v>
      </c>
      <c r="D534" s="13" t="str">
        <f>IF($A534&lt;&gt;"",IF(VLOOKUP($A534,Vocabulary!$A:$J,10,)="","",VLOOKUP($A534,Vocabulary!$A:$J,10,)),"")</f>
        <v>&lt;vl-organisatie-ext:heeftPrimaireVestiging&gt;</v>
      </c>
      <c r="E534" s="13" t="str">
        <f>IFERROR(IF(VLOOKUP(A534,VocabularyNL!$A:$G,6)=0,"",VLOOKUP(A534,VocabularyNL!$A:$G,6)),"")</f>
        <v>heeftPrimaireVestiging</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http://www.w3.org/ns/org#hasPrimarySite</v>
      </c>
      <c r="K534" s="13" t="str">
        <f>IFERROR(IF(VLOOKUP(A534,VocabularyNL!$A:$H,8)=0,"",VLOOKUP(A534,VocabularyNL!$A:$H,8)),"")</f>
        <v/>
      </c>
      <c r="L534" s="13" t="str">
        <f>IFERROR(IF(VLOOKUP(A534,VocabularyFR!$A:$H,8)=0,"",VLOOKUP(A534,VocabularyFR!$A:$H,8)),"")</f>
        <v/>
      </c>
    </row>
    <row r="535" spans="1:12" ht="28.8" x14ac:dyDescent="0.3">
      <c r="A535" s="4">
        <v>586</v>
      </c>
      <c r="B535" s="13" t="str">
        <f>IF($A535&lt;&gt;"",VLOOKUP($A535,Vocabulary!$A:$J,4,),"")</f>
        <v>Organization</v>
      </c>
      <c r="C535" s="13" t="str">
        <f>IF($A535&lt;&gt;"",IF(VLOOKUP($A535,Vocabulary!$A:$J,2,)="","",VLOOKUP($A535,Vocabulary!$A:$J,2,)),"")</f>
        <v>heeftStandplaats</v>
      </c>
      <c r="D535" s="13" t="str">
        <f>IF($A535&lt;&gt;"",IF(VLOOKUP($A535,Vocabulary!$A:$J,10,)="","",VLOOKUP($A535,Vocabulary!$A:$J,10,)),"")</f>
        <v>&lt;vl-organisatie-ext:heeftStandplaats&gt;</v>
      </c>
      <c r="E535" s="13" t="str">
        <f>IFERROR(IF(VLOOKUP(A535,VocabularyNL!$A:$G,6)=0,"",VLOOKUP(A535,VocabularyNL!$A:$G,6)),"")</f>
        <v>heeftStandplaats</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http://www.w3.org/ns/org#basedAt</v>
      </c>
      <c r="K535" s="13" t="str">
        <f>IFERROR(IF(VLOOKUP(A535,VocabularyNL!$A:$H,8)=0,"",VLOOKUP(A535,VocabularyNL!$A:$H,8)),"")</f>
        <v/>
      </c>
      <c r="L535" s="13" t="str">
        <f>IFERROR(IF(VLOOKUP(A535,VocabularyFR!$A:$H,8)=0,"",VLOOKUP(A535,VocabularyFR!$A:$H,8)),"")</f>
        <v/>
      </c>
    </row>
    <row r="536" spans="1:12" ht="28.8" x14ac:dyDescent="0.3">
      <c r="A536" s="4">
        <v>587</v>
      </c>
      <c r="B536" s="13" t="str">
        <f>IF($A536&lt;&gt;"",VLOOKUP($A536,Vocabulary!$A:$J,4,),"")</f>
        <v>Organization</v>
      </c>
      <c r="C536" s="13" t="str">
        <f>IF($A536&lt;&gt;"",IF(VLOOKUP($A536,Vocabulary!$A:$J,2,)="","",VLOOKUP($A536,Vocabulary!$A:$J,2,)),"")</f>
        <v>heeftSuborganisatie</v>
      </c>
      <c r="D536" s="13" t="str">
        <f>IF($A536&lt;&gt;"",IF(VLOOKUP($A536,Vocabulary!$A:$J,10,)="","",VLOOKUP($A536,Vocabulary!$A:$J,10,)),"")</f>
        <v>&lt;vl-organisatie-ext:heeftSuborganisatie&gt;</v>
      </c>
      <c r="E536" s="13" t="str">
        <f>IFERROR(IF(VLOOKUP(A536,VocabularyNL!$A:$G,6)=0,"",VLOOKUP(A536,VocabularyNL!$A:$G,6)),"")</f>
        <v>heeftSuborganisatie</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http://www.w3.org/ns/org#hasSubOrganization</v>
      </c>
      <c r="K536" s="13" t="str">
        <f>IFERROR(IF(VLOOKUP(A536,VocabularyNL!$A:$H,8)=0,"",VLOOKUP(A536,VocabularyNL!$A:$H,8)),"")</f>
        <v/>
      </c>
      <c r="L536" s="13" t="str">
        <f>IFERROR(IF(VLOOKUP(A536,VocabularyFR!$A:$H,8)=0,"",VLOOKUP(A536,VocabularyFR!$A:$H,8)),"")</f>
        <v/>
      </c>
    </row>
    <row r="537" spans="1:12" ht="28.8" x14ac:dyDescent="0.3">
      <c r="A537" s="4">
        <v>588</v>
      </c>
      <c r="B537" s="13" t="str">
        <f>IF($A537&lt;&gt;"",VLOOKUP($A537,Vocabulary!$A:$J,4,),"")</f>
        <v>Organization</v>
      </c>
      <c r="C537" s="13" t="str">
        <f>IF($A537&lt;&gt;"",IF(VLOOKUP($A537,Vocabulary!$A:$J,2,)="","",VLOOKUP($A537,Vocabulary!$A:$J,2,)),"")</f>
        <v>heeftVestiging</v>
      </c>
      <c r="D537" s="13" t="str">
        <f>IF($A537&lt;&gt;"",IF(VLOOKUP($A537,Vocabulary!$A:$J,10,)="","",VLOOKUP($A537,Vocabulary!$A:$J,10,)),"")</f>
        <v>&lt;vl-organisatie-ext:heeftVestiging&gt;</v>
      </c>
      <c r="E537" s="13" t="str">
        <f>IFERROR(IF(VLOOKUP(A537,VocabularyNL!$A:$G,6)=0,"",VLOOKUP(A537,VocabularyNL!$A:$G,6)),"")</f>
        <v>heeftVestiging</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http://www.w3.org/ns/org#hasSite</v>
      </c>
      <c r="K537" s="13" t="str">
        <f>IFERROR(IF(VLOOKUP(A537,VocabularyNL!$A:$H,8)=0,"",VLOOKUP(A537,VocabularyNL!$A:$H,8)),"")</f>
        <v/>
      </c>
      <c r="L537" s="13" t="str">
        <f>IFERROR(IF(VLOOKUP(A537,VocabularyFR!$A:$H,8)=0,"",VLOOKUP(A537,VocabularyFR!$A:$H,8)),"")</f>
        <v/>
      </c>
    </row>
    <row r="538" spans="1:12" ht="28.8" x14ac:dyDescent="0.3">
      <c r="A538" s="4">
        <v>589</v>
      </c>
      <c r="B538" s="13" t="str">
        <f>IF($A538&lt;&gt;"",VLOOKUP($A538,Vocabulary!$A:$J,4,),"")</f>
        <v>Organization</v>
      </c>
      <c r="C538" s="13" t="str">
        <f>IF($A538&lt;&gt;"",IF(VLOOKUP($A538,Vocabulary!$A:$J,2,)="","",VLOOKUP($A538,Vocabulary!$A:$J,2,)),"")</f>
        <v>homepage</v>
      </c>
      <c r="D538" s="13" t="str">
        <f>IF($A538&lt;&gt;"",IF(VLOOKUP($A538,Vocabulary!$A:$J,10,)="","",VLOOKUP($A538,Vocabulary!$A:$J,10,)),"")</f>
        <v>&lt;vl-organisatie-ext:homepage&gt;</v>
      </c>
      <c r="E538" s="13" t="str">
        <f>IFERROR(IF(VLOOKUP(A538,VocabularyNL!$A:$G,6)=0,"",VLOOKUP(A538,VocabularyNL!$A:$G,6)),"")</f>
        <v>homepage</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http://xmlns.com/foaf/0.1/homepage</v>
      </c>
      <c r="K538" s="13" t="str">
        <f>IFERROR(IF(VLOOKUP(A538,VocabularyNL!$A:$H,8)=0,"",VLOOKUP(A538,VocabularyNL!$A:$H,8)),"")</f>
        <v/>
      </c>
      <c r="L538" s="13" t="str">
        <f>IFERROR(IF(VLOOKUP(A538,VocabularyFR!$A:$H,8)=0,"",VLOOKUP(A538,VocabularyFR!$A:$H,8)),"")</f>
        <v/>
      </c>
    </row>
    <row r="539" spans="1:12" ht="28.8" x14ac:dyDescent="0.3">
      <c r="A539" s="4">
        <v>590</v>
      </c>
      <c r="B539" s="13" t="str">
        <f>IF($A539&lt;&gt;"",VLOOKUP($A539,Vocabulary!$A:$J,4,),"")</f>
        <v>Organization</v>
      </c>
      <c r="C539" s="13" t="str">
        <f>IF($A539&lt;&gt;"",IF(VLOOKUP($A539,Vocabulary!$A:$J,2,)="","",VLOOKUP($A539,Vocabulary!$A:$J,2,)),"")</f>
        <v>hoofdVan</v>
      </c>
      <c r="D539" s="13" t="str">
        <f>IF($A539&lt;&gt;"",IF(VLOOKUP($A539,Vocabulary!$A:$J,10,)="","",VLOOKUP($A539,Vocabulary!$A:$J,10,)),"")</f>
        <v>&lt;vl-organisatie-ext:hoofdVan&gt;</v>
      </c>
      <c r="E539" s="13" t="str">
        <f>IFERROR(IF(VLOOKUP(A539,VocabularyNL!$A:$G,6)=0,"",VLOOKUP(A539,VocabularyNL!$A:$G,6)),"")</f>
        <v>hoofdVan</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http://www.w3.org/ns/org#headOf</v>
      </c>
      <c r="K539" s="13" t="str">
        <f>IFERROR(IF(VLOOKUP(A539,VocabularyNL!$A:$H,8)=0,"",VLOOKUP(A539,VocabularyNL!$A:$H,8)),"")</f>
        <v/>
      </c>
      <c r="L539" s="13" t="str">
        <f>IFERROR(IF(VLOOKUP(A539,VocabularyFR!$A:$H,8)=0,"",VLOOKUP(A539,VocabularyFR!$A:$H,8)),"")</f>
        <v/>
      </c>
    </row>
    <row r="540" spans="1:12" ht="28.8" x14ac:dyDescent="0.3">
      <c r="A540" s="4">
        <v>591</v>
      </c>
      <c r="B540" s="13" t="str">
        <f>IF($A540&lt;&gt;"",VLOOKUP($A540,Vocabulary!$A:$J,4,),"")</f>
        <v>Organization</v>
      </c>
      <c r="C540" s="13" t="str">
        <f>IF($A540&lt;&gt;"",IF(VLOOKUP($A540,Vocabulary!$A:$J,2,)="","",VLOOKUP($A540,Vocabulary!$A:$J,2,)),"")</f>
        <v>houdt</v>
      </c>
      <c r="D540" s="13" t="str">
        <f>IF($A540&lt;&gt;"",IF(VLOOKUP($A540,Vocabulary!$A:$J,10,)="","",VLOOKUP($A540,Vocabulary!$A:$J,10,)),"")</f>
        <v>&lt;vl-organisatie-ext:houdt&gt;</v>
      </c>
      <c r="E540" s="13" t="str">
        <f>IFERROR(IF(VLOOKUP(A540,VocabularyNL!$A:$G,6)=0,"",VLOOKUP(A540,VocabularyNL!$A:$G,6)),"")</f>
        <v>houdt</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http://www.w3.org/ns/org#holds</v>
      </c>
      <c r="K540" s="13" t="str">
        <f>IFERROR(IF(VLOOKUP(A540,VocabularyNL!$A:$H,8)=0,"",VLOOKUP(A540,VocabularyNL!$A:$H,8)),"")</f>
        <v/>
      </c>
      <c r="L540" s="13" t="str">
        <f>IFERROR(IF(VLOOKUP(A540,VocabularyFR!$A:$H,8)=0,"",VLOOKUP(A540,VocabularyFR!$A:$H,8)),"")</f>
        <v/>
      </c>
    </row>
    <row r="541" spans="1:12" ht="28.8" x14ac:dyDescent="0.3">
      <c r="A541" s="4">
        <v>592</v>
      </c>
      <c r="B541" s="13" t="str">
        <f>IF($A541&lt;&gt;"",VLOOKUP($A541,Vocabulary!$A:$J,4,),"")</f>
        <v>Organization</v>
      </c>
      <c r="C541" s="13" t="str">
        <f>IF($A541&lt;&gt;"",IF(VLOOKUP($A541,Vocabulary!$A:$J,2,)="","",VLOOKUP($A541,Vocabulary!$A:$J,2,)),"")</f>
        <v>ingevuldDoor</v>
      </c>
      <c r="D541" s="13" t="str">
        <f>IF($A541&lt;&gt;"",IF(VLOOKUP($A541,Vocabulary!$A:$J,10,)="","",VLOOKUP($A541,Vocabulary!$A:$J,10,)),"")</f>
        <v>&lt;vl-organisatie-ext:ingevuldDoor&gt;</v>
      </c>
      <c r="E541" s="13" t="str">
        <f>IFERROR(IF(VLOOKUP(A541,VocabularyNL!$A:$G,6)=0,"",VLOOKUP(A541,VocabularyNL!$A:$G,6)),"")</f>
        <v>ingevuldDoor</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http://www.w3.org/ns/org#heldBy</v>
      </c>
      <c r="K541" s="13" t="str">
        <f>IFERROR(IF(VLOOKUP(A541,VocabularyNL!$A:$H,8)=0,"",VLOOKUP(A541,VocabularyNL!$A:$H,8)),"")</f>
        <v/>
      </c>
      <c r="L541" s="13" t="str">
        <f>IFERROR(IF(VLOOKUP(A541,VocabularyFR!$A:$H,8)=0,"",VLOOKUP(A541,VocabularyFR!$A:$H,8)),"")</f>
        <v/>
      </c>
    </row>
    <row r="542" spans="1:12" ht="28.8" x14ac:dyDescent="0.3">
      <c r="A542" s="4">
        <v>593</v>
      </c>
      <c r="B542" s="13" t="str">
        <f>IF($A542&lt;&gt;"",VLOOKUP($A542,Vocabulary!$A:$J,4,),"")</f>
        <v>Organization</v>
      </c>
      <c r="C542" s="13" t="str">
        <f>IF($A542&lt;&gt;"",IF(VLOOKUP($A542,Vocabulary!$A:$J,2,)="","",VLOOKUP($A542,Vocabulary!$A:$J,2,)),"")</f>
        <v>isLidmaatschapBij</v>
      </c>
      <c r="D542" s="13" t="str">
        <f>IF($A542&lt;&gt;"",IF(VLOOKUP($A542,Vocabulary!$A:$J,10,)="","",VLOOKUP($A542,Vocabulary!$A:$J,10,)),"")</f>
        <v>&lt;vl-organisatie-ext:isLidmaatschapBij&gt;</v>
      </c>
      <c r="E542" s="13" t="str">
        <f>IFERROR(IF(VLOOKUP(A542,VocabularyNL!$A:$G,6)=0,"",VLOOKUP(A542,VocabularyNL!$A:$G,6)),"")</f>
        <v>isLidmaatschapBij</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http://www.w3.org/ns/org#organization</v>
      </c>
      <c r="K542" s="13" t="str">
        <f>IFERROR(IF(VLOOKUP(A542,VocabularyNL!$A:$H,8)=0,"",VLOOKUP(A542,VocabularyNL!$A:$H,8)),"")</f>
        <v/>
      </c>
      <c r="L542" s="13" t="str">
        <f>IFERROR(IF(VLOOKUP(A542,VocabularyFR!$A:$H,8)=0,"",VLOOKUP(A542,VocabularyFR!$A:$H,8)),"")</f>
        <v/>
      </c>
    </row>
    <row r="543" spans="1:12" ht="28.8" x14ac:dyDescent="0.3">
      <c r="A543" s="4">
        <v>594</v>
      </c>
      <c r="B543" s="13" t="str">
        <f>IF($A543&lt;&gt;"",VLOOKUP($A543,Vocabulary!$A:$J,4,),"")</f>
        <v>Organization</v>
      </c>
      <c r="C543" s="13" t="str">
        <f>IF($A543&lt;&gt;"",IF(VLOOKUP($A543,Vocabulary!$A:$J,2,)="","",VLOOKUP($A543,Vocabulary!$A:$J,2,)),"")</f>
        <v>lid</v>
      </c>
      <c r="D543" s="13" t="str">
        <f>IF($A543&lt;&gt;"",IF(VLOOKUP($A543,Vocabulary!$A:$J,10,)="","",VLOOKUP($A543,Vocabulary!$A:$J,10,)),"")</f>
        <v>&lt;vl-organisatie-ext:lid&gt;</v>
      </c>
      <c r="E543" s="13" t="str">
        <f>IFERROR(IF(VLOOKUP(A543,VocabularyNL!$A:$G,6)=0,"",VLOOKUP(A543,VocabularyNL!$A:$G,6)),"")</f>
        <v>lid</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http://www.w3.org/ns/org#member</v>
      </c>
      <c r="K543" s="13" t="str">
        <f>IFERROR(IF(VLOOKUP(A543,VocabularyNL!$A:$H,8)=0,"",VLOOKUP(A543,VocabularyNL!$A:$H,8)),"")</f>
        <v/>
      </c>
      <c r="L543" s="13" t="str">
        <f>IFERROR(IF(VLOOKUP(A543,VocabularyFR!$A:$H,8)=0,"",VLOOKUP(A543,VocabularyFR!$A:$H,8)),"")</f>
        <v/>
      </c>
    </row>
    <row r="544" spans="1:12" ht="28.8" x14ac:dyDescent="0.3">
      <c r="A544" s="4">
        <v>595</v>
      </c>
      <c r="B544" s="13" t="str">
        <f>IF($A544&lt;&gt;"",VLOOKUP($A544,Vocabulary!$A:$J,4,),"")</f>
        <v>Organization</v>
      </c>
      <c r="C544" s="13" t="str">
        <f>IF($A544&lt;&gt;"",IF(VLOOKUP($A544,Vocabulary!$A:$J,2,)="","",VLOOKUP($A544,Vocabulary!$A:$J,2,)),"")</f>
        <v>lidGedurende</v>
      </c>
      <c r="D544" s="13" t="str">
        <f>IF($A544&lt;&gt;"",IF(VLOOKUP($A544,Vocabulary!$A:$J,10,)="","",VLOOKUP($A544,Vocabulary!$A:$J,10,)),"")</f>
        <v>&lt;vl-organisatie-ext:lidGedurende&gt;</v>
      </c>
      <c r="E544" s="13" t="str">
        <f>IFERROR(IF(VLOOKUP(A544,VocabularyNL!$A:$G,6)=0,"",VLOOKUP(A544,VocabularyNL!$A:$G,6)),"")</f>
        <v>lidGedurende</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http://www.w3.org/ns/org#memberDuring</v>
      </c>
      <c r="K544" s="13" t="str">
        <f>IFERROR(IF(VLOOKUP(A544,VocabularyNL!$A:$H,8)=0,"",VLOOKUP(A544,VocabularyNL!$A:$H,8)),"")</f>
        <v/>
      </c>
      <c r="L544" s="13" t="str">
        <f>IFERROR(IF(VLOOKUP(A544,VocabularyFR!$A:$H,8)=0,"",VLOOKUP(A544,VocabularyFR!$A:$H,8)),"")</f>
        <v/>
      </c>
    </row>
    <row r="545" spans="1:12" ht="28.8" x14ac:dyDescent="0.3">
      <c r="A545" s="4">
        <v>596</v>
      </c>
      <c r="B545" s="13" t="str">
        <f>IF($A545&lt;&gt;"",VLOOKUP($A545,Vocabulary!$A:$J,4,),"")</f>
        <v>Organization</v>
      </c>
      <c r="C545" s="13" t="str">
        <f>IF($A545&lt;&gt;"",IF(VLOOKUP($A545,Vocabulary!$A:$J,2,)="","",VLOOKUP($A545,Vocabulary!$A:$J,2,)),"")</f>
        <v>lidVan</v>
      </c>
      <c r="D545" s="13" t="str">
        <f>IF($A545&lt;&gt;"",IF(VLOOKUP($A545,Vocabulary!$A:$J,10,)="","",VLOOKUP($A545,Vocabulary!$A:$J,10,)),"")</f>
        <v>&lt;vl-organisatie-ext:lidVan&gt;</v>
      </c>
      <c r="E545" s="13" t="str">
        <f>IFERROR(IF(VLOOKUP(A545,VocabularyNL!$A:$G,6)=0,"",VLOOKUP(A545,VocabularyNL!$A:$G,6)),"")</f>
        <v>lidVan</v>
      </c>
      <c r="F545" s="13" t="str">
        <f>IFERROR(IF(VLOOKUP(A545,VocabularyFR!$A:$G,6)=0,"",VLOOKUP(A545,VocabularyFR!$A:$G,6)),"")</f>
        <v/>
      </c>
      <c r="G545" s="13">
        <f>IF($A545&lt;&gt;"",VLOOKUP($A545,Vocabulary!$A:$J,3,),"")</f>
        <v>0</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http://www.w3.org/ns/org#memberOf</v>
      </c>
      <c r="K545" s="13" t="str">
        <f>IFERROR(IF(VLOOKUP(A545,VocabularyNL!$A:$H,8)=0,"",VLOOKUP(A545,VocabularyNL!$A:$H,8)),"")</f>
        <v/>
      </c>
      <c r="L545" s="13" t="str">
        <f>IFERROR(IF(VLOOKUP(A545,VocabularyFR!$A:$H,8)=0,"",VLOOKUP(A545,VocabularyFR!$A:$H,8)),"")</f>
        <v/>
      </c>
    </row>
    <row r="546" spans="1:12" ht="28.8" x14ac:dyDescent="0.3">
      <c r="A546" s="4">
        <v>597</v>
      </c>
      <c r="B546" s="13" t="str">
        <f>IF($A546&lt;&gt;"",VLOOKUP($A546,Vocabulary!$A:$J,4,),"")</f>
        <v>Organization</v>
      </c>
      <c r="C546" s="13" t="str">
        <f>IF($A546&lt;&gt;"",IF(VLOOKUP($A546,Vocabulary!$A:$J,2,)="","",VLOOKUP($A546,Vocabulary!$A:$J,2,)),"")</f>
        <v>Lidmaatschap</v>
      </c>
      <c r="D546" s="13" t="str">
        <f>IF($A546&lt;&gt;"",IF(VLOOKUP($A546,Vocabulary!$A:$J,10,)="","",VLOOKUP($A546,Vocabulary!$A:$J,10,)),"")</f>
        <v>&lt;vl-organisatie-ext:Lidmaatschap&gt;</v>
      </c>
      <c r="E546" s="13" t="str">
        <f>IFERROR(IF(VLOOKUP(A546,VocabularyNL!$A:$G,6)=0,"",VLOOKUP(A546,VocabularyNL!$A:$G,6)),"")</f>
        <v>Lidmaatschap</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http://www.w3.org/ns/org#Membership</v>
      </c>
      <c r="K546" s="13" t="str">
        <f>IFERROR(IF(VLOOKUP(A546,VocabularyNL!$A:$H,8)=0,"",VLOOKUP(A546,VocabularyNL!$A:$H,8)),"")</f>
        <v/>
      </c>
      <c r="L546" s="13" t="str">
        <f>IFERROR(IF(VLOOKUP(A546,VocabularyFR!$A:$H,8)=0,"",VLOOKUP(A546,VocabularyFR!$A:$H,8)),"")</f>
        <v/>
      </c>
    </row>
    <row r="547" spans="1:12" ht="28.8" x14ac:dyDescent="0.3">
      <c r="A547" s="4">
        <v>598</v>
      </c>
      <c r="B547" s="13" t="str">
        <f>IF($A547&lt;&gt;"",VLOOKUP($A547,Vocabulary!$A:$J,4,),"")</f>
        <v>Organization</v>
      </c>
      <c r="C547" s="13" t="str">
        <f>IF($A547&lt;&gt;"",IF(VLOOKUP($A547,Vocabulary!$A:$J,2,)="","",VLOOKUP($A547,Vocabulary!$A:$J,2,)),"")</f>
        <v>logo</v>
      </c>
      <c r="D547" s="13" t="str">
        <f>IF($A547&lt;&gt;"",IF(VLOOKUP($A547,Vocabulary!$A:$J,10,)="","",VLOOKUP($A547,Vocabulary!$A:$J,10,)),"")</f>
        <v>&lt;vl-organisatie-ext:logo&gt;</v>
      </c>
      <c r="E547" s="13" t="str">
        <f>IFERROR(IF(VLOOKUP(A547,VocabularyNL!$A:$G,6)=0,"",VLOOKUP(A547,VocabularyNL!$A:$G,6)),"")</f>
        <v>logo</v>
      </c>
      <c r="F547" s="13" t="str">
        <f>IFERROR(IF(VLOOKUP(A547,VocabularyFR!$A:$G,6)=0,"",VLOOKUP(A547,VocabularyFR!$A:$G,6)),"")</f>
        <v/>
      </c>
      <c r="G547" s="13">
        <f>IF($A547&lt;&gt;"",VLOOKUP($A547,Vocabulary!$A:$J,3,),"")</f>
        <v>0</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http://schema.org/logo</v>
      </c>
      <c r="K547" s="13" t="str">
        <f>IFERROR(IF(VLOOKUP(A547,VocabularyNL!$A:$H,8)=0,"",VLOOKUP(A547,VocabularyNL!$A:$H,8)),"")</f>
        <v/>
      </c>
      <c r="L547" s="13" t="str">
        <f>IFERROR(IF(VLOOKUP(A547,VocabularyFR!$A:$H,8)=0,"",VLOOKUP(A547,VocabularyFR!$A:$H,8)),"")</f>
        <v/>
      </c>
    </row>
    <row r="548" spans="1:12" ht="28.8" x14ac:dyDescent="0.3">
      <c r="A548" s="4">
        <v>599</v>
      </c>
      <c r="B548" s="13" t="str">
        <f>IF($A548&lt;&gt;"",VLOOKUP($A548,Vocabulary!$A:$J,4,),"")</f>
        <v>Organization</v>
      </c>
      <c r="C548" s="13" t="str">
        <f>IF($A548&lt;&gt;"",IF(VLOOKUP($A548,Vocabulary!$A:$J,2,)="","",VLOOKUP($A548,Vocabulary!$A:$J,2,)),"")</f>
        <v>Oprichtingsgebeurtenis</v>
      </c>
      <c r="D548" s="13" t="str">
        <f>IF($A548&lt;&gt;"",IF(VLOOKUP($A548,Vocabulary!$A:$J,10,)="","",VLOOKUP($A548,Vocabulary!$A:$J,10,)),"")</f>
        <v>&lt;vl-organisatie-ext:Oprichtingsgebeurtenis&gt;</v>
      </c>
      <c r="E548" s="13" t="str">
        <f>IFERROR(IF(VLOOKUP(A548,VocabularyNL!$A:$G,6)=0,"",VLOOKUP(A548,VocabularyNL!$A:$G,6)),"")</f>
        <v>Oprichtingsgebeurtenis</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http://data.europa.eu/m8g/FoundationEvent</v>
      </c>
      <c r="K548" s="13" t="str">
        <f>IFERROR(IF(VLOOKUP(A548,VocabularyNL!$A:$H,8)=0,"",VLOOKUP(A548,VocabularyNL!$A:$H,8)),"")</f>
        <v/>
      </c>
      <c r="L548" s="13" t="str">
        <f>IFERROR(IF(VLOOKUP(A548,VocabularyFR!$A:$H,8)=0,"",VLOOKUP(A548,VocabularyFR!$A:$H,8)),"")</f>
        <v/>
      </c>
    </row>
    <row r="549" spans="1:12" ht="100.8" x14ac:dyDescent="0.3">
      <c r="A549" s="4">
        <v>600</v>
      </c>
      <c r="B549" s="13" t="str">
        <f>IF($A549&lt;&gt;"",VLOOKUP($A549,Vocabulary!$A:$J,4,),"")</f>
        <v>Organization</v>
      </c>
      <c r="C549" s="13" t="str">
        <f>IF($A549&lt;&gt;"",IF(VLOOKUP($A549,Vocabulary!$A:$J,2,)="","",VLOOKUP($A549,Vocabulary!$A:$J,2,)),"")</f>
        <v>Organisatie</v>
      </c>
      <c r="D549" s="13" t="str">
        <f>IF($A549&lt;&gt;"",IF(VLOOKUP($A549,Vocabulary!$A:$J,10,)="","",VLOOKUP($A549,Vocabulary!$A:$J,10,)),"")</f>
        <v>&lt;vl-organisatie-ext:Organisatie&gt;</v>
      </c>
      <c r="E549" s="13" t="str">
        <f>IFERROR(IF(VLOOKUP(A549,VocabularyNL!$A:$G,6)=0,"",VLOOKUP(A549,VocabularyNL!$A:$G,6)),"")</f>
        <v>Organisatie</v>
      </c>
      <c r="F549" s="13" t="str">
        <f>IFERROR(IF(VLOOKUP(A549,VocabularyFR!$A:$G,6)=0,"",VLOOKUP(A549,VocabularyFR!$A:$G,6)),"")</f>
        <v/>
      </c>
      <c r="G549" s="13" t="str">
        <f>IF($A549&lt;&gt;"",VLOOKUP($A549,Vocabulary!$A:$J,3,),"")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9" s="13" t="str">
        <f>IFERROR(IF(VLOOKUP(A549,VocabularyNL!$A:$G,7)=0,"",VLOOKUP(A549,VocabularyNL!$A:$H,7)),"")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9" s="13" t="str">
        <f>IFERROR(IF(VLOOKUP(A549,VocabularyFR!$A:$G,7)=0,"",VLOOKUP(A549,VocabularyFR!$A:$H,7)),"")</f>
        <v/>
      </c>
      <c r="J549" s="13" t="str">
        <f>IF($A549&lt;&gt;"",IF(VLOOKUP($A549,Vocabulary!$A:$J,7,)="","",VLOOKUP($A549,Vocabulary!$A:$J,7,)),"")</f>
        <v>external terminology:
http://www.w3.org/ns/org#Organization</v>
      </c>
      <c r="K549" s="13" t="str">
        <f>IFERROR(IF(VLOOKUP(A549,VocabularyNL!$A:$H,8)=0,"",VLOOKUP(A549,VocabularyNL!$A:$H,8)),"")</f>
        <v/>
      </c>
      <c r="L549" s="13" t="str">
        <f>IFERROR(IF(VLOOKUP(A549,VocabularyFR!$A:$H,8)=0,"",VLOOKUP(A549,VocabularyFR!$A:$H,8)),"")</f>
        <v/>
      </c>
    </row>
    <row r="550" spans="1:12" ht="28.8" x14ac:dyDescent="0.3">
      <c r="A550" s="4">
        <v>601</v>
      </c>
      <c r="B550" s="13" t="str">
        <f>IF($A550&lt;&gt;"",VLOOKUP($A550,Vocabulary!$A:$J,4,),"")</f>
        <v>Organization</v>
      </c>
      <c r="C550" s="13" t="str">
        <f>IF($A550&lt;&gt;"",IF(VLOOKUP($A550,Vocabulary!$A:$J,2,)="","",VLOOKUP($A550,Vocabulary!$A:$J,2,)),"")</f>
        <v>organisatieactiviteit</v>
      </c>
      <c r="D550" s="13" t="str">
        <f>IF($A550&lt;&gt;"",IF(VLOOKUP($A550,Vocabulary!$A:$J,10,)="","",VLOOKUP($A550,Vocabulary!$A:$J,10,)),"")</f>
        <v>&lt;vl-organisatie-ext:organisatieactiviteit&gt;</v>
      </c>
      <c r="E550" s="13" t="str">
        <f>IFERROR(IF(VLOOKUP(A550,VocabularyNL!$A:$G,6)=0,"",VLOOKUP(A550,VocabularyNL!$A:$G,6)),"")</f>
        <v>organisatieactiviteit</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http://www.w3.org/ns/regorg#orgActivity</v>
      </c>
      <c r="K550" s="13" t="str">
        <f>IFERROR(IF(VLOOKUP(A550,VocabularyNL!$A:$H,8)=0,"",VLOOKUP(A550,VocabularyNL!$A:$H,8)),"")</f>
        <v/>
      </c>
      <c r="L550" s="13" t="str">
        <f>IFERROR(IF(VLOOKUP(A550,VocabularyFR!$A:$H,8)=0,"",VLOOKUP(A550,VocabularyFR!$A:$H,8)),"")</f>
        <v/>
      </c>
    </row>
    <row r="551" spans="1:12" ht="86.4" x14ac:dyDescent="0.3">
      <c r="A551" s="4">
        <v>602</v>
      </c>
      <c r="B551" s="13" t="str">
        <f>IF($A551&lt;&gt;"",VLOOKUP($A551,Vocabulary!$A:$J,4,),"")</f>
        <v>Organization</v>
      </c>
      <c r="C551" s="13" t="str">
        <f>IF($A551&lt;&gt;"",IF(VLOOKUP($A551,Vocabulary!$A:$J,2,)="","",VLOOKUP($A551,Vocabulary!$A:$J,2,)),"")</f>
        <v>Organisatie-eenheid</v>
      </c>
      <c r="D551" s="13" t="str">
        <f>IF($A551&lt;&gt;"",IF(VLOOKUP($A551,Vocabulary!$A:$J,10,)="","",VLOOKUP($A551,Vocabulary!$A:$J,10,)),"")</f>
        <v>&lt;vl-organisatie-ext:Organisatie-eenheid&gt;</v>
      </c>
      <c r="E551" s="13" t="str">
        <f>IFERROR(IF(VLOOKUP(A551,VocabularyNL!$A:$G,6)=0,"",VLOOKUP(A551,VocabularyNL!$A:$G,6)),"")</f>
        <v>Organisatie-eenheid</v>
      </c>
      <c r="F551" s="13" t="str">
        <f>IFERROR(IF(VLOOKUP(A551,VocabularyFR!$A:$G,6)=0,"",VLOOKUP(A551,VocabularyFR!$A:$G,6)),"")</f>
        <v/>
      </c>
      <c r="G551" s="13" t="str">
        <f>IF($A551&lt;&gt;"",VLOOKUP($A551,Vocabulary!$A:$J,3,),"")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51" s="13" t="str">
        <f>IFERROR(IF(VLOOKUP(A551,VocabularyNL!$A:$G,7)=0,"",VLOOKUP(A551,VocabularyNL!$A:$H,7)),"")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51" s="13" t="str">
        <f>IFERROR(IF(VLOOKUP(A551,VocabularyFR!$A:$G,7)=0,"",VLOOKUP(A551,VocabularyFR!$A:$H,7)),"")</f>
        <v/>
      </c>
      <c r="J551" s="13" t="str">
        <f>IF($A551&lt;&gt;"",IF(VLOOKUP($A551,Vocabulary!$A:$J,7,)="","",VLOOKUP($A551,Vocabulary!$A:$J,7,)),"")</f>
        <v>external terminology:
http://www.w3.org/ns/org#OrganizationalUnit</v>
      </c>
      <c r="K551" s="13" t="str">
        <f>IFERROR(IF(VLOOKUP(A551,VocabularyNL!$A:$H,8)=0,"",VLOOKUP(A551,VocabularyNL!$A:$H,8)),"")</f>
        <v/>
      </c>
      <c r="L551" s="13" t="str">
        <f>IFERROR(IF(VLOOKUP(A551,VocabularyFR!$A:$H,8)=0,"",VLOOKUP(A551,VocabularyFR!$A:$H,8)),"")</f>
        <v/>
      </c>
    </row>
    <row r="552" spans="1:12" ht="28.8" x14ac:dyDescent="0.3">
      <c r="A552" s="4">
        <v>603</v>
      </c>
      <c r="B552" s="13" t="str">
        <f>IF($A552&lt;&gt;"",VLOOKUP($A552,Vocabulary!$A:$J,4,),"")</f>
        <v>Organization</v>
      </c>
      <c r="C552" s="13" t="str">
        <f>IF($A552&lt;&gt;"",IF(VLOOKUP($A552,Vocabulary!$A:$J,2,)="","",VLOOKUP($A552,Vocabulary!$A:$J,2,)),"")</f>
        <v>organisatiestatus</v>
      </c>
      <c r="D552" s="13" t="str">
        <f>IF($A552&lt;&gt;"",IF(VLOOKUP($A552,Vocabulary!$A:$J,10,)="","",VLOOKUP($A552,Vocabulary!$A:$J,10,)),"")</f>
        <v>&lt;vl-organisatie-ext:organisatiestatus&gt;</v>
      </c>
      <c r="E552" s="13" t="str">
        <f>IFERROR(IF(VLOOKUP(A552,VocabularyNL!$A:$G,6)=0,"",VLOOKUP(A552,VocabularyNL!$A:$G,6)),"")</f>
        <v>organisatiestatus</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http://www.w3.org/ns/regorg#orgStatus</v>
      </c>
      <c r="K552" s="13" t="str">
        <f>IFERROR(IF(VLOOKUP(A552,VocabularyNL!$A:$H,8)=0,"",VLOOKUP(A552,VocabularyNL!$A:$H,8)),"")</f>
        <v/>
      </c>
      <c r="L552" s="13" t="str">
        <f>IFERROR(IF(VLOOKUP(A552,VocabularyFR!$A:$H,8)=0,"",VLOOKUP(A552,VocabularyFR!$A:$H,8)),"")</f>
        <v/>
      </c>
    </row>
    <row r="553" spans="1:12" ht="28.8" x14ac:dyDescent="0.3">
      <c r="A553" s="4">
        <v>604</v>
      </c>
      <c r="B553" s="13" t="str">
        <f>IF($A553&lt;&gt;"",VLOOKUP($A553,Vocabulary!$A:$J,4,),"")</f>
        <v>Organization</v>
      </c>
      <c r="C553" s="13" t="str">
        <f>IF($A553&lt;&gt;"",IF(VLOOKUP($A553,Vocabulary!$A:$J,2,)="","",VLOOKUP($A553,Vocabulary!$A:$J,2,)),"")</f>
        <v>organisatietype</v>
      </c>
      <c r="D553" s="13" t="str">
        <f>IF($A553&lt;&gt;"",IF(VLOOKUP($A553,Vocabulary!$A:$J,10,)="","",VLOOKUP($A553,Vocabulary!$A:$J,10,)),"")</f>
        <v>&lt;vl-organisatie-ext:organisatietype&gt;</v>
      </c>
      <c r="E553" s="13" t="str">
        <f>IFERROR(IF(VLOOKUP(A553,VocabularyNL!$A:$G,6)=0,"",VLOOKUP(A553,VocabularyNL!$A:$G,6)),"")</f>
        <v>organisatietype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http://www.w3.org/ns/regorg#orgType</v>
      </c>
      <c r="K553" s="13" t="str">
        <f>IFERROR(IF(VLOOKUP(A553,VocabularyNL!$A:$H,8)=0,"",VLOOKUP(A553,VocabularyNL!$A:$H,8)),"")</f>
        <v/>
      </c>
      <c r="L553" s="13" t="str">
        <f>IFERROR(IF(VLOOKUP(A553,VocabularyFR!$A:$H,8)=0,"",VLOOKUP(A553,VocabularyFR!$A:$H,8)),"")</f>
        <v/>
      </c>
    </row>
    <row r="554" spans="1:12" ht="28.8" x14ac:dyDescent="0.3">
      <c r="A554" s="4">
        <v>605</v>
      </c>
      <c r="B554" s="13" t="str">
        <f>IF($A554&lt;&gt;"",VLOOKUP($A554,Vocabulary!$A:$J,4,),"")</f>
        <v>Organization</v>
      </c>
      <c r="C554" s="13" t="str">
        <f>IF($A554&lt;&gt;"",IF(VLOOKUP($A554,Vocabulary!$A:$J,2,)="","",VLOOKUP($A554,Vocabulary!$A:$J,2,)),"")</f>
        <v>origineleOrganisatie</v>
      </c>
      <c r="D554" s="13" t="str">
        <f>IF($A554&lt;&gt;"",IF(VLOOKUP($A554,Vocabulary!$A:$J,10,)="","",VLOOKUP($A554,Vocabulary!$A:$J,10,)),"")</f>
        <v>&lt;vl-organisatie-ext:origineleOrganisatie&gt;</v>
      </c>
      <c r="E554" s="13" t="str">
        <f>IFERROR(IF(VLOOKUP(A554,VocabularyNL!$A:$G,6)=0,"",VLOOKUP(A554,VocabularyNL!$A:$G,6)),"")</f>
        <v>origineleOrganisatie</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http://www.w3.org/ns/org#originalOrganization</v>
      </c>
      <c r="K554" s="13" t="str">
        <f>IFERROR(IF(VLOOKUP(A554,VocabularyNL!$A:$H,8)=0,"",VLOOKUP(A554,VocabularyNL!$A:$H,8)),"")</f>
        <v/>
      </c>
      <c r="L554" s="13" t="str">
        <f>IFERROR(IF(VLOOKUP(A554,VocabularyFR!$A:$H,8)=0,"",VLOOKUP(A554,VocabularyFR!$A:$H,8)),"")</f>
        <v/>
      </c>
    </row>
    <row r="555" spans="1:12" ht="28.8" x14ac:dyDescent="0.3">
      <c r="A555" s="4">
        <v>606</v>
      </c>
      <c r="B555" s="13" t="str">
        <f>IF($A555&lt;&gt;"",VLOOKUP($A555,Vocabulary!$A:$J,4,),"")</f>
        <v>Organization</v>
      </c>
      <c r="C555" s="13" t="str">
        <f>IF($A555&lt;&gt;"",IF(VLOOKUP($A555,Vocabulary!$A:$J,2,)="","",VLOOKUP($A555,Vocabulary!$A:$J,2,)),"")</f>
        <v>Positie</v>
      </c>
      <c r="D555" s="13" t="str">
        <f>IF($A555&lt;&gt;"",IF(VLOOKUP($A555,Vocabulary!$A:$J,10,)="","",VLOOKUP($A555,Vocabulary!$A:$J,10,)),"")</f>
        <v>&lt;vl-organisatie-ext:Positie&gt;</v>
      </c>
      <c r="E555" s="13" t="str">
        <f>IFERROR(IF(VLOOKUP(A555,VocabularyNL!$A:$G,6)=0,"",VLOOKUP(A555,VocabularyNL!$A:$G,6)),"")</f>
        <v>Positie</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http://www.w3.org/ns/org#Post</v>
      </c>
      <c r="K555" s="13" t="str">
        <f>IFERROR(IF(VLOOKUP(A555,VocabularyNL!$A:$H,8)=0,"",VLOOKUP(A555,VocabularyNL!$A:$H,8)),"")</f>
        <v/>
      </c>
      <c r="L555" s="13" t="str">
        <f>IFERROR(IF(VLOOKUP(A555,VocabularyFR!$A:$H,8)=0,"",VLOOKUP(A555,VocabularyFR!$A:$H,8)),"")</f>
        <v/>
      </c>
    </row>
    <row r="556" spans="1:12" ht="28.8" x14ac:dyDescent="0.3">
      <c r="A556" s="4">
        <v>607</v>
      </c>
      <c r="B556" s="13" t="str">
        <f>IF($A556&lt;&gt;"",VLOOKUP($A556,Vocabulary!$A:$J,4,),"")</f>
        <v>Organization</v>
      </c>
      <c r="C556" s="13" t="str">
        <f>IF($A556&lt;&gt;"",IF(VLOOKUP($A556,Vocabulary!$A:$J,2,)="","",VLOOKUP($A556,Vocabulary!$A:$J,2,)),"")</f>
        <v>positieBij</v>
      </c>
      <c r="D556" s="13" t="str">
        <f>IF($A556&lt;&gt;"",IF(VLOOKUP($A556,Vocabulary!$A:$J,10,)="","",VLOOKUP($A556,Vocabulary!$A:$J,10,)),"")</f>
        <v>&lt;vl-organisatie-ext:positieBij&gt;</v>
      </c>
      <c r="E556" s="13" t="str">
        <f>IFERROR(IF(VLOOKUP(A556,VocabularyNL!$A:$G,6)=0,"",VLOOKUP(A556,VocabularyNL!$A:$G,6)),"")</f>
        <v>positieBij</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http://www.w3.org/ns/org#postIn</v>
      </c>
      <c r="K556" s="13" t="str">
        <f>IFERROR(IF(VLOOKUP(A556,VocabularyNL!$A:$H,8)=0,"",VLOOKUP(A556,VocabularyNL!$A:$H,8)),"")</f>
        <v/>
      </c>
      <c r="L556" s="13" t="str">
        <f>IFERROR(IF(VLOOKUP(A556,VocabularyFR!$A:$H,8)=0,"",VLOOKUP(A556,VocabularyFR!$A:$H,8)),"")</f>
        <v/>
      </c>
    </row>
    <row r="557" spans="1:12" ht="28.8" x14ac:dyDescent="0.3">
      <c r="A557" s="4">
        <v>608</v>
      </c>
      <c r="B557" s="13" t="str">
        <f>IF($A557&lt;&gt;"",VLOOKUP($A557,Vocabulary!$A:$J,4,),"")</f>
        <v>Organization</v>
      </c>
      <c r="C557" s="13" t="str">
        <f>IF($A557&lt;&gt;"",IF(VLOOKUP($A557,Vocabulary!$A:$J,2,)="","",VLOOKUP($A557,Vocabulary!$A:$J,2,)),"")</f>
        <v>PubliekeOrganisatie</v>
      </c>
      <c r="D557" s="13" t="str">
        <f>IF($A557&lt;&gt;"",IF(VLOOKUP($A557,Vocabulary!$A:$J,10,)="","",VLOOKUP($A557,Vocabulary!$A:$J,10,)),"")</f>
        <v>&lt;vl-organisatie-ext:PubliekeOrganisatie&gt;</v>
      </c>
      <c r="E557" s="13" t="str">
        <f>IFERROR(IF(VLOOKUP(A557,VocabularyNL!$A:$G,6)=0,"",VLOOKUP(A557,VocabularyNL!$A:$G,6)),"")</f>
        <v>PubliekeOrganisatie</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http://data.europa.eu/m8g/PublicOrganisation</v>
      </c>
      <c r="K557" s="13" t="str">
        <f>IFERROR(IF(VLOOKUP(A557,VocabularyNL!$A:$H,8)=0,"",VLOOKUP(A557,VocabularyNL!$A:$H,8)),"")</f>
        <v/>
      </c>
      <c r="L557" s="13" t="str">
        <f>IFERROR(IF(VLOOKUP(A557,VocabularyFR!$A:$H,8)=0,"",VLOOKUP(A557,VocabularyFR!$A:$H,8)),"")</f>
        <v/>
      </c>
    </row>
    <row r="558" spans="1:12" ht="28.8" x14ac:dyDescent="0.3">
      <c r="A558" s="4">
        <v>609</v>
      </c>
      <c r="B558" s="13" t="str">
        <f>IF($A558&lt;&gt;"",VLOOKUP($A558,Vocabulary!$A:$J,4,),"")</f>
        <v>Organization</v>
      </c>
      <c r="C558" s="13" t="str">
        <f>IF($A558&lt;&gt;"",IF(VLOOKUP($A558,Vocabulary!$A:$J,2,)="","",VLOOKUP($A558,Vocabulary!$A:$J,2,)),"")</f>
        <v>rapporteertAan</v>
      </c>
      <c r="D558" s="13" t="str">
        <f>IF($A558&lt;&gt;"",IF(VLOOKUP($A558,Vocabulary!$A:$J,10,)="","",VLOOKUP($A558,Vocabulary!$A:$J,10,)),"")</f>
        <v>&lt;vl-organisatie-ext:rapporteertAan&gt;</v>
      </c>
      <c r="E558" s="13" t="str">
        <f>IFERROR(IF(VLOOKUP(A558,VocabularyNL!$A:$G,6)=0,"",VLOOKUP(A558,VocabularyNL!$A:$G,6)),"")</f>
        <v>rapporteertAan</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http://www.w3.org/ns/org#reportsTo</v>
      </c>
      <c r="K558" s="13" t="str">
        <f>IFERROR(IF(VLOOKUP(A558,VocabularyNL!$A:$H,8)=0,"",VLOOKUP(A558,VocabularyNL!$A:$H,8)),"")</f>
        <v/>
      </c>
      <c r="L558" s="13" t="str">
        <f>IFERROR(IF(VLOOKUP(A558,VocabularyFR!$A:$H,8)=0,"",VLOOKUP(A558,VocabularyFR!$A:$H,8)),"")</f>
        <v/>
      </c>
    </row>
    <row r="559" spans="1:12" ht="28.8" x14ac:dyDescent="0.3">
      <c r="A559" s="4">
        <v>610</v>
      </c>
      <c r="B559" s="13" t="str">
        <f>IF($A559&lt;&gt;"",VLOOKUP($A559,Vocabulary!$A:$J,4,),"")</f>
        <v>Organization</v>
      </c>
      <c r="C559" s="13" t="str">
        <f>IF($A559&lt;&gt;"",IF(VLOOKUP($A559,Vocabulary!$A:$J,2,)="","",VLOOKUP($A559,Vocabulary!$A:$J,2,)),"")</f>
        <v>registratie</v>
      </c>
      <c r="D559" s="13" t="str">
        <f>IF($A559&lt;&gt;"",IF(VLOOKUP($A559,Vocabulary!$A:$J,10,)="","",VLOOKUP($A559,Vocabulary!$A:$J,10,)),"")</f>
        <v>&lt;vl-organisatie-ext:registratie&gt;</v>
      </c>
      <c r="E559" s="13" t="str">
        <f>IFERROR(IF(VLOOKUP(A559,VocabularyNL!$A:$G,6)=0,"",VLOOKUP(A559,VocabularyNL!$A:$G,6)),"")</f>
        <v>registratie</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http://www.w3.org/ns/regorg#registration</v>
      </c>
      <c r="K559" s="13" t="str">
        <f>IFERROR(IF(VLOOKUP(A559,VocabularyNL!$A:$H,8)=0,"",VLOOKUP(A559,VocabularyNL!$A:$H,8)),"")</f>
        <v/>
      </c>
      <c r="L559" s="13" t="str">
        <f>IFERROR(IF(VLOOKUP(A559,VocabularyFR!$A:$H,8)=0,"",VLOOKUP(A559,VocabularyFR!$A:$H,8)),"")</f>
        <v/>
      </c>
    </row>
    <row r="560" spans="1:12" ht="28.8" x14ac:dyDescent="0.3">
      <c r="A560" s="4">
        <v>611</v>
      </c>
      <c r="B560" s="13" t="str">
        <f>IF($A560&lt;&gt;"",VLOOKUP($A560,Vocabulary!$A:$J,4,),"")</f>
        <v>Organization</v>
      </c>
      <c r="C560" s="13" t="str">
        <f>IF($A560&lt;&gt;"",IF(VLOOKUP($A560,Vocabulary!$A:$J,2,)="","",VLOOKUP($A560,Vocabulary!$A:$J,2,)),"")</f>
        <v>resulterendeOrganisatie</v>
      </c>
      <c r="D560" s="13" t="str">
        <f>IF($A560&lt;&gt;"",IF(VLOOKUP($A560,Vocabulary!$A:$J,10,)="","",VLOOKUP($A560,Vocabulary!$A:$J,10,)),"")</f>
        <v>&lt;vl-organisatie-ext:resulterendeOrganisatie&gt;</v>
      </c>
      <c r="E560" s="13" t="str">
        <f>IFERROR(IF(VLOOKUP(A560,VocabularyNL!$A:$G,6)=0,"",VLOOKUP(A560,VocabularyNL!$A:$G,6)),"")</f>
        <v>resulterendeOrganisatie</v>
      </c>
      <c r="F560" s="13" t="str">
        <f>IFERROR(IF(VLOOKUP(A560,VocabularyFR!$A:$G,6)=0,"",VLOOKUP(A560,VocabularyFR!$A:$G,6)),"")</f>
        <v/>
      </c>
      <c r="G560" s="13">
        <f>IF($A560&lt;&gt;"",VLOOKUP($A560,Vocabulary!$A:$J,3,),"")</f>
        <v>0</v>
      </c>
      <c r="H560" s="13" t="str">
        <f>IFERROR(IF(VLOOKUP(A560,VocabularyNL!$A:$G,7)=0,"",VLOOKUP(A560,VocabularyNL!$A:$H,7)),"")</f>
        <v/>
      </c>
      <c r="I560" s="13" t="str">
        <f>IFERROR(IF(VLOOKUP(A560,VocabularyFR!$A:$G,7)=0,"",VLOOKUP(A560,VocabularyFR!$A:$H,7)),"")</f>
        <v/>
      </c>
      <c r="J560" s="13" t="str">
        <f>IF($A560&lt;&gt;"",IF(VLOOKUP($A560,Vocabulary!$A:$J,7,)="","",VLOOKUP($A560,Vocabulary!$A:$J,7,)),"")</f>
        <v>external terminology:
http://www.w3.org/ns/org#resultingOrganization</v>
      </c>
      <c r="K560" s="13" t="str">
        <f>IFERROR(IF(VLOOKUP(A560,VocabularyNL!$A:$H,8)=0,"",VLOOKUP(A560,VocabularyNL!$A:$H,8)),"")</f>
        <v/>
      </c>
      <c r="L560" s="13" t="str">
        <f>IFERROR(IF(VLOOKUP(A560,VocabularyFR!$A:$H,8)=0,"",VLOOKUP(A560,VocabularyFR!$A:$H,8)),"")</f>
        <v/>
      </c>
    </row>
    <row r="561" spans="1:12" ht="28.8" x14ac:dyDescent="0.3">
      <c r="A561" s="4">
        <v>612</v>
      </c>
      <c r="B561" s="13" t="str">
        <f>IF($A561&lt;&gt;"",VLOOKUP($A561,Vocabulary!$A:$J,4,),"")</f>
        <v>Organization</v>
      </c>
      <c r="C561" s="13" t="str">
        <f>IF($A561&lt;&gt;"",IF(VLOOKUP($A561,Vocabulary!$A:$J,2,)="","",VLOOKUP($A561,Vocabulary!$A:$J,2,)),"")</f>
        <v>Rol</v>
      </c>
      <c r="D561" s="13" t="str">
        <f>IF($A561&lt;&gt;"",IF(VLOOKUP($A561,Vocabulary!$A:$J,10,)="","",VLOOKUP($A561,Vocabulary!$A:$J,10,)),"")</f>
        <v>&lt;vl-organisatie-ext:Rol&gt;</v>
      </c>
      <c r="E561" s="13" t="str">
        <f>IFERROR(IF(VLOOKUP(A561,VocabularyNL!$A:$G,6)=0,"",VLOOKUP(A561,VocabularyNL!$A:$G,6)),"")</f>
        <v>Rol</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http://www.w3.org/ns/org#Role</v>
      </c>
      <c r="K561" s="13" t="str">
        <f>IFERROR(IF(VLOOKUP(A561,VocabularyNL!$A:$H,8)=0,"",VLOOKUP(A561,VocabularyNL!$A:$H,8)),"")</f>
        <v/>
      </c>
      <c r="L561" s="13" t="str">
        <f>IFERROR(IF(VLOOKUP(A561,VocabularyFR!$A:$H,8)=0,"",VLOOKUP(A561,VocabularyFR!$A:$H,8)),"")</f>
        <v/>
      </c>
    </row>
    <row r="562" spans="1:12" ht="28.8" x14ac:dyDescent="0.3">
      <c r="A562" s="4">
        <v>613</v>
      </c>
      <c r="B562" s="13" t="str">
        <f>IF($A562&lt;&gt;"",VLOOKUP($A562,Vocabulary!$A:$J,4,),"")</f>
        <v>Organization</v>
      </c>
      <c r="C562" s="13" t="str">
        <f>IF($A562&lt;&gt;"",IF(VLOOKUP($A562,Vocabulary!$A:$J,2,)="","",VLOOKUP($A562,Vocabulary!$A:$J,2,)),"")</f>
        <v>rol</v>
      </c>
      <c r="D562" s="13" t="str">
        <f>IF($A562&lt;&gt;"",IF(VLOOKUP($A562,Vocabulary!$A:$J,10,)="","",VLOOKUP($A562,Vocabulary!$A:$J,10,)),"")</f>
        <v>&lt;vl-organisatie-ext:rol&gt;</v>
      </c>
      <c r="E562" s="13" t="str">
        <f>IFERROR(IF(VLOOKUP(A562,VocabularyNL!$A:$G,6)=0,"",VLOOKUP(A562,VocabularyNL!$A:$G,6)),"")</f>
        <v>rol</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http://www.w3.org/ns/org#role</v>
      </c>
      <c r="K562" s="13" t="str">
        <f>IFERROR(IF(VLOOKUP(A562,VocabularyNL!$A:$H,8)=0,"",VLOOKUP(A562,VocabularyNL!$A:$H,8)),"")</f>
        <v/>
      </c>
      <c r="L562" s="13" t="str">
        <f>IFERROR(IF(VLOOKUP(A562,VocabularyFR!$A:$H,8)=0,"",VLOOKUP(A562,VocabularyFR!$A:$H,8)),"")</f>
        <v/>
      </c>
    </row>
    <row r="563" spans="1:12" ht="28.8" x14ac:dyDescent="0.3">
      <c r="A563" s="4">
        <v>614</v>
      </c>
      <c r="B563" s="13" t="str">
        <f>IF($A563&lt;&gt;"",VLOOKUP($A563,Vocabulary!$A:$J,4,),"")</f>
        <v>Organization</v>
      </c>
      <c r="C563" s="13" t="str">
        <f>IF($A563&lt;&gt;"",IF(VLOOKUP($A563,Vocabulary!$A:$J,2,)="","",VLOOKUP($A563,Vocabulary!$A:$J,2,)),"")</f>
        <v>ruimtelijk</v>
      </c>
      <c r="D563" s="13" t="str">
        <f>IF($A563&lt;&gt;"",IF(VLOOKUP($A563,Vocabulary!$A:$J,10,)="","",VLOOKUP($A563,Vocabulary!$A:$J,10,)),"")</f>
        <v>&lt;vl-organisatie-ext:ruimtelijk&gt;</v>
      </c>
      <c r="E563" s="13" t="str">
        <f>IFERROR(IF(VLOOKUP(A563,VocabularyNL!$A:$G,6)=0,"",VLOOKUP(A563,VocabularyNL!$A:$G,6)),"")</f>
        <v>ruimtelijk</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http://purl.org/dc/terms/spatial</v>
      </c>
      <c r="K563" s="13" t="str">
        <f>IFERROR(IF(VLOOKUP(A563,VocabularyNL!$A:$H,8)=0,"",VLOOKUP(A563,VocabularyNL!$A:$H,8)),"")</f>
        <v/>
      </c>
      <c r="L563" s="13" t="str">
        <f>IFERROR(IF(VLOOKUP(A563,VocabularyFR!$A:$H,8)=0,"",VLOOKUP(A563,VocabularyFR!$A:$H,8)),"")</f>
        <v/>
      </c>
    </row>
    <row r="564" spans="1:12" ht="158.4" x14ac:dyDescent="0.3">
      <c r="A564" s="4">
        <v>615</v>
      </c>
      <c r="B564" s="13" t="str">
        <f>IF($A564&lt;&gt;"",VLOOKUP($A564,Vocabulary!$A:$J,4,),"")</f>
        <v>Organization</v>
      </c>
      <c r="C564" s="13" t="str">
        <f>IF($A564&lt;&gt;"",IF(VLOOKUP($A564,Vocabulary!$A:$J,2,)="","",VLOOKUP($A564,Vocabulary!$A:$J,2,)),"")</f>
        <v>SamenwerkingVanOrganisaties</v>
      </c>
      <c r="D564" s="13" t="str">
        <f>IF($A564&lt;&gt;"",IF(VLOOKUP($A564,Vocabulary!$A:$J,10,)="","",VLOOKUP($A564,Vocabulary!$A:$J,10,)),"")</f>
        <v>&lt;vl-organisatie-ext:SamenwerkingVanOrganisaties&gt;</v>
      </c>
      <c r="E564" s="13" t="str">
        <f>IFERROR(IF(VLOOKUP(A564,VocabularyNL!$A:$G,6)=0,"",VLOOKUP(A564,VocabularyNL!$A:$G,6)),"")</f>
        <v>SamenwerkingVanOrganisaties</v>
      </c>
      <c r="F564" s="13" t="str">
        <f>IFERROR(IF(VLOOKUP(A564,VocabularyFR!$A:$G,6)=0,"",VLOOKUP(A564,VocabularyFR!$A:$G,6)),"")</f>
        <v/>
      </c>
      <c r="G564" s="13" t="str">
        <f>IF($A564&lt;&gt;"",VLOOKUP($A564,Vocabulary!$A:$J,3,),"")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4" s="13" t="str">
        <f>IFERROR(IF(VLOOKUP(A564,VocabularyNL!$A:$G,7)=0,"",VLOOKUP(A564,VocabularyNL!$A:$H,7)),"")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4" s="13" t="str">
        <f>IFERROR(IF(VLOOKUP(A564,VocabularyFR!$A:$G,7)=0,"",VLOOKUP(A564,VocabularyFR!$A:$H,7)),"")</f>
        <v/>
      </c>
      <c r="J564" s="13" t="str">
        <f>IF($A564&lt;&gt;"",IF(VLOOKUP($A564,Vocabulary!$A:$J,7,)="","",VLOOKUP($A564,Vocabulary!$A:$J,7,)),"")</f>
        <v>external terminology:
http://www.w3.org/ns/org#OrganizationalCollaboration</v>
      </c>
      <c r="K564" s="13" t="str">
        <f>IFERROR(IF(VLOOKUP(A564,VocabularyNL!$A:$H,8)=0,"",VLOOKUP(A564,VocabularyNL!$A:$H,8)),"")</f>
        <v/>
      </c>
      <c r="L564" s="13" t="str">
        <f>IFERROR(IF(VLOOKUP(A564,VocabularyFR!$A:$H,8)=0,"",VLOOKUP(A564,VocabularyFR!$A:$H,8)),"")</f>
        <v/>
      </c>
    </row>
    <row r="565" spans="1:12" ht="28.8" x14ac:dyDescent="0.3">
      <c r="A565" s="4">
        <v>616</v>
      </c>
      <c r="B565" s="13" t="str">
        <f>IF($A565&lt;&gt;"",VLOOKUP($A565,Vocabulary!$A:$J,4,),"")</f>
        <v>Organization</v>
      </c>
      <c r="C565" s="13" t="str">
        <f>IF($A565&lt;&gt;"",IF(VLOOKUP($A565,Vocabulary!$A:$J,2,)="","",VLOOKUP($A565,Vocabulary!$A:$J,2,)),"")</f>
        <v>suborganisatieVan</v>
      </c>
      <c r="D565" s="13" t="str">
        <f>IF($A565&lt;&gt;"",IF(VLOOKUP($A565,Vocabulary!$A:$J,10,)="","",VLOOKUP($A565,Vocabulary!$A:$J,10,)),"")</f>
        <v>&lt;vl-organisatie-ext:suborganisatieVan&gt;</v>
      </c>
      <c r="E565" s="13" t="str">
        <f>IFERROR(IF(VLOOKUP(A565,VocabularyNL!$A:$G,6)=0,"",VLOOKUP(A565,VocabularyNL!$A:$G,6)),"")</f>
        <v>suborganisatieVan</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http://www.w3.org/ns/org#subOrganizationOf</v>
      </c>
      <c r="K565" s="13" t="str">
        <f>IFERROR(IF(VLOOKUP(A565,VocabularyNL!$A:$H,8)=0,"",VLOOKUP(A565,VocabularyNL!$A:$H,8)),"")</f>
        <v/>
      </c>
      <c r="L565" s="13" t="str">
        <f>IFERROR(IF(VLOOKUP(A565,VocabularyFR!$A:$H,8)=0,"",VLOOKUP(A565,VocabularyFR!$A:$H,8)),"")</f>
        <v/>
      </c>
    </row>
    <row r="566" spans="1:12" ht="28.8" x14ac:dyDescent="0.3">
      <c r="A566" s="4">
        <v>617</v>
      </c>
      <c r="B566" s="13" t="str">
        <f>IF($A566&lt;&gt;"",VLOOKUP($A566,Vocabulary!$A:$J,4,),"")</f>
        <v>Organization</v>
      </c>
      <c r="C566" s="13" t="str">
        <f>IF($A566&lt;&gt;"",IF(VLOOKUP($A566,Vocabulary!$A:$J,2,)="","",VLOOKUP($A566,Vocabulary!$A:$J,2,)),"")</f>
        <v>veranderdDoor</v>
      </c>
      <c r="D566" s="13" t="str">
        <f>IF($A566&lt;&gt;"",IF(VLOOKUP($A566,Vocabulary!$A:$J,10,)="","",VLOOKUP($A566,Vocabulary!$A:$J,10,)),"")</f>
        <v>&lt;vl-organisatie-ext:veranderdDoor&gt;</v>
      </c>
      <c r="E566" s="13" t="str">
        <f>IFERROR(IF(VLOOKUP(A566,VocabularyNL!$A:$G,6)=0,"",VLOOKUP(A566,VocabularyNL!$A:$G,6)),"")</f>
        <v>veranderdDoor</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http://www.w3.org/ns/org#changedBy</v>
      </c>
      <c r="K566" s="13" t="str">
        <f>IFERROR(IF(VLOOKUP(A566,VocabularyNL!$A:$H,8)=0,"",VLOOKUP(A566,VocabularyNL!$A:$H,8)),"")</f>
        <v/>
      </c>
      <c r="L566" s="13" t="str">
        <f>IFERROR(IF(VLOOKUP(A566,VocabularyFR!$A:$H,8)=0,"",VLOOKUP(A566,VocabularyFR!$A:$H,8)),"")</f>
        <v/>
      </c>
    </row>
    <row r="567" spans="1:12" ht="28.8" x14ac:dyDescent="0.3">
      <c r="A567" s="4">
        <v>618</v>
      </c>
      <c r="B567" s="13" t="str">
        <f>IF($A567&lt;&gt;"",VLOOKUP($A567,Vocabulary!$A:$J,4,),"")</f>
        <v>Organization</v>
      </c>
      <c r="C567" s="13" t="str">
        <f>IF($A567&lt;&gt;"",IF(VLOOKUP($A567,Vocabulary!$A:$J,2,)="","",VLOOKUP($A567,Vocabulary!$A:$J,2,)),"")</f>
        <v>Veranderingsgebeurtenis</v>
      </c>
      <c r="D567" s="13" t="str">
        <f>IF($A567&lt;&gt;"",IF(VLOOKUP($A567,Vocabulary!$A:$J,10,)="","",VLOOKUP($A567,Vocabulary!$A:$J,10,)),"")</f>
        <v>&lt;vl-organisatie-ext:Veranderingsgebeurtenis&gt;</v>
      </c>
      <c r="E567" s="13" t="str">
        <f>IFERROR(IF(VLOOKUP(A567,VocabularyNL!$A:$G,6)=0,"",VLOOKUP(A567,VocabularyNL!$A:$G,6)),"")</f>
        <v>Veranderingsgebeurtenis</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http://www.w3.org/ns/org#ChangeEvent</v>
      </c>
      <c r="K567" s="13" t="str">
        <f>IFERROR(IF(VLOOKUP(A567,VocabularyNL!$A:$H,8)=0,"",VLOOKUP(A567,VocabularyNL!$A:$H,8)),"")</f>
        <v/>
      </c>
      <c r="L567" s="13" t="str">
        <f>IFERROR(IF(VLOOKUP(A567,VocabularyFR!$A:$H,8)=0,"",VLOOKUP(A567,VocabularyFR!$A:$H,8)),"")</f>
        <v/>
      </c>
    </row>
    <row r="568" spans="1:12" ht="129.6" x14ac:dyDescent="0.3">
      <c r="A568" s="4">
        <v>619</v>
      </c>
      <c r="B568" s="13" t="str">
        <f>IF($A568&lt;&gt;"",VLOOKUP($A568,Vocabulary!$A:$J,4,),"")</f>
        <v>Organization</v>
      </c>
      <c r="C568" s="13" t="str">
        <f>IF($A568&lt;&gt;"",IF(VLOOKUP($A568,Vocabulary!$A:$J,2,)="","",VLOOKUP($A568,Vocabulary!$A:$J,2,)),"")</f>
        <v>Vestiging</v>
      </c>
      <c r="D568" s="13" t="str">
        <f>IF($A568&lt;&gt;"",IF(VLOOKUP($A568,Vocabulary!$A:$J,10,)="","",VLOOKUP($A568,Vocabulary!$A:$J,10,)),"")</f>
        <v>&lt;vl-organisatie-ext:Vestiging&gt;</v>
      </c>
      <c r="E568" s="13" t="str">
        <f>IFERROR(IF(VLOOKUP(A568,VocabularyNL!$A:$G,6)=0,"",VLOOKUP(A568,VocabularyNL!$A:$G,6)),"")</f>
        <v>Vestiging</v>
      </c>
      <c r="F568" s="13" t="str">
        <f>IFERROR(IF(VLOOKUP(A568,VocabularyFR!$A:$G,6)=0,"",VLOOKUP(A568,VocabularyFR!$A:$G,6)),"")</f>
        <v/>
      </c>
      <c r="G568" s="13" t="str">
        <f>IF($A568&lt;&gt;"",VLOOKUP($A568,Vocabulary!$A:$J,3,),"")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8" s="13" t="str">
        <f>IFERROR(IF(VLOOKUP(A568,VocabularyNL!$A:$G,7)=0,"",VLOOKUP(A568,VocabularyNL!$A:$H,7)),"")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8" s="13" t="str">
        <f>IFERROR(IF(VLOOKUP(A568,VocabularyFR!$A:$G,7)=0,"",VLOOKUP(A568,VocabularyFR!$A:$H,7)),"")</f>
        <v/>
      </c>
      <c r="J568" s="13" t="str">
        <f>IF($A568&lt;&gt;"",IF(VLOOKUP($A568,Vocabulary!$A:$J,7,)="","",VLOOKUP($A568,Vocabulary!$A:$J,7,)),"")</f>
        <v>external terminology:
http://www.w3.org/ns/org#Site</v>
      </c>
      <c r="K568" s="13" t="str">
        <f>IFERROR(IF(VLOOKUP(A568,VocabularyNL!$A:$H,8)=0,"",VLOOKUP(A568,VocabularyNL!$A:$H,8)),"")</f>
        <v/>
      </c>
      <c r="L568" s="13" t="str">
        <f>IFERROR(IF(VLOOKUP(A568,VocabularyFR!$A:$H,8)=0,"",VLOOKUP(A568,VocabularyFR!$A:$H,8)),"")</f>
        <v/>
      </c>
    </row>
    <row r="569" spans="1:12" ht="28.8" x14ac:dyDescent="0.3">
      <c r="A569" s="4">
        <v>620</v>
      </c>
      <c r="B569" s="13" t="str">
        <f>IF($A569&lt;&gt;"",VLOOKUP($A569,Vocabulary!$A:$J,4,),"")</f>
        <v>Organization</v>
      </c>
      <c r="C569" s="13" t="str">
        <f>IF($A569&lt;&gt;"",IF(VLOOKUP($A569,Vocabulary!$A:$J,2,)="","",VLOOKUP($A569,Vocabulary!$A:$J,2,)),"")</f>
        <v>vestigingsadres</v>
      </c>
      <c r="D569" s="13" t="str">
        <f>IF($A569&lt;&gt;"",IF(VLOOKUP($A569,Vocabulary!$A:$J,10,)="","",VLOOKUP($A569,Vocabulary!$A:$J,10,)),"")</f>
        <v>&lt;vl-organisatie-ext:vestigingsadres&gt;</v>
      </c>
      <c r="E569" s="13" t="str">
        <f>IFERROR(IF(VLOOKUP(A569,VocabularyNL!$A:$G,6)=0,"",VLOOKUP(A569,VocabularyNL!$A:$G,6)),"")</f>
        <v>vestigingsadres</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external terminology:
http://www.w3.org/ns/org#siteAddress</v>
      </c>
      <c r="K569" s="13" t="str">
        <f>IFERROR(IF(VLOOKUP(A569,VocabularyNL!$A:$H,8)=0,"",VLOOKUP(A569,VocabularyNL!$A:$H,8)),"")</f>
        <v/>
      </c>
      <c r="L569" s="13" t="str">
        <f>IFERROR(IF(VLOOKUP(A569,VocabularyFR!$A:$H,8)=0,"",VLOOKUP(A569,VocabularyFR!$A:$H,8)),"")</f>
        <v/>
      </c>
    </row>
    <row r="570" spans="1:12" ht="28.8" x14ac:dyDescent="0.3">
      <c r="A570" s="4">
        <v>621</v>
      </c>
      <c r="B570" s="13" t="str">
        <f>IF($A570&lt;&gt;"",VLOOKUP($A570,Vocabulary!$A:$J,4,),"")</f>
        <v>Organization</v>
      </c>
      <c r="C570" s="13" t="str">
        <f>IF($A570&lt;&gt;"",IF(VLOOKUP($A570,Vocabulary!$A:$J,2,)="","",VLOOKUP($A570,Vocabulary!$A:$J,2,)),"")</f>
        <v>voorkeurslabel</v>
      </c>
      <c r="D570" s="13" t="str">
        <f>IF($A570&lt;&gt;"",IF(VLOOKUP($A570,Vocabulary!$A:$J,10,)="","",VLOOKUP($A570,Vocabulary!$A:$J,10,)),"")</f>
        <v>&lt;vl-organisatie-ext:voorkeurslabel&gt;</v>
      </c>
      <c r="E570" s="13" t="str">
        <f>IFERROR(IF(VLOOKUP(A570,VocabularyNL!$A:$G,6)=0,"",VLOOKUP(A570,VocabularyNL!$A:$G,6)),"")</f>
        <v>voorkeurslabel</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external terminology:
http://www.w3.org/2004/02/skos/core#prefLabel</v>
      </c>
      <c r="K570" s="13" t="str">
        <f>IFERROR(IF(VLOOKUP(A570,VocabularyNL!$A:$H,8)=0,"",VLOOKUP(A570,VocabularyNL!$A:$H,8)),"")</f>
        <v/>
      </c>
      <c r="L570" s="13" t="str">
        <f>IFERROR(IF(VLOOKUP(A570,VocabularyFR!$A:$H,8)=0,"",VLOOKUP(A570,VocabularyFR!$A:$H,8)),"")</f>
        <v/>
      </c>
    </row>
    <row r="571" spans="1:12" ht="28.8" x14ac:dyDescent="0.3">
      <c r="A571" s="4">
        <v>622</v>
      </c>
      <c r="B571" s="13" t="str">
        <f>IF($A571&lt;&gt;"",VLOOKUP($A571,Vocabulary!$A:$J,4,),"")</f>
        <v>Organization</v>
      </c>
      <c r="C571" s="13" t="str">
        <f>IF($A571&lt;&gt;"",IF(VLOOKUP($A571,Vocabulary!$A:$J,2,)="","",VLOOKUP($A571,Vocabulary!$A:$J,2,)),"")</f>
        <v>wettelijkeNaam</v>
      </c>
      <c r="D571" s="13" t="str">
        <f>IF($A571&lt;&gt;"",IF(VLOOKUP($A571,Vocabulary!$A:$J,10,)="","",VLOOKUP($A571,Vocabulary!$A:$J,10,)),"")</f>
        <v>&lt;vl-organisatie-ext:wettelijkeNaam&gt;</v>
      </c>
      <c r="E571" s="13" t="str">
        <f>IFERROR(IF(VLOOKUP(A571,VocabularyNL!$A:$G,6)=0,"",VLOOKUP(A571,VocabularyNL!$A:$G,6)),"")</f>
        <v>wettelijkeNaam</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external terminology:
http://www.w3.org/ns/regorg#legalName</v>
      </c>
      <c r="K571" s="13" t="str">
        <f>IFERROR(IF(VLOOKUP(A571,VocabularyNL!$A:$H,8)=0,"",VLOOKUP(A571,VocabularyNL!$A:$H,8)),"")</f>
        <v/>
      </c>
      <c r="L571" s="13" t="str">
        <f>IFERROR(IF(VLOOKUP(A571,VocabularyFR!$A:$H,8)=0,"",VLOOKUP(A571,VocabularyFR!$A:$H,8)),"")</f>
        <v/>
      </c>
    </row>
    <row r="572" spans="1:12" x14ac:dyDescent="0.3">
      <c r="A572" s="4">
        <v>623</v>
      </c>
      <c r="B572" s="13" t="str">
        <f>IF($A572&lt;&gt;"",VLOOKUP($A572,Vocabulary!$A:$J,4,),"")</f>
        <v>Generic</v>
      </c>
      <c r="C572" s="13" t="str">
        <f>IF($A572&lt;&gt;"",IF(VLOOKUP($A572,Vocabulary!$A:$J,2,)="","",VLOOKUP($A572,Vocabulary!$A:$J,2,)),"")</f>
        <v>Object</v>
      </c>
      <c r="D572" s="13" t="str">
        <f>IF($A572&lt;&gt;"",IF(VLOOKUP($A572,Vocabulary!$A:$J,10,)="","",VLOOKUP($A572,Vocabulary!$A:$J,10,)),"")</f>
        <v>&lt;vl-generiek:Object&gt;</v>
      </c>
      <c r="E572" s="13" t="str">
        <f>IFERROR(IF(VLOOKUP(A572,VocabularyNL!$A:$G,6)=0,"",VLOOKUP(A572,VocabularyNL!$A:$G,6)),"")</f>
        <v>Object</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3">
      <c r="A573" s="4">
        <v>624</v>
      </c>
      <c r="B573" s="13" t="str">
        <f>IF($A573&lt;&gt;"",VLOOKUP($A573,Vocabulary!$A:$J,4,),"")</f>
        <v>Generic</v>
      </c>
      <c r="C573" s="13" t="str">
        <f>IF($A573&lt;&gt;"",IF(VLOOKUP($A573,Vocabulary!$A:$J,2,)="","",VLOOKUP($A573,Vocabulary!$A:$J,2,)),"")</f>
        <v>ContactInfo</v>
      </c>
      <c r="D573" s="13" t="str">
        <f>IF($A573&lt;&gt;"",IF(VLOOKUP($A573,Vocabulary!$A:$J,10,)="","",VLOOKUP($A573,Vocabulary!$A:$J,10,)),"")</f>
        <v>&lt;vl-generiek:ContactInfo&gt;</v>
      </c>
      <c r="E573" s="13" t="str">
        <f>IFERROR(IF(VLOOKUP(A573,VocabularyNL!$A:$G,6)=0,"",VLOOKUP(A573,VocabularyNL!$A:$G,6)),"")</f>
        <v>ContactInfo</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3">
      <c r="A574" s="4">
        <v>625</v>
      </c>
      <c r="B574" s="13" t="str">
        <f>IF($A574&lt;&gt;"",VLOOKUP($A574,Vocabulary!$A:$J,4,),"")</f>
        <v>Location</v>
      </c>
      <c r="C574" s="13" t="str">
        <f>IF($A574&lt;&gt;"",IF(VLOOKUP($A574,Vocabulary!$A:$J,2,)="","",VLOOKUP($A574,Vocabulary!$A:$J,2,)),"")</f>
        <v>Perceel</v>
      </c>
      <c r="D574" s="13" t="str">
        <f>IF($A574&lt;&gt;"",IF(VLOOKUP($A574,Vocabulary!$A:$J,10,)="","",VLOOKUP($A574,Vocabulary!$A:$J,10,)),"")</f>
        <v>&lt;vl-adres:Perceel&gt;</v>
      </c>
      <c r="E574" s="13" t="str">
        <f>IFERROR(IF(VLOOKUP(A574,VocabularyNL!$A:$G,6)=0,"",VLOOKUP(A574,VocabularyNL!$A:$G,6)),"")</f>
        <v>Perceel</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3">
      <c r="A575" s="4">
        <v>626</v>
      </c>
      <c r="B575" s="13" t="str">
        <f>IF($A575&lt;&gt;"",VLOOKUP($A575,Vocabulary!$A:$J,4,),"")</f>
        <v>Location</v>
      </c>
      <c r="C575" s="13" t="str">
        <f>IF($A575&lt;&gt;"",IF(VLOOKUP($A575,Vocabulary!$A:$J,2,)="","",VLOOKUP($A575,Vocabulary!$A:$J,2,)),"")</f>
        <v>Gebouw</v>
      </c>
      <c r="D575" s="13" t="str">
        <f>IF($A575&lt;&gt;"",IF(VLOOKUP($A575,Vocabulary!$A:$J,10,)="","",VLOOKUP($A575,Vocabulary!$A:$J,10,)),"")</f>
        <v>&lt;vl-adres:Gebouw&gt;</v>
      </c>
      <c r="E575" s="13" t="str">
        <f>IFERROR(IF(VLOOKUP(A575,VocabularyNL!$A:$G,6)=0,"",VLOOKUP(A575,VocabularyNL!$A:$G,6)),"")</f>
        <v>Gebouw</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3">
      <c r="A576" s="4">
        <v>627</v>
      </c>
      <c r="B576" s="13" t="str">
        <f>IF($A576&lt;&gt;"",VLOOKUP($A576,Vocabulary!$A:$J,4,),"")</f>
        <v>Location</v>
      </c>
      <c r="C576" s="13" t="str">
        <f>IF($A576&lt;&gt;"",IF(VLOOKUP($A576,Vocabulary!$A:$J,2,)="","",VLOOKUP($A576,Vocabulary!$A:$J,2,)),"")</f>
        <v>Gebouweenheid</v>
      </c>
      <c r="D576" s="13" t="str">
        <f>IF($A576&lt;&gt;"",IF(VLOOKUP($A576,Vocabulary!$A:$J,10,)="","",VLOOKUP($A576,Vocabulary!$A:$J,10,)),"")</f>
        <v>&lt;vl-adres:Gebouweenheid&gt;</v>
      </c>
      <c r="E576" s="13" t="str">
        <f>IFERROR(IF(VLOOKUP(A576,VocabularyNL!$A:$G,6)=0,"",VLOOKUP(A576,VocabularyNL!$A:$G,6)),"")</f>
        <v>Gebouweenheid</v>
      </c>
      <c r="F576" s="13" t="str">
        <f>IFERROR(IF(VLOOKUP(A576,VocabularyFR!$A:$G,6)=0,"",VLOOKUP(A576,VocabularyFR!$A:$G,6)),"")</f>
        <v/>
      </c>
      <c r="G576" s="13">
        <f>IF($A576&lt;&gt;"",VLOOKUP($A576,Vocabulary!$A:$J,3,),"")</f>
        <v>0</v>
      </c>
      <c r="H576" s="13" t="str">
        <f>IFERROR(IF(VLOOKUP(A576,VocabularyNL!$A:$G,7)=0,"",VLOOKUP(A576,VocabularyNL!$A:$H,7)),"")</f>
        <v/>
      </c>
      <c r="I576" s="13" t="str">
        <f>IFERROR(IF(VLOOKUP(A576,VocabularyFR!$A:$G,7)=0,"",VLOOKUP(A576,VocabularyFR!$A:$H,7)),"")</f>
        <v/>
      </c>
      <c r="J576" s="13" t="str">
        <f>IF($A576&lt;&gt;"",IF(VLOOKUP($A576,Vocabulary!$A:$J,7,)="","",VLOOKUP($A576,Vocabulary!$A:$J,7,)),"")</f>
        <v/>
      </c>
      <c r="K576" s="13" t="str">
        <f>IFERROR(IF(VLOOKUP(A576,VocabularyNL!$A:$H,8)=0,"",VLOOKUP(A576,VocabularyNL!$A:$H,8)),"")</f>
        <v/>
      </c>
      <c r="L576" s="13" t="str">
        <f>IFERROR(IF(VLOOKUP(A576,VocabularyFR!$A:$H,8)=0,"",VLOOKUP(A576,VocabularyFR!$A:$H,8)),"")</f>
        <v/>
      </c>
    </row>
    <row r="577" spans="1:12" x14ac:dyDescent="0.3">
      <c r="A577" s="4">
        <v>628</v>
      </c>
      <c r="B577" s="13" t="str">
        <f>IF($A577&lt;&gt;"",VLOOKUP($A577,Vocabulary!$A:$J,4,),"")</f>
        <v>Location</v>
      </c>
      <c r="C577" s="13" t="str">
        <f>IF($A577&lt;&gt;"",IF(VLOOKUP($A577,Vocabulary!$A:$J,2,)="","",VLOOKUP($A577,Vocabulary!$A:$J,2,)),"")</f>
        <v>Standplaats</v>
      </c>
      <c r="D577" s="13" t="str">
        <f>IF($A577&lt;&gt;"",IF(VLOOKUP($A577,Vocabulary!$A:$J,10,)="","",VLOOKUP($A577,Vocabulary!$A:$J,10,)),"")</f>
        <v>&lt;vl-adres:Standplaats&gt;</v>
      </c>
      <c r="E577" s="13" t="str">
        <f>IFERROR(IF(VLOOKUP(A577,VocabularyNL!$A:$G,6)=0,"",VLOOKUP(A577,VocabularyNL!$A:$G,6)),"")</f>
        <v>Standplaats</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3">
      <c r="A578" s="4">
        <v>629</v>
      </c>
      <c r="B578" s="13" t="str">
        <f>IF($A578&lt;&gt;"",VLOOKUP($A578,Vocabulary!$A:$J,4,),"")</f>
        <v>Location</v>
      </c>
      <c r="C578" s="13" t="str">
        <f>IF($A578&lt;&gt;"",IF(VLOOKUP($A578,Vocabulary!$A:$J,2,)="","",VLOOKUP($A578,Vocabulary!$A:$J,2,)),"")</f>
        <v>Ligplaats</v>
      </c>
      <c r="D578" s="13" t="str">
        <f>IF($A578&lt;&gt;"",IF(VLOOKUP($A578,Vocabulary!$A:$J,10,)="","",VLOOKUP($A578,Vocabulary!$A:$J,10,)),"")</f>
        <v>&lt;vl-adres:Ligplaats&gt;</v>
      </c>
      <c r="E578" s="13" t="str">
        <f>IFERROR(IF(VLOOKUP(A578,VocabularyNL!$A:$G,6)=0,"",VLOOKUP(A578,VocabularyNL!$A:$G,6)),"")</f>
        <v>Ligplaats</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3">
      <c r="A579" s="4">
        <v>630</v>
      </c>
      <c r="B579" s="13" t="str">
        <f>IF($A579&lt;&gt;"",VLOOKUP($A579,Vocabulary!$A:$J,4,),"")</f>
        <v>Person</v>
      </c>
      <c r="C579" s="13" t="str">
        <f>IF($A579&lt;&gt;"",IF(VLOOKUP($A579,Vocabulary!$A:$J,2,)="","",VLOOKUP($A579,Vocabulary!$A:$J,2,)),"")</f>
        <v>heeftRelatieMet</v>
      </c>
      <c r="D579" s="13" t="str">
        <f>IF($A579&lt;&gt;"",IF(VLOOKUP($A579,Vocabulary!$A:$J,10,)="","",VLOOKUP($A579,Vocabulary!$A:$J,10,)),"")</f>
        <v>&lt;vl-persoon:heeftRelatieMet&gt;</v>
      </c>
      <c r="E579" s="13" t="str">
        <f>IFERROR(IF(VLOOKUP(A579,VocabularyNL!$A:$G,6)=0,"",VLOOKUP(A579,VocabularyNL!$A:$G,6)),"")</f>
        <v>heeftRelatieMet</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x14ac:dyDescent="0.3">
      <c r="A580" s="4">
        <v>631</v>
      </c>
      <c r="B580" s="13" t="str">
        <f>IF($A580&lt;&gt;"",VLOOKUP($A580,Vocabulary!$A:$J,4,),"")</f>
        <v>Organization</v>
      </c>
      <c r="C580" s="13" t="str">
        <f>IF($A580&lt;&gt;"",IF(VLOOKUP($A580,Vocabulary!$A:$J,2,)="","",VLOOKUP($A580,Vocabulary!$A:$J,2,)),"")</f>
        <v>alternatieveNaam</v>
      </c>
      <c r="D580" s="13" t="str">
        <f>IF($A580&lt;&gt;"",IF(VLOOKUP($A580,Vocabulary!$A:$J,10,)="","",VLOOKUP($A580,Vocabulary!$A:$J,10,)),"")</f>
        <v>&lt;vl-organisatie-ext:alternatieveNaam&gt;</v>
      </c>
      <c r="E580" s="13" t="str">
        <f>IFERROR(IF(VLOOKUP(A580,VocabularyNL!$A:$G,6)=0,"",VLOOKUP(A580,VocabularyNL!$A:$G,6)),"")</f>
        <v>alternatieveNaam</v>
      </c>
      <c r="F580" s="13" t="str">
        <f>IFERROR(IF(VLOOKUP(A580,VocabularyFR!$A:$G,6)=0,"",VLOOKUP(A580,VocabularyFR!$A:$G,6)),"")</f>
        <v/>
      </c>
      <c r="G580" s="13" t="str">
        <f>IF($A580&lt;&gt;"",VLOOKUP($A580,Vocabulary!$A:$J,3,),"")</f>
        <v>alternative label</v>
      </c>
      <c r="H580" s="13" t="str">
        <f>IFERROR(IF(VLOOKUP(A580,VocabularyNL!$A:$G,7)=0,"",VLOOKUP(A580,VocabularyNL!$A:$H,7)),"")</f>
        <v>alternative label</v>
      </c>
      <c r="I580" s="13" t="str">
        <f>IFERROR(IF(VLOOKUP(A580,VocabularyFR!$A:$G,7)=0,"",VLOOKUP(A580,VocabularyFR!$A:$H,7)),"")</f>
        <v/>
      </c>
      <c r="J580" s="13" t="str">
        <f>IF($A580&lt;&gt;"",IF(VLOOKUP($A580,Vocabulary!$A:$J,7,)="","",VLOOKUP($A580,Vocabulary!$A:$J,7,)),"")</f>
        <v>&lt;skos:altLabel&gt;</v>
      </c>
      <c r="K580" s="13" t="str">
        <f>IFERROR(IF(VLOOKUP(A580,VocabularyNL!$A:$H,8)=0,"",VLOOKUP(A580,VocabularyNL!$A:$H,8)),"")</f>
        <v/>
      </c>
      <c r="L580" s="13" t="str">
        <f>IFERROR(IF(VLOOKUP(A580,VocabularyFR!$A:$H,8)=0,"",VLOOKUP(A580,VocabularyFR!$A:$H,8)),"")</f>
        <v/>
      </c>
    </row>
    <row r="581" spans="1:12" x14ac:dyDescent="0.3">
      <c r="A581" s="4">
        <v>632</v>
      </c>
      <c r="B581" s="13" t="str">
        <f>IF($A581&lt;&gt;"",VLOOKUP($A581,Vocabulary!$A:$J,4,),"")</f>
        <v>Generic</v>
      </c>
      <c r="C581" s="13" t="str">
        <f>IF($A581&lt;&gt;"",IF(VLOOKUP($A581,Vocabulary!$A:$J,2,)="","",VLOOKUP($A581,Vocabulary!$A:$J,2,)),"")</f>
        <v>website</v>
      </c>
      <c r="D581" s="13" t="str">
        <f>IF($A581&lt;&gt;"",IF(VLOOKUP($A581,Vocabulary!$A:$J,10,)="","",VLOOKUP($A581,Vocabulary!$A:$J,10,)),"")</f>
        <v>&lt;vl-generiek-ext:website&gt;</v>
      </c>
      <c r="E581" s="13" t="str">
        <f>IFERROR(IF(VLOOKUP(A581,VocabularyNL!$A:$G,6)=0,"",VLOOKUP(A581,VocabularyNL!$A:$G,6)),"")</f>
        <v>website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3">
      <c r="A582" s="4">
        <v>633</v>
      </c>
      <c r="B582" s="13" t="str">
        <f>IF($A582&lt;&gt;"",VLOOKUP($A582,Vocabulary!$A:$J,4,),"")</f>
        <v>Organization</v>
      </c>
      <c r="C582" s="13" t="str">
        <f>IF($A582&lt;&gt;"",IF(VLOOKUP($A582,Vocabulary!$A:$J,2,)="","",VLOOKUP($A582,Vocabulary!$A:$J,2,)),"")</f>
        <v>Rechtsvormtype</v>
      </c>
      <c r="D582" s="13" t="str">
        <f>IF($A582&lt;&gt;"",IF(VLOOKUP($A582,Vocabulary!$A:$J,10,)="","",VLOOKUP($A582,Vocabulary!$A:$J,10,)),"")</f>
        <v>&lt;vl-organisatie:Rechtsvormtype&gt;</v>
      </c>
      <c r="E582" s="13" t="str">
        <f>IFERROR(IF(VLOOKUP(A582,VocabularyNL!$A:$G,6)=0,"",VLOOKUP(A582,VocabularyNL!$A:$G,6)),"")</f>
        <v>Rechtsvormtype</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3">
      <c r="A583" s="4">
        <v>634</v>
      </c>
      <c r="B583" s="13" t="str">
        <f>IF($A583&lt;&gt;"",VLOOKUP($A583,Vocabulary!$A:$J,4,),"")</f>
        <v>Organization</v>
      </c>
      <c r="C583" s="13" t="str">
        <f>IF($A583&lt;&gt;"",IF(VLOOKUP($A583,Vocabulary!$A:$J,2,)="","",VLOOKUP($A583,Vocabulary!$A:$J,2,)),"")</f>
        <v>Rechtstoestandtype</v>
      </c>
      <c r="D583" s="13" t="str">
        <f>IF($A583&lt;&gt;"",IF(VLOOKUP($A583,Vocabulary!$A:$J,10,)="","",VLOOKUP($A583,Vocabulary!$A:$J,10,)),"")</f>
        <v>&lt;vl-organisatie:Rechtstoestandtype&gt;</v>
      </c>
      <c r="E583" s="13" t="str">
        <f>IFERROR(IF(VLOOKUP(A583,VocabularyNL!$A:$G,6)=0,"",VLOOKUP(A583,VocabularyNL!$A:$G,6)),"")</f>
        <v>Rechtstoestandtype</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ht="187.2" x14ac:dyDescent="0.3">
      <c r="A584" s="4">
        <v>635</v>
      </c>
      <c r="B584" s="13" t="str">
        <f>IF($A584&lt;&gt;"",VLOOKUP($A584,Vocabulary!$A:$J,4,),"")</f>
        <v>Organization</v>
      </c>
      <c r="C584" s="13" t="str">
        <f>IF($A584&lt;&gt;"",IF(VLOOKUP($A584,Vocabulary!$A:$J,2,)="","",VLOOKUP($A584,Vocabulary!$A:$J,2,)),"")</f>
        <v>Rechtspersoonlijkheidtype</v>
      </c>
      <c r="D584" s="13" t="str">
        <f>IF($A584&lt;&gt;"",IF(VLOOKUP($A584,Vocabulary!$A:$J,10,)="","",VLOOKUP($A584,Vocabulary!$A:$J,10,)),"")</f>
        <v>&lt;vl-organisatie:Rechtspersoonlijkheidtype&gt;</v>
      </c>
      <c r="E584" s="13" t="str">
        <f>IFERROR(IF(VLOOKUP(A584,VocabularyNL!$A:$G,6)=0,"",VLOOKUP(A584,VocabularyNL!$A:$G,6)),"")</f>
        <v>Rechtspersoonlijkheidtype</v>
      </c>
      <c r="F584" s="13" t="str">
        <f>IFERROR(IF(VLOOKUP(A584,VocabularyFR!$A:$G,6)=0,"",VLOOKUP(A584,VocabularyFR!$A:$G,6)),"")</f>
        <v/>
      </c>
      <c r="G584" s="13" t="str">
        <f>IF($A584&lt;&gt;"",VLOOKUP($A584,Vocabulary!$A:$J,3,),"")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4" s="13" t="str">
        <f>IFERROR(IF(VLOOKUP(A584,VocabularyNL!$A:$G,7)=0,"",VLOOKUP(A584,VocabularyNL!$A:$H,7)),"")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3">
      <c r="A585" s="4">
        <v>636</v>
      </c>
      <c r="B585" s="13" t="str">
        <f>IF($A585&lt;&gt;"",VLOOKUP($A585,Vocabulary!$A:$J,4,),"")</f>
        <v>Location</v>
      </c>
      <c r="C585" s="13" t="str">
        <f>IF($A585&lt;&gt;"",IF(VLOOKUP($A585,Vocabulary!$A:$J,2,)="","",VLOOKUP($A585,Vocabulary!$A:$J,2,)),"")</f>
        <v>Statuswaarde</v>
      </c>
      <c r="D585" s="13" t="str">
        <f>IF($A585&lt;&gt;"",IF(VLOOKUP($A585,Vocabulary!$A:$J,10,)="","",VLOOKUP($A585,Vocabulary!$A:$J,10,)),"")</f>
        <v>&lt;vl-adres:Statuswaarde&gt;</v>
      </c>
      <c r="E585" s="13" t="str">
        <f>IFERROR(IF(VLOOKUP(A585,VocabularyNL!$A:$G,6)=0,"",VLOOKUP(A585,VocabularyNL!$A:$G,6)),"")</f>
        <v>Statuswaarde</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3">
      <c r="A586" s="4">
        <v>637</v>
      </c>
      <c r="B586" s="13" t="str">
        <f>IF($A586&lt;&gt;"",VLOOKUP($A586,Vocabulary!$A:$J,4,),"")</f>
        <v>Person</v>
      </c>
      <c r="C586" s="13" t="str">
        <f>IF($A586&lt;&gt;"",IF(VLOOKUP($A586,Vocabulary!$A:$J,2,)="","",VLOOKUP($A586,Vocabulary!$A:$J,2,)),"")</f>
        <v>achternaam</v>
      </c>
      <c r="D586" s="13" t="str">
        <f>IF($A586&lt;&gt;"",IF(VLOOKUP($A586,Vocabulary!$A:$J,10,)="","",VLOOKUP($A586,Vocabulary!$A:$J,10,)),"")</f>
        <v>&lt;vl-persoon-ext:achternaam&gt;</v>
      </c>
      <c r="E586" s="13" t="str">
        <f>IFERROR(IF(VLOOKUP(A586,VocabularyNL!$A:$G,6)=0,"",VLOOKUP(A586,VocabularyNL!$A:$G,6)),"")</f>
        <v>achternaam</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3">
      <c r="A587" s="4">
        <v>638</v>
      </c>
      <c r="B587" s="13" t="str">
        <f>IF($A587&lt;&gt;"",VLOOKUP($A587,Vocabulary!$A:$J,4,),"")</f>
        <v>Person</v>
      </c>
      <c r="C587" s="13" t="str">
        <f>IF($A587&lt;&gt;"",IF(VLOOKUP($A587,Vocabulary!$A:$J,2,)="","",VLOOKUP($A587,Vocabulary!$A:$J,2,)),"")</f>
        <v>voornaam</v>
      </c>
      <c r="D587" s="13" t="str">
        <f>IF($A587&lt;&gt;"",IF(VLOOKUP($A587,Vocabulary!$A:$J,10,)="","",VLOOKUP($A587,Vocabulary!$A:$J,10,)),"")</f>
        <v>&lt;vl-persoon-ext:voornaam&gt;</v>
      </c>
      <c r="E587" s="13" t="str">
        <f>IFERROR(IF(VLOOKUP(A587,VocabularyNL!$A:$G,6)=0,"",VLOOKUP(A587,VocabularyNL!$A:$G,6)),"")</f>
        <v>voornaam</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3">
      <c r="A588" s="4">
        <v>639</v>
      </c>
      <c r="B588" s="13" t="str">
        <f>IF($A588&lt;&gt;"",VLOOKUP($A588,Vocabulary!$A:$J,4,),"")</f>
        <v>Person</v>
      </c>
      <c r="C588" s="13" t="str">
        <f>IF($A588&lt;&gt;"",IF(VLOOKUP($A588,Vocabulary!$A:$J,2,)="","",VLOOKUP($A588,Vocabulary!$A:$J,2,)),"")</f>
        <v>Geslacht</v>
      </c>
      <c r="D588" s="13" t="str">
        <f>IF($A588&lt;&gt;"",IF(VLOOKUP($A588,Vocabulary!$A:$J,10,)="","",VLOOKUP($A588,Vocabulary!$A:$J,10,)),"")</f>
        <v>&lt;vl-persoon:Geslacht&gt;</v>
      </c>
      <c r="E588" s="13" t="str">
        <f>IFERROR(IF(VLOOKUP(A588,VocabularyNL!$A:$G,6)=0,"",VLOOKUP(A588,VocabularyNL!$A:$G,6)),"")</f>
        <v>Geslacht</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3">
      <c r="A589" s="4">
        <v>640</v>
      </c>
      <c r="B589" s="13" t="str">
        <f>IF($A589&lt;&gt;"",VLOOKUP($A589,Vocabulary!$A:$J,4,),"")</f>
        <v>Person</v>
      </c>
      <c r="C589" s="13" t="str">
        <f>IF($A589&lt;&gt;"",IF(VLOOKUP($A589,Vocabulary!$A:$J,2,)="","",VLOOKUP($A589,Vocabulary!$A:$J,2,)),"")</f>
        <v>BurgerlijkeStaatType</v>
      </c>
      <c r="D589" s="13" t="str">
        <f>IF($A589&lt;&gt;"",IF(VLOOKUP($A589,Vocabulary!$A:$J,10,)="","",VLOOKUP($A589,Vocabulary!$A:$J,10,)),"")</f>
        <v>&lt;vl-persoon:BurgerlijkeStaatType&gt;</v>
      </c>
      <c r="E589" s="13" t="str">
        <f>IFERROR(IF(VLOOKUP(A589,VocabularyNL!$A:$G,6)=0,"",VLOOKUP(A589,VocabularyNL!$A:$G,6)),"")</f>
        <v>BurgerlijkeStaatType</v>
      </c>
      <c r="F589" s="13" t="str">
        <f>IFERROR(IF(VLOOKUP(A589,VocabularyFR!$A:$G,6)=0,"",VLOOKUP(A589,VocabularyFR!$A:$G,6)),"")</f>
        <v/>
      </c>
      <c r="G589" s="13">
        <f>IF($A589&lt;&gt;"",VLOOKUP($A589,Vocabulary!$A:$J,3,),"")</f>
        <v>0</v>
      </c>
      <c r="H589" s="13" t="str">
        <f>IFERROR(IF(VLOOKUP(A589,VocabularyNL!$A:$G,7)=0,"",VLOOKUP(A589,VocabularyNL!$A:$H,7)),"")</f>
        <v/>
      </c>
      <c r="I589" s="13" t="str">
        <f>IFERROR(IF(VLOOKUP(A589,VocabularyFR!$A:$G,7)=0,"",VLOOKUP(A589,VocabularyFR!$A:$H,7)),"")</f>
        <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3">
      <c r="A590" s="4">
        <v>641</v>
      </c>
      <c r="B590" s="13" t="str">
        <f>IF($A590&lt;&gt;"",VLOOKUP($A590,Vocabulary!$A:$J,4,),"")</f>
        <v>Person</v>
      </c>
      <c r="C590" s="13" t="str">
        <f>IF($A590&lt;&gt;"",IF(VLOOKUP($A590,Vocabulary!$A:$J,2,)="","",VLOOKUP($A590,Vocabulary!$A:$J,2,)),"")</f>
        <v>Afstammingstype</v>
      </c>
      <c r="D590" s="13" t="str">
        <f>IF($A590&lt;&gt;"",IF(VLOOKUP($A590,Vocabulary!$A:$J,10,)="","",VLOOKUP($A590,Vocabulary!$A:$J,10,)),"")</f>
        <v>&lt;vl-persoon:Afstammingstype&gt;</v>
      </c>
      <c r="E590" s="13" t="str">
        <f>IFERROR(IF(VLOOKUP(A590,VocabularyNL!$A:$G,6)=0,"",VLOOKUP(A590,VocabularyNL!$A:$G,6)),"")</f>
        <v>Afstammingstype</v>
      </c>
      <c r="F590" s="13" t="str">
        <f>IFERROR(IF(VLOOKUP(A590,VocabularyFR!$A:$G,6)=0,"",VLOOKUP(A590,VocabularyFR!$A:$G,6)),"")</f>
        <v/>
      </c>
      <c r="G590" s="13">
        <f>IF($A590&lt;&gt;"",VLOOKUP($A590,Vocabulary!$A:$J,3,),"")</f>
        <v>0</v>
      </c>
      <c r="H590" s="13" t="str">
        <f>IFERROR(IF(VLOOKUP(A590,VocabularyNL!$A:$G,7)=0,"",VLOOKUP(A590,VocabularyNL!$A:$H,7)),"")</f>
        <v/>
      </c>
      <c r="I590" s="13" t="str">
        <f>IFERROR(IF(VLOOKUP(A590,VocabularyFR!$A:$G,7)=0,"",VLOOKUP(A590,VocabularyFR!$A:$H,7)),"")</f>
        <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x14ac:dyDescent="0.3">
      <c r="A591" s="4">
        <v>642</v>
      </c>
      <c r="B591" s="13" t="str">
        <f>IF($A591&lt;&gt;"",VLOOKUP($A591,Vocabulary!$A:$J,4,),"")</f>
        <v>Person</v>
      </c>
      <c r="C591" s="13" t="str">
        <f>IF($A591&lt;&gt;"",IF(VLOOKUP($A591,Vocabulary!$A:$J,2,)="","",VLOOKUP($A591,Vocabulary!$A:$J,2,)),"")</f>
        <v>Gezinsrelatietype</v>
      </c>
      <c r="D591" s="13" t="str">
        <f>IF($A591&lt;&gt;"",IF(VLOOKUP($A591,Vocabulary!$A:$J,10,)="","",VLOOKUP($A591,Vocabulary!$A:$J,10,)),"")</f>
        <v>&lt;vl-persoon:Gezinsrelatietype&gt;</v>
      </c>
      <c r="E591" s="13" t="str">
        <f>IFERROR(IF(VLOOKUP(A591,VocabularyNL!$A:$G,6)=0,"",VLOOKUP(A591,VocabularyNL!$A:$G,6)),"")</f>
        <v>Gezinsrelatietype</v>
      </c>
      <c r="F591" s="13" t="str">
        <f>IFERROR(IF(VLOOKUP(A591,VocabularyFR!$A:$G,6)=0,"",VLOOKUP(A591,VocabularyFR!$A:$G,6)),"")</f>
        <v/>
      </c>
      <c r="G591" s="13">
        <f>IF($A591&lt;&gt;"",VLOOKUP($A591,Vocabulary!$A:$J,3,),"")</f>
        <v>0</v>
      </c>
      <c r="H591" s="13" t="str">
        <f>IFERROR(IF(VLOOKUP(A591,VocabularyNL!$A:$G,7)=0,"",VLOOKUP(A591,VocabularyNL!$A:$H,7)),"")</f>
        <v/>
      </c>
      <c r="I591" s="13" t="str">
        <f>IFERROR(IF(VLOOKUP(A591,VocabularyFR!$A:$G,7)=0,"",VLOOKUP(A591,VocabularyFR!$A:$H,7)),"")</f>
        <v/>
      </c>
      <c r="J591" s="13" t="str">
        <f>IF($A591&lt;&gt;"",IF(VLOOKUP($A591,Vocabulary!$A:$J,7,)="","",VLOOKUP($A591,Vocabulary!$A:$J,7,)),"")</f>
        <v/>
      </c>
      <c r="K591" s="13" t="str">
        <f>IFERROR(IF(VLOOKUP(A591,VocabularyNL!$A:$H,8)=0,"",VLOOKUP(A591,VocabularyNL!$A:$H,8)),"")</f>
        <v/>
      </c>
      <c r="L591" s="13" t="str">
        <f>IFERROR(IF(VLOOKUP(A591,VocabularyFR!$A:$H,8)=0,"",VLOOKUP(A591,VocabularyFR!$A:$H,8)),"")</f>
        <v/>
      </c>
    </row>
    <row r="592" spans="1:12" x14ac:dyDescent="0.3">
      <c r="A592" s="4">
        <v>643</v>
      </c>
      <c r="B592" s="13" t="str">
        <f>IF($A592&lt;&gt;"",VLOOKUP($A592,Vocabulary!$A:$J,4,),"")</f>
        <v>Organization</v>
      </c>
      <c r="C592" s="13" t="str">
        <f>IF($A592&lt;&gt;"",IF(VLOOKUP($A592,Vocabulary!$A:$J,2,)="","",VLOOKUP($A592,Vocabulary!$A:$J,2,)),"")</f>
        <v>isHetResultaatVan</v>
      </c>
      <c r="D592" s="13" t="str">
        <f>IF($A592&lt;&gt;"",IF(VLOOKUP($A592,Vocabulary!$A:$J,10,)="","",VLOOKUP($A592,Vocabulary!$A:$J,10,)),"")</f>
        <v>&lt;vl-organisatie:isHetResultaatVan&gt;</v>
      </c>
      <c r="E592" s="13" t="str">
        <f>IFERROR(IF(VLOOKUP(A592,VocabularyNL!$A:$G,6)=0,"",VLOOKUP(A592,VocabularyNL!$A:$G,6)),"")</f>
        <v>isHetResultaatVan</v>
      </c>
      <c r="F592" s="13" t="str">
        <f>IFERROR(IF(VLOOKUP(A592,VocabularyFR!$A:$G,6)=0,"",VLOOKUP(A592,VocabularyFR!$A:$G,6)),"")</f>
        <v/>
      </c>
      <c r="G592" s="13">
        <f>IF($A592&lt;&gt;"",VLOOKUP($A592,Vocabulary!$A:$J,3,),"")</f>
        <v>0</v>
      </c>
      <c r="H592" s="13" t="str">
        <f>IFERROR(IF(VLOOKUP(A592,VocabularyNL!$A:$G,7)=0,"",VLOOKUP(A592,VocabularyNL!$A:$H,7)),"")</f>
        <v/>
      </c>
      <c r="I592" s="13" t="str">
        <f>IFERROR(IF(VLOOKUP(A592,VocabularyFR!$A:$G,7)=0,"",VLOOKUP(A592,VocabularyFR!$A:$H,7)),"")</f>
        <v/>
      </c>
      <c r="J592" s="13" t="str">
        <f>IF($A592&lt;&gt;"",IF(VLOOKUP($A592,Vocabulary!$A:$J,7,)="","",VLOOKUP($A592,Vocabulary!$A:$J,7,)),"")</f>
        <v/>
      </c>
      <c r="K592" s="13" t="str">
        <f>IFERROR(IF(VLOOKUP(A592,VocabularyNL!$A:$H,8)=0,"",VLOOKUP(A592,VocabularyNL!$A:$H,8)),"")</f>
        <v/>
      </c>
      <c r="L592" s="13" t="str">
        <f>IFERROR(IF(VLOOKUP(A592,VocabularyFR!$A:$H,8)=0,"",VLOOKUP(A592,VocabularyFR!$A:$H,8)),"")</f>
        <v/>
      </c>
    </row>
    <row r="593" spans="1:12" x14ac:dyDescent="0.3">
      <c r="A593" s="4">
        <v>644</v>
      </c>
      <c r="B593" s="13" t="str">
        <f>IF($A593&lt;&gt;"",VLOOKUP($A593,Vocabulary!$A:$J,4,),"")</f>
        <v>Person</v>
      </c>
      <c r="C593" s="13" t="str">
        <f>IF($A593&lt;&gt;"",IF(VLOOKUP($A593,Vocabulary!$A:$J,2,)="","",VLOOKUP($A593,Vocabulary!$A:$J,2,)),"")</f>
        <v>person2</v>
      </c>
      <c r="D593" s="13" t="str">
        <f>IF($A593&lt;&gt;"",IF(VLOOKUP($A593,Vocabulary!$A:$J,10,)="","",VLOOKUP($A593,Vocabulary!$A:$J,10,)),"")</f>
        <v>&lt;fed-per:person2&gt;</v>
      </c>
      <c r="E593" s="13" t="str">
        <f>IFERROR(IF(VLOOKUP(A593,VocabularyNL!$A:$G,6)=0,"",VLOOKUP(A593,VocabularyNL!$A:$G,6)),"")</f>
        <v>Persoon 2</v>
      </c>
      <c r="F593" s="13" t="str">
        <f>IFERROR(IF(VLOOKUP(A593,VocabularyFR!$A:$G,6)=0,"",VLOOKUP(A593,VocabularyFR!$A:$G,6)),"")</f>
        <v>Personne 2</v>
      </c>
      <c r="G593" s="13" t="str">
        <f>IF($A593&lt;&gt;"",VLOOKUP($A593,Vocabulary!$A:$J,3,),"")</f>
        <v>Second person in a relation of 2 persons.</v>
      </c>
      <c r="H593" s="13" t="str">
        <f>IFERROR(IF(VLOOKUP(A593,VocabularyNL!$A:$G,7)=0,"",VLOOKUP(A593,VocabularyNL!$A:$H,7)),"")</f>
        <v>Tweede persoon in een relatie van 2 personen.</v>
      </c>
      <c r="I593" s="13" t="str">
        <f>IFERROR(IF(VLOOKUP(A593,VocabularyFR!$A:$G,7)=0,"",VLOOKUP(A593,VocabularyFR!$A:$H,7)),"")</f>
        <v>Seconde personne dans une relation de 2 personnes.</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x14ac:dyDescent="0.3">
      <c r="A594" s="4">
        <v>645</v>
      </c>
      <c r="B594" s="13" t="str">
        <f>IF($A594&lt;&gt;"",VLOOKUP($A594,Vocabulary!$A:$J,4,),"")</f>
        <v>Location</v>
      </c>
      <c r="C594" s="13" t="str">
        <f>IF($A594&lt;&gt;"",IF(VLOOKUP($A594,Vocabulary!$A:$J,2,)="","",VLOOKUP($A594,Vocabulary!$A:$J,2,)),"")</f>
        <v>Location</v>
      </c>
      <c r="D594" s="13" t="str">
        <f>IF($A594&lt;&gt;"",IF(VLOOKUP($A594,Vocabulary!$A:$J,10,)="","",VLOOKUP($A594,Vocabulary!$A:$J,10,)),"")</f>
        <v>&lt;dcterms:Location&gt;</v>
      </c>
      <c r="E594" s="13" t="str">
        <f>IFERROR(IF(VLOOKUP(A594,VocabularyNL!$A:$G,6)=0,"",VLOOKUP(A594,VocabularyNL!$A:$G,6)),"")</f>
        <v>Plaats</v>
      </c>
      <c r="F594" s="13" t="str">
        <f>IFERROR(IF(VLOOKUP(A594,VocabularyFR!$A:$G,6)=0,"",VLOOKUP(A594,VocabularyFR!$A:$G,6)),"")</f>
        <v>Lieu</v>
      </c>
      <c r="G594" s="13" t="str">
        <f>IF($A594&lt;&gt;"",VLOOKUP($A594,Vocabulary!$A:$J,3,),"")</f>
        <v>An identifiable geographic place.</v>
      </c>
      <c r="H594" s="13" t="str">
        <f>IFERROR(IF(VLOOKUP(A594,VocabularyNL!$A:$G,7)=0,"",VLOOKUP(A594,VocabularyNL!$A:$H,7)),"")</f>
        <v>Een identificeerbare geografische plaats.</v>
      </c>
      <c r="I594" s="13" t="str">
        <f>IFERROR(IF(VLOOKUP(A594,VocabularyFR!$A:$G,7)=0,"",VLOOKUP(A594,VocabularyFR!$A:$H,7)),"")</f>
        <v>Un lieu géographiquement identifiable.</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129.6" x14ac:dyDescent="0.3">
      <c r="A595" s="4">
        <v>648</v>
      </c>
      <c r="B595" s="13" t="str">
        <f>IF($A595&lt;&gt;"",VLOOKUP($A595,Vocabulary!$A:$J,4,),"")</f>
        <v>Organization</v>
      </c>
      <c r="C595" s="13" t="str">
        <f>IF($A595&lt;&gt;"",IF(VLOOKUP($A595,Vocabulary!$A:$J,2,)="","",VLOOKUP($A595,Vocabulary!$A:$J,2,)),"")</f>
        <v>Site</v>
      </c>
      <c r="D595" s="13" t="str">
        <f>IF($A595&lt;&gt;"",IF(VLOOKUP($A595,Vocabulary!$A:$J,10,)="","",VLOOKUP($A595,Vocabulary!$A:$J,10,)),"")</f>
        <v>&lt;org:Site&gt;</v>
      </c>
      <c r="E595" s="13" t="str">
        <f>IFERROR(IF(VLOOKUP(A595,VocabularyNL!$A:$G,6)=0,"",VLOOKUP(A595,VocabularyNL!$A:$G,6)),"")</f>
        <v>Vestigingseenheid</v>
      </c>
      <c r="F595" s="13" t="str">
        <f>IFERROR(IF(VLOOKUP(A595,VocabularyFR!$A:$G,6)=0,"",VLOOKUP(A595,VocabularyFR!$A:$G,6)),"")</f>
        <v>Unité d'établissement</v>
      </c>
      <c r="G595" s="13" t="str">
        <f>IF($A595&lt;&gt;"",VLOOKUP($A595,Vocabulary!$A:$J,3,),"")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5" s="13" t="str">
        <f>IFERROR(IF(VLOOKUP(A595,VocabularyNL!$A:$G,7)=0,"",VLOOKUP(A595,VocabularyNL!$A:$H,7)),"")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5" s="13" t="str">
        <f>IFERROR(IF(VLOOKUP(A595,VocabularyFR!$A:$G,7)=0,"",VLOOKUP(A595,VocabularyFR!$A:$H,7)),"")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5" s="13" t="str">
        <f>IF($A595&lt;&gt;"",IF(VLOOKUP($A595,Vocabulary!$A:$J,7,)="","",VLOOKUP($A595,Vocabulary!$A:$J,7,)),"")</f>
        <v xml:space="preserve">
Belgian context: KBO uses the terminology "EstablishmentUnit".</v>
      </c>
      <c r="K595" s="13" t="str">
        <f>IFERROR(IF(VLOOKUP(A595,VocabularyNL!$A:$H,8)=0,"",VLOOKUP(A595,VocabularyNL!$A:$H,8)),"")</f>
        <v>Belgische context: KBO gebruikt de terminologie "EstablishmentUnit".</v>
      </c>
      <c r="L595" s="13" t="str">
        <f>IFERROR(IF(VLOOKUP(A595,VocabularyFR!$A:$H,8)=0,"",VLOOKUP(A595,VocabularyFR!$A:$H,8)),"")</f>
        <v>Contexte belge: KBO utilise la terminologie "EstablishmentUnit".</v>
      </c>
    </row>
    <row r="596" spans="1:12" ht="86.4" x14ac:dyDescent="0.3">
      <c r="A596" s="4">
        <v>649</v>
      </c>
      <c r="B596" s="13" t="str">
        <f>IF($A596&lt;&gt;"",VLOOKUP($A596,Vocabulary!$A:$J,4,),"")</f>
        <v>Location</v>
      </c>
      <c r="C596" s="13" t="str">
        <f>IF($A596&lt;&gt;"",IF(VLOOKUP($A596,Vocabulary!$A:$J,2,)="","",VLOOKUP($A596,Vocabulary!$A:$J,2,)),"")</f>
        <v>postName</v>
      </c>
      <c r="D596" s="13" t="str">
        <f>IF($A596&lt;&gt;"",IF(VLOOKUP($A596,Vocabulary!$A:$J,10,)="","",VLOOKUP($A596,Vocabulary!$A:$J,10,)),"")</f>
        <v>&lt;inspire-ad:PostalDescriptor.postName&gt;</v>
      </c>
      <c r="E596" s="13" t="str">
        <f>IFERROR(IF(VLOOKUP(A596,VocabularyNL!$A:$G,6)=0,"",VLOOKUP(A596,VocabularyNL!$A:$G,6)),"")</f>
        <v>Postnaam</v>
      </c>
      <c r="F596" s="13" t="str">
        <f>IFERROR(IF(VLOOKUP(A596,VocabularyFR!$A:$G,6)=0,"",VLOOKUP(A596,VocabularyFR!$A:$G,6)),"")</f>
        <v>Nom postal</v>
      </c>
      <c r="G596" s="13" t="str">
        <f>IF($A596&lt;&gt;"",VLOOKUP($A596,Vocabulary!$A:$J,3,),"")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6" s="13" t="str">
        <f>IFERROR(IF(VLOOKUP(A596,VocabularyNL!$A:$G,7)=0,"",VLOOKUP(A596,VocabularyNL!$A:$H,7)),"")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6" s="13" t="str">
        <f>IFERROR(IF(VLOOKUP(A596,VocabularyFR!$A:$G,7)=0,"",VLOOKUP(A596,VocabularyFR!$A:$H,7)),"")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x14ac:dyDescent="0.3">
      <c r="A597" s="4">
        <v>650</v>
      </c>
      <c r="B597" s="13" t="str">
        <f>IF($A597&lt;&gt;"",VLOOKUP($A597,Vocabulary!$A:$J,4,),"")</f>
        <v>Location</v>
      </c>
      <c r="C597" s="13" t="str">
        <f>IF($A597&lt;&gt;"",IF(VLOOKUP($A597,Vocabulary!$A:$J,2,)="","",VLOOKUP($A597,Vocabulary!$A:$J,2,)),"")</f>
        <v>geographicName</v>
      </c>
      <c r="D597" s="13" t="str">
        <f>IF($A597&lt;&gt;"",IF(VLOOKUP($A597,Vocabulary!$A:$J,10,)="","",VLOOKUP($A597,Vocabulary!$A:$J,10,)),"")</f>
        <v>&lt;locn:geographicName&gt;</v>
      </c>
      <c r="E597" s="13" t="str">
        <f>IFERROR(IF(VLOOKUP(A597,VocabularyNL!$A:$G,6)=0,"",VLOOKUP(A597,VocabularyNL!$A:$G,6)),"")</f>
        <v>Geografische naam</v>
      </c>
      <c r="F597" s="13" t="str">
        <f>IFERROR(IF(VLOOKUP(A597,VocabularyFR!$A:$G,6)=0,"",VLOOKUP(A597,VocabularyFR!$A:$G,6)),"")</f>
        <v>Nom géographique</v>
      </c>
      <c r="G597" s="13" t="str">
        <f>IF($A597&lt;&gt;"",VLOOKUP($A597,Vocabulary!$A:$J,3,),"")</f>
        <v>A proper noun applied to a spatial object.</v>
      </c>
      <c r="H597" s="13" t="str">
        <f>IFERROR(IF(VLOOKUP(A597,VocabularyNL!$A:$G,7)=0,"",VLOOKUP(A597,VocabularyNL!$A:$H,7)),"")</f>
        <v>Een naam toegepast op een ruimtelijk object.</v>
      </c>
      <c r="I597" s="13" t="str">
        <f>IFERROR(IF(VLOOKUP(A597,VocabularyFR!$A:$G,7)=0,"",VLOOKUP(A597,VocabularyFR!$A:$H,7)),"")</f>
        <v>Un nom propre appliqué à un objet spatial.</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28.8" x14ac:dyDescent="0.3">
      <c r="A598" s="4">
        <v>651</v>
      </c>
      <c r="B598" s="13" t="str">
        <f>IF($A598&lt;&gt;"",VLOOKUP($A598,Vocabulary!$A:$J,4,),"")</f>
        <v>Location</v>
      </c>
      <c r="C598" s="13" t="str">
        <f>IF($A598&lt;&gt;"",IF(VLOOKUP($A598,Vocabulary!$A:$J,2,)="","",VLOOKUP($A598,Vocabulary!$A:$J,2,)),"")</f>
        <v>adminUnitL1</v>
      </c>
      <c r="D598" s="13" t="str">
        <f>IF($A598&lt;&gt;"",IF(VLOOKUP($A598,Vocabulary!$A:$J,10,)="","",VLOOKUP($A598,Vocabulary!$A:$J,10,)),"")</f>
        <v>&lt;locn:adminUnitL1&gt;</v>
      </c>
      <c r="E598" s="13" t="str">
        <f>IFERROR(IF(VLOOKUP(A598,VocabularyNL!$A:$G,6)=0,"",VLOOKUP(A598,VocabularyNL!$A:$G,6)),"")</f>
        <v>Administratieve eenheid L1</v>
      </c>
      <c r="F598" s="13" t="str">
        <f>IFERROR(IF(VLOOKUP(A598,VocabularyFR!$A:$G,6)=0,"",VLOOKUP(A598,VocabularyFR!$A:$G,6)),"")</f>
        <v>Unité administrative L1</v>
      </c>
      <c r="G598" s="13" t="str">
        <f>IF($A598&lt;&gt;"",VLOOKUP($A598,Vocabulary!$A:$J,3,),"")</f>
        <v>The uppermost administrative unit for the address, almost always a country.</v>
      </c>
      <c r="H598" s="13" t="str">
        <f>IFERROR(IF(VLOOKUP(A598,VocabularyNL!$A:$G,7)=0,"",VLOOKUP(A598,VocabularyNL!$A:$H,7)),"")</f>
        <v>De bovenste administratieve eenheid voor het adres, bijna altijd een land.</v>
      </c>
      <c r="I598" s="13" t="str">
        <f>IFERROR(IF(VLOOKUP(A598,VocabularyFR!$A:$G,7)=0,"",VLOOKUP(A598,VocabularyFR!$A:$H,7)),"")</f>
        <v>L'unité administrative la plus élevée pour l'adresse, presque toujours un pays.</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43.2" x14ac:dyDescent="0.3">
      <c r="A599" s="4">
        <v>652</v>
      </c>
      <c r="B599" s="13" t="str">
        <f>IF($A599&lt;&gt;"",VLOOKUP($A599,Vocabulary!$A:$J,4,),"")</f>
        <v>Location</v>
      </c>
      <c r="C599" s="13" t="str">
        <f>IF($A599&lt;&gt;"",IF(VLOOKUP($A599,Vocabulary!$A:$J,2,)="","",VLOOKUP($A599,Vocabulary!$A:$J,2,)),"")</f>
        <v>adminUnitL2</v>
      </c>
      <c r="D599" s="13" t="str">
        <f>IF($A599&lt;&gt;"",IF(VLOOKUP($A599,Vocabulary!$A:$J,10,)="","",VLOOKUP($A599,Vocabulary!$A:$J,10,)),"")</f>
        <v>&lt;locn:adminUnitL2&gt;</v>
      </c>
      <c r="E599" s="13" t="str">
        <f>IFERROR(IF(VLOOKUP(A599,VocabularyNL!$A:$G,6)=0,"",VLOOKUP(A599,VocabularyNL!$A:$G,6)),"")</f>
        <v>Administratieve eenheid L2</v>
      </c>
      <c r="F599" s="13" t="str">
        <f>IFERROR(IF(VLOOKUP(A599,VocabularyFR!$A:$G,6)=0,"",VLOOKUP(A599,VocabularyFR!$A:$G,6)),"")</f>
        <v>Unité administrative L2</v>
      </c>
      <c r="G599" s="13" t="str">
        <f>IF($A599&lt;&gt;"",VLOOKUP($A599,Vocabulary!$A:$J,3,),"")</f>
        <v>The region of the address, usually a county, state or other such area that typically encompasses several localities.</v>
      </c>
      <c r="H599" s="13" t="str">
        <f>IFERROR(IF(VLOOKUP(A599,VocabularyNL!$A:$G,7)=0,"",VLOOKUP(A599,VocabularyNL!$A:$H,7)),"")</f>
        <v>De regio van het adres, meestal een provincie, staat of een ander dergelijk gebied dat doorgaans meerdere plaatsen omvat.</v>
      </c>
      <c r="I599" s="13" t="str">
        <f>IFERROR(IF(VLOOKUP(A599,VocabularyFR!$A:$G,7)=0,"",VLOOKUP(A599,VocabularyFR!$A:$H,7)),"")</f>
        <v>La région de l'adresse, généralement un comté, un état ou une autre zone, qui englobe généralement plusieurs localités.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72" x14ac:dyDescent="0.3">
      <c r="A600" s="4">
        <v>653</v>
      </c>
      <c r="B600" s="13" t="str">
        <f>IF($A600&lt;&gt;"",VLOOKUP($A600,Vocabulary!$A:$J,4,),"")</f>
        <v>Location</v>
      </c>
      <c r="C600" s="13" t="str">
        <f>IF($A600&lt;&gt;"",IF(VLOOKUP($A600,Vocabulary!$A:$J,2,)="","",VLOOKUP($A600,Vocabulary!$A:$J,2,)),"")</f>
        <v>addressArea</v>
      </c>
      <c r="D600" s="13" t="str">
        <f>IF($A600&lt;&gt;"",IF(VLOOKUP($A600,Vocabulary!$A:$J,10,)="","",VLOOKUP($A600,Vocabulary!$A:$J,10,)),"")</f>
        <v>&lt;locn:addressArea&gt;</v>
      </c>
      <c r="E600" s="13" t="str">
        <f>IFERROR(IF(VLOOKUP(A600,VocabularyNL!$A:$G,6)=0,"",VLOOKUP(A600,VocabularyNL!$A:$G,6)),"")</f>
        <v>Adresgebied</v>
      </c>
      <c r="F600" s="13" t="str">
        <f>IFERROR(IF(VLOOKUP(A600,VocabularyFR!$A:$G,6)=0,"",VLOOKUP(A600,VocabularyFR!$A:$G,6)),"")</f>
        <v>Zone d'adresse</v>
      </c>
      <c r="G600" s="13" t="str">
        <f>IF($A600&lt;&gt;"",VLOOKUP($A600,Vocabulary!$A:$J,3,),"")</f>
        <v xml:space="preserve">The name or names of a geographic area or locality that groups a number of addressable objects for addressing purposes, without being an administrative unit. This would typically be part of a city, a neighbourhood or village. </v>
      </c>
      <c r="H600" s="13" t="str">
        <f>IFERROR(IF(VLOOKUP(A600,VocabularyNL!$A:$G,7)=0,"",VLOOKUP(A600,VocabularyNL!$A:$H,7)),"")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I600" s="13" t="str">
        <f>IFERROR(IF(VLOOKUP(A600,VocabularyFR!$A:$G,7)=0,"",VLOOKUP(A600,VocabularyFR!$A:$H,7)),"")</f>
        <v>Le ou les noms d'une zone géographique ou d'une localité regroupant un certain nombre d'objets adressables à des fins d'adressage, sans être une unité administrative. Cela ferait typiquement partie d'une ville, d'un quartier ou d'un village.</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2" x14ac:dyDescent="0.3">
      <c r="A601" s="4">
        <v>654</v>
      </c>
      <c r="B601" s="13" t="str">
        <f>IF($A601&lt;&gt;"",VLOOKUP($A601,Vocabulary!$A:$J,4,),"")</f>
        <v>Location</v>
      </c>
      <c r="C601" s="13" t="str">
        <f>IF($A601&lt;&gt;"",IF(VLOOKUP($A601,Vocabulary!$A:$J,2,)="","",VLOOKUP($A601,Vocabulary!$A:$J,2,)),"")</f>
        <v>locatorName</v>
      </c>
      <c r="D601" s="13" t="str">
        <f>IF($A601&lt;&gt;"",IF(VLOOKUP($A601,Vocabulary!$A:$J,10,)="","",VLOOKUP($A601,Vocabulary!$A:$J,10,)),"")</f>
        <v>&lt;locn:locatorName&gt;</v>
      </c>
      <c r="E601" s="13" t="str">
        <f>IFERROR(IF(VLOOKUP(A601,VocabularyNL!$A:$G,6)=0,"",VLOOKUP(A601,VocabularyNL!$A:$G,6)),"")</f>
        <v>Locatienaam</v>
      </c>
      <c r="F601" s="13" t="str">
        <f>IFERROR(IF(VLOOKUP(A601,VocabularyFR!$A:$G,6)=0,"",VLOOKUP(A601,VocabularyFR!$A:$G,6)),"")</f>
        <v>Nom de la localisation</v>
      </c>
      <c r="G601" s="13" t="str">
        <f>IF($A601&lt;&gt;"",VLOOKUP($A601,Vocabulary!$A:$J,3,),"")</f>
        <v>Proper noun(s) applied to the real world entity identified by the locator. The locator name could be the name of the property or complex, of the building or part of the building, or it could be the name of a room inside a building.</v>
      </c>
      <c r="H601" s="13" t="str">
        <f>IFERROR(IF(VLOOKUP(A601,VocabularyNL!$A:$G,7)=0,"",VLOOKUP(A601,VocabularyNL!$A:$H,7)),"")</f>
        <v>Naam toegepast op de entiteit in de echte wereld geïdentificeerd door de locator. De locatornaam kan de naam zijn van het pand of complex, van het gebouw of een deel van het gebouw, of het kan de naam zijn van een kamer in een gebouw.</v>
      </c>
      <c r="I601" s="13" t="str">
        <f>IFERROR(IF(VLOOKUP(A601,VocabularyFR!$A:$G,7)=0,"",VLOOKUP(A601,VocabularyFR!$A:$H,7)),"")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28.8" x14ac:dyDescent="0.3">
      <c r="A602" s="4">
        <v>655</v>
      </c>
      <c r="B602" s="13" t="str">
        <f>IF($A602&lt;&gt;"",VLOOKUP($A602,Vocabulary!$A:$J,4,),"")</f>
        <v>Organization</v>
      </c>
      <c r="C602" s="13" t="str">
        <f>IF($A602&lt;&gt;"",IF(VLOOKUP($A602,Vocabulary!$A:$J,2,)="","",VLOOKUP($A602,Vocabulary!$A:$J,2,)),"")</f>
        <v>siteOf</v>
      </c>
      <c r="D602" s="13" t="str">
        <f>IF($A602&lt;&gt;"",IF(VLOOKUP($A602,Vocabulary!$A:$J,10,)="","",VLOOKUP($A602,Vocabulary!$A:$J,10,)),"")</f>
        <v>&lt;org:siteOf&gt;</v>
      </c>
      <c r="E602" s="13" t="str">
        <f>IFERROR(IF(VLOOKUP(A602,VocabularyNL!$A:$G,6)=0,"",VLOOKUP(A602,VocabularyNL!$A:$G,6)),"")</f>
        <v>Is vestigingseenheid van</v>
      </c>
      <c r="F602" s="13" t="str">
        <f>IFERROR(IF(VLOOKUP(A602,VocabularyFR!$A:$G,6)=0,"",VLOOKUP(A602,VocabularyFR!$A:$G,6)),"")</f>
        <v>Est unité d'établissement de</v>
      </c>
      <c r="G602" s="13" t="str">
        <f>IF($A602&lt;&gt;"",VLOOKUP($A602,Vocabulary!$A:$J,3,),"")</f>
        <v>Indicates an Organization which has some presence at the given site. This is the inverse of `org:hasSite`.</v>
      </c>
      <c r="H602" s="13" t="str">
        <f>IFERROR(IF(VLOOKUP(A602,VocabularyNL!$A:$G,7)=0,"",VLOOKUP(A602,VocabularyNL!$A:$H,7)),"")</f>
        <v>Geeft een organisatie aan die aanwezig is op de betreffende site. Dit is het omgekeerde van `org: hasSite`.</v>
      </c>
      <c r="I602" s="13" t="str">
        <f>IFERROR(IF(VLOOKUP(A602,VocabularyFR!$A:$G,7)=0,"",VLOOKUP(A602,VocabularyFR!$A:$H,7)),"")</f>
        <v>Indique une organisation qui a une présence sur le site donné. C'est l'inverse de `org: hasSite`.</v>
      </c>
      <c r="J602" s="13" t="str">
        <f>IF($A602&lt;&gt;"",IF(VLOOKUP($A602,Vocabulary!$A:$J,7,)="","",VLOOKUP($A602,Vocabulary!$A:$J,7,)),"")</f>
        <v/>
      </c>
      <c r="K602" s="13" t="str">
        <f>IFERROR(IF(VLOOKUP(A602,VocabularyNL!$A:$H,8)=0,"",VLOOKUP(A602,VocabularyNL!$A:$H,8)),"")</f>
        <v/>
      </c>
      <c r="L602" s="13" t="str">
        <f>IFERROR(IF(VLOOKUP(A602,VocabularyFR!$A:$H,8)=0,"",VLOOKUP(A602,VocabularyFR!$A:$H,8)),"")</f>
        <v/>
      </c>
    </row>
    <row r="603" spans="1:12" ht="86.4" x14ac:dyDescent="0.3">
      <c r="A603" s="4">
        <v>656</v>
      </c>
      <c r="B603" s="13" t="str">
        <f>IF($A603&lt;&gt;"",VLOOKUP($A603,Vocabulary!$A:$J,4,),"")</f>
        <v>Organization</v>
      </c>
      <c r="C603" s="13" t="str">
        <f>IF($A603&lt;&gt;"",IF(VLOOKUP($A603,Vocabulary!$A:$J,2,)="","",VLOOKUP($A603,Vocabulary!$A:$J,2,)),"")</f>
        <v>subOrganizationOf</v>
      </c>
      <c r="D603" s="13" t="str">
        <f>IF($A603&lt;&gt;"",IF(VLOOKUP($A603,Vocabulary!$A:$J,10,)="","",VLOOKUP($A603,Vocabulary!$A:$J,10,)),"")</f>
        <v>&lt;org:subOrganizationOf&gt;</v>
      </c>
      <c r="E603" s="13" t="str">
        <f>IFERROR(IF(VLOOKUP(A603,VocabularyNL!$A:$G,6)=0,"",VLOOKUP(A603,VocabularyNL!$A:$G,6)),"")</f>
        <v>Is dochtermaatschappij van</v>
      </c>
      <c r="F603" s="13" t="str">
        <f>IFERROR(IF(VLOOKUP(A603,VocabularyFR!$A:$G,6)=0,"",VLOOKUP(A603,VocabularyFR!$A:$G,6)),"")</f>
        <v>Est société fille de</v>
      </c>
      <c r="G603" s="13" t="str">
        <f>IF($A603&lt;&gt;"",VLOOKUP($A603,Vocabulary!$A:$J,3,),"")</f>
        <v>Represents hierarchical containment of Organizations or OrganizationalUnits; indicates an Organization which contains this Organization. Inverse of `org:hasSubOrganization`.
(context: relation between mother and daughter companies)</v>
      </c>
      <c r="H603" s="13" t="str">
        <f>IFERROR(IF(VLOOKUP(A603,VocabularyNL!$A:$G,7)=0,"",VLOOKUP(A603,VocabularyNL!$A:$H,7)),"")</f>
        <v>Vertegenwoordigt hiërarchische insluiting van Organisaties of OrganizationalUnits; geeft een organisatie aan die deze organisatie bevat. Inverse van `org: hasSubOrganization`.
(context: relatie tussen moeder- en dochterbedrijven)</v>
      </c>
      <c r="I603" s="13" t="str">
        <f>IFERROR(IF(VLOOKUP(A603,VocabularyFR!$A:$G,7)=0,"",VLOOKUP(A603,VocabularyFR!$A:$H,7)),"")</f>
        <v>Représente le confinement hiérarchique des organisations ou des unités organisationnelles; indique une organisation qui contient cette organisation. Inverse de `org: hasSubOrganization`.
(contexte: relation entre les sociétés mères et filles)</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86.4" x14ac:dyDescent="0.3">
      <c r="A604" s="4">
        <v>657</v>
      </c>
      <c r="B604" s="13" t="str">
        <f>IF($A604&lt;&gt;"",VLOOKUP($A604,Vocabulary!$A:$J,4,),"")</f>
        <v>Organization</v>
      </c>
      <c r="C604" s="13" t="str">
        <f>IF($A604&lt;&gt;"",IF(VLOOKUP($A604,Vocabulary!$A:$J,2,)="","",VLOOKUP($A604,Vocabulary!$A:$J,2,)),"")</f>
        <v>hasSubOrganization</v>
      </c>
      <c r="D604" s="13" t="str">
        <f>IF($A604&lt;&gt;"",IF(VLOOKUP($A604,Vocabulary!$A:$J,10,)="","",VLOOKUP($A604,Vocabulary!$A:$J,10,)),"")</f>
        <v>&lt;org:hasSubOrganization&gt;</v>
      </c>
      <c r="E604" s="13" t="str">
        <f>IFERROR(IF(VLOOKUP(A604,VocabularyNL!$A:$G,6)=0,"",VLOOKUP(A604,VocabularyNL!$A:$G,6)),"")</f>
        <v>Heeft dochtermaatschappij</v>
      </c>
      <c r="F604" s="13" t="str">
        <f>IFERROR(IF(VLOOKUP(A604,VocabularyFR!$A:$G,6)=0,"",VLOOKUP(A604,VocabularyFR!$A:$G,6)),"")</f>
        <v>A une société fille</v>
      </c>
      <c r="G604" s="13" t="str">
        <f>IF($A604&lt;&gt;"",VLOOKUP($A604,Vocabulary!$A:$J,3,),"")</f>
        <v>Represents hierarchical containment of Organizations or Organizational Units; indicates an organization which is a sub-part or child of this organization.  Inverse of `org:subOrganizationOf`.
(context: relation between mother and daughter companies)</v>
      </c>
      <c r="H604" s="13" t="str">
        <f>IFERROR(IF(VLOOKUP(A604,VocabularyNL!$A:$G,7)=0,"",VLOOKUP(A604,VocabularyNL!$A:$H,7)),"")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I604" s="13" t="str">
        <f>IFERROR(IF(VLOOKUP(A604,VocabularyFR!$A:$G,7)=0,"",VLOOKUP(A604,VocabularyFR!$A:$H,7)),"")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72" x14ac:dyDescent="0.3">
      <c r="A605" s="4">
        <v>658</v>
      </c>
      <c r="B605" s="13" t="str">
        <f>IF($A605&lt;&gt;"",VLOOKUP($A605,Vocabulary!$A:$J,4,),"")</f>
        <v>Organization</v>
      </c>
      <c r="C605" s="13" t="str">
        <f>IF($A605&lt;&gt;"",IF(VLOOKUP($A605,Vocabulary!$A:$J,2,)="","",VLOOKUP($A605,Vocabulary!$A:$J,2,)),"")</f>
        <v>FormalOrganization</v>
      </c>
      <c r="D605" s="13" t="str">
        <f>IF($A605&lt;&gt;"",IF(VLOOKUP($A605,Vocabulary!$A:$J,10,)="","",VLOOKUP($A605,Vocabulary!$A:$J,10,)),"")</f>
        <v>&lt;org:FormalOrganization&gt;</v>
      </c>
      <c r="E605" s="13" t="str">
        <f>IFERROR(IF(VLOOKUP(A605,VocabularyNL!$A:$G,6)=0,"",VLOOKUP(A605,VocabularyNL!$A:$G,6)),"")</f>
        <v>Formele Organisatie</v>
      </c>
      <c r="F605" s="13" t="str">
        <f>IFERROR(IF(VLOOKUP(A605,VocabularyFR!$A:$G,6)=0,"",VLOOKUP(A605,VocabularyFR!$A:$G,6)),"")</f>
        <v>Organisation formelle</v>
      </c>
      <c r="G605" s="13" t="str">
        <f>IF($A605&lt;&gt;"",VLOOKUP($A605,Vocabulary!$A:$J,3,),"")</f>
        <v xml:space="preserve">An Organization which is recognized in the world at large, in particular in legal jurisdictions, with associated rights and responsibilities. Examples include a Corporation, Charity, Government or Church. </v>
      </c>
      <c r="H605" s="13" t="str">
        <f>IFERROR(IF(VLOOKUP(A605,VocabularyNL!$A:$G,7)=0,"",VLOOKUP(A605,VocabularyNL!$A:$H,7)),"")</f>
        <v>Een organisatie die wordt erkend in de wereld als geheel, met name in juridische jurisdicties, met bijbehorende rechten en verantwoordelijkheden. Voorbeelden zijn een bedrijf, liefdadigheidsinstelling, regering of kerk.</v>
      </c>
      <c r="I605" s="13" t="str">
        <f>IFERROR(IF(VLOOKUP(A605,VocabularyFR!$A:$G,7)=0,"",VLOOKUP(A605,VocabularyFR!$A:$H,7)),"")</f>
        <v>Une organisation reconnue dans le monde entier, en particulier dans les juridictions, avec des droits et des responsabilités associés. Les exemples incluent une corporation, une charité, un gouvernement ou une église.</v>
      </c>
      <c r="J605" s="13" t="str">
        <f>IF($A605&lt;&gt;"",IF(VLOOKUP($A605,Vocabulary!$A:$J,7,)="","",VLOOKUP($A605,Vocabulary!$A:$J,7,)),"")</f>
        <v/>
      </c>
      <c r="K605" s="13" t="str">
        <f>IFERROR(IF(VLOOKUP(A605,VocabularyNL!$A:$H,8)=0,"",VLOOKUP(A605,VocabularyNL!$A:$H,8)),"")</f>
        <v/>
      </c>
      <c r="L605" s="13" t="str">
        <f>IFERROR(IF(VLOOKUP(A605,VocabularyFR!$A:$H,8)=0,"",VLOOKUP(A605,VocabularyFR!$A:$H,8)),"")</f>
        <v/>
      </c>
    </row>
    <row r="606" spans="1:12" ht="388.8" x14ac:dyDescent="0.3">
      <c r="A606" s="4">
        <v>659</v>
      </c>
      <c r="B606" s="13" t="str">
        <f>IF($A606&lt;&gt;"",VLOOKUP($A606,Vocabulary!$A:$J,4,),"")</f>
        <v>Organization</v>
      </c>
      <c r="C606" s="13" t="str">
        <f>IF($A606&lt;&gt;"",IF(VLOOKUP($A606,Vocabulary!$A:$J,2,)="","",VLOOKUP($A606,Vocabulary!$A:$J,2,)),"")</f>
        <v>RegisteredOrganization</v>
      </c>
      <c r="D606" s="13" t="str">
        <f>IF($A606&lt;&gt;"",IF(VLOOKUP($A606,Vocabulary!$A:$J,10,)="","",VLOOKUP($A606,Vocabulary!$A:$J,10,)),"")</f>
        <v>&lt;rov:RegisteredOrganization&gt;</v>
      </c>
      <c r="E606" s="13" t="str">
        <f>IFERROR(IF(VLOOKUP(A606,VocabularyNL!$A:$G,6)=0,"",VLOOKUP(A606,VocabularyNL!$A:$G,6)),"")</f>
        <v>Geregistreerde organisatie</v>
      </c>
      <c r="F606" s="13" t="str">
        <f>IFERROR(IF(VLOOKUP(A606,VocabularyFR!$A:$G,6)=0,"",VLOOKUP(A606,VocabularyFR!$A:$G,6)),"")</f>
        <v>Organisation enregistrée</v>
      </c>
      <c r="G606" s="13" t="str">
        <f>IF($A606&lt;&gt;"",VLOOKUP($A606,Vocabulary!$A:$J,3,),"")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6" s="13" t="str">
        <f>IFERROR(IF(VLOOKUP(A606,VocabularyNL!$A:$G,7)=0,"",VLOOKUP(A606,VocabularyNL!$A:$H,7)),"")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6" s="13" t="str">
        <f>IFERROR(IF(VLOOKUP(A606,VocabularyFR!$A:$G,7)=0,"",VLOOKUP(A606,VocabularyFR!$A:$H,7)),"")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6" s="13" t="str">
        <f>IF($A606&lt;&gt;"",IF(VLOOKUP($A606,Vocabulary!$A:$J,7,)="","",VLOOKUP($A606,Vocabulary!$A:$J,7,)),"")</f>
        <v>Belgian context: KBO uses the terminology "Enterprise/RegisteredEntity/Entity".</v>
      </c>
      <c r="K606" s="13" t="str">
        <f>IFERROR(IF(VLOOKUP(A606,VocabularyNL!$A:$H,8)=0,"",VLOOKUP(A606,VocabularyNL!$A:$H,8)),"")</f>
        <v>Belgische context: KBO gebruikt de terminologie "Enterprise/Registered Entity/Entity".</v>
      </c>
      <c r="L606" s="13" t="str">
        <f>IFERROR(IF(VLOOKUP(A606,VocabularyFR!$A:$H,8)=0,"",VLOOKUP(A606,VocabularyFR!$A:$H,8)),"")</f>
        <v>Contexte belge: BCE utilise la terminologie "Entreprise/RegisteredEntity/Entity".</v>
      </c>
    </row>
    <row r="607" spans="1:12" ht="43.2" x14ac:dyDescent="0.3">
      <c r="A607" s="4">
        <v>660</v>
      </c>
      <c r="B607" s="13" t="str">
        <f>IF($A607&lt;&gt;"",VLOOKUP($A607,Vocabulary!$A:$J,4,),"")</f>
        <v>Organization</v>
      </c>
      <c r="C607" s="13" t="str">
        <f>IF($A607&lt;&gt;"",IF(VLOOKUP($A607,Vocabulary!$A:$J,2,)="","",VLOOKUP($A607,Vocabulary!$A:$J,2,)),"")</f>
        <v>hasUnit</v>
      </c>
      <c r="D607" s="13" t="str">
        <f>IF($A607&lt;&gt;"",IF(VLOOKUP($A607,Vocabulary!$A:$J,10,)="","",VLOOKUP($A607,Vocabulary!$A:$J,10,)),"")</f>
        <v>&lt;org:hasUnit&gt;</v>
      </c>
      <c r="E607" s="13" t="str">
        <f>IFERROR(IF(VLOOKUP(A607,VocabularyNL!$A:$G,6)=0,"",VLOOKUP(A607,VocabularyNL!$A:$G,6)),"")</f>
        <v>Heeft eenheid</v>
      </c>
      <c r="F607" s="13" t="str">
        <f>IFERROR(IF(VLOOKUP(A607,VocabularyFR!$A:$G,6)=0,"",VLOOKUP(A607,VocabularyFR!$A:$G,6)),"")</f>
        <v>A une unité</v>
      </c>
      <c r="G607" s="13" t="str">
        <f>IF($A607&lt;&gt;"",VLOOKUP($A607,Vocabulary!$A:$J,3,),"")</f>
        <v>Indicates a unit which is part of this Organization, e.g. a Department within a larger FormalOrganization. 
Inverse of `org:unitOf`.</v>
      </c>
      <c r="H607" s="13" t="str">
        <f>IFERROR(IF(VLOOKUP(A607,VocabularyNL!$A:$G,7)=0,"",VLOOKUP(A607,VocabularyNL!$A:$H,7)),"")</f>
        <v>Geeft een eenheid aan die deel uitmaakt van deze organisatie, b.v. een afdeling binnen een grotere FormalOrganization.
Inverse van `org: unitOf`.</v>
      </c>
      <c r="I607" s="13" t="str">
        <f>IFERROR(IF(VLOOKUP(A607,VocabularyFR!$A:$G,7)=0,"",VLOOKUP(A607,VocabularyFR!$A:$H,7)),"")</f>
        <v>Indique une unité faisant partie de cette organisation, par ex. un département au sein d'une organisation formelle plus grande.
Inverse de `org: unitOf`.</v>
      </c>
      <c r="J607" s="13" t="str">
        <f>IF($A607&lt;&gt;"",IF(VLOOKUP($A607,Vocabulary!$A:$J,7,)="","",VLOOKUP($A607,Vocabulary!$A:$J,7,)),"")</f>
        <v/>
      </c>
      <c r="K607" s="13" t="str">
        <f>IFERROR(IF(VLOOKUP(A607,VocabularyNL!$A:$H,8)=0,"",VLOOKUP(A607,VocabularyNL!$A:$H,8)),"")</f>
        <v/>
      </c>
      <c r="L607" s="13" t="str">
        <f>IFERROR(IF(VLOOKUP(A607,VocabularyFR!$A:$H,8)=0,"",VLOOKUP(A607,VocabularyFR!$A:$H,8)),"")</f>
        <v/>
      </c>
    </row>
    <row r="608" spans="1:12" ht="43.2" x14ac:dyDescent="0.3">
      <c r="A608" s="4">
        <v>661</v>
      </c>
      <c r="B608" s="13" t="str">
        <f>IF($A608&lt;&gt;"",VLOOKUP($A608,Vocabulary!$A:$J,4,),"")</f>
        <v>Organization</v>
      </c>
      <c r="C608" s="13" t="str">
        <f>IF($A608&lt;&gt;"",IF(VLOOKUP($A608,Vocabulary!$A:$J,2,)="","",VLOOKUP($A608,Vocabulary!$A:$J,2,)),"")</f>
        <v>unitOf</v>
      </c>
      <c r="D608" s="13" t="str">
        <f>IF($A608&lt;&gt;"",IF(VLOOKUP($A608,Vocabulary!$A:$J,10,)="","",VLOOKUP($A608,Vocabulary!$A:$J,10,)),"")</f>
        <v>&lt;org:unitOf&gt;</v>
      </c>
      <c r="E608" s="13" t="str">
        <f>IFERROR(IF(VLOOKUP(A608,VocabularyNL!$A:$G,6)=0,"",VLOOKUP(A608,VocabularyNL!$A:$G,6)),"")</f>
        <v>Is eenheid van</v>
      </c>
      <c r="F608" s="13" t="str">
        <f>IFERROR(IF(VLOOKUP(A608,VocabularyFR!$A:$G,6)=0,"",VLOOKUP(A608,VocabularyFR!$A:$G,6)),"")</f>
        <v>Est unité de</v>
      </c>
      <c r="G608" s="13" t="str">
        <f>IF($A608&lt;&gt;"",VLOOKUP($A608,Vocabulary!$A:$J,3,),"")</f>
        <v>Indicates an Organization of which this Unit is a part, e.g. a Department within a larger FormalOrganization. This is the inverse of `org:hasUnit`.</v>
      </c>
      <c r="H608" s="13" t="str">
        <f>IFERROR(IF(VLOOKUP(A608,VocabularyNL!$A:$G,7)=0,"",VLOOKUP(A608,VocabularyNL!$A:$H,7)),"")</f>
        <v>Geeft een organisatie aan waarvan deze eenheid een onderdeel is, bijvoorbeeld een afdeling binnen een grotere FormalOrganization. Dit is het omgekeerde van `org: hasUnit`.</v>
      </c>
      <c r="I608" s="13" t="str">
        <f>IFERROR(IF(VLOOKUP(A608,VocabularyFR!$A:$G,7)=0,"",VLOOKUP(A608,VocabularyFR!$A:$H,7)),"")</f>
        <v>Indique une organisation dont cette unité fait partie, par ex. un département au sein d'une organisation formelle plus grande. C'est l'inverse de `org: hasUnit`.</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8" ht="86.4" x14ac:dyDescent="0.3">
      <c r="A609" s="4">
        <v>662</v>
      </c>
      <c r="B609" s="13" t="str">
        <f>IF($A609&lt;&gt;"",VLOOKUP($A609,Vocabulary!$A:$J,4,),"")</f>
        <v>Location</v>
      </c>
      <c r="C609" s="13" t="str">
        <f>IF($A609&lt;&gt;"",IF(VLOOKUP($A609,Vocabulary!$A:$J,2,)="","",VLOOKUP($A609,Vocabulary!$A:$J,2,)),"")</f>
        <v>StreetName</v>
      </c>
      <c r="D609" s="13" t="str">
        <f>IF($A609&lt;&gt;"",IF(VLOOKUP($A609,Vocabulary!$A:$J,10,)="","",VLOOKUP($A609,Vocabulary!$A:$J,10,)),"")</f>
        <v>&lt;inspire-ad:ThoroughfareName&gt;</v>
      </c>
      <c r="E609" s="13" t="str">
        <f>IFERROR(IF(VLOOKUP(A609,VocabularyNL!$A:$G,6)=0,"",VLOOKUP(A609,VocabularyNL!$A:$G,6)),"")</f>
        <v>Straatnaam</v>
      </c>
      <c r="F609" s="13" t="str">
        <f>IFERROR(IF(VLOOKUP(A609,VocabularyFR!$A:$G,6)=0,"",VLOOKUP(A609,VocabularyFR!$A:$G,6)),"")</f>
        <v>Nom de la rue</v>
      </c>
      <c r="G609" s="13" t="str">
        <f>IF($A609&lt;&gt;"",VLOOKUP($A609,Vocabulary!$A:$J,3,),"")</f>
        <v xml:space="preserve">An address component that represents the name of a passage or way through from one location to another. A thoroughfare is not necessarily a road, it might be a waterway or some other feature. </v>
      </c>
      <c r="H609" s="13" t="str">
        <f>IFERROR(IF(VLOOKUP(A609,VocabularyNL!$A:$G,7)=0,"",VLOOKUP(A609,VocabularyNL!$A:$H,7)),"")</f>
        <v>Een adrescomponent die de naam is van een passage of een weg door de ene locatie naar de andere. Een verkeersweg is niet noodzakelijkerwijs een weg, het kan een waterweg zijn of een andere functie.</v>
      </c>
      <c r="I609" s="13" t="str">
        <f>IFERROR(IF(VLOOKUP(A609,VocabularyFR!$A:$G,7)=0,"",VLOOKUP(A609,VocabularyFR!$A:$H,7)),"")</f>
        <v>Un composant d'adresse qui est le nom d'un passage ou d'une route passant d'un endroit à un autre. Une route n'est pas nécessairement une route, elle peut être une voie navigable ou une fonction différente.</v>
      </c>
      <c r="J609" s="13"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K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L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row>
    <row r="610" spans="1:18" ht="57.6" x14ac:dyDescent="0.3">
      <c r="A610" s="4">
        <v>663</v>
      </c>
      <c r="B610" s="13" t="str">
        <f>IF($A610&lt;&gt;"",VLOOKUP($A610,Vocabulary!$A:$J,4,),"")</f>
        <v>Location</v>
      </c>
      <c r="C610" s="13" t="str">
        <f>IF($A610&lt;&gt;"",IF(VLOOKUP($A610,Vocabulary!$A:$J,2,)="","",VLOOKUP($A610,Vocabulary!$A:$J,2,)),"")</f>
        <v>houseNumber</v>
      </c>
      <c r="D610" s="13" t="str">
        <f>IF($A610&lt;&gt;"",IF(VLOOKUP($A610,Vocabulary!$A:$J,10,)="","",VLOOKUP($A610,Vocabulary!$A:$J,10,)),"")</f>
        <v>&lt;locn:locatorDesignator&gt;</v>
      </c>
      <c r="E610" s="13" t="str">
        <f>IFERROR(IF(VLOOKUP(A610,VocabularyNL!$A:$G,6)=0,"",VLOOKUP(A610,VocabularyNL!$A:$G,6)),"")</f>
        <v>Huisnummer</v>
      </c>
      <c r="F610" s="13" t="str">
        <f>IFERROR(IF(VLOOKUP(A610,VocabularyFR!$A:$G,6)=0,"",VLOOKUP(A610,VocabularyFR!$A:$G,6)),"")</f>
        <v>Numéro de la maison</v>
      </c>
      <c r="G610" s="13" t="str">
        <f>IF($A610&lt;&gt;"",VLOOKUP($A610,Vocabulary!$A:$J,3,),"")</f>
        <v>A number or a sequence of characters that uniquely identifies the locator within the relevant scope(s). The full identification of the locator could include one or more locator designators.</v>
      </c>
      <c r="H610" s="13" t="str">
        <f>IFERROR(IF(VLOOKUP(A610,VocabularyNL!$A:$G,7)=0,"",VLOOKUP(A610,VocabularyNL!$A:$H,7)),"")</f>
        <v>Een aantal of een reeks tekens die de locator op unieke wijze identificeert binnen de relevante scope (s). De volledige identificatie van de locator kan een of meer locator-aanduidingen bevatten.</v>
      </c>
      <c r="I610" s="13" t="str">
        <f>IFERROR(IF(VLOOKUP(A610,VocabularyFR!$A:$G,7)=0,"",VLOOKUP(A610,VocabularyFR!$A:$H,7)),"")</f>
        <v>Un nombre ou une séquence de caractères identifiant de manière unique le localisateur dans la ou les portées pertinentes. L’identification complète du localisateur pourrait inclure un ou plusieurs indicateurs de localisateur.</v>
      </c>
      <c r="J610" s="13" t="str">
        <f>IF($A610&lt;&gt;"",IF(VLOOKUP($A610,Vocabulary!$A:$J,7,)="","",VLOOKUP($A610,Vocabulary!$A:$J,7,)),"")</f>
        <v xml:space="preserve">
Alphanumeric code officially assigned to building units (house number), mooring places, stands or parcels.</v>
      </c>
      <c r="K610" s="13" t="str">
        <f>IFERROR(IF(VLOOKUP(A610,VocabularyNL!$A:$H,8)=0,"",VLOOKUP(A610,VocabularyNL!$A:$H,8)),"")</f>
        <v>Alfanumerieke code officieel toegekend aan gebouweenheden, ligplaatsen, standplaatsen of percelen.</v>
      </c>
      <c r="L610" s="13" t="str">
        <f>IFERROR(IF(VLOOKUP(A610,VocabularyFR!$A:$H,8)=0,"",VLOOKUP(A610,VocabularyFR!$A:$H,8)),"")</f>
        <v>Code alphanumérique attribué officiellement à des unités de bâtiment, postes d’amarrage, emplacements ou parcelles.</v>
      </c>
    </row>
    <row r="611" spans="1:18" ht="72" x14ac:dyDescent="0.3">
      <c r="A611" s="9">
        <v>664</v>
      </c>
      <c r="B611" s="13" t="str">
        <f>IF($A611&lt;&gt;"",VLOOKUP($A611,Vocabulary!$A:$J,4,),"")</f>
        <v>Location</v>
      </c>
      <c r="C611" s="13" t="str">
        <f>IF($A611&lt;&gt;"",IF(VLOOKUP($A611,Vocabulary!$A:$J,2,)="","",VLOOKUP($A611,Vocabulary!$A:$J,2,)),"")</f>
        <v>streetName</v>
      </c>
      <c r="D611" s="13" t="str">
        <f>IF($A611&lt;&gt;"",IF(VLOOKUP($A611,Vocabulary!$A:$J,10,)="","",VLOOKUP($A611,Vocabulary!$A:$J,10,)),"")</f>
        <v>&lt;inspire-ad:ThoroughfareName.name&gt;</v>
      </c>
      <c r="E611" s="13" t="str">
        <f>IFERROR(IF(VLOOKUP(A611,VocabularyNL!$A:$G,6)=0,"",VLOOKUP(A611,VocabularyNL!$A:$G,6)),"")</f>
        <v>Straatnaam</v>
      </c>
      <c r="F611" s="13" t="str">
        <f>IFERROR(IF(VLOOKUP(A611,VocabularyFR!$A:$G,6)=0,"",VLOOKUP(A611,VocabularyFR!$A:$G,6)),"")</f>
        <v>Nom de la rue</v>
      </c>
      <c r="G611" s="13" t="str">
        <f>IF($A611&lt;&gt;"",VLOOKUP($A611,Vocabulary!$A:$J,3,),"")</f>
        <v>The name of a passage or way through from one location to another. A thoroughfare is not necessarily a road, it might be a waterway or some other feature. 
Name of the street  (in the sense of spelling, possibly in several languages).</v>
      </c>
      <c r="H611" s="13" t="str">
        <f>IFERROR(IF(VLOOKUP(A611,VocabularyNL!$A:$G,7)=0,"",VLOOKUP(A611,VocabularyNL!$A:$H,7)),"")</f>
        <v>De naam van een passage of een doorgang van de ene naar de andere locatie. Niet noodzakelijkerwijs een weg, het kan een waterweg zijn of een andere functie.
Naam van de straat (in de betekenis van spelling, eventueel in meerdere talen).</v>
      </c>
      <c r="I611" s="13" t="str">
        <f>IFERROR(IF(VLOOKUP(A611,VocabularyFR!$A:$G,7)=0,"",VLOOKUP(A611,VocabularyFR!$A:$H,7)),"")</f>
        <v>Le nom d'un passage ou chemin d'un endroit à un autre. Pas nécessairement une route, il peut s'agir d'une voie navigable ou d'une autre caractéristique.
Nom de la rue (dans le sens de l'orthographe, éventuellement en plusieurs langues).</v>
      </c>
      <c r="J611" s="13" t="str">
        <f>IF($A611&lt;&gt;"",IF(VLOOKUP($A611,Vocabulary!$A:$J,7,)="","",VLOOKUP($A611,Vocabulary!$A:$J,7,)),"")</f>
        <v>Name of the street  (in the sense of spelling, possibly in several languages).</v>
      </c>
      <c r="K611" s="13" t="str">
        <f>IFERROR(IF(VLOOKUP(A611,VocabularyNL!$A:$H,8)=0,"",VLOOKUP(A611,VocabularyNL!$A:$H,8)),"")</f>
        <v>Naam van de straat (in de betekenis van spelling, eventueel in meerdere talen).</v>
      </c>
      <c r="L611" s="13" t="str">
        <f>IFERROR(IF(VLOOKUP(A611,VocabularyFR!$A:$H,8)=0,"",VLOOKUP(A611,VocabularyFR!$A:$H,8)),"")</f>
        <v>Nom de la rue (dans le sens de l'orthographe, éventuellement en plusieurs langues).</v>
      </c>
    </row>
    <row r="612" spans="1:18" x14ac:dyDescent="0.3">
      <c r="A612" s="9">
        <v>666</v>
      </c>
      <c r="B612" s="13" t="str">
        <f>IF($A612&lt;&gt;"",VLOOKUP($A612,Vocabulary!$A:$J,4,),"")</f>
        <v>Location</v>
      </c>
      <c r="C612" s="13" t="str">
        <f>IF($A612&lt;&gt;"",IF(VLOOKUP($A612,Vocabulary!$A:$J,2,)="","",VLOOKUP($A612,Vocabulary!$A:$J,2,)),"")</f>
        <v>streetNameStatus</v>
      </c>
      <c r="D612" s="13" t="str">
        <f>IF($A612&lt;&gt;"",IF(VLOOKUP($A612,Vocabulary!$A:$J,10,)="","",VLOOKUP($A612,Vocabulary!$A:$J,10,)),"")</f>
        <v>&lt;fed-loc:streetNameStatus&gt;</v>
      </c>
      <c r="E612" s="13" t="str">
        <f>IFERROR(IF(VLOOKUP(A612,VocabularyNL!$A:$G,6)=0,"",VLOOKUP(A612,VocabularyNL!$A:$G,6)),"")</f>
        <v>Status straatnaam</v>
      </c>
      <c r="F612" s="13" t="str">
        <f>IFERROR(IF(VLOOKUP(A612,VocabularyFR!$A:$G,6)=0,"",VLOOKUP(A612,VocabularyFR!$A:$G,6)),"")</f>
        <v>Statut du nom de la rue</v>
      </c>
      <c r="G612" s="13" t="str">
        <f>IF($A612&lt;&gt;"",VLOOKUP($A612,Vocabulary!$A:$J,3,),"")</f>
        <v>Current state of the streetname.</v>
      </c>
      <c r="H612" s="13" t="str">
        <f>IFERROR(IF(VLOOKUP(A612,VocabularyNL!$A:$G,7)=0,"",VLOOKUP(A612,VocabularyNL!$A:$H,7)),"")</f>
        <v>Actuele toestand van de straatnaam.</v>
      </c>
      <c r="I612" s="13" t="str">
        <f>IFERROR(IF(VLOOKUP(A612,VocabularyFR!$A:$G,7)=0,"",VLOOKUP(A612,VocabularyFR!$A:$H,7)),"")</f>
        <v>État actuel du nom de la rue.</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8" x14ac:dyDescent="0.3">
      <c r="A613" s="9">
        <v>667</v>
      </c>
      <c r="B613" s="13" t="str">
        <f>IF($A613&lt;&gt;"",VLOOKUP($A613,Vocabulary!$A:$J,4,),"")</f>
        <v>Location</v>
      </c>
      <c r="C613" s="13" t="str">
        <f>IF($A613&lt;&gt;"",IF(VLOOKUP($A613,Vocabulary!$A:$J,2,)="","",VLOOKUP($A613,Vocabulary!$A:$J,2,)),"")</f>
        <v>streetNameType</v>
      </c>
      <c r="D613" s="13" t="str">
        <f>IF($A613&lt;&gt;"",IF(VLOOKUP($A613,Vocabulary!$A:$J,10,)="","",VLOOKUP($A613,Vocabulary!$A:$J,10,)),"")</f>
        <v>&lt;fed-loc:streetNameType&gt;</v>
      </c>
      <c r="E613" s="13" t="str">
        <f>IFERROR(IF(VLOOKUP(A613,VocabularyNL!$A:$G,6)=0,"",VLOOKUP(A613,VocabularyNL!$A:$G,6)),"")</f>
        <v>Type straatnaam</v>
      </c>
      <c r="F613" s="13" t="str">
        <f>IFERROR(IF(VLOOKUP(A613,VocabularyFR!$A:$G,6)=0,"",VLOOKUP(A613,VocabularyFR!$A:$G,6)),"")</f>
        <v>Type de nom de la rue</v>
      </c>
      <c r="G613" s="13" t="str">
        <f>IF($A613&lt;&gt;"",VLOOKUP($A613,Vocabulary!$A:$J,3,),"")</f>
        <v>Nature of the streetname (see code list).</v>
      </c>
      <c r="H613" s="13" t="str">
        <f>IFERROR(IF(VLOOKUP(A613,VocabularyNL!$A:$G,7)=0,"",VLOOKUP(A613,VocabularyNL!$A:$H,7)),"")</f>
        <v>Aard van de straatnaam (zie codelijst).</v>
      </c>
      <c r="I613" s="13" t="str">
        <f>IFERROR(IF(VLOOKUP(A613,VocabularyFR!$A:$G,7)=0,"",VLOOKUP(A613,VocabularyFR!$A:$H,7)),"")</f>
        <v>Nature du nom de rue (voir liste de codes).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8" x14ac:dyDescent="0.3">
      <c r="A614" s="9">
        <v>668</v>
      </c>
      <c r="B614" s="13" t="str">
        <f>IF($A614&lt;&gt;"",VLOOKUP($A614,Vocabulary!$A:$J,4,),"")</f>
        <v>Location</v>
      </c>
      <c r="C614" s="13" t="str">
        <f>IF($A614&lt;&gt;"",IF(VLOOKUP($A614,Vocabulary!$A:$J,2,)="","",VLOOKUP($A614,Vocabulary!$A:$J,2,)),"")</f>
        <v>StreetNameStatus</v>
      </c>
      <c r="D614" s="13" t="str">
        <f>IF($A614&lt;&gt;"",IF(VLOOKUP($A614,Vocabulary!$A:$J,10,)="","",VLOOKUP($A614,Vocabulary!$A:$J,10,)),"")</f>
        <v>&lt;inspire-code:StatusValue&gt;</v>
      </c>
      <c r="E614" s="13" t="str">
        <f>IFERROR(IF(VLOOKUP(A614,VocabularyNL!$A:$G,6)=0,"",VLOOKUP(A614,VocabularyNL!$A:$G,6)),"")</f>
        <v>Status straatnaam</v>
      </c>
      <c r="F614" s="13" t="str">
        <f>IFERROR(IF(VLOOKUP(A614,VocabularyFR!$A:$G,6)=0,"",VLOOKUP(A614,VocabularyFR!$A:$G,6)),"")</f>
        <v>Statut du nom de la rue</v>
      </c>
      <c r="G614" s="13" t="str">
        <f>IF($A614&lt;&gt;"",VLOOKUP($A614,Vocabulary!$A:$J,3,),"")</f>
        <v>Current state of the streetname.</v>
      </c>
      <c r="H614" s="13" t="str">
        <f>IFERROR(IF(VLOOKUP(A614,VocabularyNL!$A:$G,7)=0,"",VLOOKUP(A614,VocabularyNL!$A:$H,7)),"")</f>
        <v>Actuele toestand van de straatnaam.</v>
      </c>
      <c r="I614" s="13" t="str">
        <f>IFERROR(IF(VLOOKUP(A614,VocabularyFR!$A:$G,7)=0,"",VLOOKUP(A614,VocabularyFR!$A:$H,7)),"")</f>
        <v>État actuel du nom de la rue.</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8" x14ac:dyDescent="0.3">
      <c r="A615" s="9">
        <v>669</v>
      </c>
      <c r="B615" s="13" t="str">
        <f>IF($A615&lt;&gt;"",VLOOKUP($A615,Vocabulary!$A:$J,4,),"")</f>
        <v>Location</v>
      </c>
      <c r="C615" s="13" t="str">
        <f>IF($A615&lt;&gt;"",IF(VLOOKUP($A615,Vocabulary!$A:$J,2,)="","",VLOOKUP($A615,Vocabulary!$A:$J,2,)),"")</f>
        <v>StreetNameType</v>
      </c>
      <c r="D615" s="13" t="str">
        <f>IF($A615&lt;&gt;"",IF(VLOOKUP($A615,Vocabulary!$A:$J,10,)="","",VLOOKUP($A615,Vocabulary!$A:$J,10,)),"")</f>
        <v>&lt;fed-thesaurus:streetnametype#id&gt;</v>
      </c>
      <c r="E615" s="13" t="str">
        <f>IFERROR(IF(VLOOKUP(A615,VocabularyNL!$A:$G,6)=0,"",VLOOKUP(A615,VocabularyNL!$A:$G,6)),"")</f>
        <v>Type straatnaam</v>
      </c>
      <c r="F615" s="13" t="str">
        <f>IFERROR(IF(VLOOKUP(A615,VocabularyFR!$A:$G,6)=0,"",VLOOKUP(A615,VocabularyFR!$A:$G,6)),"")</f>
        <v>Type de nom de la rue</v>
      </c>
      <c r="G615" s="13" t="str">
        <f>IF($A615&lt;&gt;"",VLOOKUP($A615,Vocabulary!$A:$J,3,),"")</f>
        <v>Nature of the streetname (see code list).</v>
      </c>
      <c r="H615" s="13" t="str">
        <f>IFERROR(IF(VLOOKUP(A615,VocabularyNL!$A:$G,7)=0,"",VLOOKUP(A615,VocabularyNL!$A:$H,7)),"")</f>
        <v>Aard van de straatnaam (zie codelijst).</v>
      </c>
      <c r="I615" s="13" t="str">
        <f>IFERROR(IF(VLOOKUP(A615,VocabularyFR!$A:$G,7)=0,"",VLOOKUP(A615,VocabularyFR!$A:$H,7)),"")</f>
        <v>Nature du nom de rue (voir liste de codes).</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8" ht="28.8" x14ac:dyDescent="0.3">
      <c r="A616" s="4">
        <v>670</v>
      </c>
      <c r="B616" s="13" t="str">
        <f>IF($A616&lt;&gt;"",VLOOKUP($A616,Vocabulary!$A:$J,4,),"")</f>
        <v>Other</v>
      </c>
      <c r="C616" s="13" t="str">
        <f>IF($A616&lt;&gt;"",IF(VLOOKUP($A616,Vocabulary!$A:$J,2,)="","",VLOOKUP($A616,Vocabulary!$A:$J,2,)),"")</f>
        <v>Agent</v>
      </c>
      <c r="D616" s="13" t="str">
        <f>IF($A616&lt;&gt;"",IF(VLOOKUP($A616,Vocabulary!$A:$J,10,)="","",VLOOKUP($A616,Vocabulary!$A:$J,10,)),"")</f>
        <v>&lt;dcterms:Agent&gt;</v>
      </c>
      <c r="E616" s="13" t="str">
        <f>IFERROR(IF(VLOOKUP(A616,VocabularyNL!$A:$G,6)=0,"",VLOOKUP(A616,VocabularyNL!$A:$G,6)),"")</f>
        <v>Agent</v>
      </c>
      <c r="F616" s="13" t="str">
        <f>IFERROR(IF(VLOOKUP(A616,VocabularyFR!$A:$G,6)=0,"",VLOOKUP(A616,VocabularyFR!$A:$G,6)),"")</f>
        <v>Agent</v>
      </c>
      <c r="G616" s="13" t="str">
        <f>IF($A616&lt;&gt;"",VLOOKUP($A616,Vocabulary!$A:$J,3,),"")</f>
        <v>An entity that is able to carry out actions.
Typically either a natural person or an organization.</v>
      </c>
      <c r="H616" s="13" t="str">
        <f>IFERROR(IF(VLOOKUP(A616,VocabularyNL!$A:$G,7)=0,"",VLOOKUP(A616,VocabularyNL!$A:$H,7)),"")</f>
        <v>Een entiteit die acties kan uitvoeren.
Typisch een natuurlijke persoon of een organisatie.</v>
      </c>
      <c r="I616" s="13" t="str">
        <f>IFERROR(IF(VLOOKUP(A616,VocabularyFR!$A:$G,7)=0,"",VLOOKUP(A616,VocabularyFR!$A:$H,7)),"")</f>
        <v>Une entité capable d'effectuer des actions.
Typiquement, une personne physique ou une organisation.</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8" ht="72" x14ac:dyDescent="0.3">
      <c r="A617" s="4">
        <v>673</v>
      </c>
      <c r="B617" s="13" t="str">
        <f>IF($A617&lt;&gt;"",VLOOKUP($A617,Vocabulary!$A:$J,4,),"")</f>
        <v>Organization</v>
      </c>
      <c r="C617" s="13" t="str">
        <f>IF($A617&lt;&gt;"",IF(VLOOKUP($A617,Vocabulary!$A:$J,2,)="","",VLOOKUP($A617,Vocabulary!$A:$J,2,)),"")</f>
        <v>orgActivity</v>
      </c>
      <c r="D617" s="13" t="str">
        <f>IF($A617&lt;&gt;"",IF(VLOOKUP($A617,Vocabulary!$A:$J,10,)="","",VLOOKUP($A617,Vocabulary!$A:$J,10,)),"")</f>
        <v>&lt;rov:orgActivity&gt;</v>
      </c>
      <c r="E617" s="13" t="str">
        <f>IFERROR(IF(VLOOKUP(A617,VocabularyNL!$A:$G,6)=0,"",VLOOKUP(A617,VocabularyNL!$A:$G,6)),"")</f>
        <v>Economische activiteit</v>
      </c>
      <c r="F617" s="13" t="str">
        <f>IFERROR(IF(VLOOKUP(A617,VocabularyFR!$A:$G,6)=0,"",VLOOKUP(A617,VocabularyFR!$A:$G,6)),"")</f>
        <v>Activité économique</v>
      </c>
      <c r="G617" s="13" t="str">
        <f>IF($A617&lt;&gt;"",VLOOKUP($A617,Vocabulary!$A:$J,3,),"")</f>
        <v>The activity of an organization should be recorded using a controlled vocabulary. The preferred choice for European interoperability is NACE. 
Activity codes should be expressed as SKOS Concept Schemes.</v>
      </c>
      <c r="H617" s="13" t="str">
        <f>IFERROR(IF(VLOOKUP(A617,VocabularyNL!$A:$G,7)=0,"",VLOOKUP(A617,VocabularyNL!$A:$H,7)),"")</f>
        <v>De activiteit van een organisatie moet worden vastgelegd met behulp van een gecontroleerde vocabulaire. De voorkeur voor Europese interoperabiliteit is NACE.
Activiteitencodes moeten worden uitgedrukt als SKOS-conceptenschema's.</v>
      </c>
      <c r="I617" s="13" t="str">
        <f>IFERROR(IF(VLOOKUP(A617,VocabularyFR!$A:$G,7)=0,"",VLOOKUP(A617,VocabularyFR!$A:$H,7)),"")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J617" s="13" t="str">
        <f>IF($A617&lt;&gt;"",IF(VLOOKUP($A617,Vocabulary!$A:$J,7,)="","",VLOOKUP($A617,Vocabulary!$A:$J,7,)),"")</f>
        <v/>
      </c>
      <c r="K617" s="13" t="str">
        <f>IFERROR(IF(VLOOKUP(A617,VocabularyNL!$A:$H,8)=0,"",VLOOKUP(A617,VocabularyNL!$A:$H,8)),"")</f>
        <v/>
      </c>
      <c r="L617" s="13" t="str">
        <f>IFERROR(IF(VLOOKUP(A617,VocabularyFR!$A:$H,8)=0,"",VLOOKUP(A617,VocabularyFR!$A:$H,8)),"")</f>
        <v/>
      </c>
    </row>
    <row r="618" spans="1:18" ht="28.8" x14ac:dyDescent="0.3">
      <c r="A618" s="4">
        <v>674</v>
      </c>
      <c r="B618" s="13" t="str">
        <f>IF($A618&lt;&gt;"",VLOOKUP($A618,Vocabulary!$A:$J,4,),"")</f>
        <v>Person</v>
      </c>
      <c r="C618" s="13" t="str">
        <f>IF($A618&lt;&gt;"",IF(VLOOKUP($A618,Vocabulary!$A:$J,2,)="","",VLOOKUP($A618,Vocabulary!$A:$J,2,)),"")</f>
        <v>residency</v>
      </c>
      <c r="D618" s="13" t="str">
        <f>IF($A618&lt;&gt;"",IF(VLOOKUP($A618,Vocabulary!$A:$J,10,)="","",VLOOKUP($A618,Vocabulary!$A:$J,10,)),"")</f>
        <v>&lt;person:residency&gt;</v>
      </c>
      <c r="E618" s="13" t="str">
        <f>IFERROR(IF(VLOOKUP(A618,VocabularyNL!$A:$G,6)=0,"",VLOOKUP(A618,VocabularyNL!$A:$G,6)),"")</f>
        <v>Resident van</v>
      </c>
      <c r="F618" s="13" t="str">
        <f>IFERROR(IF(VLOOKUP(A618,VocabularyFR!$A:$G,6)=0,"",VLOOKUP(A618,VocabularyFR!$A:$G,6)),"")</f>
        <v>Résident de</v>
      </c>
      <c r="G618" s="13" t="str">
        <f>IF($A618&lt;&gt;"",VLOOKUP($A618,Vocabulary!$A:$J,3,),"")</f>
        <v>Residency typically provides an individual with a subset of the rights of a citizen.</v>
      </c>
      <c r="H618" s="13" t="str">
        <f>IFERROR(IF(VLOOKUP(A618,VocabularyNL!$A:$G,7)=0,"",VLOOKUP(A618,VocabularyNL!$A:$H,7)),"")</f>
        <v>Residentie (inwonerschap) biedt een individu typisch een deelverzameling van de rechten van een burger.</v>
      </c>
      <c r="I618" s="13" t="str">
        <f>IFERROR(IF(VLOOKUP(A618,VocabularyFR!$A:$G,7)=0,"",VLOOKUP(A618,VocabularyFR!$A:$H,7)),"")</f>
        <v>La résidence fournit généralement à un individu un sous-ensemble des droits d'un citoyen.</v>
      </c>
      <c r="J618" s="13" t="str">
        <f>IF($A618&lt;&gt;"",IF(VLOOKUP($A618,Vocabulary!$A:$J,7,)="","",VLOOKUP($A618,Vocabulary!$A:$J,7,)),"")</f>
        <v/>
      </c>
      <c r="K618" s="13" t="str">
        <f>IFERROR(IF(VLOOKUP(A618,VocabularyNL!$A:$H,8)=0,"",VLOOKUP(A618,VocabularyNL!$A:$H,8)),"")</f>
        <v/>
      </c>
      <c r="L618" s="13" t="str">
        <f>IFERROR(IF(VLOOKUP(A618,VocabularyFR!$A:$H,8)=0,"",VLOOKUP(A618,VocabularyFR!$A:$H,8)),"")</f>
        <v/>
      </c>
    </row>
    <row r="619" spans="1:18" ht="86.4" x14ac:dyDescent="0.3">
      <c r="A619" s="4">
        <v>675</v>
      </c>
      <c r="B619" s="13" t="str">
        <f>IF($A619&lt;&gt;"",VLOOKUP($A619,Vocabulary!$A:$J,4,),"")</f>
        <v>Person</v>
      </c>
      <c r="C619" s="13" t="str">
        <f>IF($A619&lt;&gt;"",IF(VLOOKUP($A619,Vocabulary!$A:$J,2,)="","",VLOOKUP($A619,Vocabulary!$A:$J,2,)),"")</f>
        <v>citizenship</v>
      </c>
      <c r="D619" s="13" t="str">
        <f>IF($A619&lt;&gt;"",IF(VLOOKUP($A619,Vocabulary!$A:$J,10,)="","",VLOOKUP($A619,Vocabulary!$A:$J,10,)),"")</f>
        <v>&lt;person:citizenship&gt;</v>
      </c>
      <c r="E619" s="13" t="str">
        <f>IFERROR(IF(VLOOKUP(A619,VocabularyNL!$A:$G,6)=0,"",VLOOKUP(A619,VocabularyNL!$A:$G,6)),"")</f>
        <v>Burger van</v>
      </c>
      <c r="F619" s="13" t="str">
        <f>IFERROR(IF(VLOOKUP(A619,VocabularyFR!$A:$G,6)=0,"",VLOOKUP(A619,VocabularyFR!$A:$G,6)),"")</f>
        <v>Citoyen de</v>
      </c>
      <c r="G619" s="13" t="str">
        <f>IF($A619&lt;&gt;"",VLOOKUP($A619,Vocabulary!$A:$J,3,),"")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9" s="13" t="str">
        <f>IFERROR(IF(VLOOKUP(A619,VocabularyNL!$A:$G,7)=0,"",VLOOKUP(A619,VocabularyNL!$A:$H,7)),"")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9" s="13" t="str">
        <f>IFERROR(IF(VLOOKUP(A619,VocabularyFR!$A:$G,7)=0,"",VLOOKUP(A619,VocabularyFR!$A:$H,7)),"")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8" ht="28.8" x14ac:dyDescent="0.3">
      <c r="A620" s="4">
        <v>676</v>
      </c>
      <c r="B620" s="13" t="str">
        <f>IF($A620&lt;&gt;"",VLOOKUP($A620,Vocabulary!$A:$J,4,),"")</f>
        <v>Person</v>
      </c>
      <c r="C620" s="13" t="str">
        <f>IF($A620&lt;&gt;"",IF(VLOOKUP($A620,Vocabulary!$A:$J,2,)="","",VLOOKUP($A620,Vocabulary!$A:$J,2,)),"")</f>
        <v>Jurisdiction</v>
      </c>
      <c r="D620" s="13" t="str">
        <f>IF($A620&lt;&gt;"",IF(VLOOKUP($A620,Vocabulary!$A:$J,10,)="","",VLOOKUP($A620,Vocabulary!$A:$J,10,)),"")</f>
        <v>&lt;dcterms:Jurisdiction&gt;</v>
      </c>
      <c r="E620" s="13" t="str">
        <f>IFERROR(IF(VLOOKUP(A620,VocabularyNL!$A:$G,6)=0,"",VLOOKUP(A620,VocabularyNL!$A:$G,6)),"")</f>
        <v>Jurisdictie</v>
      </c>
      <c r="F620" s="13" t="str">
        <f>IFERROR(IF(VLOOKUP(A620,VocabularyFR!$A:$G,6)=0,"",VLOOKUP(A620,VocabularyFR!$A:$G,6)),"")</f>
        <v>Juridiction</v>
      </c>
      <c r="G620" s="13" t="str">
        <f>IF($A620&lt;&gt;"",VLOOKUP($A620,Vocabulary!$A:$J,3,),"")</f>
        <v>The extent or range of judicial, law enforcement, or other authority.</v>
      </c>
      <c r="H620" s="13" t="str">
        <f>IFERROR(IF(VLOOKUP(A620,VocabularyNL!$A:$G,7)=0,"",VLOOKUP(A620,VocabularyNL!$A:$H,7)),"")</f>
        <v>De omvang of het bereik van juridische, wetshandhaving of andere autoriteit.</v>
      </c>
      <c r="I620" s="13" t="str">
        <f>IFERROR(IF(VLOOKUP(A620,VocabularyFR!$A:$G,7)=0,"",VLOOKUP(A620,VocabularyFR!$A:$H,7)),"")</f>
        <v>L'étendue ou la gamme des autorités judiciaires, des forces de l'ordre ou autres.</v>
      </c>
      <c r="J620" s="13" t="str">
        <f>IF($A620&lt;&gt;"",IF(VLOOKUP($A620,Vocabulary!$A:$J,7,)="","",VLOOKUP($A620,Vocabulary!$A:$J,7,)),"")</f>
        <v/>
      </c>
      <c r="K620" s="13" t="str">
        <f>IFERROR(IF(VLOOKUP(A620,VocabularyNL!$A:$H,8)=0,"",VLOOKUP(A620,VocabularyNL!$A:$H,8)),"")</f>
        <v/>
      </c>
      <c r="L620" s="13" t="str">
        <f>IFERROR(IF(VLOOKUP(A620,VocabularyFR!$A:$H,8)=0,"",VLOOKUP(A620,VocabularyFR!$A:$H,8)),"")</f>
        <v/>
      </c>
    </row>
    <row r="621" spans="1:18" ht="28.8" x14ac:dyDescent="0.3">
      <c r="A621" s="4">
        <v>677</v>
      </c>
      <c r="B621" s="13" t="str">
        <f>IF($A621&lt;&gt;"",VLOOKUP($A621,Vocabulary!$A:$J,4,),"")</f>
        <v>Person</v>
      </c>
      <c r="C621" s="13" t="str">
        <f>IF($A621&lt;&gt;"",IF(VLOOKUP($A621,Vocabulary!$A:$J,2,)="","",VLOOKUP($A621,Vocabulary!$A:$J,2,)),"")</f>
        <v>countryOfBirth</v>
      </c>
      <c r="D621" s="13" t="str">
        <f>IF($A621&lt;&gt;"",IF(VLOOKUP($A621,Vocabulary!$A:$J,10,)="","",VLOOKUP($A621,Vocabulary!$A:$J,10,)),"")</f>
        <v>&lt;person:countryOfBirth&gt;</v>
      </c>
      <c r="E621" s="13" t="str">
        <f>IFERROR(IF(VLOOKUP(A621,VocabularyNL!$A:$G,6)=0,"",VLOOKUP(A621,VocabularyNL!$A:$G,6)),"")</f>
        <v>Geboorteland</v>
      </c>
      <c r="F621" s="13" t="str">
        <f>IFERROR(IF(VLOOKUP(A621,VocabularyFR!$A:$G,6)=0,"",VLOOKUP(A621,VocabularyFR!$A:$G,6)),"")</f>
        <v>Pays de naissance</v>
      </c>
      <c r="G621" s="13" t="str">
        <f>IF($A621&lt;&gt;"",VLOOKUP($A621,Vocabulary!$A:$J,3,),"")</f>
        <v>The country in which a Person was born.</v>
      </c>
      <c r="H621" s="13" t="str">
        <f>IFERROR(IF(VLOOKUP(A621,VocabularyNL!$A:$G,7)=0,"",VLOOKUP(A621,VocabularyNL!$A:$H,7)),"")</f>
        <v>Het land waar de persoon is geboren.</v>
      </c>
      <c r="I621" s="13" t="str">
        <f>IFERROR(IF(VLOOKUP(A621,VocabularyFR!$A:$G,7)=0,"",VLOOKUP(A621,VocabularyFR!$A:$H,7)),"")</f>
        <v>Pays où la personne est née.</v>
      </c>
      <c r="J621" s="13" t="str">
        <f>IF($A621&lt;&gt;"",IF(VLOOKUP($A621,Vocabulary!$A:$J,7,)="","",VLOOKUP($A621,Vocabulary!$A:$J,7,)),"")</f>
        <v>CBSS: country (NIS code) + municipality (string)
NR: NIS code municipality/country</v>
      </c>
      <c r="K621" s="13" t="str">
        <f>IFERROR(IF(VLOOKUP(A621,VocabularyNL!$A:$H,8)=0,"",VLOOKUP(A621,VocabularyNL!$A:$H,8)),"")</f>
        <v>KSZ: land (NIS-code) + gemeente (string)
RR: NIS-code gemeente / land</v>
      </c>
      <c r="L621" s="13" t="str">
        <f>IFERROR(IF(VLOOKUP(A621,VocabularyFR!$A:$H,8)=0,"",VLOOKUP(A621,VocabularyFR!$A:$H,8)),"")</f>
        <v>KSZ: pays (code NIS) + municipalité (string)
Registre National: code de la commune NIS / pays</v>
      </c>
    </row>
    <row r="622" spans="1:18" ht="28.8" x14ac:dyDescent="0.3">
      <c r="A622" s="4">
        <v>678</v>
      </c>
      <c r="B622" s="13" t="str">
        <f>IF($A622&lt;&gt;"",VLOOKUP($A622,Vocabulary!$A:$J,4,),"")</f>
        <v>Person</v>
      </c>
      <c r="C622" s="13" t="str">
        <f>IF($A622&lt;&gt;"",IF(VLOOKUP($A622,Vocabulary!$A:$J,2,)="","",VLOOKUP($A622,Vocabulary!$A:$J,2,)),"")</f>
        <v>countryOfDeath</v>
      </c>
      <c r="D622" s="13" t="str">
        <f>IF($A622&lt;&gt;"",IF(VLOOKUP($A622,Vocabulary!$A:$J,10,)="","",VLOOKUP($A622,Vocabulary!$A:$J,10,)),"")</f>
        <v>&lt;person:countryOfDeath&gt;</v>
      </c>
      <c r="E622" s="13" t="str">
        <f>IFERROR(IF(VLOOKUP(A622,VocabularyNL!$A:$G,6)=0,"",VLOOKUP(A622,VocabularyNL!$A:$G,6)),"")</f>
        <v>Land van overlijden</v>
      </c>
      <c r="F622" s="13" t="str">
        <f>IFERROR(IF(VLOOKUP(A622,VocabularyFR!$A:$G,6)=0,"",VLOOKUP(A622,VocabularyFR!$A:$G,6)),"")</f>
        <v>Pays de décès</v>
      </c>
      <c r="G622" s="13" t="str">
        <f>IF($A622&lt;&gt;"",VLOOKUP($A622,Vocabulary!$A:$J,3,),"")</f>
        <v>The country in which a Person died.</v>
      </c>
      <c r="H622" s="13" t="str">
        <f>IFERROR(IF(VLOOKUP(A622,VocabularyNL!$A:$G,7)=0,"",VLOOKUP(A622,VocabularyNL!$A:$H,7)),"")</f>
        <v>Het land waar de persoon is overleden.</v>
      </c>
      <c r="I622" s="13" t="str">
        <f>IFERROR(IF(VLOOKUP(A622,VocabularyFR!$A:$G,7)=0,"",VLOOKUP(A622,VocabularyFR!$A:$H,7)),"")</f>
        <v>Pays où la personne est décédée.</v>
      </c>
      <c r="J622" s="13" t="str">
        <f>IF($A622&lt;&gt;"",IF(VLOOKUP($A622,Vocabulary!$A:$J,7,)="","",VLOOKUP($A622,Vocabulary!$A:$J,7,)),"")</f>
        <v>CBSS: country (NIS code) + municipality (string)
NR: NIS code municipality/country</v>
      </c>
      <c r="K622" s="13" t="str">
        <f>IFERROR(IF(VLOOKUP(A622,VocabularyNL!$A:$H,8)=0,"",VLOOKUP(A622,VocabularyNL!$A:$H,8)),"")</f>
        <v>KSZ: land (NIS-code) + gemeente (string)
RR: NIS-code gemeente / land</v>
      </c>
      <c r="L622" s="13" t="str">
        <f>IFERROR(IF(VLOOKUP(A622,VocabularyFR!$A:$H,8)=0,"",VLOOKUP(A622,VocabularyFR!$A:$H,8)),"")</f>
        <v>KSZ: pays (code NIS) + municipalité (string)
Registre National: code de la commune NIS / pays</v>
      </c>
    </row>
    <row r="623" spans="1:18" ht="72" x14ac:dyDescent="0.3">
      <c r="A623" s="4">
        <v>679</v>
      </c>
      <c r="B623" s="13" t="str">
        <f>IF($A623&lt;&gt;"",VLOOKUP($A623,Vocabulary!$A:$J,4,),"")</f>
        <v>Generic</v>
      </c>
      <c r="C623" s="13" t="str">
        <f>IF($A623&lt;&gt;"",IF(VLOOKUP($A623,Vocabulary!$A:$J,2,)="","",VLOOKUP($A623,Vocabulary!$A:$J,2,)),"")</f>
        <v>identifier</v>
      </c>
      <c r="D623" s="13" t="str">
        <f>IF($A623&lt;&gt;"",IF(VLOOKUP($A623,Vocabulary!$A:$J,10,)="","",VLOOKUP($A623,Vocabulary!$A:$J,10,)),"")</f>
        <v>&lt;adms:identifier&gt;</v>
      </c>
      <c r="E623" s="13" t="str">
        <f>IFERROR(IF(VLOOKUP(A623,VocabularyNL!$A:$G,6)=0,"",VLOOKUP(A623,VocabularyNL!$A:$G,6)),"")</f>
        <v>Identifier (complex)</v>
      </c>
      <c r="F623" s="13" t="str">
        <f>IFERROR(IF(VLOOKUP(A623,VocabularyFR!$A:$G,6)=0,"",VLOOKUP(A623,VocabularyFR!$A:$G,6)),"")</f>
        <v>Identifiant (complexe)</v>
      </c>
      <c r="G623" s="13" t="str">
        <f>IF($A623&lt;&gt;"",VLOOKUP($A623,Vocabulary!$A:$J,3,),"")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23" s="13" t="str">
        <f>IFERROR(IF(VLOOKUP(A623,VocabularyNL!$A:$G,7)=0,"",VLOOKUP(A623,VocabularyNL!$A:$H,7)),"")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23" s="13" t="str">
        <f>IFERROR(IF(VLOOKUP(A623,VocabularyFR!$A:$G,7)=0,"",VLOOKUP(A623,VocabularyFR!$A:$H,7)),"")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23" s="13" t="str">
        <f>IF($A623&lt;&gt;"",IF(VLOOKUP($A623,Vocabulary!$A:$J,7,)="","",VLOOKUP($A623,Vocabulary!$A:$J,7,)),"")</f>
        <v/>
      </c>
      <c r="K623" s="13" t="str">
        <f>IFERROR(IF(VLOOKUP(A623,VocabularyNL!$A:$H,8)=0,"",VLOOKUP(A623,VocabularyNL!$A:$H,8)),"")</f>
        <v/>
      </c>
      <c r="L623" s="13" t="str">
        <f>IFERROR(IF(VLOOKUP(A623,VocabularyFR!$A:$H,8)=0,"",VLOOKUP(A623,VocabularyFR!$A:$H,8)),"")</f>
        <v/>
      </c>
    </row>
    <row r="624" spans="1:18" ht="72" x14ac:dyDescent="0.3">
      <c r="A624" s="4">
        <v>680</v>
      </c>
      <c r="B624" s="13" t="str">
        <f>IF($A624&lt;&gt;"",VLOOKUP($A624,Vocabulary!$A:$J,4,),"")</f>
        <v>Generic</v>
      </c>
      <c r="C624" s="13" t="str">
        <f>IF($A624&lt;&gt;"",IF(VLOOKUP($A624,Vocabulary!$A:$J,2,)="","",VLOOKUP($A624,Vocabulary!$A:$J,2,)),"")</f>
        <v>identifier</v>
      </c>
      <c r="D624" s="13" t="str">
        <f>IF($A624&lt;&gt;"",IF(VLOOKUP($A624,Vocabulary!$A:$J,10,)="","",VLOOKUP($A624,Vocabulary!$A:$J,10,)),"")</f>
        <v>&lt;dcterms:identifier&gt;</v>
      </c>
      <c r="E624" s="13" t="str">
        <f>IFERROR(IF(VLOOKUP(A624,VocabularyNL!$A:$G,6)=0,"",VLOOKUP(A624,VocabularyNL!$A:$G,6)),"")</f>
        <v>Identifier (simpel)</v>
      </c>
      <c r="F624" s="13" t="str">
        <f>IFERROR(IF(VLOOKUP(A624,VocabularyFR!$A:$G,6)=0,"",VLOOKUP(A624,VocabularyFR!$A:$G,6)),"")</f>
        <v>Identifiant (simple)</v>
      </c>
      <c r="G624" s="13" t="str">
        <f>IF($A624&lt;&gt;"",VLOOKUP($A624,Vocabulary!$A:$J,3,),"")</f>
        <v>Recommended best practice is to identify the resource by means of a string conforming to a formal identification system. 
An unambiguous reference to the resource within a given context.</v>
      </c>
      <c r="H624" s="13" t="str">
        <f>IFERROR(IF(VLOOKUP(A624,VocabularyNL!$A:$G,7)=0,"",VLOOKUP(A624,VocabularyNL!$A:$H,7)),"")</f>
        <v>Aanbevolen beste praktijk is om de bron te identificeren door middel van een string die overeenkomt met een formeel identificatiesysteem.
Een eenduidige verwijzing naar de bron binnen een bepaalde context.</v>
      </c>
      <c r="I624" s="13" t="str">
        <f>IFERROR(IF(VLOOKUP(A624,VocabularyFR!$A:$G,7)=0,"",VLOOKUP(A624,VocabularyFR!$A:$H,7)),"")</f>
        <v>La meilleure pratique recommandée consiste à identifier la ressource à l'aide d'une chaîne conforme à un système d'identification formel.
Une référence non ambiguë à la ressource dans un contexte donné.</v>
      </c>
      <c r="J624" s="13" t="str">
        <f>IF($A624&lt;&gt;"",IF(VLOOKUP($A624,Vocabulary!$A:$J,7,)="","",VLOOKUP($A624,Vocabulary!$A:$J,7,)),"")</f>
        <v/>
      </c>
      <c r="K624" s="13" t="str">
        <f>IFERROR(IF(VLOOKUP(A624,VocabularyNL!$A:$H,8)=0,"",VLOOKUP(A624,VocabularyNL!$A:$H,8)),"")</f>
        <v/>
      </c>
      <c r="L624" s="13" t="str">
        <f>IFERROR(IF(VLOOKUP(A624,VocabularyFR!$A:$H,8)=0,"",VLOOKUP(A624,VocabularyFR!$A:$H,8)),"")</f>
        <v/>
      </c>
      <c r="R624" s="7"/>
    </row>
    <row r="625" spans="1:19" s="7" customFormat="1" ht="100.8" x14ac:dyDescent="0.3">
      <c r="A625" s="35">
        <v>681</v>
      </c>
      <c r="B625" s="38" t="str">
        <f>IF($A625&lt;&gt;"",VLOOKUP($A625,Vocabulary!$A:$J,4,),"")</f>
        <v>Organization</v>
      </c>
      <c r="C625" s="58" t="str">
        <f>IF($A625&lt;&gt;"",IF(VLOOKUP($A625,Vocabulary!$A:$J,2,)="","",VLOOKUP($A625,Vocabulary!$A:$J,2,)),"")</f>
        <v>Quality</v>
      </c>
      <c r="D625" s="58" t="str">
        <f>IF($A625&lt;&gt;"",IF(VLOOKUP($A625,Vocabulary!$A:$J,10,)="","",VLOOKUP($A625,Vocabulary!$A:$J,10,)),"")</f>
        <v>&lt;fed-thesaurus:quality#id&gt;</v>
      </c>
      <c r="E625" s="58" t="str">
        <f>IFERROR(IF(VLOOKUP(A625,VocabularyNL!$A:$G,6)=0,"",VLOOKUP(A625,VocabularyNL!$A:$G,6)),"")</f>
        <v>Hoedanigheid</v>
      </c>
      <c r="F625" s="58" t="str">
        <f>IFERROR(IF(VLOOKUP(A625,VocabularyFR!$A:$G,6)=0,"",VLOOKUP(A625,VocabularyFR!$A:$G,6)),"")</f>
        <v>Qualité</v>
      </c>
      <c r="G625" s="38" t="str">
        <f>IF($A625&lt;&gt;"",VLOOKUP($A625,Vocabulary!$A:$J,3,),"")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5" s="58" t="str">
        <f>IFERROR(IF(VLOOKUP(A625,VocabularyNL!$A:$G,7)=0,"",VLOOKUP(A625,VocabularyNL!$A:$H,7)),"")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5" s="58" t="str">
        <f>IFERROR(IF(VLOOKUP(A625,VocabularyFR!$A:$G,7)=0,"",VLOOKUP(A625,VocabularyFR!$A:$H,7)),"")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5" s="58" t="str">
        <f>IF($A625&lt;&gt;"",IF(VLOOKUP($A625,Vocabulary!$A:$J,7,)="","",VLOOKUP($A625,Vocabulary!$A:$J,7,)),"")</f>
        <v>see https://economie.fgov.be/nl/themas/ondernemingen/kruispuntbank-van/diensten-voor-administraties/codetabellen (KBO-codes-quality-aut-activities.xls tab 'Quality' )</v>
      </c>
      <c r="K625" s="58" t="str">
        <f>IFERROR(IF(VLOOKUP(A625,VocabularyNL!$A:$H,8)=0,"",VLOOKUP(A625,VocabularyNL!$A:$H,8)),"")</f>
        <v>zie https://economie.fgov.be/nl/themas/ondernemingen/kruispuntbank-van/diensten-voor-administraties/codetabellen (KBO-codes-quality-aut-activities.xls tab 'Quality' )</v>
      </c>
      <c r="L625" s="58" t="str">
        <f>IFERROR(IF(VLOOKUP(A625,VocabularyFR!$A:$H,8)=0,"",VLOOKUP(A625,VocabularyFR!$A:$H,8)),"")</f>
        <v>voir https://economie.fgov.be/nl/themas/ondernemingen/kruispuntbank-van/diensten-voor-administraties/codetabellen (KBO-codes-quality-aut-activities.xls tab 'Quality' )</v>
      </c>
      <c r="M625" s="2"/>
      <c r="S625"/>
    </row>
    <row r="626" spans="1:19" s="7" customFormat="1" ht="86.4" x14ac:dyDescent="0.3">
      <c r="A626" s="35">
        <v>682</v>
      </c>
      <c r="B626" s="38" t="str">
        <f>IF($A626&lt;&gt;"",VLOOKUP($A626,Vocabulary!$A:$J,4,),"")</f>
        <v>Organization</v>
      </c>
      <c r="C626" s="58" t="str">
        <f>IF($A626&lt;&gt;"",IF(VLOOKUP($A626,Vocabulary!$A:$J,2,)="","",VLOOKUP($A626,Vocabulary!$A:$J,2,)),"")</f>
        <v>quality</v>
      </c>
      <c r="D626" s="58" t="str">
        <f>IF($A626&lt;&gt;"",IF(VLOOKUP($A626,Vocabulary!$A:$J,10,)="","",VLOOKUP($A626,Vocabulary!$A:$J,10,)),"")</f>
        <v>&lt;fed-thesaurus:quality&gt;</v>
      </c>
      <c r="E626" s="58" t="str">
        <f>IFERROR(IF(VLOOKUP(A626,VocabularyNL!$A:$G,6)=0,"",VLOOKUP(A626,VocabularyNL!$A:$G,6)),"")</f>
        <v>hoedanigheid</v>
      </c>
      <c r="F626" s="58" t="str">
        <f>IFERROR(IF(VLOOKUP(A626,VocabularyFR!$A:$G,6)=0,"",VLOOKUP(A626,VocabularyFR!$A:$G,6)),"")</f>
        <v>qualité</v>
      </c>
      <c r="G626" s="38" t="str">
        <f>IF($A626&lt;&gt;"",VLOOKUP($A626,Vocabulary!$A:$J,3,),"")</f>
        <v>A qualities is allowed by the administration to a company.
A quality that the company is known to, can be VAT-liable, "Employer"...
The quality can be in different stages: 'in application', 'refused', 'awarded', ...</v>
      </c>
      <c r="H626" s="58" t="str">
        <f>IFERROR(IF(VLOOKUP(A626,VocabularyNL!$A:$G,7)=0,"",VLOOKUP(A626,VocabularyNL!$A:$H,7)),"")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I626" s="58" t="str">
        <f>IFERROR(IF(VLOOKUP(A626,VocabularyFR!$A:$G,7)=0,"",VLOOKUP(A626,VocabularyFR!$A:$H,7)),"")</f>
        <v>Une qualité est autorisée par l'administration à l'entreprise.
Ce sont des qualités que l’entreprise connaît, telles que «assujetti à la TVA», «employeur».
La qualité peut être à différentes étapes: "en application", "refusée", "attribuée", ...</v>
      </c>
      <c r="J626" s="58" t="str">
        <f>IF($A626&lt;&gt;"",IF(VLOOKUP($A626,Vocabulary!$A:$J,7,)="","",VLOOKUP($A626,Vocabulary!$A:$J,7,)),"")</f>
        <v/>
      </c>
      <c r="K626" s="58" t="str">
        <f>IFERROR(IF(VLOOKUP(A626,VocabularyNL!$A:$H,8)=0,"",VLOOKUP(A626,VocabularyNL!$A:$H,8)),"")</f>
        <v/>
      </c>
      <c r="L626" s="58" t="str">
        <f>IFERROR(IF(VLOOKUP(A626,VocabularyFR!$A:$H,8)=0,"",VLOOKUP(A626,VocabularyFR!$A:$H,8)),"")</f>
        <v/>
      </c>
      <c r="M626" s="2"/>
    </row>
    <row r="627" spans="1:19" s="7" customFormat="1" x14ac:dyDescent="0.3">
      <c r="A627" s="35">
        <v>683</v>
      </c>
      <c r="B627" s="38" t="str">
        <f>IF($A627&lt;&gt;"",VLOOKUP($A627,Vocabulary!$A:$J,4,),"")</f>
        <v>Person</v>
      </c>
      <c r="C627" s="58" t="str">
        <f>IF($A627&lt;&gt;"",IF(VLOOKUP($A627,Vocabulary!$A:$J,2,)="","",VLOOKUP($A627,Vocabulary!$A:$J,2,)),"")</f>
        <v>administrativeStatus</v>
      </c>
      <c r="D627" s="58" t="str">
        <f>IF($A627&lt;&gt;"",IF(VLOOKUP($A627,Vocabulary!$A:$J,10,)="","",VLOOKUP($A627,Vocabulary!$A:$J,10,)),"")</f>
        <v>&lt;fed-per:administrativeStatus&gt;</v>
      </c>
      <c r="E627" s="58" t="str">
        <f>IFERROR(IF(VLOOKUP(A627,VocabularyNL!$A:$G,6)=0,"",VLOOKUP(A627,VocabularyNL!$A:$G,6)),"")</f>
        <v>administratieve status</v>
      </c>
      <c r="F627" s="58" t="str">
        <f>IFERROR(IF(VLOOKUP(A627,VocabularyFR!$A:$G,6)=0,"",VLOOKUP(A627,VocabularyFR!$A:$G,6)),"")</f>
        <v>statut administratif</v>
      </c>
      <c r="G627" s="38" t="str">
        <f>IF($A627&lt;&gt;"",VLOOKUP($A627,Vocabulary!$A:$J,3,),"")</f>
        <v>Administrative status.</v>
      </c>
      <c r="H627" s="58" t="str">
        <f>IFERROR(IF(VLOOKUP(A627,VocabularyNL!$A:$G,7)=0,"",VLOOKUP(A627,VocabularyNL!$A:$H,7)),"")</f>
        <v>Administratieve status.</v>
      </c>
      <c r="I627" s="58" t="str">
        <f>IFERROR(IF(VLOOKUP(A627,VocabularyFR!$A:$G,7)=0,"",VLOOKUP(A627,VocabularyFR!$A:$H,7)),"")</f>
        <v>Conceptscheme avec les valeurs d'un statut administratif.</v>
      </c>
      <c r="J627" s="58" t="str">
        <f>IF($A627&lt;&gt;"",IF(VLOOKUP($A627,Vocabulary!$A:$J,7,)="","",VLOOKUP($A627,Vocabulary!$A:$J,7,)),"")</f>
        <v/>
      </c>
      <c r="K627" s="58" t="str">
        <f>IFERROR(IF(VLOOKUP(A627,VocabularyNL!$A:$H,8)=0,"",VLOOKUP(A627,VocabularyNL!$A:$H,8)),"")</f>
        <v/>
      </c>
      <c r="L627" s="58" t="str">
        <f>IFERROR(IF(VLOOKUP(A627,VocabularyFR!$A:$H,8)=0,"",VLOOKUP(A627,VocabularyFR!$A:$H,8)),"")</f>
        <v/>
      </c>
      <c r="M627" s="2"/>
    </row>
    <row r="628" spans="1:19" s="7" customFormat="1" ht="259.2" x14ac:dyDescent="0.3">
      <c r="A628" s="35">
        <v>684</v>
      </c>
      <c r="B628" s="38" t="str">
        <f>IF($A628&lt;&gt;"",VLOOKUP($A628,Vocabulary!$A:$J,4,),"")</f>
        <v>Location</v>
      </c>
      <c r="C628" s="58" t="str">
        <f>IF($A628&lt;&gt;"",IF(VLOOKUP($A628,Vocabulary!$A:$J,2,)="","",VLOOKUP($A628,Vocabulary!$A:$J,2,)),"")</f>
        <v>AddressComponent</v>
      </c>
      <c r="D628" s="58" t="str">
        <f>IF($A628&lt;&gt;"",IF(VLOOKUP($A628,Vocabulary!$A:$J,10,)="","",VLOOKUP($A628,Vocabulary!$A:$J,10,)),"")</f>
        <v>&lt;inspire-ad:AddressComponent&gt;</v>
      </c>
      <c r="E628" s="58" t="str">
        <f>IFERROR(IF(VLOOKUP(A628,VocabularyNL!$A:$G,6)=0,"",VLOOKUP(A628,VocabularyNL!$A:$G,6)),"")</f>
        <v>Adres Component</v>
      </c>
      <c r="F628" s="58" t="str">
        <f>IFERROR(IF(VLOOKUP(A628,VocabularyFR!$A:$G,6)=0,"",VLOOKUP(A628,VocabularyFR!$A:$G,6)),"")</f>
        <v>Composant d'Adresse</v>
      </c>
      <c r="G628" s="38" t="str">
        <f>IF($A628&lt;&gt;"",VLOOKUP($A628,Vocabulary!$A:$J,3,),"")</f>
        <v>Identifier or geographic name of a specific geographic area, location, or other spatial object which defines the scope of an address.</v>
      </c>
      <c r="H628" s="58" t="str">
        <f>IFERROR(IF(VLOOKUP(A628,VocabularyNL!$A:$G,7)=0,"",VLOOKUP(A628,VocabularyNL!$A:$H,7)),"")</f>
        <v>Identifier of geografische naam van een specifiek geografisch gebied, locatie of ander ruimtelijk object dat de reikwijdte van een adres definieert.</v>
      </c>
      <c r="I628" s="58" t="str">
        <f>IFERROR(IF(VLOOKUP(A628,VocabularyFR!$A:$G,7)=0,"",VLOOKUP(A628,VocabularyFR!$A:$H,7)),"")</f>
        <v>Identifiant ou nom géographique d'une zone géographique spécifique, d'un emplacement ou d'un autre objet géographique qui définit la portée d'une adresse.</v>
      </c>
      <c r="J628" s="58"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8" s="2"/>
    </row>
    <row r="629" spans="1:19" s="7" customFormat="1" ht="216" x14ac:dyDescent="0.3">
      <c r="A629" s="35">
        <v>685</v>
      </c>
      <c r="B629" s="38" t="str">
        <f>IF($A629&lt;&gt;"",VLOOKUP($A629,Vocabulary!$A:$J,4,),"")</f>
        <v>Generic</v>
      </c>
      <c r="C629" s="58" t="str">
        <f>IF($A629&lt;&gt;"",IF(VLOOKUP($A629,Vocabulary!$A:$J,2,)="","",VLOOKUP($A629,Vocabulary!$A:$J,2,)),"")</f>
        <v>iban</v>
      </c>
      <c r="D629" s="58" t="str">
        <f>IF($A629&lt;&gt;"",IF(VLOOKUP($A629,Vocabulary!$A:$J,10,)="","",VLOOKUP($A629,Vocabulary!$A:$J,10,)),"")</f>
        <v>&lt;dcterms:identifier&gt;</v>
      </c>
      <c r="E629" s="58" t="str">
        <f>IFERROR(IF(VLOOKUP(A629,VocabularyNL!$A:$G,6)=0,"",VLOOKUP(A629,VocabularyNL!$A:$G,6)),"")</f>
        <v>IBAN</v>
      </c>
      <c r="F629" s="58" t="str">
        <f>IFERROR(IF(VLOOKUP(A629,VocabularyFR!$A:$G,6)=0,"",VLOOKUP(A629,VocabularyFR!$A:$G,6)),"")</f>
        <v>IBAN</v>
      </c>
      <c r="G629" s="38" t="str">
        <f>IF($A629&lt;&gt;"",VLOOKUP($A629,Vocabulary!$A:$J,3,),"")</f>
        <v>International Bank Account Number, as defined in ISO 13616:2007</v>
      </c>
      <c r="H629" s="58" t="str">
        <f>IFERROR(IF(VLOOKUP(A629,VocabularyNL!$A:$G,7)=0,"",VLOOKUP(A629,VocabularyNL!$A:$H,7)),"")</f>
        <v>International Bank Account Number (IBAN) zoals gedefinieerd door ISO 13616:2007</v>
      </c>
      <c r="I629" s="58" t="str">
        <f>IFERROR(IF(VLOOKUP(A629,VocabularyFR!$A:$G,7)=0,"",VLOOKUP(A629,VocabularyFR!$A:$H,7)),"")</f>
        <v>Le numéro de compte bancaire international (IBAN) comme défini par ISO 13616:2007</v>
      </c>
      <c r="J629" s="58" t="str">
        <f>IF($A629&lt;&gt;"",IF(VLOOKUP($A629,Vocabulary!$A:$J,7,)="","",VLOOKUP($A629,Vocabulary!$A:$J,7,)),"")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9" s="58" t="str">
        <f>IFERROR(IF(VLOOKUP(A629,VocabularyNL!$A:$H,8)=0,"",VLOOKUP(A629,VocabularyNL!$A:$H,8)),"")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9" s="58" t="str">
        <f>IFERROR(IF(VLOOKUP(A629,VocabularyFR!$A:$H,8)=0,"",VLOOKUP(A629,VocabularyFR!$A:$H,8)),"")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9" s="2"/>
    </row>
    <row r="630" spans="1:19" s="7" customFormat="1" ht="28.8" x14ac:dyDescent="0.3">
      <c r="A630" s="35">
        <v>686</v>
      </c>
      <c r="B630" s="38" t="str">
        <f>IF($A630&lt;&gt;"",VLOOKUP($A630,Vocabulary!$A:$J,4,),"")</f>
        <v>Location</v>
      </c>
      <c r="C630" s="58" t="str">
        <f>IF($A630&lt;&gt;"",IF(VLOOKUP($A630,Vocabulary!$A:$J,2,)="","",VLOOKUP($A630,Vocabulary!$A:$J,2,)),"")</f>
        <v>municipalityCode</v>
      </c>
      <c r="D630" s="58" t="str">
        <f>IF($A630&lt;&gt;"",IF(VLOOKUP($A630,Vocabulary!$A:$J,10,)="","",VLOOKUP($A630,Vocabulary!$A:$J,10,)),"")</f>
        <v>&lt;dcterms:identifier&gt;</v>
      </c>
      <c r="E630" s="58" t="str">
        <f>IFERROR(IF(VLOOKUP(A630,VocabularyNL!$A:$G,6)=0,"",VLOOKUP(A630,VocabularyNL!$A:$G,6)),"")</f>
        <v>gemeente code</v>
      </c>
      <c r="F630" s="58" t="str">
        <f>IFERROR(IF(VLOOKUP(A630,VocabularyFR!$A:$G,6)=0,"",VLOOKUP(A630,VocabularyFR!$A:$G,6)),"")</f>
        <v>Code commune</v>
      </c>
      <c r="G630" s="38" t="str">
        <f>IF($A630&lt;&gt;"",VLOOKUP($A630,Vocabulary!$A:$J,3,),"")</f>
        <v>Numeric code to identify a Belgian municipality.</v>
      </c>
      <c r="H630" s="58" t="str">
        <f>IFERROR(IF(VLOOKUP(A630,VocabularyNL!$A:$G,7)=0,"",VLOOKUP(A630,VocabularyNL!$A:$H,7)),"")</f>
        <v>Numerieke code om een Belgische gemeente te identificeren.</v>
      </c>
      <c r="I630" s="58" t="str">
        <f>IFERROR(IF(VLOOKUP(A630,VocabularyFR!$A:$G,7)=0,"",VLOOKUP(A630,VocabularyFR!$A:$H,7)),"")</f>
        <v>Code numérique identifiant une commune belge.</v>
      </c>
      <c r="J630" s="58" t="str">
        <f>IF($A630&lt;&gt;"",IF(VLOOKUP($A630,Vocabulary!$A:$J,7,)="","",VLOOKUP($A630,Vocabulary!$A:$J,7,)),"")</f>
        <v>This code is part of the BEST identifier for a Belgian municipality.</v>
      </c>
      <c r="K630" s="58" t="str">
        <f>IFERROR(IF(VLOOKUP(A630,VocabularyNL!$A:$H,8)=0,"",VLOOKUP(A630,VocabularyNL!$A:$H,8)),"")</f>
        <v>Deze code maakt deel uit van de BEST-identificatie voor een Belgische gemeente.</v>
      </c>
      <c r="L630" s="58" t="str">
        <f>IFERROR(IF(VLOOKUP(A630,VocabularyFR!$A:$H,8)=0,"",VLOOKUP(A630,VocabularyFR!$A:$H,8)),"")</f>
        <v>Ce code fait partie de l'identifiant BEST d'une commune belge.</v>
      </c>
      <c r="M630" s="2"/>
    </row>
    <row r="631" spans="1:19" s="7" customFormat="1" ht="273.60000000000002" x14ac:dyDescent="0.3">
      <c r="A631" s="35">
        <v>687</v>
      </c>
      <c r="B631" s="13" t="str">
        <f>IF($A631&lt;&gt;"",VLOOKUP($A631,Vocabulary!$A:$J,4,),"")</f>
        <v>Generic</v>
      </c>
      <c r="C631" s="57" t="str">
        <f>IF($A631&lt;&gt;"",IF(VLOOKUP($A631,Vocabulary!$A:$J,2,)="","",VLOOKUP($A631,Vocabulary!$A:$J,2,)),"")</f>
        <v>bic</v>
      </c>
      <c r="D631" s="57" t="str">
        <f>IF($A631&lt;&gt;"",IF(VLOOKUP($A631,Vocabulary!$A:$J,10,)="","",VLOOKUP($A631,Vocabulary!$A:$J,10,)),"")</f>
        <v>&lt;dcterms:identifier&gt;</v>
      </c>
      <c r="E631" s="57" t="str">
        <f>IFERROR(IF(VLOOKUP(A631,VocabularyNL!$A:$G,6)=0,"",VLOOKUP(A631,VocabularyNL!$A:$G,6)),"")</f>
        <v>BIC</v>
      </c>
      <c r="F631" s="57" t="str">
        <f>IFERROR(IF(VLOOKUP(A631,VocabularyFR!$A:$G,6)=0,"",VLOOKUP(A631,VocabularyFR!$A:$G,6)),"")</f>
        <v>BIC</v>
      </c>
      <c r="G631" s="13" t="str">
        <f>IF($A631&lt;&gt;"",VLOOKUP($A631,Vocabulary!$A:$J,3,),"")</f>
        <v>Business Identifier Code, also known as Swift Code. International identifier for financial and non-financial institutions, commonly used for international bank transfers.</v>
      </c>
      <c r="H631" s="57" t="str">
        <f>IFERROR(IF(VLOOKUP(A631,VocabularyNL!$A:$G,7)=0,"",VLOOKUP(A631,VocabularyNL!$A:$H,7)),"")</f>
        <v>Business Identifier Code, ook gekend als Swift Code. Internationale identificatiecode voor financiële en niet-financiële instellingen, vaak gebruikt voor internationale bankoverschrijvingen.</v>
      </c>
      <c r="I631" s="57" t="str">
        <f>IFERROR(IF(VLOOKUP(A631,VocabularyFR!$A:$G,7)=0,"",VLOOKUP(A631,VocabularyFR!$A:$H,7)),"")</f>
        <v>Business Identifier Code, aussi connu comme code Swift.  Identifiant international pour les institutions financières et non financières, fréquemment utilisé dans des transactions banquaires internationales</v>
      </c>
      <c r="J631" s="57" t="str">
        <f>IF($A631&lt;&gt;"",IF(VLOOKUP($A631,Vocabulary!$A:$J,7,)="","",VLOOKUP($A631,Vocabulary!$A:$J,7,)),"")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31" s="57" t="str">
        <f>IFERROR(IF(VLOOKUP(A631,VocabularyNL!$A:$H,8)=0,"",VLOOKUP(A631,VocabularyNL!$A:$H,8)),"")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31" s="57" t="str">
        <f>IFERROR(IF(VLOOKUP(A631,VocabularyFR!$A:$H,8)=0,"",VLOOKUP(A631,VocabularyFR!$A:$H,8)),"")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31" s="2"/>
    </row>
    <row r="632" spans="1:19" s="7" customFormat="1" ht="43.2" x14ac:dyDescent="0.3">
      <c r="A632" s="4">
        <v>691</v>
      </c>
      <c r="B632" s="13" t="str">
        <f>IF($A632&lt;&gt;"",VLOOKUP($A632,Vocabulary!$A:$J,4,),"")</f>
        <v>Organization</v>
      </c>
      <c r="C632" s="57" t="str">
        <f>IF($A632&lt;&gt;"",IF(VLOOKUP($A632,Vocabulary!$A:$J,2,)="","",VLOOKUP($A632,Vocabulary!$A:$J,2,)),"")</f>
        <v>employerId</v>
      </c>
      <c r="D632" s="57" t="str">
        <f>IF($A632&lt;&gt;"",IF(VLOOKUP($A632,Vocabulary!$A:$J,10,)="","",VLOOKUP($A632,Vocabulary!$A:$J,10,)),"")</f>
        <v>&lt;dcterms:identifier&gt;</v>
      </c>
      <c r="E632" s="57" t="str">
        <f>IFERROR(IF(VLOOKUP(A632,VocabularyNL!$A:$G,6)=0,"",VLOOKUP(A632,VocabularyNL!$A:$G,6)),"")</f>
        <v>Werkgeversidentifier</v>
      </c>
      <c r="F632" s="57" t="str">
        <f>IFERROR(IF(VLOOKUP(A632,VocabularyFR!$A:$G,6)=0,"",VLOOKUP(A632,VocabularyFR!$A:$G,6)),"")</f>
        <v>Identifiant de l'employeur</v>
      </c>
      <c r="G632" s="13" t="str">
        <f>IF($A632&lt;&gt;"",VLOOKUP($A632,Vocabulary!$A:$J,3,),"")</f>
        <v>Definitive or provisional NSSO number, assigned to each registered employer or local or provincial administration.</v>
      </c>
      <c r="H632" s="57" t="str">
        <f>IFERROR(IF(VLOOKUP(A632,VocabularyNL!$A:$G,7)=0,"",VLOOKUP(A632,VocabularyNL!$A:$H,7)),"")</f>
        <v>Definitief of voorlopig RSZ-nummer, toegekend aan elke werkgever of lokale of provinciale administratie.</v>
      </c>
      <c r="I632" s="57" t="str">
        <f>IFERROR(IF(VLOOKUP(A632,VocabularyFR!$A:$G,7)=0,"",VLOOKUP(A632,VocabularyFR!$A:$H,7)),"")</f>
        <v>Numéro ONSS, définitif ou provisoire,  attribué à chaque employeur ou administration locale ou provinciale</v>
      </c>
      <c r="J632" s="57" t="str">
        <f>IF($A632&lt;&gt;"",IF(VLOOKUP($A632,Vocabulary!$A:$J,7,)="","",VLOOKUP($A632,Vocabulary!$A:$J,7,)),"")</f>
        <v>It includes the nssoNumber, the pplNumber and the provisionalNssoNumber</v>
      </c>
      <c r="K632" s="57" t="str">
        <f>IFERROR(IF(VLOOKUP(A632,VocabularyNL!$A:$H,8)=0,"",VLOOKUP(A632,VocabularyNL!$A:$H,8)),"")</f>
        <v>Het omvat het RSZ-nummer, het PPL-nummer en het voorlopige RSZ-nummer</v>
      </c>
      <c r="L632" s="57" t="str">
        <f>IFERROR(IF(VLOOKUP(A632,VocabularyFR!$A:$H,8)=0,"",VLOOKUP(A632,VocabularyFR!$A:$H,8)),"")</f>
        <v>Il reprend le Numéro ONSS, le Numéro PPL et le Numéro ONSS provisoire</v>
      </c>
      <c r="M632" s="2"/>
    </row>
    <row r="633" spans="1:19" s="7" customFormat="1" ht="100.8" x14ac:dyDescent="0.3">
      <c r="A633" s="4">
        <v>692</v>
      </c>
      <c r="B633" s="13" t="str">
        <f>IF($A633&lt;&gt;"",VLOOKUP($A633,Vocabulary!$A:$J,4,),"")</f>
        <v>Organization</v>
      </c>
      <c r="C633" s="57" t="str">
        <f>IF($A633&lt;&gt;"",IF(VLOOKUP($A633,Vocabulary!$A:$J,2,)="","",VLOOKUP($A633,Vocabulary!$A:$J,2,)),"")</f>
        <v>nssoNumber</v>
      </c>
      <c r="D633" s="57" t="str">
        <f>IF($A633&lt;&gt;"",IF(VLOOKUP($A633,Vocabulary!$A:$J,10,)="","",VLOOKUP($A633,Vocabulary!$A:$J,10,)),"")</f>
        <v>&lt;dcterms:identifier&gt;</v>
      </c>
      <c r="E633" s="57" t="str">
        <f>IFERROR(IF(VLOOKUP(A633,VocabularyNL!$A:$G,6)=0,"",VLOOKUP(A633,VocabularyNL!$A:$G,6)),"")</f>
        <v>RSZ-nummer</v>
      </c>
      <c r="F633" s="57" t="str">
        <f>IFERROR(IF(VLOOKUP(A633,VocabularyFR!$A:$G,6)=0,"",VLOOKUP(A633,VocabularyFR!$A:$G,6)),"")</f>
        <v>Numéro ONSS</v>
      </c>
      <c r="G633" s="13" t="str">
        <f>IF($A633&lt;&gt;"",VLOOKUP($A633,Vocabulary!$A:$J,3,),"")</f>
        <v>Recommended best practice is to identify the resource by means of a string conforming to a formal identification system. 
An unambiguous reference to the resource within a given context.</v>
      </c>
      <c r="H633" s="57" t="str">
        <f>IFERROR(IF(VLOOKUP(A633,VocabularyNL!$A:$G,7)=0,"",VLOOKUP(A633,VocabularyNL!$A:$H,7)),"")</f>
        <v>Aanbevolen beste praktijk is om de bron te identificeren door middel van een string die overeenkomt met een formeel identificatiesysteem.
Een eenduidige verwijzing naar de bron binnen een bepaalde context.</v>
      </c>
      <c r="I633" s="57"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7"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33" s="57" t="str">
        <f>IFERROR(IF(VLOOKUP(A633,VocabularyNL!$A:$H,8)=0,"",VLOOKUP(A633,VocabularyNL!$A:$H,8)),"")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33" s="57" t="str">
        <f>IFERROR(IF(VLOOKUP(A633,VocabularyFR!$A:$H,8)=0,"",VLOOKUP(A633,VocabularyFR!$A:$H,8)),"")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33" s="2"/>
    </row>
    <row r="634" spans="1:19" s="7" customFormat="1" ht="72" x14ac:dyDescent="0.3">
      <c r="A634" s="4">
        <v>693</v>
      </c>
      <c r="B634" s="13" t="str">
        <f>IF($A634&lt;&gt;"",VLOOKUP($A634,Vocabulary!$A:$J,4,),"")</f>
        <v>Organization</v>
      </c>
      <c r="C634" s="57" t="str">
        <f>IF($A634&lt;&gt;"",IF(VLOOKUP($A634,Vocabulary!$A:$J,2,)="","",VLOOKUP($A634,Vocabulary!$A:$J,2,)),"")</f>
        <v>pplNumber</v>
      </c>
      <c r="D634" s="57" t="str">
        <f>IF($A634&lt;&gt;"",IF(VLOOKUP($A634,Vocabulary!$A:$J,10,)="","",VLOOKUP($A634,Vocabulary!$A:$J,10,)),"")</f>
        <v>&lt;dcterms:identifier&gt;</v>
      </c>
      <c r="E634" s="57" t="str">
        <f>IFERROR(IF(VLOOKUP(A634,VocabularyNL!$A:$G,6)=0,"",VLOOKUP(A634,VocabularyNL!$A:$G,6)),"")</f>
        <v>PPL-nummer</v>
      </c>
      <c r="F634" s="57" t="str">
        <f>IFERROR(IF(VLOOKUP(A634,VocabularyFR!$A:$G,6)=0,"",VLOOKUP(A634,VocabularyFR!$A:$G,6)),"")</f>
        <v>Numéro PPL</v>
      </c>
      <c r="G634" s="13" t="str">
        <f>IF($A634&lt;&gt;"",VLOOKUP($A634,Vocabulary!$A:$J,3,),"")</f>
        <v>Recommended best practice is to identify the resource by means of a string conforming to a formal identification system. 
An unambiguous reference to the resource within a given context.</v>
      </c>
      <c r="H634" s="57" t="str">
        <f>IFERROR(IF(VLOOKUP(A634,VocabularyNL!$A:$G,7)=0,"",VLOOKUP(A634,VocabularyNL!$A:$H,7)),"")</f>
        <v>Aanbevolen beste praktijk is om de bron te identificeren door middel van een string die overeenkomt met een formeel identificatiesysteem.
Een eenduidige verwijzing naar de bron binnen een bepaalde context.</v>
      </c>
      <c r="I634" s="57"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7" t="str">
        <f>IF($A634&lt;&gt;"",IF(VLOOKUP($A634,Vocabulary!$A:$J,7,)="","",VLOOKUP($A634,Vocabulary!$A:$J,7,)),"")</f>
        <v xml:space="preserve">Number allocated to any local or provincial administration employing personnel and who must be registered at the NSSO.
Integer and element of [00000197; 99999926] </v>
      </c>
      <c r="K634" s="57" t="str">
        <f>IFERROR(IF(VLOOKUP(A634,VocabularyNL!$A:$H,8)=0,"",VLOOKUP(A634,VocabularyNL!$A:$H,8)),"")</f>
        <v xml:space="preserve">Nummer dat werd toegekend aan elke lokale of provinciale overheid die personeel tewerkstelt en die ingeschreven moet zijn bij de RSZ.
Geheel getal en element van [00000197; 99999926] </v>
      </c>
      <c r="L634" s="57" t="str">
        <f>IFERROR(IF(VLOOKUP(A634,VocabularyFR!$A:$H,8)=0,"",VLOOKUP(A634,VocabularyFR!$A:$H,8)),"")</f>
        <v xml:space="preserve">Numéro attribué à toute administration locale ou provinciale qui occupe du personnel et qui doit être inscrit à l’ONSS.
Nombre entier et élément de [00000197; 99999926] </v>
      </c>
      <c r="M634" s="2"/>
    </row>
    <row r="635" spans="1:19" s="7" customFormat="1" ht="72" x14ac:dyDescent="0.3">
      <c r="A635" s="35">
        <v>694</v>
      </c>
      <c r="B635" s="38" t="str">
        <f>IF($A635&lt;&gt;"",VLOOKUP($A635,Vocabulary!$A:$J,4,),"")</f>
        <v>Organization</v>
      </c>
      <c r="C635" s="58" t="str">
        <f>IF($A635&lt;&gt;"",IF(VLOOKUP($A635,Vocabulary!$A:$J,2,)="","",VLOOKUP($A635,Vocabulary!$A:$J,2,)),"")</f>
        <v>provisionalNssoNumber</v>
      </c>
      <c r="D635" s="58" t="str">
        <f>IF($A635&lt;&gt;"",IF(VLOOKUP($A635,Vocabulary!$A:$J,10,)="","",VLOOKUP($A635,Vocabulary!$A:$J,10,)),"")</f>
        <v>&lt;dcterms:identifier&gt;</v>
      </c>
      <c r="E635" s="58" t="str">
        <f>IFERROR(IF(VLOOKUP(A635,VocabularyNL!$A:$G,6)=0,"",VLOOKUP(A635,VocabularyNL!$A:$G,6)),"")</f>
        <v>Voorlopig RSZ-nummer</v>
      </c>
      <c r="F635" s="58" t="str">
        <f>IFERROR(IF(VLOOKUP(A635,VocabularyFR!$A:$G,6)=0,"",VLOOKUP(A635,VocabularyFR!$A:$G,6)),"")</f>
        <v>Numéro ONSS provisoire</v>
      </c>
      <c r="G635" s="38" t="str">
        <f>IF($A635&lt;&gt;"",VLOOKUP($A635,Vocabulary!$A:$J,3,),"")</f>
        <v>Recommended best practice is to identify the resource by means of a string conforming to a formal identification system. 
An unambiguous reference to the resource within a given context.</v>
      </c>
      <c r="H635" s="58" t="str">
        <f>IFERROR(IF(VLOOKUP(A635,VocabularyNL!$A:$G,7)=0,"",VLOOKUP(A635,VocabularyNL!$A:$H,7)),"")</f>
        <v>Aanbevolen beste praktijk is om de bron te identificeren door middel van een string die overeenkomt met een formeel identificatiesysteem.
Een eenduidige verwijzing naar de bron binnen een bepaalde context.</v>
      </c>
      <c r="I635" s="58" t="str">
        <f>IFERROR(IF(VLOOKUP(A635,VocabularyFR!$A:$G,7)=0,"",VLOOKUP(A635,VocabularyFR!$A:$H,7)),"")</f>
        <v>La meilleure pratique recommandée consiste à identifier la ressource à l'aide d'une chaîne conforme à un système d'identification formel.
Une référence non ambiguë à la ressource dans un contexte donné.</v>
      </c>
      <c r="J635" s="58" t="str">
        <f>IF($A635&lt;&gt;"",IF(VLOOKUP($A635,Vocabulary!$A:$J,7,)="","",VLOOKUP($A635,Vocabulary!$A:$J,7,)),"")</f>
        <v>Provisional number assigned by NSSO to the new employers, awaiting attribution of a definitive NSSO number.
Integer and element of [5000000120;5999999989]</v>
      </c>
      <c r="K635" s="58" t="str">
        <f>IFERROR(IF(VLOOKUP(A635,VocabularyNL!$A:$H,8)=0,"",VLOOKUP(A635,VocabularyNL!$A:$H,8)),"")</f>
        <v>Tijdelijk nummer dat werd toegekend door de RSZ aan nieuwe werkgevers in afwachting van een definitief RSZ-nummer.
Geheel getal en element van [5000000120;5999999989]</v>
      </c>
      <c r="L635" s="58" t="str">
        <f>IFERROR(IF(VLOOKUP(A635,VocabularyFR!$A:$H,8)=0,"",VLOOKUP(A635,VocabularyFR!$A:$H,8)),"")</f>
        <v xml:space="preserve">Numéro provisoire attribué par l’ONSS aux nouveaux employeurs en attente d’un numéro ONSS définitif.
Nombre entier et élément de [5000000120;5999999989] </v>
      </c>
      <c r="M635" s="2"/>
    </row>
    <row r="636" spans="1:19" s="7" customFormat="1" ht="345.6" x14ac:dyDescent="0.3">
      <c r="A636" s="35">
        <v>695</v>
      </c>
      <c r="B636" s="38" t="str">
        <f>IF($A636&lt;&gt;"",VLOOKUP($A636,Vocabulary!$A:$J,4,),"")</f>
        <v>Organization</v>
      </c>
      <c r="C636" s="58" t="str">
        <f>IF($A636&lt;&gt;"",IF(VLOOKUP($A636,Vocabulary!$A:$J,2,)="","",VLOOKUP($A636,Vocabulary!$A:$J,2,)),"")</f>
        <v>vatNumber</v>
      </c>
      <c r="D636" s="58" t="str">
        <f>IF($A636&lt;&gt;"",IF(VLOOKUP($A636,Vocabulary!$A:$J,10,)="","",VLOOKUP($A636,Vocabulary!$A:$J,10,)),"")</f>
        <v>&lt;dcterms:identifier&gt;</v>
      </c>
      <c r="E636" s="58" t="str">
        <f>IFERROR(IF(VLOOKUP(A636,VocabularyNL!$A:$G,6)=0,"",VLOOKUP(A636,VocabularyNL!$A:$G,6)),"")</f>
        <v>BTW-nummer</v>
      </c>
      <c r="F636" s="58" t="str">
        <f>IFERROR(IF(VLOOKUP(A636,VocabularyFR!$A:$G,6)=0,"",VLOOKUP(A636,VocabularyFR!$A:$G,6)),"")</f>
        <v>Numéro TVA</v>
      </c>
      <c r="G636" s="38" t="str">
        <f>IF($A636&lt;&gt;"",VLOOKUP($A636,Vocabulary!$A:$J,3,),"")</f>
        <v>Recommended best practice is to identify the resource by means of a string conforming to a formal identification system. 
An unambiguous reference to the resource within a given context.</v>
      </c>
      <c r="H636" s="58" t="str">
        <f>IFERROR(IF(VLOOKUP(A636,VocabularyNL!$A:$G,7)=0,"",VLOOKUP(A636,VocabularyNL!$A:$H,7)),"")</f>
        <v>Aanbevolen beste praktijk is om de bron te identificeren door middel van een string die overeenkomt met een formeel identificatiesysteem.
Een eenduidige verwijzing naar de bron binnen een bepaalde context.</v>
      </c>
      <c r="I636" s="58" t="str">
        <f>IFERROR(IF(VLOOKUP(A636,VocabularyFR!$A:$G,7)=0,"",VLOOKUP(A636,VocabularyFR!$A:$H,7)),"")</f>
        <v>La meilleure pratique recommandée consiste à identifier la ressource à l'aide d'une chaîne conforme à un système d'identification formel.
Une référence non ambiguë à la ressource dans un contexte donné.</v>
      </c>
      <c r="J636" s="58"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6" s="58" t="str">
        <f>IFERROR(IF(VLOOKUP(A636,VocabularyNL!$A:$H,8)=0,"",VLOOKUP(A636,VocabularyNL!$A:$H,8)),"")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L636" s="58" t="str">
        <f>IFERROR(IF(VLOOKUP(A636,VocabularyFR!$A:$H,8)=0,"",VLOOKUP(A636,VocabularyFR!$A:$H,8)),"")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6" s="2"/>
    </row>
    <row r="637" spans="1:19" s="7" customFormat="1" ht="72" x14ac:dyDescent="0.3">
      <c r="A637" s="35">
        <v>696</v>
      </c>
      <c r="B637" s="38" t="str">
        <f>IF($A637&lt;&gt;"",VLOOKUP($A637,Vocabulary!$A:$J,4,),"")</f>
        <v>Other</v>
      </c>
      <c r="C637" s="58" t="str">
        <f>IF($A637&lt;&gt;"",IF(VLOOKUP($A637,Vocabulary!$A:$J,2,)="","",VLOOKUP($A637,Vocabulary!$A:$J,2,)),"")</f>
        <v>plateNumber</v>
      </c>
      <c r="D637" s="58" t="str">
        <f>IF($A637&lt;&gt;"",IF(VLOOKUP($A637,Vocabulary!$A:$J,10,)="","",VLOOKUP($A637,Vocabulary!$A:$J,10,)),"")</f>
        <v>&lt;dcterms:identifier&gt;</v>
      </c>
      <c r="E637" s="58" t="str">
        <f>IFERROR(IF(VLOOKUP(A637,VocabularyNL!$A:$G,6)=0,"",VLOOKUP(A637,VocabularyNL!$A:$G,6)),"")</f>
        <v>Nummerplaat</v>
      </c>
      <c r="F637" s="58" t="str">
        <f>IFERROR(IF(VLOOKUP(A637,VocabularyFR!$A:$G,6)=0,"",VLOOKUP(A637,VocabularyFR!$A:$G,6)),"")</f>
        <v>Plaque d'immatriculation</v>
      </c>
      <c r="G637" s="38" t="str">
        <f>IF($A637&lt;&gt;"",VLOOKUP($A637,Vocabulary!$A:$J,3,),"")</f>
        <v>Recommended best practice is to identify the resource by means of a string conforming to a formal identification system. 
An unambiguous reference to the resource within a given context.</v>
      </c>
      <c r="H637" s="58" t="str">
        <f>IFERROR(IF(VLOOKUP(A637,VocabularyNL!$A:$G,7)=0,"",VLOOKUP(A637,VocabularyNL!$A:$H,7)),"")</f>
        <v>Aanbevolen beste praktijk is om de bron te identificeren door middel van een string die overeenkomt met een formeel identificatiesysteem.
Een eenduidige verwijzing naar de bron binnen een bepaalde context.</v>
      </c>
      <c r="I637" s="58" t="str">
        <f>IFERROR(IF(VLOOKUP(A637,VocabularyFR!$A:$G,7)=0,"",VLOOKUP(A637,VocabularyFR!$A:$H,7)),"")</f>
        <v>La meilleure pratique recommandée consiste à identifier la ressource à l'aide d'une chaîne conforme à un système d'identification formel.
Une référence non ambiguë à la ressource dans un contexte donné.</v>
      </c>
      <c r="J637" s="58" t="str">
        <f>IF($A637&lt;&gt;"",IF(VLOOKUP($A637,Vocabulary!$A:$J,7,)="","",VLOOKUP($A637,Vocabulary!$A:$J,7,)),"")</f>
        <v>The official set of numbers and letters shown on the front and back of a road vehicle</v>
      </c>
      <c r="K637" s="58" t="str">
        <f>IFERROR(IF(VLOOKUP(A637,VocabularyNL!$A:$H,8)=0,"",VLOOKUP(A637,VocabularyNL!$A:$H,8)),"")</f>
        <v>De officiële reeks cijfers en letters op de voor- en achterkant van een wegvoertuig</v>
      </c>
      <c r="L637" s="58" t="str">
        <f>IFERROR(IF(VLOOKUP(A637,VocabularyFR!$A:$H,8)=0,"",VLOOKUP(A637,VocabularyFR!$A:$H,8)),"")</f>
        <v>L'ensemble officiel de chiffres et de lettres figurant à l'avant et à l'arrière d'un véhicule routier</v>
      </c>
      <c r="M637" s="2"/>
    </row>
    <row r="638" spans="1:19" s="7" customFormat="1" ht="72" x14ac:dyDescent="0.3">
      <c r="A638" s="35">
        <v>697</v>
      </c>
      <c r="B638" s="38" t="str">
        <f>IF($A638&lt;&gt;"",VLOOKUP($A638,Vocabulary!$A:$J,4,),"")</f>
        <v>Other</v>
      </c>
      <c r="C638" s="58" t="str">
        <f>IF($A638&lt;&gt;"",IF(VLOOKUP($A638,Vocabulary!$A:$J,2,)="","",VLOOKUP($A638,Vocabulary!$A:$J,2,)),"")</f>
        <v>ipAddress</v>
      </c>
      <c r="D638" s="58" t="str">
        <f>IF($A638&lt;&gt;"",IF(VLOOKUP($A638,Vocabulary!$A:$J,10,)="","",VLOOKUP($A638,Vocabulary!$A:$J,10,)),"")</f>
        <v>&lt;dcterms:identifier&gt;</v>
      </c>
      <c r="E638" s="58" t="str">
        <f>IFERROR(IF(VLOOKUP(A638,VocabularyNL!$A:$G,6)=0,"",VLOOKUP(A638,VocabularyNL!$A:$G,6)),"")</f>
        <v>IP-adres</v>
      </c>
      <c r="F638" s="58" t="str">
        <f>IFERROR(IF(VLOOKUP(A638,VocabularyFR!$A:$G,6)=0,"",VLOOKUP(A638,VocabularyFR!$A:$G,6)),"")</f>
        <v>Adresse IP</v>
      </c>
      <c r="G638" s="38" t="str">
        <f>IF($A638&lt;&gt;"",VLOOKUP($A638,Vocabulary!$A:$J,3,),"")</f>
        <v>Recommended best practice is to identify the resource by means of a string conforming to a formal identification system. 
An unambiguous reference to the resource within a given context.</v>
      </c>
      <c r="H638" s="58" t="str">
        <f>IFERROR(IF(VLOOKUP(A638,VocabularyNL!$A:$G,7)=0,"",VLOOKUP(A638,VocabularyNL!$A:$H,7)),"")</f>
        <v>Aanbevolen beste praktijk is om de bron te identificeren door middel van een string die overeenkomt met een formeel identificatiesysteem.
Een eenduidige verwijzing naar de bron binnen een bepaalde context.</v>
      </c>
      <c r="I638" s="58" t="str">
        <f>IFERROR(IF(VLOOKUP(A638,VocabularyFR!$A:$G,7)=0,"",VLOOKUP(A638,VocabularyFR!$A:$H,7)),"")</f>
        <v>La meilleure pratique recommandée consiste à identifier la ressource à l'aide d'une chaîne conforme à un système d'identification formel.
Une référence non ambiguë à la ressource dans un contexte donné.</v>
      </c>
      <c r="J638" s="58" t="str">
        <f>IF($A638&lt;&gt;"",IF(VLOOKUP($A638,Vocabulary!$A:$J,7,)="","",VLOOKUP($A638,Vocabulary!$A:$J,7,)),"")</f>
        <v>An Internet Protocol address (IP address) is a numerical label assigned to each device connected to a computer network that uses the Internet Protocol for communication.</v>
      </c>
      <c r="K638" s="58" t="str">
        <f>IFERROR(IF(VLOOKUP(A638,VocabularyNL!$A:$H,8)=0,"",VLOOKUP(A638,VocabularyNL!$A:$H,8)),"")</f>
        <v>Een internetprotocoladres (IP-adres) is een numeriek label dat wordt toegewezen aan elk apparaat dat is aangesloten op een computernetwerk dat het internetprotocol gebruikt voor communicatie.</v>
      </c>
      <c r="L638" s="58" t="str">
        <f>IFERROR(IF(VLOOKUP(A638,VocabularyFR!$A:$H,8)=0,"",VLOOKUP(A638,VocabularyFR!$A:$H,8)),"")</f>
        <v>Une adresse de protocole Internet (adresse IP) est une étiquette numérique attribuée à chaque périphérique connecté à un réseau informatique qui utilise le protocole Internet pour la communication.</v>
      </c>
      <c r="M638" s="2"/>
    </row>
    <row r="639" spans="1:19" s="7" customFormat="1" ht="28.8" x14ac:dyDescent="0.3">
      <c r="A639" s="35">
        <v>698</v>
      </c>
      <c r="B639" s="38" t="str">
        <f>IF($A639&lt;&gt;"",VLOOKUP($A639,Vocabulary!$A:$J,4,),"")</f>
        <v>Location</v>
      </c>
      <c r="C639" s="58" t="str">
        <f>IF($A639&lt;&gt;"",IF(VLOOKUP($A639,Vocabulary!$A:$J,2,)="","",VLOOKUP($A639,Vocabulary!$A:$J,2,)),"")</f>
        <v>regionCode</v>
      </c>
      <c r="D639" s="58" t="str">
        <f>IF($A639&lt;&gt;"",IF(VLOOKUP($A639,Vocabulary!$A:$J,10,)="","",VLOOKUP($A639,Vocabulary!$A:$J,10,)),"")</f>
        <v>&lt;fed-thesaurus:regionCode&gt;</v>
      </c>
      <c r="E639" s="58" t="str">
        <f>IFERROR(IF(VLOOKUP(A639,VocabularyNL!$A:$G,6)=0,"",VLOOKUP(A639,VocabularyNL!$A:$G,6)),"")</f>
        <v>Code regio</v>
      </c>
      <c r="F639" s="58" t="str">
        <f>IFERROR(IF(VLOOKUP(A639,VocabularyFR!$A:$G,6)=0,"",VLOOKUP(A639,VocabularyFR!$A:$G,6)),"")</f>
        <v>Code région</v>
      </c>
      <c r="G639" s="38" t="str">
        <f>IF($A639&lt;&gt;"",VLOOKUP($A639,Vocabulary!$A:$J,3,),"")</f>
        <v>Concept corresponding to a region code in Belgium.</v>
      </c>
      <c r="H639" s="58" t="str">
        <f>IFERROR(IF(VLOOKUP(A639,VocabularyNL!$A:$G,7)=0,"",VLOOKUP(A639,VocabularyNL!$A:$H,7)),"")</f>
        <v>Concept dat overeenkomt met een regiocode in België.</v>
      </c>
      <c r="I639" s="58" t="str">
        <f>IFERROR(IF(VLOOKUP(A639,VocabularyFR!$A:$G,7)=0,"",VLOOKUP(A639,VocabularyFR!$A:$H,7)),"")</f>
        <v>Concept correspondant à un code de région en Belgique.</v>
      </c>
      <c r="J639" s="58" t="str">
        <f>IF($A639&lt;&gt;"",IF(VLOOKUP($A639,Vocabulary!$A:$J,7,)="","",VLOOKUP($A639,Vocabulary!$A:$J,7,)),"")</f>
        <v>See https://en.wikipedia.org/wiki/ISO_3166-2:BE
(BE-BRU, BE-VLG, BE-WAL)</v>
      </c>
      <c r="K639" s="58" t="str">
        <f>IFERROR(IF(VLOOKUP(A639,VocabularyNL!$A:$H,8)=0,"",VLOOKUP(A639,VocabularyNL!$A:$H,8)),"")</f>
        <v>Zie https://en.wikipedia.org/wiki/ISO_3166-2:BE
(BE-BRU, BE-VLG, BE-WAL)</v>
      </c>
      <c r="L639" s="58" t="str">
        <f>IFERROR(IF(VLOOKUP(A639,VocabularyFR!$A:$H,8)=0,"",VLOOKUP(A639,VocabularyFR!$A:$H,8)),"")</f>
        <v>Voir https://en.wikipedia.org/wiki/ISO_3166-2:BE
(BE-BRU, BE-VLG, BE-WAL)</v>
      </c>
      <c r="M639" s="2"/>
    </row>
    <row r="640" spans="1:19" s="7" customFormat="1" ht="28.8" x14ac:dyDescent="0.3">
      <c r="A640" s="35">
        <v>699</v>
      </c>
      <c r="B640" s="38" t="str">
        <f>IF($A640&lt;&gt;"",VLOOKUP($A640,Vocabulary!$A:$J,4,),"")</f>
        <v>Location</v>
      </c>
      <c r="C640" s="58" t="str">
        <f>IF($A640&lt;&gt;"",IF(VLOOKUP($A640,Vocabulary!$A:$J,2,)="","",VLOOKUP($A640,Vocabulary!$A:$J,2,)),"")</f>
        <v>RegionCode</v>
      </c>
      <c r="D640" s="58" t="str">
        <f>IF($A640&lt;&gt;"",IF(VLOOKUP($A640,Vocabulary!$A:$J,10,)="","",VLOOKUP($A640,Vocabulary!$A:$J,10,)),"")</f>
        <v>&lt;fed-thesaurus:regioncode#id&gt;</v>
      </c>
      <c r="E640" s="58" t="str">
        <f>IFERROR(IF(VLOOKUP(A640,VocabularyNL!$A:$G,6)=0,"",VLOOKUP(A640,VocabularyNL!$A:$G,6)),"")</f>
        <v>Code regio</v>
      </c>
      <c r="F640" s="58" t="str">
        <f>IFERROR(IF(VLOOKUP(A640,VocabularyFR!$A:$G,6)=0,"",VLOOKUP(A640,VocabularyFR!$A:$G,6)),"")</f>
        <v>Code région</v>
      </c>
      <c r="G640" s="38" t="str">
        <f>IF($A640&lt;&gt;"",VLOOKUP($A640,Vocabulary!$A:$J,3,),"")</f>
        <v>Conceptscheme for region codes in Belgium.</v>
      </c>
      <c r="H640" s="58" t="str">
        <f>IFERROR(IF(VLOOKUP(A640,VocabularyNL!$A:$G,7)=0,"",VLOOKUP(A640,VocabularyNL!$A:$H,7)),"")</f>
        <v>Conceptschema voor regiocodes in België.</v>
      </c>
      <c r="I640" s="58" t="str">
        <f>IFERROR(IF(VLOOKUP(A640,VocabularyFR!$A:$G,7)=0,"",VLOOKUP(A640,VocabularyFR!$A:$H,7)),"")</f>
        <v>Conceptscheme des codes de région en Belgique.</v>
      </c>
      <c r="J640" s="58" t="str">
        <f>IF($A640&lt;&gt;"",IF(VLOOKUP($A640,Vocabulary!$A:$J,7,)="","",VLOOKUP($A640,Vocabulary!$A:$J,7,)),"")</f>
        <v>See https://en.wikipedia.org/wiki/ISO_3166-2:BE
(BE-BRU, BE-VLG, BE-WAL)</v>
      </c>
      <c r="K640" s="58" t="str">
        <f>IFERROR(IF(VLOOKUP(A640,VocabularyNL!$A:$H,8)=0,"",VLOOKUP(A640,VocabularyNL!$A:$H,8)),"")</f>
        <v>Zie https://en.wikipedia.org/wiki/ISO_3166-2:BE
(BE-BRU, BE-VLG, BE-WAL)</v>
      </c>
      <c r="L640" s="58" t="str">
        <f>IFERROR(IF(VLOOKUP(A640,VocabularyFR!$A:$H,8)=0,"",VLOOKUP(A640,VocabularyFR!$A:$H,8)),"")</f>
        <v>Voir https://en.wikipedia.org/wiki/ISO_3166-2:BE
(BE-BRU, BE-VLG, BE-WAL)</v>
      </c>
      <c r="M640" s="2"/>
    </row>
    <row r="641" spans="1:13" s="7" customFormat="1" ht="144" x14ac:dyDescent="0.3">
      <c r="A641" s="35">
        <v>700</v>
      </c>
      <c r="B641" s="38" t="str">
        <f>IF($A641&lt;&gt;"",VLOOKUP($A641,Vocabulary!$A:$J,4,),"")</f>
        <v>Organization</v>
      </c>
      <c r="C641" s="58" t="str">
        <f>IF($A641&lt;&gt;"",IF(VLOOKUP($A641,Vocabulary!$A:$J,2,)="","",VLOOKUP($A641,Vocabulary!$A:$J,2,)),"")</f>
        <v>nace2008</v>
      </c>
      <c r="D641" s="58" t="str">
        <f>IF($A641&lt;&gt;"",IF(VLOOKUP($A641,Vocabulary!$A:$J,10,)="","",VLOOKUP($A641,Vocabulary!$A:$J,10,)),"")</f>
        <v>&lt;fed-thesaurus:nace2008&gt;</v>
      </c>
      <c r="E641" s="58" t="str">
        <f>IFERROR(IF(VLOOKUP(A641,VocabularyNL!$A:$G,6)=0,"",VLOOKUP(A641,VocabularyNL!$A:$G,6)),"")</f>
        <v>Nace2008</v>
      </c>
      <c r="F641" s="58" t="str">
        <f>IFERROR(IF(VLOOKUP(A641,VocabularyFR!$A:$G,6)=0,"",VLOOKUP(A641,VocabularyFR!$A:$G,6)),"")</f>
        <v>Nace2008</v>
      </c>
      <c r="G641" s="38" t="str">
        <f>IF($A641&lt;&gt;"",VLOOKUP($A641,Vocabulary!$A:$J,3,),"")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641" s="58" t="str">
        <f>IFERROR(IF(VLOOKUP(A641,VocabularyNL!$A:$G,7)=0,"",VLOOKUP(A641,VocabularyNL!$A:$H,7)),"")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641" s="58" t="str">
        <f>IFERROR(IF(VLOOKUP(A641,VocabularyFR!$A:$G,7)=0,"",VLOOKUP(A641,VocabularyFR!$A:$H,7)),"")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641" s="58" t="str">
        <f>IF($A641&lt;&gt;"",IF(VLOOKUP($A641,Vocabulary!$A:$J,7,)="","",VLOOKUP($A641,Vocabulary!$A:$J,7,)),"")</f>
        <v>see https://economie.fgov.be/nl/themas/ondernemingen/kruispuntbank-van/diensten-voor-administraties/codetabellen (code NACE version 2008)</v>
      </c>
      <c r="K641" s="58" t="str">
        <f>IFERROR(IF(VLOOKUP(A641,VocabularyNL!$A:$H,8)=0,"",VLOOKUP(A641,VocabularyNL!$A:$H,8)),"")</f>
        <v>zie https://economie.fgov.be/nl/themas/ondernemingen/kruispuntbank-van/diensten-voor-administraties/codetabellen (code NACE versie 2008)</v>
      </c>
      <c r="L641" s="58" t="str">
        <f>IFERROR(IF(VLOOKUP(A641,VocabularyFR!$A:$H,8)=0,"",VLOOKUP(A641,VocabularyFR!$A:$H,8)),"")</f>
        <v>voir https://economie.fgov.be/nl/themas/ondernemingen/kruispuntbank-van/diensten-voor-administraties/codetabellen (code NACE version 2008)</v>
      </c>
      <c r="M641" s="2"/>
    </row>
    <row r="642" spans="1:13" s="7" customFormat="1" ht="28.8" x14ac:dyDescent="0.3">
      <c r="A642" s="35">
        <v>701</v>
      </c>
      <c r="B642" s="38" t="str">
        <f>IF($A642&lt;&gt;"",VLOOKUP($A642,Vocabulary!$A:$J,4,),"")</f>
        <v>Location</v>
      </c>
      <c r="C642" s="58" t="str">
        <f>IF($A642&lt;&gt;"",IF(VLOOKUP($A642,Vocabulary!$A:$J,2,)="","",VLOOKUP($A642,Vocabulary!$A:$J,2,)),"")</f>
        <v>CountryNisCode</v>
      </c>
      <c r="D642" s="58" t="str">
        <f>IF($A642&lt;&gt;"",IF(VLOOKUP($A642,Vocabulary!$A:$J,10,)="","",VLOOKUP($A642,Vocabulary!$A:$J,10,)),"")</f>
        <v>&lt;fed-thesaurus:countryniscode#id&gt;</v>
      </c>
      <c r="E642" s="58" t="str">
        <f>IFERROR(IF(VLOOKUP(A642,VocabularyNL!$A:$G,6)=0,"",VLOOKUP(A642,VocabularyNL!$A:$G,6)),"")</f>
        <v>Land NIS-code</v>
      </c>
      <c r="F642" s="58" t="str">
        <f>IFERROR(IF(VLOOKUP(A642,VocabularyFR!$A:$G,6)=0,"",VLOOKUP(A642,VocabularyFR!$A:$G,6)),"")</f>
        <v>Code INS du pays</v>
      </c>
      <c r="G642" s="38" t="str">
        <f>IF($A642&lt;&gt;"",VLOOKUP($A642,Vocabulary!$A:$J,3,),"")</f>
        <v>NIS code representing a country as defined by statbel.fgov.be</v>
      </c>
      <c r="H642" s="58" t="str">
        <f>IFERROR(IF(VLOOKUP(A642,VocabularyNL!$A:$G,7)=0,"",VLOOKUP(A642,VocabularyNL!$A:$H,7)),"")</f>
        <v>NIS-code voor een land, zoals gedefinieerd door statbel.fgov.be</v>
      </c>
      <c r="I642" s="58" t="str">
        <f>IFERROR(IF(VLOOKUP(A642,VocabularyFR!$A:$G,7)=0,"",VLOOKUP(A642,VocabularyFR!$A:$H,7)),"")</f>
        <v>Code INS pour un pays, comme defini par statbel.fgov.be</v>
      </c>
      <c r="J642" s="58" t="str">
        <f>IF($A642&lt;&gt;"",IF(VLOOKUP($A642,Vocabulary!$A:$J,7,)="","",VLOOKUP($A642,Vocabulary!$A:$J,7,)),"")</f>
        <v>Possible values are in range from 100 to 999</v>
      </c>
      <c r="K642" s="58" t="str">
        <f>IFERROR(IF(VLOOKUP(A642,VocabularyNL!$A:$H,8)=0,"",VLOOKUP(A642,VocabularyNL!$A:$H,8)),"")</f>
        <v>Geldige waarden van 100 tot 999</v>
      </c>
      <c r="L642" s="58" t="str">
        <f>IFERROR(IF(VLOOKUP(A642,VocabularyFR!$A:$H,8)=0,"",VLOOKUP(A642,VocabularyFR!$A:$H,8)),"")</f>
        <v>Valeurs possibles de 100 à 999</v>
      </c>
    </row>
    <row r="643" spans="1:13" s="7" customFormat="1" x14ac:dyDescent="0.3">
      <c r="A643" s="31"/>
      <c r="B643" s="31"/>
      <c r="C643" s="31"/>
      <c r="D643" s="31"/>
      <c r="E643" s="31"/>
      <c r="F643" s="31"/>
      <c r="G643" s="31"/>
      <c r="H643" s="33"/>
      <c r="I643" s="33"/>
      <c r="J643" s="33"/>
      <c r="K643" s="33"/>
      <c r="L643" s="33"/>
    </row>
    <row r="644" spans="1:13" s="7" customFormat="1" x14ac:dyDescent="0.3">
      <c r="A644" s="31"/>
      <c r="B644" s="31"/>
      <c r="C644" s="31"/>
      <c r="D644" s="31"/>
      <c r="E644" s="31"/>
      <c r="F644" s="31"/>
      <c r="G644" s="31"/>
      <c r="H644" s="33"/>
      <c r="I644" s="33"/>
      <c r="J644" s="33"/>
      <c r="K644" s="33"/>
      <c r="L644" s="33"/>
    </row>
    <row r="645" spans="1:13" s="7" customFormat="1" x14ac:dyDescent="0.3">
      <c r="A645" s="31"/>
      <c r="B645" s="31"/>
      <c r="C645" s="31"/>
      <c r="D645" s="31"/>
      <c r="E645" s="31"/>
      <c r="F645" s="31"/>
      <c r="G645" s="31"/>
      <c r="H645" s="33"/>
      <c r="I645" s="33"/>
      <c r="J645" s="33"/>
      <c r="K645" s="33"/>
      <c r="L645" s="33"/>
    </row>
    <row r="646" spans="1:13" s="7" customFormat="1" x14ac:dyDescent="0.3">
      <c r="A646" s="31"/>
      <c r="B646" s="31"/>
      <c r="C646" s="31"/>
      <c r="D646" s="31"/>
      <c r="E646" s="31"/>
      <c r="F646" s="31"/>
      <c r="G646" s="31"/>
      <c r="H646" s="33"/>
      <c r="I646" s="33"/>
      <c r="J646" s="33"/>
      <c r="K646" s="33"/>
      <c r="L646" s="33"/>
    </row>
    <row r="647" spans="1:13" s="7" customFormat="1" x14ac:dyDescent="0.3">
      <c r="A647" s="31"/>
      <c r="B647" s="31"/>
      <c r="C647" s="31"/>
      <c r="D647" s="31"/>
      <c r="E647" s="31"/>
      <c r="F647" s="31"/>
      <c r="G647" s="31"/>
      <c r="H647" s="33"/>
      <c r="I647" s="33"/>
      <c r="J647" s="33"/>
      <c r="K647" s="33"/>
      <c r="L647" s="33"/>
    </row>
    <row r="648" spans="1:13" s="7" customFormat="1" x14ac:dyDescent="0.3">
      <c r="A648" s="31"/>
      <c r="B648" s="31"/>
      <c r="C648" s="31"/>
      <c r="D648" s="31"/>
      <c r="E648" s="31"/>
      <c r="F648" s="31"/>
      <c r="G648" s="31"/>
      <c r="H648" s="33"/>
      <c r="I648" s="33"/>
      <c r="J648" s="33"/>
      <c r="K648" s="33"/>
      <c r="L648" s="33"/>
    </row>
    <row r="649" spans="1:13" s="7" customFormat="1" x14ac:dyDescent="0.3">
      <c r="A649" s="31"/>
      <c r="B649" s="31"/>
      <c r="C649" s="31"/>
      <c r="D649" s="31"/>
      <c r="E649" s="31"/>
      <c r="F649" s="31"/>
      <c r="G649" s="31"/>
      <c r="H649" s="33"/>
      <c r="I649" s="33"/>
      <c r="J649" s="33"/>
      <c r="K649" s="33"/>
      <c r="L649" s="33"/>
    </row>
    <row r="650" spans="1:13" s="7" customFormat="1" x14ac:dyDescent="0.3">
      <c r="A650" s="31"/>
      <c r="B650" s="31"/>
      <c r="C650" s="31"/>
      <c r="D650" s="31"/>
      <c r="E650" s="31"/>
      <c r="F650" s="31"/>
      <c r="G650" s="31"/>
      <c r="H650" s="33"/>
      <c r="I650" s="33"/>
      <c r="J650" s="33"/>
      <c r="K650" s="33"/>
      <c r="L650" s="33"/>
    </row>
    <row r="651" spans="1:13" s="7" customFormat="1" x14ac:dyDescent="0.3">
      <c r="A651" s="31"/>
      <c r="B651" s="31"/>
      <c r="C651" s="31"/>
      <c r="D651" s="31"/>
      <c r="E651" s="31"/>
      <c r="F651" s="31"/>
      <c r="G651" s="31"/>
      <c r="H651" s="33"/>
      <c r="I651" s="33"/>
      <c r="J651" s="33"/>
      <c r="K651" s="33"/>
      <c r="L651" s="33"/>
    </row>
    <row r="652" spans="1:13" s="7" customFormat="1" x14ac:dyDescent="0.3">
      <c r="A652" s="31"/>
      <c r="B652" s="31"/>
      <c r="C652" s="31"/>
      <c r="D652" s="31"/>
      <c r="E652" s="31"/>
      <c r="F652" s="31"/>
      <c r="G652" s="31"/>
      <c r="H652" s="33"/>
      <c r="I652" s="33"/>
      <c r="J652" s="33"/>
      <c r="K652" s="33"/>
      <c r="L652" s="33"/>
    </row>
    <row r="653" spans="1:13" s="7" customFormat="1" x14ac:dyDescent="0.3">
      <c r="A653" s="31"/>
      <c r="B653" s="31"/>
      <c r="C653" s="31"/>
      <c r="D653" s="31"/>
      <c r="E653" s="31"/>
      <c r="F653" s="31"/>
      <c r="G653" s="31"/>
      <c r="H653" s="33"/>
      <c r="I653" s="33"/>
      <c r="J653" s="33"/>
      <c r="K653" s="33"/>
      <c r="L653" s="33"/>
    </row>
    <row r="654" spans="1:13" s="7" customFormat="1" x14ac:dyDescent="0.3">
      <c r="A654" s="31"/>
      <c r="B654" s="31"/>
      <c r="C654" s="31"/>
      <c r="D654" s="31"/>
      <c r="E654" s="31"/>
      <c r="F654" s="31"/>
      <c r="G654" s="31"/>
      <c r="H654" s="33"/>
      <c r="I654" s="33"/>
      <c r="J654" s="33"/>
      <c r="K654" s="33"/>
      <c r="L654" s="33"/>
    </row>
    <row r="655" spans="1:13" s="7" customFormat="1" x14ac:dyDescent="0.3">
      <c r="A655" s="31"/>
      <c r="B655" s="31"/>
      <c r="C655" s="31"/>
      <c r="D655" s="31"/>
      <c r="E655" s="31"/>
      <c r="F655" s="31"/>
      <c r="G655" s="31"/>
      <c r="H655" s="33"/>
      <c r="I655" s="33"/>
      <c r="J655" s="33"/>
      <c r="K655" s="33"/>
      <c r="L655" s="33"/>
    </row>
    <row r="656" spans="1:13" s="7" customFormat="1" x14ac:dyDescent="0.3">
      <c r="A656" s="31"/>
      <c r="B656" s="31"/>
      <c r="C656" s="31"/>
      <c r="D656" s="31"/>
      <c r="E656" s="31"/>
      <c r="F656" s="31"/>
      <c r="G656" s="31"/>
      <c r="H656" s="33"/>
      <c r="I656" s="33"/>
      <c r="J656" s="33"/>
      <c r="K656" s="33"/>
      <c r="L656" s="33"/>
    </row>
    <row r="657" spans="1:12" s="7" customFormat="1" x14ac:dyDescent="0.3">
      <c r="A657" s="31"/>
      <c r="B657" s="31"/>
      <c r="C657" s="31"/>
      <c r="D657" s="31"/>
      <c r="E657" s="31"/>
      <c r="F657" s="31"/>
      <c r="G657" s="31"/>
      <c r="H657" s="33"/>
      <c r="I657" s="33"/>
      <c r="J657" s="33"/>
      <c r="K657" s="33"/>
      <c r="L657" s="33"/>
    </row>
    <row r="658" spans="1:12" s="7" customFormat="1" x14ac:dyDescent="0.3">
      <c r="A658" s="31"/>
      <c r="B658" s="31"/>
      <c r="C658" s="31"/>
      <c r="D658" s="31"/>
      <c r="E658" s="31"/>
      <c r="F658" s="31"/>
      <c r="G658" s="31"/>
      <c r="H658" s="33"/>
      <c r="I658" s="33"/>
      <c r="J658" s="33"/>
      <c r="K658" s="33"/>
      <c r="L658" s="33"/>
    </row>
    <row r="659" spans="1:12" s="7" customFormat="1" x14ac:dyDescent="0.3">
      <c r="A659" s="31"/>
      <c r="B659" s="31"/>
      <c r="C659" s="31"/>
      <c r="D659" s="31"/>
      <c r="E659" s="31"/>
      <c r="F659" s="31"/>
      <c r="G659" s="31"/>
      <c r="H659" s="33"/>
      <c r="I659" s="33"/>
      <c r="J659" s="33"/>
      <c r="K659" s="33"/>
      <c r="L659" s="33"/>
    </row>
    <row r="660" spans="1:12" s="7" customFormat="1" x14ac:dyDescent="0.3">
      <c r="A660" s="31"/>
      <c r="B660" s="31"/>
      <c r="C660" s="31"/>
      <c r="D660" s="31"/>
      <c r="E660" s="31"/>
      <c r="F660" s="31"/>
      <c r="G660" s="31"/>
      <c r="H660" s="33"/>
      <c r="I660" s="33"/>
      <c r="J660" s="33"/>
      <c r="K660" s="33"/>
      <c r="L660" s="33"/>
    </row>
    <row r="661" spans="1:12" s="7" customFormat="1" x14ac:dyDescent="0.3">
      <c r="A661" s="31"/>
      <c r="B661" s="31"/>
      <c r="C661" s="31"/>
      <c r="D661" s="31"/>
      <c r="E661" s="31"/>
      <c r="F661" s="31"/>
      <c r="G661" s="31"/>
      <c r="H661" s="33"/>
      <c r="I661" s="33"/>
      <c r="J661" s="33"/>
      <c r="K661" s="33"/>
      <c r="L661" s="33"/>
    </row>
    <row r="662" spans="1:12" s="7" customFormat="1" x14ac:dyDescent="0.3">
      <c r="A662" s="31"/>
      <c r="B662" s="31"/>
      <c r="C662" s="31"/>
      <c r="D662" s="31"/>
      <c r="E662" s="31"/>
      <c r="F662" s="31"/>
      <c r="G662" s="31"/>
      <c r="H662" s="33"/>
      <c r="I662" s="33"/>
      <c r="J662" s="33"/>
      <c r="K662" s="33"/>
      <c r="L662" s="33"/>
    </row>
    <row r="663" spans="1:12" s="7" customFormat="1" x14ac:dyDescent="0.3">
      <c r="A663" s="31"/>
      <c r="B663" s="31"/>
      <c r="C663" s="31"/>
      <c r="D663" s="31"/>
      <c r="E663" s="31"/>
      <c r="F663" s="31"/>
      <c r="G663" s="31"/>
      <c r="H663" s="33"/>
      <c r="I663" s="33"/>
      <c r="J663" s="33"/>
      <c r="K663" s="33"/>
      <c r="L663" s="33"/>
    </row>
    <row r="664" spans="1:12" s="7" customFormat="1" x14ac:dyDescent="0.3">
      <c r="A664" s="31"/>
      <c r="B664" s="31"/>
      <c r="C664" s="31"/>
      <c r="D664" s="31"/>
      <c r="E664" s="31"/>
      <c r="F664" s="31"/>
      <c r="G664" s="31"/>
      <c r="H664" s="33"/>
      <c r="I664" s="33"/>
      <c r="J664" s="33"/>
      <c r="K664" s="33"/>
      <c r="L664" s="33"/>
    </row>
    <row r="665" spans="1:12" s="7" customFormat="1" x14ac:dyDescent="0.3">
      <c r="A665" s="31"/>
      <c r="B665" s="31"/>
      <c r="C665" s="31"/>
      <c r="D665" s="31"/>
      <c r="E665" s="31"/>
      <c r="F665" s="31"/>
      <c r="G665" s="31"/>
      <c r="H665" s="33"/>
      <c r="I665" s="33"/>
      <c r="J665" s="33"/>
      <c r="K665" s="33"/>
      <c r="L665" s="33"/>
    </row>
    <row r="666" spans="1:12" s="7" customFormat="1" x14ac:dyDescent="0.3">
      <c r="A666" s="31"/>
      <c r="B666" s="31"/>
      <c r="C666" s="31"/>
      <c r="D666" s="31"/>
      <c r="E666" s="31"/>
      <c r="F666" s="31"/>
      <c r="G666" s="31"/>
      <c r="H666" s="33"/>
      <c r="I666" s="33"/>
      <c r="J666" s="33"/>
      <c r="K666" s="33"/>
      <c r="L666" s="33"/>
    </row>
    <row r="667" spans="1:12" s="7" customFormat="1" x14ac:dyDescent="0.3">
      <c r="A667" s="31"/>
      <c r="B667" s="31"/>
      <c r="C667" s="31"/>
      <c r="D667" s="31"/>
      <c r="E667" s="31"/>
      <c r="F667" s="31"/>
      <c r="G667" s="31"/>
      <c r="H667" s="33"/>
      <c r="I667" s="33"/>
      <c r="J667" s="33"/>
      <c r="K667" s="33"/>
      <c r="L667" s="33"/>
    </row>
    <row r="668" spans="1:12" s="7" customFormat="1" x14ac:dyDescent="0.3">
      <c r="A668" s="31"/>
      <c r="B668" s="31"/>
      <c r="C668" s="31"/>
      <c r="D668" s="31"/>
      <c r="E668" s="31"/>
      <c r="F668" s="31"/>
      <c r="G668" s="31"/>
      <c r="H668" s="33"/>
      <c r="I668" s="33"/>
      <c r="J668" s="33"/>
      <c r="K668" s="33"/>
      <c r="L668" s="33"/>
    </row>
    <row r="669" spans="1:12" s="7" customFormat="1" x14ac:dyDescent="0.3">
      <c r="A669" s="31"/>
      <c r="B669" s="31"/>
      <c r="C669" s="31"/>
      <c r="D669" s="31"/>
      <c r="E669" s="31"/>
      <c r="F669" s="31"/>
      <c r="G669" s="31"/>
      <c r="H669" s="33"/>
      <c r="I669" s="33"/>
      <c r="J669" s="33"/>
      <c r="K669" s="33"/>
      <c r="L669" s="33"/>
    </row>
    <row r="670" spans="1:12" s="7" customFormat="1" x14ac:dyDescent="0.3">
      <c r="A670" s="31"/>
      <c r="B670" s="31"/>
      <c r="C670" s="31"/>
      <c r="D670" s="31"/>
      <c r="E670" s="31"/>
      <c r="F670" s="31"/>
      <c r="G670" s="31"/>
      <c r="H670" s="33"/>
      <c r="I670" s="33"/>
      <c r="J670" s="33"/>
      <c r="K670" s="33"/>
      <c r="L670" s="33"/>
    </row>
    <row r="671" spans="1:12" s="7" customFormat="1" x14ac:dyDescent="0.3">
      <c r="A671" s="31"/>
      <c r="B671" s="31"/>
      <c r="C671" s="31"/>
      <c r="D671" s="31"/>
      <c r="E671" s="31"/>
      <c r="F671" s="31"/>
      <c r="G671" s="31"/>
      <c r="H671" s="33"/>
      <c r="I671" s="33"/>
      <c r="J671" s="33"/>
      <c r="K671" s="33"/>
      <c r="L671" s="33"/>
    </row>
    <row r="672" spans="1:12" s="7" customFormat="1" x14ac:dyDescent="0.3">
      <c r="A672" s="31"/>
      <c r="B672" s="31"/>
      <c r="C672" s="31"/>
      <c r="D672" s="31"/>
      <c r="E672" s="31"/>
      <c r="F672" s="31"/>
      <c r="G672" s="31"/>
      <c r="H672" s="33"/>
      <c r="I672" s="33"/>
      <c r="J672" s="33"/>
      <c r="K672" s="33"/>
      <c r="L672" s="33"/>
    </row>
    <row r="673" spans="1:12" s="7" customFormat="1" x14ac:dyDescent="0.3">
      <c r="A673" s="31"/>
      <c r="B673" s="31"/>
      <c r="C673" s="31"/>
      <c r="D673" s="31"/>
      <c r="E673" s="31"/>
      <c r="F673" s="31"/>
      <c r="G673" s="31"/>
      <c r="H673" s="33"/>
      <c r="I673" s="33"/>
      <c r="J673" s="33"/>
      <c r="K673" s="33"/>
      <c r="L673" s="33"/>
    </row>
    <row r="674" spans="1:12" s="7" customFormat="1" x14ac:dyDescent="0.3">
      <c r="A674" s="31"/>
      <c r="B674" s="31"/>
      <c r="C674" s="31"/>
      <c r="D674" s="31"/>
      <c r="E674" s="31"/>
      <c r="F674" s="31"/>
      <c r="G674" s="31"/>
      <c r="H674" s="33"/>
      <c r="I674" s="33"/>
      <c r="J674" s="33"/>
      <c r="K674" s="33"/>
      <c r="L674" s="33"/>
    </row>
    <row r="675" spans="1:12" s="7" customFormat="1" x14ac:dyDescent="0.3">
      <c r="A675" s="31"/>
      <c r="B675" s="31"/>
      <c r="C675" s="31"/>
      <c r="D675" s="31"/>
      <c r="E675" s="31"/>
      <c r="F675" s="31"/>
      <c r="G675" s="31"/>
      <c r="H675" s="33"/>
      <c r="I675" s="33"/>
      <c r="J675" s="33"/>
      <c r="K675" s="33"/>
      <c r="L675" s="33"/>
    </row>
    <row r="676" spans="1:12" s="7" customFormat="1" x14ac:dyDescent="0.3">
      <c r="A676" s="31"/>
      <c r="B676" s="31"/>
      <c r="C676" s="31"/>
      <c r="D676" s="31"/>
      <c r="E676" s="31"/>
      <c r="F676" s="31"/>
      <c r="G676" s="31"/>
      <c r="H676" s="33"/>
      <c r="I676" s="33"/>
      <c r="J676" s="33"/>
      <c r="K676" s="33"/>
      <c r="L676" s="33"/>
    </row>
    <row r="677" spans="1:12" s="7" customFormat="1" x14ac:dyDescent="0.3">
      <c r="A677" s="31"/>
      <c r="B677" s="31"/>
      <c r="C677" s="31"/>
      <c r="D677" s="31"/>
      <c r="E677" s="31"/>
      <c r="F677" s="31"/>
      <c r="G677" s="31"/>
      <c r="H677" s="33"/>
      <c r="I677" s="33"/>
      <c r="J677" s="33"/>
      <c r="K677" s="33"/>
      <c r="L677" s="33"/>
    </row>
    <row r="678" spans="1:12" s="7" customFormat="1" x14ac:dyDescent="0.3">
      <c r="A678" s="31"/>
      <c r="B678" s="31"/>
      <c r="C678" s="31"/>
      <c r="D678" s="31"/>
      <c r="E678" s="31"/>
      <c r="F678" s="31"/>
      <c r="G678" s="31"/>
      <c r="H678" s="33"/>
      <c r="I678" s="33"/>
      <c r="J678" s="33"/>
      <c r="K678" s="33"/>
      <c r="L678" s="33"/>
    </row>
    <row r="679" spans="1:12" s="7" customFormat="1" x14ac:dyDescent="0.3">
      <c r="A679" s="31"/>
      <c r="B679" s="31"/>
      <c r="C679" s="31"/>
      <c r="D679" s="31"/>
      <c r="E679" s="31"/>
      <c r="F679" s="31"/>
      <c r="G679" s="31"/>
      <c r="H679" s="33"/>
      <c r="I679" s="33"/>
      <c r="J679" s="33"/>
      <c r="K679" s="33"/>
      <c r="L679" s="33"/>
    </row>
    <row r="680" spans="1:12" s="7" customFormat="1" x14ac:dyDescent="0.3">
      <c r="A680" s="31"/>
      <c r="B680" s="31"/>
      <c r="C680" s="31"/>
      <c r="D680" s="31"/>
      <c r="E680" s="31"/>
      <c r="F680" s="31"/>
      <c r="G680" s="31"/>
      <c r="H680" s="33"/>
      <c r="I680" s="33"/>
      <c r="J680" s="33"/>
      <c r="K680" s="33"/>
      <c r="L680" s="33"/>
    </row>
    <row r="681" spans="1:12" s="7" customFormat="1" x14ac:dyDescent="0.3">
      <c r="A681" s="31"/>
      <c r="B681" s="31"/>
      <c r="C681" s="31"/>
      <c r="D681" s="31"/>
      <c r="E681" s="31"/>
      <c r="F681" s="31"/>
      <c r="G681" s="31"/>
      <c r="H681" s="33"/>
      <c r="I681" s="33"/>
      <c r="J681" s="33"/>
      <c r="K681" s="33"/>
      <c r="L681" s="33"/>
    </row>
    <row r="682" spans="1:12" s="7" customFormat="1" x14ac:dyDescent="0.3">
      <c r="A682" s="31"/>
      <c r="B682" s="31"/>
      <c r="C682" s="31"/>
      <c r="D682" s="31"/>
      <c r="E682" s="31"/>
      <c r="F682" s="31"/>
      <c r="G682" s="31"/>
      <c r="H682" s="33"/>
      <c r="I682" s="33"/>
      <c r="J682" s="33"/>
      <c r="K682" s="33"/>
      <c r="L682" s="33"/>
    </row>
    <row r="683" spans="1:12" s="7" customFormat="1" x14ac:dyDescent="0.3">
      <c r="A683" s="31"/>
      <c r="B683" s="31"/>
      <c r="C683" s="31"/>
      <c r="D683" s="31"/>
      <c r="E683" s="31"/>
      <c r="F683" s="31"/>
      <c r="G683" s="31"/>
      <c r="H683" s="33"/>
      <c r="I683" s="33"/>
      <c r="J683" s="33"/>
      <c r="K683" s="33"/>
      <c r="L683" s="33"/>
    </row>
    <row r="684" spans="1:12" s="7" customFormat="1" x14ac:dyDescent="0.3">
      <c r="A684" s="31"/>
      <c r="B684" s="31"/>
      <c r="C684" s="31"/>
      <c r="D684" s="31"/>
      <c r="E684" s="31"/>
      <c r="F684" s="31"/>
      <c r="G684" s="31"/>
      <c r="H684" s="33"/>
      <c r="I684" s="33"/>
      <c r="J684" s="33"/>
      <c r="K684" s="33"/>
      <c r="L684" s="33"/>
    </row>
    <row r="685" spans="1:12" s="7" customFormat="1" x14ac:dyDescent="0.3">
      <c r="A685" s="31"/>
      <c r="B685" s="31"/>
      <c r="C685" s="31"/>
      <c r="D685" s="31"/>
      <c r="E685" s="31"/>
      <c r="F685" s="31"/>
      <c r="G685" s="31"/>
      <c r="H685" s="33"/>
      <c r="I685" s="33"/>
      <c r="J685" s="33"/>
      <c r="K685" s="33"/>
      <c r="L685" s="33"/>
    </row>
    <row r="686" spans="1:12" s="7" customFormat="1" x14ac:dyDescent="0.3">
      <c r="A686" s="31"/>
      <c r="B686" s="31"/>
      <c r="C686" s="31"/>
      <c r="D686" s="31"/>
      <c r="E686" s="31"/>
      <c r="F686" s="31"/>
      <c r="G686" s="31"/>
      <c r="H686" s="33"/>
      <c r="I686" s="33"/>
      <c r="J686" s="33"/>
      <c r="K686" s="33"/>
      <c r="L686" s="33"/>
    </row>
    <row r="687" spans="1:12" s="7" customFormat="1" x14ac:dyDescent="0.3">
      <c r="A687" s="31"/>
      <c r="B687" s="31"/>
      <c r="C687" s="31"/>
      <c r="D687" s="31"/>
      <c r="E687" s="31"/>
      <c r="F687" s="31"/>
      <c r="G687" s="31"/>
      <c r="H687" s="33"/>
      <c r="I687" s="33"/>
      <c r="J687" s="33"/>
      <c r="K687" s="33"/>
      <c r="L687" s="33"/>
    </row>
    <row r="688" spans="1:12" s="7" customFormat="1" x14ac:dyDescent="0.3">
      <c r="A688" s="31"/>
      <c r="B688" s="31"/>
      <c r="C688" s="31"/>
      <c r="D688" s="31"/>
      <c r="E688" s="31"/>
      <c r="F688" s="31"/>
      <c r="G688" s="31"/>
      <c r="H688" s="33"/>
      <c r="I688" s="33"/>
      <c r="J688" s="33"/>
      <c r="K688" s="33"/>
      <c r="L688" s="33"/>
    </row>
    <row r="689" spans="1:12" s="7" customFormat="1" x14ac:dyDescent="0.3">
      <c r="A689" s="31"/>
      <c r="B689" s="31"/>
      <c r="C689" s="31"/>
      <c r="D689" s="31"/>
      <c r="E689" s="31"/>
      <c r="F689" s="31"/>
      <c r="G689" s="31"/>
      <c r="H689" s="33"/>
      <c r="I689" s="33"/>
      <c r="J689" s="33"/>
      <c r="K689" s="33"/>
      <c r="L689" s="33"/>
    </row>
    <row r="690" spans="1:12" s="7" customFormat="1" x14ac:dyDescent="0.3">
      <c r="A690" s="31"/>
      <c r="B690" s="31"/>
      <c r="C690" s="31"/>
      <c r="D690" s="31"/>
      <c r="E690" s="31"/>
      <c r="F690" s="31"/>
      <c r="G690" s="31"/>
      <c r="H690" s="33"/>
      <c r="I690" s="33"/>
      <c r="J690" s="33"/>
      <c r="K690" s="33"/>
      <c r="L690" s="33"/>
    </row>
    <row r="691" spans="1:12" s="7" customFormat="1" x14ac:dyDescent="0.3">
      <c r="A691" s="31"/>
      <c r="B691" s="31"/>
      <c r="C691" s="31"/>
      <c r="D691" s="31"/>
      <c r="E691" s="31"/>
      <c r="F691" s="31"/>
      <c r="G691" s="31"/>
      <c r="H691" s="33"/>
      <c r="I691" s="33"/>
      <c r="J691" s="33"/>
      <c r="K691" s="33"/>
      <c r="L691" s="33"/>
    </row>
    <row r="692" spans="1:12" s="7" customFormat="1" x14ac:dyDescent="0.3">
      <c r="A692" s="31"/>
      <c r="B692" s="31"/>
      <c r="C692" s="31"/>
      <c r="D692" s="31"/>
      <c r="E692" s="31"/>
      <c r="F692" s="31"/>
      <c r="G692" s="31"/>
      <c r="H692" s="33"/>
      <c r="I692" s="33"/>
      <c r="J692" s="33"/>
      <c r="K692" s="33"/>
      <c r="L692" s="33"/>
    </row>
    <row r="693" spans="1:12" s="7" customFormat="1" x14ac:dyDescent="0.3">
      <c r="A693" s="31"/>
      <c r="B693" s="31"/>
      <c r="C693" s="31"/>
      <c r="D693" s="31"/>
      <c r="E693" s="31"/>
      <c r="F693" s="31"/>
      <c r="G693" s="31"/>
      <c r="H693" s="33"/>
      <c r="I693" s="33"/>
      <c r="J693" s="33"/>
      <c r="K693" s="33"/>
      <c r="L693" s="33"/>
    </row>
    <row r="694" spans="1:12" s="7" customFormat="1" x14ac:dyDescent="0.3">
      <c r="A694" s="31"/>
      <c r="B694" s="31"/>
      <c r="C694" s="31"/>
      <c r="D694" s="31"/>
      <c r="E694" s="31"/>
      <c r="F694" s="31"/>
      <c r="G694" s="31"/>
      <c r="H694" s="33"/>
      <c r="I694" s="33"/>
      <c r="J694" s="33"/>
      <c r="K694" s="33"/>
      <c r="L694" s="33"/>
    </row>
    <row r="695" spans="1:12" s="7" customFormat="1" x14ac:dyDescent="0.3">
      <c r="A695" s="31"/>
      <c r="B695" s="31"/>
      <c r="C695" s="31"/>
      <c r="D695" s="31"/>
      <c r="E695" s="31"/>
      <c r="F695" s="31"/>
      <c r="G695" s="31"/>
      <c r="H695" s="33"/>
      <c r="I695" s="33"/>
      <c r="J695" s="33"/>
      <c r="K695" s="33"/>
      <c r="L695" s="33"/>
    </row>
    <row r="696" spans="1:12" s="7" customFormat="1" x14ac:dyDescent="0.3">
      <c r="A696" s="31"/>
      <c r="B696" s="31"/>
      <c r="C696" s="31"/>
      <c r="D696" s="31"/>
      <c r="E696" s="31"/>
      <c r="F696" s="31"/>
      <c r="G696" s="31"/>
      <c r="H696" s="33"/>
      <c r="I696" s="33"/>
      <c r="J696" s="33"/>
      <c r="K696" s="33"/>
      <c r="L696" s="33"/>
    </row>
    <row r="697" spans="1:12" s="7" customFormat="1" x14ac:dyDescent="0.3">
      <c r="A697" s="31"/>
      <c r="B697" s="31"/>
      <c r="C697" s="31"/>
      <c r="D697" s="31"/>
      <c r="E697" s="31"/>
      <c r="F697" s="31"/>
      <c r="G697" s="31"/>
      <c r="H697" s="33"/>
      <c r="I697" s="33"/>
      <c r="J697" s="33"/>
      <c r="K697" s="33"/>
      <c r="L697" s="33"/>
    </row>
    <row r="698" spans="1:12" s="7" customFormat="1" x14ac:dyDescent="0.3">
      <c r="A698" s="31"/>
      <c r="B698" s="31"/>
      <c r="C698" s="31"/>
      <c r="D698" s="31"/>
      <c r="E698" s="31"/>
      <c r="F698" s="31"/>
      <c r="G698" s="31"/>
      <c r="H698" s="33"/>
      <c r="I698" s="33"/>
      <c r="J698" s="33"/>
      <c r="K698" s="33"/>
      <c r="L698" s="33"/>
    </row>
    <row r="699" spans="1:12" s="7" customFormat="1" x14ac:dyDescent="0.3">
      <c r="A699" s="31"/>
      <c r="B699" s="31"/>
      <c r="C699" s="31"/>
      <c r="D699" s="31"/>
      <c r="E699" s="31"/>
      <c r="F699" s="31"/>
      <c r="G699" s="31"/>
      <c r="H699" s="33"/>
      <c r="I699" s="33"/>
      <c r="J699" s="33"/>
      <c r="K699" s="33"/>
      <c r="L699" s="33"/>
    </row>
    <row r="700" spans="1:12" s="7" customFormat="1" x14ac:dyDescent="0.3">
      <c r="A700" s="31"/>
      <c r="B700" s="31"/>
      <c r="C700" s="31"/>
      <c r="D700" s="31"/>
      <c r="E700" s="31"/>
      <c r="F700" s="31"/>
      <c r="G700" s="31"/>
      <c r="H700" s="33"/>
      <c r="I700" s="33"/>
      <c r="J700" s="33"/>
      <c r="K700" s="33"/>
      <c r="L700" s="33"/>
    </row>
    <row r="701" spans="1:12" s="7" customFormat="1" x14ac:dyDescent="0.3">
      <c r="A701" s="31"/>
      <c r="B701" s="31"/>
      <c r="C701" s="31"/>
      <c r="D701" s="31"/>
      <c r="E701" s="31"/>
      <c r="F701" s="31"/>
      <c r="G701" s="31"/>
      <c r="H701" s="33"/>
      <c r="I701" s="33"/>
      <c r="J701" s="33"/>
      <c r="K701" s="33"/>
      <c r="L701" s="33"/>
    </row>
    <row r="702" spans="1:12" s="7" customFormat="1" x14ac:dyDescent="0.3">
      <c r="A702" s="31"/>
      <c r="B702" s="31"/>
      <c r="C702" s="31"/>
      <c r="D702" s="31"/>
      <c r="E702" s="31"/>
      <c r="F702" s="31"/>
      <c r="G702" s="31"/>
      <c r="H702" s="33"/>
      <c r="I702" s="33"/>
      <c r="J702" s="33"/>
      <c r="K702" s="33"/>
      <c r="L702" s="33"/>
    </row>
    <row r="703" spans="1:12" s="7" customFormat="1" x14ac:dyDescent="0.3">
      <c r="A703" s="31"/>
      <c r="B703" s="31"/>
      <c r="C703" s="31"/>
      <c r="D703" s="31"/>
      <c r="E703" s="31"/>
      <c r="F703" s="31"/>
      <c r="G703" s="31"/>
      <c r="H703" s="33"/>
      <c r="I703" s="33"/>
      <c r="J703" s="33"/>
      <c r="K703" s="33"/>
      <c r="L703" s="33"/>
    </row>
    <row r="704" spans="1:12" s="7" customFormat="1" x14ac:dyDescent="0.3">
      <c r="A704" s="31"/>
      <c r="B704" s="31"/>
      <c r="C704" s="31"/>
      <c r="D704" s="31"/>
      <c r="E704" s="31"/>
      <c r="F704" s="31"/>
      <c r="G704" s="31"/>
      <c r="H704" s="33"/>
      <c r="I704" s="33"/>
      <c r="J704" s="33"/>
      <c r="K704" s="33"/>
      <c r="L704" s="33"/>
    </row>
    <row r="705" spans="1:12" s="7" customFormat="1" x14ac:dyDescent="0.3">
      <c r="A705" s="31"/>
      <c r="B705" s="31"/>
      <c r="C705" s="31"/>
      <c r="D705" s="31"/>
      <c r="E705" s="31"/>
      <c r="F705" s="31"/>
      <c r="G705" s="31"/>
      <c r="H705" s="33"/>
      <c r="I705" s="33"/>
      <c r="J705" s="33"/>
      <c r="K705" s="33"/>
      <c r="L705" s="33"/>
    </row>
    <row r="706" spans="1:12" s="7" customFormat="1" x14ac:dyDescent="0.3">
      <c r="A706" s="31"/>
      <c r="B706" s="31"/>
      <c r="C706" s="31"/>
      <c r="D706" s="31"/>
      <c r="E706" s="31"/>
      <c r="F706" s="31"/>
      <c r="G706" s="31"/>
      <c r="H706" s="33"/>
      <c r="I706" s="33"/>
      <c r="J706" s="33"/>
      <c r="K706" s="33"/>
      <c r="L706" s="33"/>
    </row>
    <row r="707" spans="1:12" s="7" customFormat="1" x14ac:dyDescent="0.3">
      <c r="A707" s="31"/>
      <c r="B707" s="31"/>
      <c r="C707" s="31"/>
      <c r="D707" s="31"/>
      <c r="E707" s="31"/>
      <c r="F707" s="31"/>
      <c r="G707" s="31"/>
      <c r="H707" s="33"/>
      <c r="I707" s="33"/>
      <c r="J707" s="33"/>
      <c r="K707" s="33"/>
      <c r="L707" s="33"/>
    </row>
    <row r="708" spans="1:12" s="7" customFormat="1" x14ac:dyDescent="0.3">
      <c r="A708" s="31"/>
      <c r="B708" s="31"/>
      <c r="C708" s="31"/>
      <c r="D708" s="31"/>
      <c r="E708" s="31"/>
      <c r="F708" s="31"/>
      <c r="G708" s="31"/>
      <c r="H708" s="33"/>
      <c r="I708" s="33"/>
      <c r="J708" s="33"/>
      <c r="K708" s="33"/>
      <c r="L708" s="33"/>
    </row>
    <row r="709" spans="1:12" s="7" customFormat="1" x14ac:dyDescent="0.3">
      <c r="A709" s="31"/>
      <c r="B709" s="31"/>
      <c r="C709" s="31"/>
      <c r="D709" s="31"/>
      <c r="E709" s="31"/>
      <c r="F709" s="31"/>
      <c r="G709" s="31"/>
      <c r="H709" s="33"/>
      <c r="I709" s="33"/>
      <c r="J709" s="33"/>
      <c r="K709" s="33"/>
      <c r="L709" s="33"/>
    </row>
    <row r="710" spans="1:12" s="7" customFormat="1" x14ac:dyDescent="0.3">
      <c r="A710" s="31"/>
      <c r="B710" s="31"/>
      <c r="C710" s="31"/>
      <c r="D710" s="31"/>
      <c r="E710" s="31"/>
      <c r="F710" s="31"/>
      <c r="G710" s="31"/>
      <c r="H710" s="33"/>
      <c r="I710" s="33"/>
      <c r="J710" s="33"/>
      <c r="K710" s="33"/>
      <c r="L710" s="33"/>
    </row>
    <row r="711" spans="1:12" s="7" customFormat="1" x14ac:dyDescent="0.3">
      <c r="A711" s="31"/>
      <c r="B711" s="31"/>
      <c r="C711" s="31"/>
      <c r="D711" s="31"/>
      <c r="E711" s="31"/>
      <c r="F711" s="31"/>
      <c r="G711" s="31"/>
      <c r="H711" s="33"/>
      <c r="I711" s="33"/>
      <c r="J711" s="33"/>
      <c r="K711" s="33"/>
      <c r="L711" s="33"/>
    </row>
    <row r="712" spans="1:12" s="7" customFormat="1" x14ac:dyDescent="0.3">
      <c r="A712" s="31"/>
      <c r="B712" s="31"/>
      <c r="C712" s="31"/>
      <c r="D712" s="31"/>
      <c r="E712" s="31"/>
      <c r="F712" s="31"/>
      <c r="G712" s="31"/>
      <c r="H712" s="33"/>
      <c r="I712" s="33"/>
      <c r="J712" s="33"/>
      <c r="K712" s="33"/>
      <c r="L712" s="33"/>
    </row>
    <row r="713" spans="1:12" s="7" customFormat="1" x14ac:dyDescent="0.3">
      <c r="A713" s="31"/>
      <c r="B713" s="31"/>
      <c r="C713" s="31"/>
      <c r="D713" s="31"/>
      <c r="E713" s="31"/>
      <c r="F713" s="31"/>
      <c r="G713" s="31"/>
      <c r="H713" s="33"/>
      <c r="I713" s="33"/>
      <c r="J713" s="33"/>
      <c r="K713" s="33"/>
      <c r="L713" s="33"/>
    </row>
    <row r="714" spans="1:12" s="7" customFormat="1" x14ac:dyDescent="0.3">
      <c r="A714" s="31"/>
      <c r="B714" s="31"/>
      <c r="C714" s="31"/>
      <c r="D714" s="31"/>
      <c r="E714" s="31"/>
      <c r="F714" s="31"/>
      <c r="G714" s="31"/>
      <c r="H714" s="33"/>
      <c r="I714" s="33"/>
      <c r="J714" s="33"/>
      <c r="K714" s="33"/>
      <c r="L714" s="33"/>
    </row>
    <row r="715" spans="1:12" s="7" customFormat="1" x14ac:dyDescent="0.3">
      <c r="A715" s="31"/>
      <c r="B715" s="31"/>
      <c r="C715" s="31"/>
      <c r="D715" s="31"/>
      <c r="E715" s="31"/>
      <c r="F715" s="31"/>
      <c r="G715" s="31"/>
      <c r="H715" s="33"/>
      <c r="I715" s="33"/>
      <c r="J715" s="33"/>
      <c r="K715" s="33"/>
      <c r="L715" s="33"/>
    </row>
    <row r="716" spans="1:12" s="7" customFormat="1" x14ac:dyDescent="0.3">
      <c r="A716" s="31"/>
      <c r="B716" s="31"/>
      <c r="C716" s="31"/>
      <c r="D716" s="31"/>
      <c r="E716" s="31"/>
      <c r="F716" s="31"/>
      <c r="G716" s="31"/>
      <c r="H716" s="33"/>
      <c r="I716" s="33"/>
      <c r="J716" s="33"/>
      <c r="K716" s="33"/>
      <c r="L716" s="33"/>
    </row>
    <row r="717" spans="1:12" s="7" customFormat="1" x14ac:dyDescent="0.3">
      <c r="A717" s="31"/>
      <c r="B717" s="31"/>
      <c r="C717" s="31"/>
      <c r="D717" s="31"/>
      <c r="E717" s="31"/>
      <c r="F717" s="31"/>
      <c r="G717" s="31"/>
      <c r="H717" s="33"/>
      <c r="I717" s="33"/>
      <c r="J717" s="33"/>
      <c r="K717" s="33"/>
      <c r="L717" s="33"/>
    </row>
    <row r="718" spans="1:12" s="7" customFormat="1" x14ac:dyDescent="0.3">
      <c r="A718" s="31"/>
      <c r="B718" s="31"/>
      <c r="C718" s="31"/>
      <c r="D718" s="31"/>
      <c r="E718" s="31"/>
      <c r="F718" s="31"/>
      <c r="G718" s="31"/>
      <c r="H718" s="33"/>
      <c r="I718" s="33"/>
      <c r="J718" s="33"/>
      <c r="K718" s="33"/>
      <c r="L718" s="33"/>
    </row>
    <row r="719" spans="1:12" s="7" customFormat="1" x14ac:dyDescent="0.3">
      <c r="A719" s="31"/>
      <c r="B719" s="31"/>
      <c r="C719" s="31"/>
      <c r="D719" s="31"/>
      <c r="E719" s="31"/>
      <c r="F719" s="31"/>
      <c r="G719" s="31"/>
      <c r="H719" s="33"/>
      <c r="I719" s="33"/>
      <c r="J719" s="33"/>
      <c r="K719" s="33"/>
      <c r="L719" s="33"/>
    </row>
    <row r="720" spans="1:12" s="7" customFormat="1" x14ac:dyDescent="0.3">
      <c r="A720" s="31"/>
      <c r="B720" s="31"/>
      <c r="C720" s="31"/>
      <c r="D720" s="31"/>
      <c r="E720" s="31"/>
      <c r="F720" s="31"/>
      <c r="G720" s="31"/>
      <c r="H720" s="33"/>
      <c r="I720" s="33"/>
      <c r="J720" s="33"/>
      <c r="K720" s="33"/>
      <c r="L720" s="33"/>
    </row>
    <row r="721" spans="1:12" s="7" customFormat="1" x14ac:dyDescent="0.3">
      <c r="A721" s="31"/>
      <c r="B721" s="31"/>
      <c r="C721" s="31"/>
      <c r="D721" s="31"/>
      <c r="E721" s="31"/>
      <c r="F721" s="31"/>
      <c r="G721" s="31"/>
      <c r="H721" s="33"/>
      <c r="I721" s="33"/>
      <c r="J721" s="33"/>
      <c r="K721" s="33"/>
      <c r="L721" s="33"/>
    </row>
    <row r="722" spans="1:12" s="7" customFormat="1" x14ac:dyDescent="0.3">
      <c r="A722" s="31"/>
      <c r="B722" s="31"/>
      <c r="C722" s="31"/>
      <c r="D722" s="31"/>
      <c r="E722" s="31"/>
      <c r="F722" s="31"/>
      <c r="G722" s="31"/>
      <c r="H722" s="33"/>
      <c r="I722" s="33"/>
      <c r="J722" s="33"/>
      <c r="K722" s="33"/>
      <c r="L722" s="33"/>
    </row>
    <row r="723" spans="1:12" s="7" customFormat="1" x14ac:dyDescent="0.3">
      <c r="A723" s="31"/>
      <c r="B723" s="31"/>
      <c r="C723" s="31"/>
      <c r="D723" s="31"/>
      <c r="E723" s="31"/>
      <c r="F723" s="31"/>
      <c r="G723" s="31"/>
      <c r="H723" s="33"/>
      <c r="I723" s="33"/>
      <c r="J723" s="33"/>
      <c r="K723" s="33"/>
      <c r="L723" s="33"/>
    </row>
    <row r="724" spans="1:12" s="7" customFormat="1" x14ac:dyDescent="0.3">
      <c r="A724" s="31"/>
      <c r="B724" s="31"/>
      <c r="C724" s="31"/>
      <c r="D724" s="31"/>
      <c r="E724" s="31"/>
      <c r="F724" s="31"/>
      <c r="G724" s="31"/>
      <c r="H724" s="33"/>
      <c r="I724" s="33"/>
      <c r="J724" s="33"/>
      <c r="K724" s="33"/>
      <c r="L724" s="33"/>
    </row>
    <row r="725" spans="1:12" s="7" customFormat="1" x14ac:dyDescent="0.3">
      <c r="A725" s="31"/>
      <c r="B725" s="31"/>
      <c r="C725" s="31"/>
      <c r="D725" s="31"/>
      <c r="E725" s="31"/>
      <c r="F725" s="31"/>
      <c r="G725" s="31"/>
      <c r="H725" s="33"/>
      <c r="I725" s="33"/>
      <c r="J725" s="33"/>
      <c r="K725" s="33"/>
      <c r="L725" s="33"/>
    </row>
    <row r="726" spans="1:12" s="7" customFormat="1" x14ac:dyDescent="0.3">
      <c r="A726" s="31"/>
      <c r="B726" s="31"/>
      <c r="C726" s="31"/>
      <c r="D726" s="31"/>
      <c r="E726" s="31"/>
      <c r="F726" s="31"/>
      <c r="G726" s="31"/>
      <c r="H726" s="33"/>
      <c r="I726" s="33"/>
      <c r="J726" s="33"/>
      <c r="K726" s="33"/>
      <c r="L726" s="33"/>
    </row>
    <row r="727" spans="1:12" s="7" customFormat="1" x14ac:dyDescent="0.3">
      <c r="A727" s="31"/>
      <c r="B727" s="31"/>
      <c r="C727" s="31"/>
      <c r="D727" s="31"/>
      <c r="E727" s="31"/>
      <c r="F727" s="31"/>
      <c r="G727" s="31"/>
      <c r="H727" s="33"/>
      <c r="I727" s="33"/>
      <c r="J727" s="33"/>
      <c r="K727" s="33"/>
      <c r="L727" s="33"/>
    </row>
    <row r="728" spans="1:12" s="7" customFormat="1" x14ac:dyDescent="0.3">
      <c r="A728" s="31"/>
      <c r="B728" s="31"/>
      <c r="C728" s="31"/>
      <c r="D728" s="31"/>
      <c r="E728" s="31"/>
      <c r="F728" s="31"/>
      <c r="G728" s="31"/>
      <c r="H728" s="33"/>
      <c r="I728" s="33"/>
      <c r="J728" s="33"/>
      <c r="K728" s="33"/>
      <c r="L728" s="33"/>
    </row>
    <row r="729" spans="1:12" s="7" customFormat="1" x14ac:dyDescent="0.3">
      <c r="A729" s="31"/>
      <c r="B729" s="31"/>
      <c r="C729" s="31"/>
      <c r="D729" s="31"/>
      <c r="E729" s="31"/>
      <c r="F729" s="31"/>
      <c r="G729" s="31"/>
      <c r="H729" s="33"/>
      <c r="I729" s="33"/>
      <c r="J729" s="33"/>
      <c r="K729" s="33"/>
      <c r="L729" s="33"/>
    </row>
    <row r="730" spans="1:12" s="7" customFormat="1" x14ac:dyDescent="0.3">
      <c r="A730" s="31"/>
      <c r="B730" s="31"/>
      <c r="C730" s="31"/>
      <c r="D730" s="31"/>
      <c r="E730" s="31"/>
      <c r="F730" s="31"/>
      <c r="G730" s="31"/>
      <c r="H730" s="33"/>
      <c r="I730" s="33"/>
      <c r="J730" s="33"/>
      <c r="K730" s="33"/>
      <c r="L730" s="33"/>
    </row>
    <row r="731" spans="1:12" s="7" customFormat="1" x14ac:dyDescent="0.3">
      <c r="A731" s="31"/>
      <c r="B731" s="31"/>
      <c r="C731" s="31"/>
      <c r="D731" s="31"/>
      <c r="E731" s="31"/>
      <c r="F731" s="31"/>
      <c r="G731" s="31"/>
      <c r="H731" s="33"/>
      <c r="I731" s="33"/>
      <c r="J731" s="33"/>
      <c r="K731" s="33"/>
      <c r="L731" s="33"/>
    </row>
    <row r="732" spans="1:12" s="7" customFormat="1" x14ac:dyDescent="0.3">
      <c r="A732" s="31"/>
      <c r="B732" s="31"/>
      <c r="C732" s="31"/>
      <c r="D732" s="31"/>
      <c r="E732" s="31"/>
      <c r="F732" s="31"/>
      <c r="G732" s="31"/>
      <c r="H732" s="33"/>
      <c r="I732" s="33"/>
      <c r="J732" s="33"/>
      <c r="K732" s="33"/>
      <c r="L732" s="33"/>
    </row>
    <row r="733" spans="1:12" s="7" customFormat="1" x14ac:dyDescent="0.3">
      <c r="A733" s="31"/>
      <c r="B733" s="31"/>
      <c r="C733" s="31"/>
      <c r="D733" s="31"/>
      <c r="E733" s="31"/>
      <c r="F733" s="31"/>
      <c r="G733" s="31"/>
      <c r="H733" s="33"/>
      <c r="I733" s="33"/>
      <c r="J733" s="33"/>
      <c r="K733" s="33"/>
      <c r="L733" s="33"/>
    </row>
    <row r="734" spans="1:12" s="7" customFormat="1" x14ac:dyDescent="0.3">
      <c r="A734" s="31"/>
      <c r="B734" s="31"/>
      <c r="C734" s="31"/>
      <c r="D734" s="31"/>
      <c r="E734" s="31"/>
      <c r="F734" s="31"/>
      <c r="G734" s="31"/>
      <c r="H734" s="33"/>
      <c r="I734" s="33"/>
      <c r="J734" s="33"/>
      <c r="K734" s="33"/>
      <c r="L734" s="33"/>
    </row>
    <row r="735" spans="1:12" s="7" customFormat="1" x14ac:dyDescent="0.3">
      <c r="A735" s="31"/>
      <c r="B735" s="31"/>
      <c r="C735" s="31"/>
      <c r="D735" s="31"/>
      <c r="E735" s="31"/>
      <c r="F735" s="31"/>
      <c r="G735" s="31"/>
      <c r="H735" s="33"/>
      <c r="I735" s="33"/>
      <c r="J735" s="33"/>
      <c r="K735" s="33"/>
      <c r="L735" s="33"/>
    </row>
    <row r="736" spans="1:12" s="7" customFormat="1" x14ac:dyDescent="0.3">
      <c r="A736" s="31"/>
      <c r="B736" s="31"/>
      <c r="C736" s="31"/>
      <c r="D736" s="31"/>
      <c r="E736" s="31"/>
      <c r="F736" s="31"/>
      <c r="G736" s="31"/>
      <c r="H736" s="33"/>
      <c r="I736" s="33"/>
      <c r="J736" s="33"/>
      <c r="K736" s="33"/>
      <c r="L736" s="33"/>
    </row>
    <row r="737" spans="1:12" s="7" customFormat="1" x14ac:dyDescent="0.3">
      <c r="A737" s="31"/>
      <c r="B737" s="31"/>
      <c r="C737" s="31"/>
      <c r="D737" s="31"/>
      <c r="E737" s="31"/>
      <c r="F737" s="31"/>
      <c r="G737" s="31"/>
      <c r="H737" s="33"/>
      <c r="I737" s="33"/>
      <c r="J737" s="33"/>
      <c r="K737" s="33"/>
      <c r="L737" s="33"/>
    </row>
    <row r="738" spans="1:12" s="7" customFormat="1" x14ac:dyDescent="0.3">
      <c r="A738" s="31"/>
      <c r="B738" s="31"/>
      <c r="C738" s="31"/>
      <c r="D738" s="31"/>
      <c r="E738" s="31"/>
      <c r="F738" s="31"/>
      <c r="G738" s="31"/>
      <c r="H738" s="33"/>
      <c r="I738" s="33"/>
      <c r="J738" s="33"/>
      <c r="K738" s="33"/>
      <c r="L738" s="33"/>
    </row>
    <row r="739" spans="1:12" s="7" customFormat="1" x14ac:dyDescent="0.3">
      <c r="A739" s="31"/>
      <c r="B739" s="31"/>
      <c r="C739" s="31"/>
      <c r="D739" s="31"/>
      <c r="E739" s="31"/>
      <c r="F739" s="31"/>
      <c r="G739" s="31"/>
      <c r="H739" s="33"/>
      <c r="I739" s="33"/>
      <c r="J739" s="33"/>
      <c r="K739" s="33"/>
      <c r="L739" s="33"/>
    </row>
    <row r="740" spans="1:12" s="7" customFormat="1" x14ac:dyDescent="0.3">
      <c r="A740" s="31"/>
      <c r="B740" s="31"/>
      <c r="C740" s="31"/>
      <c r="D740" s="31"/>
      <c r="E740" s="31"/>
      <c r="F740" s="31"/>
      <c r="G740" s="31"/>
      <c r="H740" s="33"/>
      <c r="I740" s="33"/>
      <c r="J740" s="33"/>
      <c r="K740" s="33"/>
      <c r="L740" s="33"/>
    </row>
    <row r="741" spans="1:12" s="7" customFormat="1" x14ac:dyDescent="0.3">
      <c r="A741" s="31"/>
      <c r="B741" s="31"/>
      <c r="C741" s="31"/>
      <c r="D741" s="31"/>
      <c r="E741" s="31"/>
      <c r="F741" s="31"/>
      <c r="G741" s="31"/>
      <c r="H741" s="33"/>
      <c r="I741" s="33"/>
      <c r="J741" s="33"/>
      <c r="K741" s="33"/>
      <c r="L741" s="33"/>
    </row>
    <row r="742" spans="1:12" s="7" customFormat="1" x14ac:dyDescent="0.3">
      <c r="A742" s="31"/>
      <c r="B742" s="31"/>
      <c r="C742" s="31"/>
      <c r="D742" s="31"/>
      <c r="E742" s="31"/>
      <c r="F742" s="31"/>
      <c r="G742" s="31"/>
      <c r="H742" s="33"/>
      <c r="I742" s="33"/>
      <c r="J742" s="33"/>
      <c r="K742" s="33"/>
      <c r="L742" s="33"/>
    </row>
    <row r="743" spans="1:12" s="7" customFormat="1" x14ac:dyDescent="0.3">
      <c r="A743" s="31"/>
      <c r="B743" s="31"/>
      <c r="C743" s="31"/>
      <c r="D743" s="31"/>
      <c r="E743" s="31"/>
      <c r="F743" s="31"/>
      <c r="G743" s="31"/>
      <c r="H743" s="33"/>
      <c r="I743" s="33"/>
      <c r="J743" s="33"/>
      <c r="K743" s="33"/>
      <c r="L743" s="33"/>
    </row>
    <row r="744" spans="1:12" s="7" customFormat="1" x14ac:dyDescent="0.3">
      <c r="A744" s="31"/>
      <c r="B744" s="31"/>
      <c r="C744" s="31"/>
      <c r="D744" s="31"/>
      <c r="E744" s="31"/>
      <c r="F744" s="31"/>
      <c r="G744" s="31"/>
      <c r="H744" s="33"/>
      <c r="I744" s="33"/>
      <c r="J744" s="33"/>
      <c r="K744" s="33"/>
      <c r="L744" s="33"/>
    </row>
    <row r="745" spans="1:12" s="7" customFormat="1" x14ac:dyDescent="0.3">
      <c r="A745" s="31"/>
      <c r="B745" s="31"/>
      <c r="C745" s="31"/>
      <c r="D745" s="31"/>
      <c r="E745" s="31"/>
      <c r="F745" s="31"/>
      <c r="G745" s="31"/>
      <c r="H745" s="33"/>
      <c r="I745" s="33"/>
      <c r="J745" s="33"/>
      <c r="K745" s="33"/>
      <c r="L745" s="33"/>
    </row>
    <row r="746" spans="1:12" s="7" customFormat="1" x14ac:dyDescent="0.3">
      <c r="A746" s="31"/>
      <c r="B746" s="31"/>
      <c r="C746" s="31"/>
      <c r="D746" s="31"/>
      <c r="E746" s="31"/>
      <c r="F746" s="31"/>
      <c r="G746" s="31"/>
      <c r="H746" s="33"/>
      <c r="I746" s="33"/>
      <c r="J746" s="33"/>
      <c r="K746" s="33"/>
      <c r="L746" s="33"/>
    </row>
    <row r="747" spans="1:12" s="7" customFormat="1" x14ac:dyDescent="0.3">
      <c r="A747" s="31"/>
      <c r="B747" s="31"/>
      <c r="C747" s="31"/>
      <c r="D747" s="31"/>
      <c r="E747" s="31"/>
      <c r="F747" s="31"/>
      <c r="G747" s="31"/>
      <c r="H747" s="33"/>
      <c r="I747" s="33"/>
      <c r="J747" s="33"/>
      <c r="K747" s="33"/>
      <c r="L747" s="33"/>
    </row>
    <row r="748" spans="1:12" s="7" customFormat="1" x14ac:dyDescent="0.3">
      <c r="A748" s="31"/>
      <c r="B748" s="31"/>
      <c r="C748" s="31"/>
      <c r="D748" s="31"/>
      <c r="E748" s="31"/>
      <c r="F748" s="31"/>
      <c r="G748" s="31"/>
      <c r="H748" s="33"/>
      <c r="I748" s="33"/>
      <c r="J748" s="33"/>
      <c r="K748" s="33"/>
      <c r="L748" s="33"/>
    </row>
    <row r="749" spans="1:12" s="7" customFormat="1" x14ac:dyDescent="0.3">
      <c r="A749" s="31"/>
      <c r="B749" s="31"/>
      <c r="C749" s="31"/>
      <c r="D749" s="31"/>
      <c r="E749" s="31"/>
      <c r="F749" s="31"/>
      <c r="G749" s="31"/>
      <c r="H749" s="33"/>
      <c r="I749" s="33"/>
      <c r="J749" s="33"/>
      <c r="K749" s="33"/>
      <c r="L749" s="33"/>
    </row>
    <row r="750" spans="1:12" s="7" customFormat="1" x14ac:dyDescent="0.3">
      <c r="A750" s="31"/>
      <c r="B750" s="31"/>
      <c r="C750" s="31"/>
      <c r="D750" s="31"/>
      <c r="E750" s="31"/>
      <c r="F750" s="31"/>
      <c r="G750" s="31"/>
      <c r="H750" s="33"/>
      <c r="I750" s="33"/>
      <c r="J750" s="33"/>
      <c r="K750" s="33"/>
      <c r="L750" s="33"/>
    </row>
    <row r="751" spans="1:12" s="7" customFormat="1" x14ac:dyDescent="0.3">
      <c r="A751" s="31"/>
      <c r="B751" s="31"/>
      <c r="C751" s="31"/>
      <c r="D751" s="31"/>
      <c r="E751" s="31"/>
      <c r="F751" s="31"/>
      <c r="G751" s="31"/>
      <c r="H751" s="33"/>
      <c r="I751" s="33"/>
      <c r="J751" s="33"/>
      <c r="K751" s="33"/>
      <c r="L751" s="33"/>
    </row>
    <row r="752" spans="1:12" s="7" customFormat="1" x14ac:dyDescent="0.3">
      <c r="A752" s="31"/>
      <c r="B752" s="31"/>
      <c r="C752" s="31"/>
      <c r="D752" s="31"/>
      <c r="E752" s="31"/>
      <c r="F752" s="31"/>
      <c r="G752" s="31"/>
      <c r="H752" s="33"/>
      <c r="I752" s="33"/>
      <c r="J752" s="33"/>
      <c r="K752" s="33"/>
      <c r="L752" s="33"/>
    </row>
    <row r="753" spans="1:12" s="7" customFormat="1" x14ac:dyDescent="0.3">
      <c r="A753" s="31"/>
      <c r="B753" s="31"/>
      <c r="C753" s="31"/>
      <c r="D753" s="31"/>
      <c r="E753" s="31"/>
      <c r="F753" s="31"/>
      <c r="G753" s="31"/>
      <c r="H753" s="33"/>
      <c r="I753" s="33"/>
      <c r="J753" s="33"/>
      <c r="K753" s="33"/>
      <c r="L753" s="33"/>
    </row>
    <row r="754" spans="1:12" s="7" customFormat="1" x14ac:dyDescent="0.3">
      <c r="A754" s="31"/>
      <c r="B754" s="31"/>
      <c r="C754" s="31"/>
      <c r="D754" s="31"/>
      <c r="E754" s="31"/>
      <c r="F754" s="31"/>
      <c r="G754" s="31"/>
      <c r="H754" s="33"/>
      <c r="I754" s="33"/>
      <c r="J754" s="33"/>
      <c r="K754" s="33"/>
      <c r="L754" s="33"/>
    </row>
    <row r="755" spans="1:12" s="7" customFormat="1" x14ac:dyDescent="0.3">
      <c r="A755" s="31"/>
      <c r="B755" s="31"/>
      <c r="C755" s="31"/>
      <c r="D755" s="31"/>
      <c r="E755" s="31"/>
      <c r="F755" s="31"/>
      <c r="G755" s="31"/>
      <c r="H755" s="33"/>
      <c r="I755" s="33"/>
      <c r="J755" s="33"/>
      <c r="K755" s="33"/>
      <c r="L755" s="33"/>
    </row>
    <row r="756" spans="1:12" s="7" customFormat="1" x14ac:dyDescent="0.3">
      <c r="A756" s="31"/>
      <c r="B756" s="31"/>
      <c r="C756" s="31"/>
      <c r="D756" s="31"/>
      <c r="E756" s="31"/>
      <c r="F756" s="31"/>
      <c r="G756" s="31"/>
      <c r="H756" s="33"/>
      <c r="I756" s="33"/>
      <c r="J756" s="33"/>
      <c r="K756" s="33"/>
      <c r="L756" s="33"/>
    </row>
    <row r="757" spans="1:12" s="7" customFormat="1" x14ac:dyDescent="0.3">
      <c r="A757" s="31"/>
      <c r="B757" s="31"/>
      <c r="C757" s="31"/>
      <c r="D757" s="31"/>
      <c r="E757" s="31"/>
      <c r="F757" s="31"/>
      <c r="G757" s="31"/>
      <c r="H757" s="33"/>
      <c r="I757" s="33"/>
      <c r="J757" s="33"/>
      <c r="K757" s="33"/>
      <c r="L757" s="33"/>
    </row>
    <row r="758" spans="1:12" s="7" customFormat="1" x14ac:dyDescent="0.3">
      <c r="A758" s="31"/>
      <c r="B758" s="31"/>
      <c r="C758" s="31"/>
      <c r="D758" s="31"/>
      <c r="E758" s="31"/>
      <c r="F758" s="31"/>
      <c r="G758" s="31"/>
      <c r="H758" s="33"/>
      <c r="I758" s="33"/>
      <c r="J758" s="33"/>
      <c r="K758" s="33"/>
      <c r="L758" s="33"/>
    </row>
    <row r="759" spans="1:12" s="7" customFormat="1" x14ac:dyDescent="0.3">
      <c r="A759" s="31"/>
      <c r="B759" s="31"/>
      <c r="C759" s="31"/>
      <c r="D759" s="31"/>
      <c r="E759" s="31"/>
      <c r="F759" s="31"/>
      <c r="G759" s="31"/>
      <c r="H759" s="33"/>
      <c r="I759" s="33"/>
      <c r="J759" s="33"/>
      <c r="K759" s="33"/>
      <c r="L759" s="33"/>
    </row>
    <row r="760" spans="1:12" s="7" customFormat="1" x14ac:dyDescent="0.3">
      <c r="A760" s="31"/>
      <c r="B760" s="31"/>
      <c r="C760" s="31"/>
      <c r="D760" s="31"/>
      <c r="E760" s="31"/>
      <c r="F760" s="31"/>
      <c r="G760" s="31"/>
      <c r="H760" s="33"/>
      <c r="I760" s="33"/>
      <c r="J760" s="33"/>
      <c r="K760" s="33"/>
      <c r="L760" s="33"/>
    </row>
    <row r="761" spans="1:12" s="7" customFormat="1" x14ac:dyDescent="0.3">
      <c r="A761" s="31"/>
      <c r="B761" s="31"/>
      <c r="C761" s="31"/>
      <c r="D761" s="31"/>
      <c r="E761" s="31"/>
      <c r="F761" s="31"/>
      <c r="G761" s="31"/>
      <c r="H761" s="33"/>
      <c r="I761" s="33"/>
      <c r="J761" s="33"/>
      <c r="K761" s="33"/>
      <c r="L761" s="33"/>
    </row>
    <row r="762" spans="1:12" s="7" customFormat="1" x14ac:dyDescent="0.3">
      <c r="A762" s="31"/>
      <c r="B762" s="31"/>
      <c r="C762" s="31"/>
      <c r="D762" s="31"/>
      <c r="E762" s="31"/>
      <c r="F762" s="31"/>
      <c r="G762" s="31"/>
      <c r="H762" s="33"/>
      <c r="I762" s="33"/>
      <c r="J762" s="33"/>
      <c r="K762" s="33"/>
      <c r="L762" s="33"/>
    </row>
    <row r="763" spans="1:12" s="7" customFormat="1" x14ac:dyDescent="0.3">
      <c r="A763" s="31"/>
      <c r="B763" s="31"/>
      <c r="C763" s="31"/>
      <c r="D763" s="31"/>
      <c r="E763" s="31"/>
      <c r="F763" s="31"/>
      <c r="G763" s="31"/>
      <c r="H763" s="33"/>
      <c r="I763" s="33"/>
      <c r="J763" s="33"/>
      <c r="K763" s="33"/>
      <c r="L763" s="33"/>
    </row>
    <row r="764" spans="1:12" s="7" customFormat="1" x14ac:dyDescent="0.3">
      <c r="A764" s="31"/>
      <c r="B764" s="31"/>
      <c r="C764" s="31"/>
      <c r="D764" s="31"/>
      <c r="E764" s="31"/>
      <c r="F764" s="31"/>
      <c r="G764" s="31"/>
      <c r="H764" s="33"/>
      <c r="I764" s="33"/>
      <c r="J764" s="33"/>
      <c r="K764" s="33"/>
      <c r="L764" s="33"/>
    </row>
    <row r="765" spans="1:12" s="7" customFormat="1" x14ac:dyDescent="0.3">
      <c r="A765" s="31"/>
      <c r="B765" s="31"/>
      <c r="C765" s="31"/>
      <c r="D765" s="31"/>
      <c r="E765" s="31"/>
      <c r="F765" s="31"/>
      <c r="G765" s="31"/>
      <c r="H765" s="33"/>
      <c r="I765" s="33"/>
      <c r="J765" s="33"/>
      <c r="K765" s="33"/>
      <c r="L765" s="33"/>
    </row>
    <row r="766" spans="1:12" s="7" customFormat="1" x14ac:dyDescent="0.3">
      <c r="A766" s="31"/>
      <c r="B766" s="31"/>
      <c r="C766" s="31"/>
      <c r="D766" s="31"/>
      <c r="E766" s="31"/>
      <c r="F766" s="31"/>
      <c r="G766" s="31"/>
      <c r="H766" s="33"/>
      <c r="I766" s="33"/>
      <c r="J766" s="33"/>
      <c r="K766" s="33"/>
      <c r="L766" s="33"/>
    </row>
    <row r="767" spans="1:12" s="7" customFormat="1" x14ac:dyDescent="0.3">
      <c r="A767" s="31"/>
      <c r="B767" s="31"/>
      <c r="C767" s="31"/>
      <c r="D767" s="31"/>
      <c r="E767" s="31"/>
      <c r="F767" s="31"/>
      <c r="G767" s="31"/>
      <c r="H767" s="33"/>
      <c r="I767" s="33"/>
      <c r="J767" s="33"/>
      <c r="K767" s="33"/>
      <c r="L767" s="33"/>
    </row>
    <row r="768" spans="1:12" s="7" customFormat="1" x14ac:dyDescent="0.3">
      <c r="A768" s="31"/>
      <c r="B768" s="31"/>
      <c r="C768" s="31"/>
      <c r="D768" s="31"/>
      <c r="E768" s="31"/>
      <c r="F768" s="31"/>
      <c r="G768" s="31"/>
      <c r="H768" s="33"/>
      <c r="I768" s="33"/>
      <c r="J768" s="33"/>
      <c r="K768" s="33"/>
      <c r="L768" s="33"/>
    </row>
    <row r="769" spans="1:12" s="7" customFormat="1" x14ac:dyDescent="0.3">
      <c r="A769" s="31"/>
      <c r="B769" s="31"/>
      <c r="C769" s="31"/>
      <c r="D769" s="31"/>
      <c r="E769" s="31"/>
      <c r="F769" s="31"/>
      <c r="G769" s="31"/>
      <c r="H769" s="33"/>
      <c r="I769" s="33"/>
      <c r="J769" s="33"/>
      <c r="K769" s="33"/>
      <c r="L769" s="33"/>
    </row>
    <row r="770" spans="1:12" s="7" customFormat="1" x14ac:dyDescent="0.3">
      <c r="A770" s="31"/>
      <c r="B770" s="31"/>
      <c r="C770" s="31"/>
      <c r="D770" s="31"/>
      <c r="E770" s="31"/>
      <c r="F770" s="31"/>
      <c r="G770" s="31"/>
      <c r="H770" s="33"/>
      <c r="I770" s="33"/>
      <c r="J770" s="33"/>
      <c r="K770" s="33"/>
      <c r="L770" s="33"/>
    </row>
    <row r="771" spans="1:12" s="7" customFormat="1" x14ac:dyDescent="0.3">
      <c r="A771" s="31"/>
      <c r="B771" s="31"/>
      <c r="C771" s="31"/>
      <c r="D771" s="31"/>
      <c r="E771" s="31"/>
      <c r="F771" s="31"/>
      <c r="G771" s="31"/>
      <c r="H771" s="33"/>
      <c r="I771" s="33"/>
      <c r="J771" s="33"/>
      <c r="K771" s="33"/>
      <c r="L771" s="33"/>
    </row>
    <row r="772" spans="1:12" s="7" customFormat="1" x14ac:dyDescent="0.3">
      <c r="A772" s="31"/>
      <c r="B772" s="31"/>
      <c r="C772" s="31"/>
      <c r="D772" s="31"/>
      <c r="E772" s="31"/>
      <c r="F772" s="31"/>
      <c r="G772" s="31"/>
      <c r="H772" s="33"/>
      <c r="I772" s="33"/>
      <c r="J772" s="33"/>
      <c r="K772" s="33"/>
      <c r="L772" s="33"/>
    </row>
    <row r="773" spans="1:12" s="7" customFormat="1" x14ac:dyDescent="0.3">
      <c r="A773" s="31"/>
      <c r="B773" s="31"/>
      <c r="C773" s="31"/>
      <c r="D773" s="31"/>
      <c r="E773" s="31"/>
      <c r="F773" s="31"/>
      <c r="G773" s="31"/>
      <c r="H773" s="33"/>
      <c r="I773" s="33"/>
      <c r="J773" s="33"/>
      <c r="K773" s="33"/>
      <c r="L773" s="33"/>
    </row>
    <row r="774" spans="1:12" s="7" customFormat="1" x14ac:dyDescent="0.3">
      <c r="A774" s="31"/>
      <c r="B774" s="31"/>
      <c r="C774" s="31"/>
      <c r="D774" s="31"/>
      <c r="E774" s="31"/>
      <c r="F774" s="31"/>
      <c r="G774" s="31"/>
      <c r="H774" s="33"/>
      <c r="I774" s="33"/>
      <c r="J774" s="33"/>
      <c r="K774" s="33"/>
      <c r="L774" s="33"/>
    </row>
    <row r="775" spans="1:12" s="7" customFormat="1" x14ac:dyDescent="0.3">
      <c r="A775" s="31"/>
      <c r="B775" s="31"/>
      <c r="C775" s="31"/>
      <c r="D775" s="31"/>
      <c r="E775" s="31"/>
      <c r="F775" s="31"/>
      <c r="G775" s="31"/>
      <c r="H775" s="33"/>
      <c r="I775" s="33"/>
      <c r="J775" s="33"/>
      <c r="K775" s="33"/>
      <c r="L775" s="33"/>
    </row>
    <row r="776" spans="1:12" s="7" customFormat="1" x14ac:dyDescent="0.3">
      <c r="A776" s="31"/>
      <c r="B776" s="31"/>
      <c r="C776" s="31"/>
      <c r="D776" s="31"/>
      <c r="E776" s="31"/>
      <c r="F776" s="31"/>
      <c r="G776" s="31"/>
      <c r="H776" s="33"/>
      <c r="I776" s="33"/>
      <c r="J776" s="33"/>
      <c r="K776" s="33"/>
      <c r="L776" s="33"/>
    </row>
    <row r="777" spans="1:12" s="7" customFormat="1" x14ac:dyDescent="0.3">
      <c r="A777" s="31"/>
      <c r="B777" s="31"/>
      <c r="C777" s="31"/>
      <c r="D777" s="31"/>
      <c r="E777" s="31"/>
      <c r="F777" s="31"/>
      <c r="G777" s="31"/>
      <c r="H777" s="33"/>
      <c r="I777" s="33"/>
      <c r="J777" s="33"/>
      <c r="K777" s="33"/>
      <c r="L777" s="33"/>
    </row>
    <row r="778" spans="1:12" s="7" customFormat="1" x14ac:dyDescent="0.3">
      <c r="A778" s="31"/>
      <c r="B778" s="31"/>
      <c r="C778" s="31"/>
      <c r="D778" s="31"/>
      <c r="E778" s="31"/>
      <c r="F778" s="31"/>
      <c r="G778" s="31"/>
      <c r="H778" s="33"/>
      <c r="I778" s="33"/>
      <c r="J778" s="33"/>
      <c r="K778" s="33"/>
      <c r="L778" s="33"/>
    </row>
    <row r="779" spans="1:12" s="7" customFormat="1" x14ac:dyDescent="0.3">
      <c r="A779" s="31"/>
      <c r="B779" s="31"/>
      <c r="C779" s="31"/>
      <c r="D779" s="31"/>
      <c r="E779" s="31"/>
      <c r="F779" s="31"/>
      <c r="G779" s="31"/>
      <c r="H779" s="33"/>
      <c r="I779" s="33"/>
      <c r="J779" s="33"/>
      <c r="K779" s="33"/>
      <c r="L779" s="33"/>
    </row>
    <row r="780" spans="1:12" s="7" customFormat="1" x14ac:dyDescent="0.3">
      <c r="A780" s="31"/>
      <c r="B780" s="31"/>
      <c r="C780" s="31"/>
      <c r="D780" s="31"/>
      <c r="E780" s="31"/>
      <c r="F780" s="31"/>
      <c r="G780" s="31"/>
      <c r="H780" s="33"/>
      <c r="I780" s="33"/>
      <c r="J780" s="33"/>
      <c r="K780" s="33"/>
      <c r="L780" s="33"/>
    </row>
    <row r="781" spans="1:12" s="7" customFormat="1" x14ac:dyDescent="0.3">
      <c r="A781" s="31"/>
      <c r="B781" s="31"/>
      <c r="C781" s="31"/>
      <c r="D781" s="31"/>
      <c r="E781" s="31"/>
      <c r="F781" s="31"/>
      <c r="G781" s="31"/>
      <c r="H781" s="33"/>
      <c r="I781" s="33"/>
      <c r="J781" s="33"/>
      <c r="K781" s="33"/>
      <c r="L781" s="33"/>
    </row>
    <row r="782" spans="1:12" s="7" customFormat="1" x14ac:dyDescent="0.3">
      <c r="A782" s="31"/>
      <c r="B782" s="31"/>
      <c r="C782" s="31"/>
      <c r="D782" s="31"/>
      <c r="E782" s="31"/>
      <c r="F782" s="31"/>
      <c r="G782" s="31"/>
      <c r="H782" s="33"/>
      <c r="I782" s="33"/>
      <c r="J782" s="33"/>
      <c r="K782" s="33"/>
      <c r="L782" s="33"/>
    </row>
    <row r="783" spans="1:12" s="7" customFormat="1" x14ac:dyDescent="0.3">
      <c r="A783" s="31"/>
      <c r="B783" s="31"/>
      <c r="C783" s="31"/>
      <c r="D783" s="31"/>
      <c r="E783" s="31"/>
      <c r="F783" s="31"/>
      <c r="G783" s="31"/>
      <c r="H783" s="33"/>
      <c r="I783" s="33"/>
      <c r="J783" s="33"/>
      <c r="K783" s="33"/>
      <c r="L783" s="33"/>
    </row>
    <row r="784" spans="1:12" s="7" customFormat="1" x14ac:dyDescent="0.3">
      <c r="A784" s="31"/>
      <c r="B784" s="31"/>
      <c r="C784" s="31"/>
      <c r="D784" s="31"/>
      <c r="E784" s="31"/>
      <c r="F784" s="31"/>
      <c r="G784" s="31"/>
      <c r="H784" s="33"/>
      <c r="I784" s="33"/>
      <c r="J784" s="33"/>
      <c r="K784" s="33"/>
      <c r="L784" s="33"/>
    </row>
    <row r="785" spans="1:12" s="7" customFormat="1" x14ac:dyDescent="0.3">
      <c r="A785" s="31"/>
      <c r="B785" s="31"/>
      <c r="C785" s="31"/>
      <c r="D785" s="31"/>
      <c r="E785" s="31"/>
      <c r="F785" s="31"/>
      <c r="G785" s="31"/>
      <c r="H785" s="33"/>
      <c r="I785" s="33"/>
      <c r="J785" s="33"/>
      <c r="K785" s="33"/>
      <c r="L785" s="33"/>
    </row>
    <row r="786" spans="1:12" s="7" customFormat="1" x14ac:dyDescent="0.3">
      <c r="A786" s="31"/>
      <c r="B786" s="31"/>
      <c r="C786" s="31"/>
      <c r="D786" s="31"/>
      <c r="E786" s="31"/>
      <c r="F786" s="31"/>
      <c r="G786" s="31"/>
      <c r="H786" s="33"/>
      <c r="I786" s="33"/>
      <c r="J786" s="33"/>
      <c r="K786" s="33"/>
      <c r="L786" s="33"/>
    </row>
    <row r="787" spans="1:12" s="7" customFormat="1" x14ac:dyDescent="0.3">
      <c r="A787" s="31"/>
      <c r="B787" s="31"/>
      <c r="C787" s="31"/>
      <c r="D787" s="31"/>
      <c r="E787" s="31"/>
      <c r="F787" s="31"/>
      <c r="G787" s="31"/>
      <c r="H787" s="33"/>
      <c r="I787" s="33"/>
      <c r="J787" s="33"/>
      <c r="K787" s="33"/>
      <c r="L787" s="33"/>
    </row>
    <row r="788" spans="1:12" s="7" customFormat="1" x14ac:dyDescent="0.3">
      <c r="A788" s="31"/>
      <c r="B788" s="31"/>
      <c r="C788" s="31"/>
      <c r="D788" s="31"/>
      <c r="E788" s="31"/>
      <c r="F788" s="31"/>
      <c r="G788" s="31"/>
      <c r="H788" s="33"/>
      <c r="I788" s="33"/>
      <c r="J788" s="33"/>
      <c r="K788" s="33"/>
      <c r="L788" s="33"/>
    </row>
    <row r="789" spans="1:12" s="7" customFormat="1" x14ac:dyDescent="0.3">
      <c r="A789" s="31"/>
      <c r="B789" s="31"/>
      <c r="C789" s="31"/>
      <c r="D789" s="31"/>
      <c r="E789" s="31"/>
      <c r="F789" s="31"/>
      <c r="G789" s="31"/>
      <c r="H789" s="33"/>
      <c r="I789" s="33"/>
      <c r="J789" s="33"/>
      <c r="K789" s="33"/>
      <c r="L789" s="33"/>
    </row>
    <row r="790" spans="1:12" s="7" customFormat="1" x14ac:dyDescent="0.3">
      <c r="A790" s="31"/>
      <c r="B790" s="31"/>
      <c r="C790" s="31"/>
      <c r="D790" s="31"/>
      <c r="E790" s="31"/>
      <c r="F790" s="31"/>
      <c r="G790" s="31"/>
      <c r="H790" s="33"/>
      <c r="I790" s="33"/>
      <c r="J790" s="33"/>
      <c r="K790" s="33"/>
      <c r="L790" s="33"/>
    </row>
    <row r="791" spans="1:12" s="7" customFormat="1" x14ac:dyDescent="0.3">
      <c r="A791" s="31"/>
      <c r="B791" s="31"/>
      <c r="C791" s="31"/>
      <c r="D791" s="31"/>
      <c r="E791" s="31"/>
      <c r="F791" s="31"/>
      <c r="G791" s="31"/>
      <c r="H791" s="33"/>
      <c r="I791" s="33"/>
      <c r="J791" s="33"/>
      <c r="K791" s="33"/>
      <c r="L791" s="33"/>
    </row>
    <row r="792" spans="1:12" s="7" customFormat="1" x14ac:dyDescent="0.3">
      <c r="A792" s="31"/>
      <c r="B792" s="31"/>
      <c r="C792" s="31"/>
      <c r="D792" s="31"/>
      <c r="E792" s="31"/>
      <c r="F792" s="31"/>
      <c r="G792" s="31"/>
      <c r="H792" s="33"/>
      <c r="I792" s="33"/>
      <c r="J792" s="33"/>
      <c r="K792" s="33"/>
      <c r="L792" s="33"/>
    </row>
    <row r="793" spans="1:12" s="7" customFormat="1" x14ac:dyDescent="0.3">
      <c r="A793" s="31"/>
      <c r="B793" s="31"/>
      <c r="C793" s="31"/>
      <c r="D793" s="31"/>
      <c r="E793" s="31"/>
      <c r="F793" s="31"/>
      <c r="G793" s="31"/>
      <c r="H793" s="33"/>
      <c r="I793" s="33"/>
      <c r="J793" s="33"/>
      <c r="K793" s="33"/>
      <c r="L793" s="33"/>
    </row>
    <row r="794" spans="1:12" s="7" customFormat="1" x14ac:dyDescent="0.3">
      <c r="A794" s="31"/>
      <c r="B794" s="31"/>
      <c r="C794" s="31"/>
      <c r="D794" s="31"/>
      <c r="E794" s="31"/>
      <c r="F794" s="31"/>
      <c r="G794" s="31"/>
      <c r="H794" s="33"/>
      <c r="I794" s="33"/>
      <c r="J794" s="33"/>
      <c r="K794" s="33"/>
      <c r="L794" s="33"/>
    </row>
    <row r="795" spans="1:12" s="7" customFormat="1" x14ac:dyDescent="0.3">
      <c r="A795" s="31"/>
      <c r="B795" s="31"/>
      <c r="C795" s="31"/>
      <c r="D795" s="31"/>
      <c r="E795" s="31"/>
      <c r="F795" s="31"/>
      <c r="G795" s="31"/>
      <c r="H795" s="33"/>
      <c r="I795" s="33"/>
      <c r="J795" s="33"/>
      <c r="K795" s="33"/>
      <c r="L795" s="33"/>
    </row>
    <row r="796" spans="1:12" s="7" customFormat="1" x14ac:dyDescent="0.3">
      <c r="A796" s="31"/>
      <c r="B796" s="31"/>
      <c r="C796" s="31"/>
      <c r="D796" s="31"/>
      <c r="E796" s="31"/>
      <c r="F796" s="31"/>
      <c r="G796" s="31"/>
      <c r="H796" s="33"/>
      <c r="I796" s="33"/>
      <c r="J796" s="33"/>
      <c r="K796" s="33"/>
      <c r="L796" s="33"/>
    </row>
    <row r="797" spans="1:12" s="7" customFormat="1" x14ac:dyDescent="0.3">
      <c r="A797" s="31"/>
      <c r="B797" s="31"/>
      <c r="C797" s="31"/>
      <c r="D797" s="31"/>
      <c r="E797" s="31"/>
      <c r="F797" s="31"/>
      <c r="G797" s="31"/>
      <c r="H797" s="33"/>
      <c r="I797" s="33"/>
      <c r="J797" s="33"/>
      <c r="K797" s="33"/>
      <c r="L797" s="33"/>
    </row>
    <row r="798" spans="1:12" s="7" customFormat="1" x14ac:dyDescent="0.3">
      <c r="A798" s="31"/>
      <c r="B798" s="31"/>
      <c r="C798" s="31"/>
      <c r="D798" s="31"/>
      <c r="E798" s="31"/>
      <c r="F798" s="31"/>
      <c r="G798" s="31"/>
      <c r="H798" s="33"/>
      <c r="I798" s="33"/>
      <c r="J798" s="33"/>
      <c r="K798" s="33"/>
      <c r="L798" s="33"/>
    </row>
    <row r="799" spans="1:12" s="7" customFormat="1" x14ac:dyDescent="0.3">
      <c r="A799" s="31"/>
      <c r="B799" s="31"/>
      <c r="C799" s="31"/>
      <c r="D799" s="31"/>
      <c r="E799" s="31"/>
      <c r="F799" s="31"/>
      <c r="G799" s="31"/>
      <c r="H799" s="33"/>
      <c r="I799" s="33"/>
      <c r="J799" s="33"/>
      <c r="K799" s="33"/>
      <c r="L799" s="33"/>
    </row>
    <row r="800" spans="1:12" s="7" customFormat="1" x14ac:dyDescent="0.3">
      <c r="A800" s="31"/>
      <c r="B800" s="31"/>
      <c r="C800" s="31"/>
      <c r="D800" s="31"/>
      <c r="E800" s="31"/>
      <c r="F800" s="31"/>
      <c r="G800" s="31"/>
      <c r="H800" s="33"/>
      <c r="I800" s="33"/>
      <c r="J800" s="33"/>
      <c r="K800" s="33"/>
      <c r="L800" s="33"/>
    </row>
    <row r="801" spans="1:12" s="7" customFormat="1" x14ac:dyDescent="0.3">
      <c r="A801" s="31"/>
      <c r="B801" s="31"/>
      <c r="C801" s="31"/>
      <c r="D801" s="31"/>
      <c r="E801" s="31"/>
      <c r="F801" s="31"/>
      <c r="G801" s="31"/>
      <c r="H801" s="33"/>
      <c r="I801" s="33"/>
      <c r="J801" s="33"/>
      <c r="K801" s="33"/>
      <c r="L801" s="33"/>
    </row>
    <row r="802" spans="1:12" s="7" customFormat="1" x14ac:dyDescent="0.3">
      <c r="A802" s="31"/>
      <c r="B802" s="31"/>
      <c r="C802" s="31"/>
      <c r="D802" s="31"/>
      <c r="E802" s="31"/>
      <c r="F802" s="31"/>
      <c r="G802" s="31"/>
      <c r="H802" s="33"/>
      <c r="I802" s="33"/>
      <c r="J802" s="33"/>
      <c r="K802" s="33"/>
      <c r="L802" s="33"/>
    </row>
    <row r="803" spans="1:12" s="7" customFormat="1" x14ac:dyDescent="0.3">
      <c r="A803" s="31"/>
      <c r="B803" s="31"/>
      <c r="C803" s="31"/>
      <c r="D803" s="31"/>
      <c r="E803" s="31"/>
      <c r="F803" s="31"/>
      <c r="G803" s="31"/>
      <c r="H803" s="33"/>
      <c r="I803" s="33"/>
      <c r="J803" s="33"/>
      <c r="K803" s="33"/>
      <c r="L803" s="33"/>
    </row>
    <row r="804" spans="1:12" s="7" customFormat="1" x14ac:dyDescent="0.3">
      <c r="A804" s="31"/>
      <c r="B804" s="31"/>
      <c r="C804" s="31"/>
      <c r="D804" s="31"/>
      <c r="E804" s="31"/>
      <c r="F804" s="31"/>
      <c r="G804" s="31"/>
      <c r="H804" s="33"/>
      <c r="I804" s="33"/>
      <c r="J804" s="33"/>
      <c r="K804" s="33"/>
      <c r="L804" s="33"/>
    </row>
    <row r="805" spans="1:12" s="7" customFormat="1" x14ac:dyDescent="0.3">
      <c r="A805" s="31"/>
      <c r="B805" s="31"/>
      <c r="C805" s="31"/>
      <c r="D805" s="31"/>
      <c r="E805" s="31"/>
      <c r="F805" s="31"/>
      <c r="G805" s="31"/>
      <c r="H805" s="33"/>
      <c r="I805" s="33"/>
      <c r="J805" s="33"/>
      <c r="K805" s="33"/>
      <c r="L805" s="33"/>
    </row>
    <row r="806" spans="1:12" s="7" customFormat="1" x14ac:dyDescent="0.3">
      <c r="A806" s="31"/>
      <c r="B806" s="31"/>
      <c r="C806" s="31"/>
      <c r="D806" s="31"/>
      <c r="E806" s="31"/>
      <c r="F806" s="31"/>
      <c r="G806" s="31"/>
      <c r="H806" s="33"/>
      <c r="I806" s="33"/>
      <c r="J806" s="33"/>
      <c r="K806" s="33"/>
      <c r="L806" s="33"/>
    </row>
    <row r="807" spans="1:12" s="7" customFormat="1" x14ac:dyDescent="0.3">
      <c r="A807" s="31"/>
      <c r="B807" s="31"/>
      <c r="C807" s="31"/>
      <c r="D807" s="31"/>
      <c r="E807" s="31"/>
      <c r="F807" s="31"/>
      <c r="G807" s="31"/>
      <c r="H807" s="33"/>
      <c r="I807" s="33"/>
      <c r="J807" s="33"/>
      <c r="K807" s="33"/>
      <c r="L807" s="33"/>
    </row>
    <row r="808" spans="1:12" s="7" customFormat="1" x14ac:dyDescent="0.3">
      <c r="A808" s="31"/>
      <c r="B808" s="31"/>
      <c r="C808" s="31"/>
      <c r="D808" s="31"/>
      <c r="E808" s="31"/>
      <c r="F808" s="31"/>
      <c r="G808" s="31"/>
      <c r="H808" s="33"/>
      <c r="I808" s="33"/>
      <c r="J808" s="33"/>
      <c r="K808" s="33"/>
      <c r="L808" s="33"/>
    </row>
    <row r="809" spans="1:12" s="7" customFormat="1" x14ac:dyDescent="0.3">
      <c r="A809" s="31"/>
      <c r="B809" s="31"/>
      <c r="C809" s="31"/>
      <c r="D809" s="31"/>
      <c r="E809" s="31"/>
      <c r="F809" s="31"/>
      <c r="G809" s="31"/>
      <c r="H809" s="33"/>
      <c r="I809" s="33"/>
      <c r="J809" s="33"/>
      <c r="K809" s="33"/>
      <c r="L809" s="33"/>
    </row>
    <row r="810" spans="1:12" s="7" customFormat="1" x14ac:dyDescent="0.3">
      <c r="A810" s="31"/>
      <c r="B810" s="31"/>
      <c r="C810" s="31"/>
      <c r="D810" s="31"/>
      <c r="E810" s="31"/>
      <c r="F810" s="31"/>
      <c r="G810" s="31"/>
      <c r="H810" s="33"/>
      <c r="I810" s="33"/>
      <c r="J810" s="33"/>
      <c r="K810" s="33"/>
      <c r="L810" s="33"/>
    </row>
    <row r="811" spans="1:12" s="7" customFormat="1" x14ac:dyDescent="0.3">
      <c r="A811" s="31"/>
      <c r="B811" s="31"/>
      <c r="C811" s="31"/>
      <c r="D811" s="31"/>
      <c r="E811" s="31"/>
      <c r="F811" s="31"/>
      <c r="G811" s="31"/>
      <c r="H811" s="33"/>
      <c r="I811" s="33"/>
      <c r="J811" s="33"/>
      <c r="K811" s="33"/>
      <c r="L811" s="33"/>
    </row>
    <row r="812" spans="1:12" s="7" customFormat="1" x14ac:dyDescent="0.3">
      <c r="A812" s="31"/>
      <c r="B812" s="31"/>
      <c r="C812" s="31"/>
      <c r="D812" s="31"/>
      <c r="E812" s="31"/>
      <c r="F812" s="31"/>
      <c r="G812" s="31"/>
      <c r="H812" s="33"/>
      <c r="I812" s="33"/>
      <c r="J812" s="33"/>
      <c r="K812" s="33"/>
      <c r="L812" s="33"/>
    </row>
    <row r="813" spans="1:12" s="7" customFormat="1" x14ac:dyDescent="0.3">
      <c r="A813" s="31"/>
      <c r="B813" s="31"/>
      <c r="C813" s="31"/>
      <c r="D813" s="31"/>
      <c r="E813" s="31"/>
      <c r="F813" s="31"/>
      <c r="G813" s="31"/>
      <c r="H813" s="33"/>
      <c r="I813" s="33"/>
      <c r="J813" s="33"/>
      <c r="K813" s="33"/>
      <c r="L813" s="33"/>
    </row>
    <row r="814" spans="1:12" s="7" customFormat="1" x14ac:dyDescent="0.3">
      <c r="A814" s="31"/>
      <c r="B814" s="31"/>
      <c r="C814" s="31"/>
      <c r="D814" s="31"/>
      <c r="E814" s="31"/>
      <c r="F814" s="31"/>
      <c r="G814" s="31"/>
      <c r="H814" s="33"/>
      <c r="I814" s="33"/>
      <c r="J814" s="33"/>
      <c r="K814" s="33"/>
      <c r="L814" s="33"/>
    </row>
    <row r="815" spans="1:12" s="7" customFormat="1" x14ac:dyDescent="0.3">
      <c r="A815" s="31"/>
      <c r="B815" s="31"/>
      <c r="C815" s="31"/>
      <c r="D815" s="31"/>
      <c r="E815" s="31"/>
      <c r="F815" s="31"/>
      <c r="G815" s="31"/>
      <c r="H815" s="33"/>
      <c r="I815" s="33"/>
      <c r="J815" s="33"/>
      <c r="K815" s="33"/>
      <c r="L815" s="33"/>
    </row>
    <row r="816" spans="1:12" s="7" customFormat="1" x14ac:dyDescent="0.3">
      <c r="A816" s="31"/>
      <c r="B816" s="31"/>
      <c r="C816" s="31"/>
      <c r="D816" s="31"/>
      <c r="E816" s="31"/>
      <c r="F816" s="31"/>
      <c r="G816" s="31"/>
      <c r="H816" s="33"/>
      <c r="I816" s="33"/>
      <c r="J816" s="33"/>
      <c r="K816" s="33"/>
      <c r="L816" s="33"/>
    </row>
    <row r="817" spans="1:12" s="7" customFormat="1" x14ac:dyDescent="0.3">
      <c r="A817" s="31"/>
      <c r="B817" s="31"/>
      <c r="C817" s="31"/>
      <c r="D817" s="31"/>
      <c r="E817" s="31"/>
      <c r="F817" s="31"/>
      <c r="G817" s="31"/>
      <c r="H817" s="33"/>
      <c r="I817" s="33"/>
      <c r="J817" s="33"/>
      <c r="K817" s="33"/>
      <c r="L817" s="33"/>
    </row>
    <row r="818" spans="1:12" s="7" customFormat="1" x14ac:dyDescent="0.3">
      <c r="A818" s="31"/>
      <c r="B818" s="31"/>
      <c r="C818" s="31"/>
      <c r="D818" s="31"/>
      <c r="E818" s="31"/>
      <c r="F818" s="31"/>
      <c r="G818" s="31"/>
      <c r="H818" s="33"/>
      <c r="I818" s="33"/>
      <c r="J818" s="33"/>
      <c r="K818" s="33"/>
      <c r="L818" s="33"/>
    </row>
    <row r="819" spans="1:12" s="7" customFormat="1" x14ac:dyDescent="0.3">
      <c r="A819" s="31"/>
      <c r="B819" s="31"/>
      <c r="C819" s="31"/>
      <c r="D819" s="31"/>
      <c r="E819" s="31"/>
      <c r="F819" s="31"/>
      <c r="G819" s="31"/>
      <c r="H819" s="33"/>
      <c r="I819" s="33"/>
      <c r="J819" s="33"/>
      <c r="K819" s="33"/>
      <c r="L819" s="33"/>
    </row>
    <row r="820" spans="1:12" s="7" customFormat="1" x14ac:dyDescent="0.3">
      <c r="A820" s="31"/>
      <c r="B820" s="31"/>
      <c r="C820" s="31"/>
      <c r="D820" s="31"/>
      <c r="E820" s="31"/>
      <c r="F820" s="31"/>
      <c r="G820" s="31"/>
      <c r="H820" s="33"/>
      <c r="I820" s="33"/>
      <c r="J820" s="33"/>
      <c r="K820" s="33"/>
      <c r="L820" s="33"/>
    </row>
    <row r="821" spans="1:12" s="7" customFormat="1" x14ac:dyDescent="0.3">
      <c r="A821" s="31"/>
      <c r="B821" s="31"/>
      <c r="C821" s="31"/>
      <c r="D821" s="31"/>
      <c r="E821" s="31"/>
      <c r="F821" s="31"/>
      <c r="G821" s="31"/>
      <c r="H821" s="33"/>
      <c r="I821" s="33"/>
      <c r="J821" s="33"/>
      <c r="K821" s="33"/>
      <c r="L821" s="33"/>
    </row>
    <row r="822" spans="1:12" s="7" customFormat="1" x14ac:dyDescent="0.3">
      <c r="A822" s="31"/>
      <c r="B822" s="31"/>
      <c r="C822" s="31"/>
      <c r="D822" s="31"/>
      <c r="E822" s="31"/>
      <c r="F822" s="31"/>
      <c r="G822" s="31"/>
      <c r="H822" s="33"/>
      <c r="I822" s="33"/>
      <c r="J822" s="33"/>
      <c r="K822" s="33"/>
      <c r="L822" s="33"/>
    </row>
    <row r="823" spans="1:12" s="7" customFormat="1" x14ac:dyDescent="0.3">
      <c r="A823" s="31"/>
      <c r="B823" s="31"/>
      <c r="C823" s="31"/>
      <c r="D823" s="31"/>
      <c r="E823" s="31"/>
      <c r="F823" s="31"/>
      <c r="G823" s="31"/>
      <c r="H823" s="33"/>
      <c r="I823" s="33"/>
      <c r="J823" s="33"/>
      <c r="K823" s="33"/>
      <c r="L823" s="33"/>
    </row>
    <row r="824" spans="1:12" s="7" customFormat="1" x14ac:dyDescent="0.3">
      <c r="A824" s="31"/>
      <c r="B824" s="31"/>
      <c r="C824" s="31"/>
      <c r="D824" s="31"/>
      <c r="E824" s="31"/>
      <c r="F824" s="31"/>
      <c r="G824" s="31"/>
      <c r="H824" s="33"/>
      <c r="I824" s="33"/>
      <c r="J824" s="33"/>
      <c r="K824" s="33"/>
      <c r="L824" s="33"/>
    </row>
    <row r="825" spans="1:12" s="7" customFormat="1" x14ac:dyDescent="0.3">
      <c r="A825" s="31"/>
      <c r="B825" s="31"/>
      <c r="C825" s="31"/>
      <c r="D825" s="31"/>
      <c r="E825" s="31"/>
      <c r="F825" s="31"/>
      <c r="G825" s="31"/>
      <c r="H825" s="33"/>
      <c r="I825" s="33"/>
      <c r="J825" s="33"/>
      <c r="K825" s="33"/>
      <c r="L825" s="33"/>
    </row>
    <row r="826" spans="1:12" s="7" customFormat="1" x14ac:dyDescent="0.3">
      <c r="A826" s="31"/>
      <c r="B826" s="31"/>
      <c r="C826" s="31"/>
      <c r="D826" s="31"/>
      <c r="E826" s="31"/>
      <c r="F826" s="31"/>
      <c r="G826" s="31"/>
      <c r="H826" s="33"/>
      <c r="I826" s="33"/>
      <c r="J826" s="33"/>
      <c r="K826" s="33"/>
      <c r="L826" s="33"/>
    </row>
    <row r="827" spans="1:12" s="7" customFormat="1" x14ac:dyDescent="0.3">
      <c r="A827" s="31"/>
      <c r="B827" s="31"/>
      <c r="C827" s="31"/>
      <c r="D827" s="31"/>
      <c r="E827" s="31"/>
      <c r="F827" s="31"/>
      <c r="G827" s="31"/>
      <c r="H827" s="33"/>
      <c r="I827" s="33"/>
      <c r="J827" s="33"/>
      <c r="K827" s="33"/>
      <c r="L827" s="33"/>
    </row>
    <row r="828" spans="1:12" s="7" customFormat="1" x14ac:dyDescent="0.3">
      <c r="A828" s="31"/>
      <c r="B828" s="31"/>
      <c r="C828" s="31"/>
      <c r="D828" s="31"/>
      <c r="E828" s="31"/>
      <c r="F828" s="31"/>
      <c r="G828" s="31"/>
      <c r="H828" s="33"/>
      <c r="I828" s="33"/>
      <c r="J828" s="33"/>
      <c r="K828" s="33"/>
      <c r="L828" s="33"/>
    </row>
    <row r="829" spans="1:12" s="7" customFormat="1" x14ac:dyDescent="0.3">
      <c r="A829" s="31"/>
      <c r="B829" s="31"/>
      <c r="C829" s="31"/>
      <c r="D829" s="31"/>
      <c r="E829" s="31"/>
      <c r="F829" s="31"/>
      <c r="G829" s="31"/>
      <c r="H829" s="33"/>
      <c r="I829" s="33"/>
      <c r="J829" s="33"/>
      <c r="K829" s="33"/>
      <c r="L829" s="33"/>
    </row>
    <row r="830" spans="1:12" s="7" customFormat="1" x14ac:dyDescent="0.3">
      <c r="A830" s="31"/>
      <c r="B830" s="31"/>
      <c r="C830" s="31"/>
      <c r="D830" s="31"/>
      <c r="E830" s="31"/>
      <c r="F830" s="31"/>
      <c r="G830" s="31"/>
      <c r="H830" s="33"/>
      <c r="I830" s="33"/>
      <c r="J830" s="33"/>
      <c r="K830" s="33"/>
      <c r="L830" s="33"/>
    </row>
    <row r="831" spans="1:12" s="7" customFormat="1" x14ac:dyDescent="0.3">
      <c r="A831" s="31"/>
      <c r="B831" s="31"/>
      <c r="C831" s="31"/>
      <c r="D831" s="31"/>
      <c r="E831" s="31"/>
      <c r="F831" s="31"/>
      <c r="G831" s="31"/>
      <c r="H831" s="33"/>
      <c r="I831" s="33"/>
      <c r="J831" s="33"/>
      <c r="K831" s="33"/>
      <c r="L831" s="33"/>
    </row>
    <row r="832" spans="1:12" s="7" customFormat="1" x14ac:dyDescent="0.3">
      <c r="A832" s="31"/>
      <c r="B832" s="31"/>
      <c r="C832" s="31"/>
      <c r="D832" s="31"/>
      <c r="E832" s="31"/>
      <c r="F832" s="31"/>
      <c r="G832" s="31"/>
      <c r="H832" s="33"/>
      <c r="I832" s="33"/>
      <c r="J832" s="33"/>
      <c r="K832" s="33"/>
      <c r="L832" s="33"/>
    </row>
    <row r="833" spans="1:12" s="7" customFormat="1" x14ac:dyDescent="0.3">
      <c r="A833" s="31"/>
      <c r="B833" s="31"/>
      <c r="C833" s="31"/>
      <c r="D833" s="31"/>
      <c r="E833" s="31"/>
      <c r="F833" s="31"/>
      <c r="G833" s="31"/>
      <c r="H833" s="33"/>
      <c r="I833" s="33"/>
      <c r="J833" s="33"/>
      <c r="K833" s="33"/>
      <c r="L833" s="33"/>
    </row>
    <row r="834" spans="1:12" s="7" customFormat="1" x14ac:dyDescent="0.3">
      <c r="A834" s="31"/>
      <c r="B834" s="31"/>
      <c r="C834" s="31"/>
      <c r="D834" s="31"/>
      <c r="E834" s="31"/>
      <c r="F834" s="31"/>
      <c r="G834" s="31"/>
      <c r="H834" s="33"/>
      <c r="I834" s="33"/>
      <c r="J834" s="33"/>
      <c r="K834" s="33"/>
      <c r="L834" s="33"/>
    </row>
    <row r="835" spans="1:12" s="7" customFormat="1" x14ac:dyDescent="0.3">
      <c r="A835" s="31"/>
      <c r="B835" s="31"/>
      <c r="C835" s="31"/>
      <c r="D835" s="31"/>
      <c r="E835" s="31"/>
      <c r="F835" s="31"/>
      <c r="G835" s="31"/>
      <c r="H835" s="33"/>
      <c r="I835" s="33"/>
      <c r="J835" s="33"/>
      <c r="K835" s="33"/>
      <c r="L835" s="33"/>
    </row>
    <row r="836" spans="1:12" s="7" customFormat="1" x14ac:dyDescent="0.3">
      <c r="A836" s="31"/>
      <c r="B836" s="31"/>
      <c r="C836" s="31"/>
      <c r="D836" s="31"/>
      <c r="E836" s="31"/>
      <c r="F836" s="31"/>
      <c r="G836" s="31"/>
      <c r="H836" s="33"/>
      <c r="I836" s="33"/>
      <c r="J836" s="33"/>
      <c r="K836" s="33"/>
      <c r="L836" s="33"/>
    </row>
    <row r="837" spans="1:12" s="7" customFormat="1" x14ac:dyDescent="0.3">
      <c r="A837" s="31"/>
      <c r="B837" s="31"/>
      <c r="C837" s="31"/>
      <c r="D837" s="31"/>
      <c r="E837" s="31"/>
      <c r="F837" s="31"/>
      <c r="G837" s="31"/>
      <c r="H837" s="33"/>
      <c r="I837" s="33"/>
      <c r="J837" s="33"/>
      <c r="K837" s="33"/>
      <c r="L837" s="33"/>
    </row>
    <row r="838" spans="1:12" s="7" customFormat="1" x14ac:dyDescent="0.3">
      <c r="A838" s="31"/>
      <c r="B838" s="31"/>
      <c r="C838" s="31"/>
      <c r="D838" s="31"/>
      <c r="E838" s="31"/>
      <c r="F838" s="31"/>
      <c r="G838" s="31"/>
      <c r="H838" s="33"/>
      <c r="I838" s="33"/>
      <c r="J838" s="33"/>
      <c r="K838" s="33"/>
      <c r="L838" s="33"/>
    </row>
    <row r="839" spans="1:12" s="7" customFormat="1" x14ac:dyDescent="0.3">
      <c r="A839" s="31"/>
      <c r="B839" s="31"/>
      <c r="C839" s="31"/>
      <c r="D839" s="31"/>
      <c r="E839" s="31"/>
      <c r="F839" s="31"/>
      <c r="G839" s="31"/>
      <c r="H839" s="33"/>
      <c r="I839" s="33"/>
      <c r="J839" s="33"/>
      <c r="K839" s="33"/>
      <c r="L839" s="33"/>
    </row>
    <row r="840" spans="1:12" s="7" customFormat="1" x14ac:dyDescent="0.3">
      <c r="A840" s="31"/>
      <c r="B840" s="31"/>
      <c r="C840" s="31"/>
      <c r="D840" s="31"/>
      <c r="E840" s="31"/>
      <c r="F840" s="31"/>
      <c r="G840" s="31"/>
      <c r="H840" s="33"/>
      <c r="I840" s="33"/>
      <c r="J840" s="33"/>
      <c r="K840" s="33"/>
      <c r="L840" s="33"/>
    </row>
    <row r="841" spans="1:12" s="7" customFormat="1" x14ac:dyDescent="0.3">
      <c r="A841" s="31"/>
      <c r="B841" s="31"/>
      <c r="C841" s="31"/>
      <c r="D841" s="31"/>
      <c r="E841" s="31"/>
      <c r="F841" s="31"/>
      <c r="G841" s="31"/>
      <c r="H841" s="33"/>
      <c r="I841" s="33"/>
      <c r="J841" s="33"/>
      <c r="K841" s="33"/>
      <c r="L841" s="33"/>
    </row>
    <row r="842" spans="1:12" s="7" customFormat="1" x14ac:dyDescent="0.3">
      <c r="A842" s="31"/>
      <c r="B842" s="31"/>
      <c r="C842" s="31"/>
      <c r="D842" s="31"/>
      <c r="E842" s="31"/>
      <c r="F842" s="31"/>
      <c r="G842" s="31"/>
      <c r="H842" s="33"/>
      <c r="I842" s="33"/>
      <c r="J842" s="33"/>
      <c r="K842" s="33"/>
      <c r="L842" s="33"/>
    </row>
    <row r="843" spans="1:12" s="7" customFormat="1" x14ac:dyDescent="0.3">
      <c r="A843" s="31"/>
      <c r="B843" s="31"/>
      <c r="C843" s="31"/>
      <c r="D843" s="31"/>
      <c r="E843" s="31"/>
      <c r="F843" s="31"/>
      <c r="G843" s="31"/>
      <c r="H843" s="33"/>
      <c r="I843" s="33"/>
      <c r="J843" s="33"/>
      <c r="K843" s="33"/>
      <c r="L843" s="33"/>
    </row>
    <row r="844" spans="1:12" s="7" customFormat="1" x14ac:dyDescent="0.3">
      <c r="A844" s="31"/>
      <c r="B844" s="31"/>
      <c r="C844" s="31"/>
      <c r="D844" s="31"/>
      <c r="E844" s="31"/>
      <c r="F844" s="31"/>
      <c r="G844" s="31"/>
      <c r="H844" s="33"/>
      <c r="I844" s="33"/>
      <c r="J844" s="33"/>
      <c r="K844" s="33"/>
      <c r="L844" s="33"/>
    </row>
    <row r="845" spans="1:12" s="7" customFormat="1" x14ac:dyDescent="0.3">
      <c r="A845" s="31"/>
      <c r="B845" s="31"/>
      <c r="C845" s="31"/>
      <c r="D845" s="31"/>
      <c r="E845" s="31"/>
      <c r="F845" s="31"/>
      <c r="G845" s="31"/>
      <c r="H845" s="33"/>
      <c r="I845" s="33"/>
      <c r="J845" s="33"/>
      <c r="K845" s="33"/>
      <c r="L845" s="33"/>
    </row>
    <row r="846" spans="1:12" s="7" customFormat="1" x14ac:dyDescent="0.3">
      <c r="A846" s="31"/>
      <c r="B846" s="31"/>
      <c r="C846" s="31"/>
      <c r="D846" s="31"/>
      <c r="E846" s="31"/>
      <c r="F846" s="31"/>
      <c r="G846" s="31"/>
      <c r="H846" s="33"/>
      <c r="I846" s="33"/>
      <c r="J846" s="33"/>
      <c r="K846" s="33"/>
      <c r="L846" s="33"/>
    </row>
    <row r="847" spans="1:12" s="7" customFormat="1" x14ac:dyDescent="0.3">
      <c r="A847" s="31"/>
      <c r="B847" s="31"/>
      <c r="C847" s="31"/>
      <c r="D847" s="31"/>
      <c r="E847" s="31"/>
      <c r="F847" s="31"/>
      <c r="G847" s="31"/>
      <c r="H847" s="33"/>
      <c r="I847" s="33"/>
      <c r="J847" s="33"/>
      <c r="K847" s="33"/>
      <c r="L847" s="33"/>
    </row>
    <row r="848" spans="1:12" s="7" customFormat="1" x14ac:dyDescent="0.3">
      <c r="A848" s="31"/>
      <c r="B848" s="31"/>
      <c r="C848" s="31"/>
      <c r="D848" s="31"/>
      <c r="E848" s="31"/>
      <c r="F848" s="31"/>
      <c r="G848" s="31"/>
      <c r="H848" s="33"/>
      <c r="I848" s="33"/>
      <c r="J848" s="33"/>
      <c r="K848" s="33"/>
      <c r="L848" s="33"/>
    </row>
    <row r="849" spans="1:12" s="7" customFormat="1" x14ac:dyDescent="0.3">
      <c r="A849" s="31"/>
      <c r="B849" s="31"/>
      <c r="C849" s="31"/>
      <c r="D849" s="31"/>
      <c r="E849" s="31"/>
      <c r="F849" s="31"/>
      <c r="G849" s="31"/>
      <c r="H849" s="33"/>
      <c r="I849" s="33"/>
      <c r="J849" s="33"/>
      <c r="K849" s="33"/>
      <c r="L849" s="33"/>
    </row>
    <row r="850" spans="1:12" s="7" customFormat="1" x14ac:dyDescent="0.3">
      <c r="A850" s="31"/>
      <c r="B850" s="31"/>
      <c r="C850" s="31"/>
      <c r="D850" s="31"/>
      <c r="E850" s="31"/>
      <c r="F850" s="31"/>
      <c r="G850" s="31"/>
      <c r="H850" s="33"/>
      <c r="I850" s="33"/>
      <c r="J850" s="33"/>
      <c r="K850" s="33"/>
      <c r="L850" s="33"/>
    </row>
    <row r="851" spans="1:12" s="7" customFormat="1" x14ac:dyDescent="0.3">
      <c r="A851" s="31"/>
      <c r="B851" s="31"/>
      <c r="C851" s="31"/>
      <c r="D851" s="31"/>
      <c r="E851" s="31"/>
      <c r="F851" s="31"/>
      <c r="G851" s="31"/>
      <c r="H851" s="33"/>
      <c r="I851" s="33"/>
      <c r="J851" s="33"/>
      <c r="K851" s="33"/>
      <c r="L851" s="33"/>
    </row>
    <row r="852" spans="1:12" s="7" customFormat="1" x14ac:dyDescent="0.3">
      <c r="A852" s="31"/>
      <c r="B852" s="31"/>
      <c r="C852" s="31"/>
      <c r="D852" s="31"/>
      <c r="E852" s="31"/>
      <c r="F852" s="31"/>
      <c r="G852" s="31"/>
      <c r="H852" s="33"/>
      <c r="I852" s="33"/>
      <c r="J852" s="33"/>
      <c r="K852" s="33"/>
      <c r="L852" s="33"/>
    </row>
    <row r="853" spans="1:12" s="7" customFormat="1" x14ac:dyDescent="0.3">
      <c r="A853" s="31"/>
      <c r="B853" s="31"/>
      <c r="C853" s="31"/>
      <c r="D853" s="31"/>
      <c r="E853" s="31"/>
      <c r="F853" s="31"/>
      <c r="G853" s="31"/>
      <c r="H853" s="33"/>
      <c r="I853" s="33"/>
      <c r="J853" s="33"/>
      <c r="K853" s="33"/>
      <c r="L853" s="33"/>
    </row>
    <row r="854" spans="1:12" s="7" customFormat="1" x14ac:dyDescent="0.3">
      <c r="A854" s="31"/>
      <c r="B854" s="31"/>
      <c r="C854" s="31"/>
      <c r="D854" s="31"/>
      <c r="E854" s="31"/>
      <c r="F854" s="31"/>
      <c r="G854" s="31"/>
      <c r="H854" s="33"/>
      <c r="I854" s="33"/>
      <c r="J854" s="33"/>
      <c r="K854" s="33"/>
      <c r="L854" s="33"/>
    </row>
    <row r="855" spans="1:12" s="7" customFormat="1" x14ac:dyDescent="0.3">
      <c r="A855" s="31"/>
      <c r="B855" s="31"/>
      <c r="C855" s="31"/>
      <c r="D855" s="31"/>
      <c r="E855" s="31"/>
      <c r="F855" s="31"/>
      <c r="G855" s="31"/>
      <c r="H855" s="33"/>
      <c r="I855" s="33"/>
      <c r="J855" s="33"/>
      <c r="K855" s="33"/>
      <c r="L855" s="33"/>
    </row>
    <row r="856" spans="1:12" s="7" customFormat="1" x14ac:dyDescent="0.3">
      <c r="A856" s="31"/>
      <c r="B856" s="31"/>
      <c r="C856" s="31"/>
      <c r="D856" s="31"/>
      <c r="E856" s="31"/>
      <c r="F856" s="31"/>
      <c r="G856" s="31"/>
      <c r="H856" s="33"/>
      <c r="I856" s="33"/>
      <c r="J856" s="33"/>
      <c r="K856" s="33"/>
      <c r="L856" s="33"/>
    </row>
    <row r="857" spans="1:12" s="7" customFormat="1" x14ac:dyDescent="0.3">
      <c r="A857" s="31"/>
      <c r="B857" s="31"/>
      <c r="C857" s="31"/>
      <c r="D857" s="31"/>
      <c r="E857" s="31"/>
      <c r="F857" s="31"/>
      <c r="G857" s="31"/>
      <c r="H857" s="33"/>
      <c r="I857" s="33"/>
      <c r="J857" s="33"/>
      <c r="K857" s="33"/>
      <c r="L857" s="33"/>
    </row>
    <row r="858" spans="1:12" s="7" customFormat="1" x14ac:dyDescent="0.3">
      <c r="A858" s="31"/>
      <c r="B858" s="31"/>
      <c r="C858" s="31"/>
      <c r="D858" s="31"/>
      <c r="E858" s="31"/>
      <c r="F858" s="31"/>
      <c r="G858" s="31"/>
      <c r="H858" s="33"/>
      <c r="I858" s="33"/>
      <c r="J858" s="33"/>
      <c r="K858" s="33"/>
      <c r="L858" s="33"/>
    </row>
    <row r="859" spans="1:12" s="7" customFormat="1" x14ac:dyDescent="0.3">
      <c r="A859" s="31"/>
      <c r="B859" s="31"/>
      <c r="C859" s="31"/>
      <c r="D859" s="31"/>
      <c r="E859" s="31"/>
      <c r="F859" s="31"/>
      <c r="G859" s="31"/>
      <c r="H859" s="33"/>
      <c r="I859" s="33"/>
      <c r="J859" s="33"/>
      <c r="K859" s="33"/>
      <c r="L859" s="33"/>
    </row>
    <row r="860" spans="1:12" s="7" customFormat="1" x14ac:dyDescent="0.3">
      <c r="A860" s="31"/>
      <c r="B860" s="31"/>
      <c r="C860" s="31"/>
      <c r="D860" s="31"/>
      <c r="E860" s="31"/>
      <c r="F860" s="31"/>
      <c r="G860" s="31"/>
      <c r="H860" s="33"/>
      <c r="I860" s="33"/>
      <c r="J860" s="33"/>
      <c r="K860" s="33"/>
      <c r="L860" s="33"/>
    </row>
    <row r="861" spans="1:12" s="7" customFormat="1" x14ac:dyDescent="0.3">
      <c r="A861" s="31"/>
      <c r="B861" s="31"/>
      <c r="C861" s="31"/>
      <c r="D861" s="31"/>
      <c r="E861" s="31"/>
      <c r="F861" s="31"/>
      <c r="G861" s="31"/>
      <c r="H861" s="33"/>
      <c r="I861" s="33"/>
      <c r="J861" s="33"/>
      <c r="K861" s="33"/>
      <c r="L861" s="33"/>
    </row>
    <row r="862" spans="1:12" s="7" customFormat="1" x14ac:dyDescent="0.3">
      <c r="A862" s="31"/>
      <c r="B862" s="31"/>
      <c r="C862" s="31"/>
      <c r="D862" s="31"/>
      <c r="E862" s="31"/>
      <c r="F862" s="31"/>
      <c r="G862" s="31"/>
      <c r="H862" s="33"/>
      <c r="I862" s="33"/>
      <c r="J862" s="33"/>
      <c r="K862" s="33"/>
      <c r="L862" s="33"/>
    </row>
    <row r="863" spans="1:12" s="7" customFormat="1" x14ac:dyDescent="0.3">
      <c r="A863" s="31"/>
      <c r="B863" s="31"/>
      <c r="C863" s="31"/>
      <c r="D863" s="31"/>
      <c r="E863" s="31"/>
      <c r="F863" s="31"/>
      <c r="G863" s="31"/>
      <c r="H863" s="33"/>
      <c r="I863" s="33"/>
      <c r="J863" s="33"/>
      <c r="K863" s="33"/>
      <c r="L863" s="33"/>
    </row>
    <row r="864" spans="1:12" s="7" customFormat="1" x14ac:dyDescent="0.3">
      <c r="A864" s="31"/>
      <c r="B864" s="31"/>
      <c r="C864" s="31"/>
      <c r="D864" s="31"/>
      <c r="E864" s="31"/>
      <c r="F864" s="31"/>
      <c r="G864" s="31"/>
      <c r="H864" s="33"/>
      <c r="I864" s="33"/>
      <c r="J864" s="33"/>
      <c r="K864" s="33"/>
      <c r="L864" s="33"/>
    </row>
    <row r="865" spans="1:12" s="7" customFormat="1" x14ac:dyDescent="0.3">
      <c r="A865" s="31"/>
      <c r="B865" s="31"/>
      <c r="C865" s="31"/>
      <c r="D865" s="31"/>
      <c r="E865" s="31"/>
      <c r="F865" s="31"/>
      <c r="G865" s="31"/>
      <c r="H865" s="33"/>
      <c r="I865" s="33"/>
      <c r="J865" s="33"/>
      <c r="K865" s="33"/>
      <c r="L865" s="33"/>
    </row>
    <row r="866" spans="1:12" s="7" customFormat="1" x14ac:dyDescent="0.3">
      <c r="A866" s="31"/>
      <c r="B866" s="31"/>
      <c r="C866" s="31"/>
      <c r="D866" s="31"/>
      <c r="E866" s="31"/>
      <c r="F866" s="31"/>
      <c r="G866" s="31"/>
      <c r="H866" s="33"/>
      <c r="I866" s="33"/>
      <c r="J866" s="33"/>
      <c r="K866" s="33"/>
      <c r="L866" s="33"/>
    </row>
    <row r="867" spans="1:12" s="7" customFormat="1" x14ac:dyDescent="0.3">
      <c r="A867" s="31"/>
      <c r="B867" s="31"/>
      <c r="C867" s="31"/>
      <c r="D867" s="31"/>
      <c r="E867" s="31"/>
      <c r="F867" s="31"/>
      <c r="G867" s="31"/>
      <c r="H867" s="33"/>
      <c r="I867" s="33"/>
      <c r="J867" s="33"/>
      <c r="K867" s="33"/>
      <c r="L867" s="33"/>
    </row>
    <row r="868" spans="1:12" s="7" customFormat="1" x14ac:dyDescent="0.3">
      <c r="A868" s="31"/>
      <c r="B868" s="31"/>
      <c r="C868" s="31"/>
      <c r="D868" s="31"/>
      <c r="E868" s="31"/>
      <c r="F868" s="31"/>
      <c r="G868" s="31"/>
      <c r="H868" s="33"/>
      <c r="I868" s="33"/>
      <c r="J868" s="33"/>
      <c r="K868" s="33"/>
      <c r="L868" s="33"/>
    </row>
    <row r="869" spans="1:12" s="7" customFormat="1" x14ac:dyDescent="0.3">
      <c r="A869" s="31"/>
      <c r="B869" s="31"/>
      <c r="C869" s="31"/>
      <c r="D869" s="31"/>
      <c r="E869" s="31"/>
      <c r="F869" s="31"/>
      <c r="G869" s="31"/>
      <c r="H869" s="33"/>
      <c r="I869" s="33"/>
      <c r="J869" s="33"/>
      <c r="K869" s="33"/>
      <c r="L869" s="33"/>
    </row>
    <row r="870" spans="1:12" s="7" customFormat="1" x14ac:dyDescent="0.3">
      <c r="A870" s="31"/>
      <c r="B870" s="31"/>
      <c r="C870" s="31"/>
      <c r="D870" s="31"/>
      <c r="E870" s="31"/>
      <c r="F870" s="31"/>
      <c r="G870" s="31"/>
      <c r="H870" s="33"/>
      <c r="I870" s="33"/>
      <c r="J870" s="33"/>
      <c r="K870" s="33"/>
      <c r="L870" s="33"/>
    </row>
    <row r="871" spans="1:12" s="7" customFormat="1" x14ac:dyDescent="0.3">
      <c r="A871" s="31"/>
      <c r="B871" s="31"/>
      <c r="C871" s="31"/>
      <c r="D871" s="31"/>
      <c r="E871" s="31"/>
      <c r="F871" s="31"/>
      <c r="G871" s="31"/>
      <c r="H871" s="33"/>
      <c r="I871" s="33"/>
      <c r="J871" s="33"/>
      <c r="K871" s="33"/>
      <c r="L871" s="33"/>
    </row>
    <row r="872" spans="1:12" s="7" customFormat="1" x14ac:dyDescent="0.3">
      <c r="A872" s="31"/>
      <c r="B872" s="31"/>
      <c r="C872" s="31"/>
      <c r="D872" s="31"/>
      <c r="E872" s="31"/>
      <c r="F872" s="31"/>
      <c r="G872" s="31"/>
      <c r="H872" s="33"/>
      <c r="I872" s="33"/>
      <c r="J872" s="33"/>
      <c r="K872" s="33"/>
      <c r="L872" s="33"/>
    </row>
    <row r="873" spans="1:12" s="7" customFormat="1" x14ac:dyDescent="0.3">
      <c r="A873" s="31"/>
      <c r="B873" s="31"/>
      <c r="C873" s="31"/>
      <c r="D873" s="31"/>
      <c r="E873" s="31"/>
      <c r="F873" s="31"/>
      <c r="G873" s="31"/>
      <c r="H873" s="33"/>
      <c r="I873" s="33"/>
      <c r="J873" s="33"/>
      <c r="K873" s="33"/>
      <c r="L873" s="33"/>
    </row>
    <row r="874" spans="1:12" s="7" customFormat="1" x14ac:dyDescent="0.3">
      <c r="A874" s="31"/>
      <c r="B874" s="31"/>
      <c r="C874" s="31"/>
      <c r="D874" s="31"/>
      <c r="E874" s="31"/>
      <c r="F874" s="31"/>
      <c r="G874" s="31"/>
      <c r="H874" s="33"/>
      <c r="I874" s="33"/>
      <c r="J874" s="33"/>
      <c r="K874" s="33"/>
      <c r="L874" s="33"/>
    </row>
    <row r="875" spans="1:12" s="7" customFormat="1" x14ac:dyDescent="0.3">
      <c r="A875" s="31"/>
      <c r="B875" s="31"/>
      <c r="C875" s="31"/>
      <c r="D875" s="31"/>
      <c r="E875" s="31"/>
      <c r="F875" s="31"/>
      <c r="G875" s="31"/>
      <c r="H875" s="33"/>
      <c r="I875" s="33"/>
      <c r="J875" s="33"/>
      <c r="K875" s="33"/>
      <c r="L875" s="33"/>
    </row>
    <row r="876" spans="1:12" s="7" customFormat="1" x14ac:dyDescent="0.3">
      <c r="A876" s="31"/>
      <c r="B876" s="31"/>
      <c r="C876" s="31"/>
      <c r="D876" s="31"/>
      <c r="E876" s="31"/>
      <c r="F876" s="31"/>
      <c r="G876" s="31"/>
      <c r="H876" s="33"/>
      <c r="I876" s="33"/>
      <c r="J876" s="33"/>
      <c r="K876" s="33"/>
      <c r="L876" s="33"/>
    </row>
    <row r="877" spans="1:12" s="7" customFormat="1" x14ac:dyDescent="0.3">
      <c r="A877" s="31"/>
      <c r="B877" s="31"/>
      <c r="C877" s="31"/>
      <c r="D877" s="31"/>
      <c r="E877" s="31"/>
      <c r="F877" s="31"/>
      <c r="G877" s="31"/>
      <c r="H877" s="33"/>
      <c r="I877" s="33"/>
      <c r="J877" s="33"/>
      <c r="K877" s="33"/>
      <c r="L877" s="33"/>
    </row>
    <row r="878" spans="1:12" s="7" customFormat="1" x14ac:dyDescent="0.3">
      <c r="A878" s="31"/>
      <c r="B878" s="31"/>
      <c r="C878" s="31"/>
      <c r="D878" s="31"/>
      <c r="E878" s="31"/>
      <c r="F878" s="31"/>
      <c r="G878" s="31"/>
      <c r="H878" s="33"/>
      <c r="I878" s="33"/>
      <c r="J878" s="33"/>
      <c r="K878" s="33"/>
      <c r="L878" s="33"/>
    </row>
    <row r="879" spans="1:12" s="7" customFormat="1" x14ac:dyDescent="0.3">
      <c r="A879" s="31"/>
      <c r="B879" s="31"/>
      <c r="C879" s="31"/>
      <c r="D879" s="31"/>
      <c r="E879" s="31"/>
      <c r="F879" s="31"/>
      <c r="G879" s="31"/>
      <c r="H879" s="33"/>
      <c r="I879" s="33"/>
      <c r="J879" s="33"/>
      <c r="K879" s="33"/>
      <c r="L879" s="33"/>
    </row>
    <row r="880" spans="1:12" s="7" customFormat="1" x14ac:dyDescent="0.3">
      <c r="A880" s="31"/>
      <c r="B880" s="31"/>
      <c r="C880" s="31"/>
      <c r="D880" s="31"/>
      <c r="E880" s="31"/>
      <c r="F880" s="31"/>
      <c r="G880" s="31"/>
      <c r="H880" s="33"/>
      <c r="I880" s="33"/>
      <c r="J880" s="33"/>
      <c r="K880" s="33"/>
      <c r="L880" s="33"/>
    </row>
    <row r="881" spans="1:12" s="7" customFormat="1" x14ac:dyDescent="0.3">
      <c r="A881" s="31"/>
      <c r="B881" s="31"/>
      <c r="C881" s="31"/>
      <c r="D881" s="31"/>
      <c r="E881" s="31"/>
      <c r="F881" s="31"/>
      <c r="G881" s="31"/>
      <c r="H881" s="33"/>
      <c r="I881" s="33"/>
      <c r="J881" s="33"/>
      <c r="K881" s="33"/>
      <c r="L881" s="33"/>
    </row>
    <row r="882" spans="1:12" s="7" customFormat="1" x14ac:dyDescent="0.3">
      <c r="A882" s="31"/>
      <c r="B882" s="31"/>
      <c r="C882" s="31"/>
      <c r="D882" s="31"/>
      <c r="E882" s="31"/>
      <c r="F882" s="31"/>
      <c r="G882" s="31"/>
      <c r="H882" s="33"/>
      <c r="I882" s="33"/>
      <c r="J882" s="33"/>
      <c r="K882" s="33"/>
      <c r="L882" s="33"/>
    </row>
    <row r="883" spans="1:12" s="7" customFormat="1" x14ac:dyDescent="0.3">
      <c r="A883" s="31"/>
      <c r="B883" s="31"/>
      <c r="C883" s="31"/>
      <c r="D883" s="31"/>
      <c r="E883" s="31"/>
      <c r="F883" s="31"/>
      <c r="G883" s="31"/>
      <c r="H883" s="33"/>
      <c r="I883" s="33"/>
      <c r="J883" s="33"/>
      <c r="K883" s="33"/>
      <c r="L883" s="33"/>
    </row>
    <row r="884" spans="1:12" s="7" customFormat="1" x14ac:dyDescent="0.3">
      <c r="A884" s="31"/>
      <c r="B884" s="31"/>
      <c r="C884" s="31"/>
      <c r="D884" s="31"/>
      <c r="E884" s="31"/>
      <c r="F884" s="31"/>
      <c r="G884" s="31"/>
      <c r="H884" s="33"/>
      <c r="I884" s="33"/>
      <c r="J884" s="33"/>
      <c r="K884" s="33"/>
      <c r="L884" s="33"/>
    </row>
    <row r="885" spans="1:12" s="7" customFormat="1" x14ac:dyDescent="0.3">
      <c r="A885" s="31"/>
      <c r="B885" s="31"/>
      <c r="C885" s="31"/>
      <c r="D885" s="31"/>
      <c r="E885" s="31"/>
      <c r="F885" s="31"/>
      <c r="G885" s="31"/>
      <c r="H885" s="33"/>
      <c r="I885" s="33"/>
      <c r="J885" s="33"/>
      <c r="K885" s="33"/>
      <c r="L885" s="33"/>
    </row>
    <row r="886" spans="1:12" s="7" customFormat="1" x14ac:dyDescent="0.3">
      <c r="A886" s="31"/>
      <c r="B886" s="31"/>
      <c r="C886" s="31"/>
      <c r="D886" s="31"/>
      <c r="E886" s="31"/>
      <c r="F886" s="31"/>
      <c r="G886" s="31"/>
      <c r="H886" s="33"/>
      <c r="I886" s="33"/>
      <c r="J886" s="33"/>
      <c r="K886" s="33"/>
      <c r="L886" s="33"/>
    </row>
    <row r="887" spans="1:12" s="7" customFormat="1" x14ac:dyDescent="0.3">
      <c r="A887" s="31"/>
      <c r="B887" s="31"/>
      <c r="C887" s="31"/>
      <c r="D887" s="31"/>
      <c r="E887" s="31"/>
      <c r="F887" s="31"/>
      <c r="G887" s="31"/>
      <c r="H887" s="33"/>
      <c r="I887" s="33"/>
      <c r="J887" s="33"/>
      <c r="K887" s="33"/>
      <c r="L887" s="33"/>
    </row>
    <row r="888" spans="1:12" s="7" customFormat="1" x14ac:dyDescent="0.3">
      <c r="A888" s="31"/>
      <c r="B888" s="31"/>
      <c r="C888" s="31"/>
      <c r="D888" s="31"/>
      <c r="E888" s="31"/>
      <c r="F888" s="31"/>
      <c r="G888" s="31"/>
      <c r="H888" s="33"/>
      <c r="I888" s="33"/>
      <c r="J888" s="33"/>
      <c r="K888" s="33"/>
      <c r="L888" s="33"/>
    </row>
    <row r="889" spans="1:12" s="7" customFormat="1" x14ac:dyDescent="0.3">
      <c r="A889" s="31"/>
      <c r="B889" s="31"/>
      <c r="C889" s="31"/>
      <c r="D889" s="31"/>
      <c r="E889" s="31"/>
      <c r="F889" s="31"/>
      <c r="G889" s="31"/>
      <c r="H889" s="33"/>
      <c r="I889" s="33"/>
      <c r="J889" s="33"/>
      <c r="K889" s="33"/>
      <c r="L889" s="33"/>
    </row>
    <row r="890" spans="1:12" s="7" customFormat="1" x14ac:dyDescent="0.3">
      <c r="A890" s="31"/>
      <c r="B890" s="31"/>
      <c r="C890" s="31"/>
      <c r="D890" s="31"/>
      <c r="E890" s="31"/>
      <c r="F890" s="31"/>
      <c r="G890" s="31"/>
      <c r="H890" s="33"/>
      <c r="I890" s="33"/>
      <c r="J890" s="33"/>
      <c r="K890" s="33"/>
      <c r="L890" s="33"/>
    </row>
    <row r="891" spans="1:12" s="7" customFormat="1" x14ac:dyDescent="0.3">
      <c r="A891" s="31"/>
      <c r="B891" s="31"/>
      <c r="C891" s="31"/>
      <c r="D891" s="31"/>
      <c r="E891" s="31"/>
      <c r="F891" s="31"/>
      <c r="G891" s="31"/>
      <c r="H891" s="33"/>
      <c r="I891" s="33"/>
      <c r="J891" s="33"/>
      <c r="K891" s="33"/>
      <c r="L891" s="33"/>
    </row>
    <row r="892" spans="1:12" s="7" customFormat="1" x14ac:dyDescent="0.3">
      <c r="A892" s="31"/>
      <c r="B892" s="31"/>
      <c r="C892" s="31"/>
      <c r="D892" s="31"/>
      <c r="E892" s="31"/>
      <c r="F892" s="31"/>
      <c r="G892" s="31"/>
      <c r="H892" s="33"/>
      <c r="I892" s="33"/>
      <c r="J892" s="33"/>
      <c r="K892" s="33"/>
      <c r="L892" s="33"/>
    </row>
    <row r="893" spans="1:12" s="7" customFormat="1" x14ac:dyDescent="0.3">
      <c r="A893" s="31"/>
      <c r="B893" s="31"/>
      <c r="C893" s="31"/>
      <c r="D893" s="31"/>
      <c r="E893" s="31"/>
      <c r="F893" s="31"/>
      <c r="G893" s="31"/>
      <c r="H893" s="33"/>
      <c r="I893" s="33"/>
      <c r="J893" s="33"/>
      <c r="K893" s="33"/>
      <c r="L893" s="33"/>
    </row>
    <row r="894" spans="1:12" s="7" customFormat="1" x14ac:dyDescent="0.3">
      <c r="A894" s="31"/>
      <c r="B894" s="31"/>
      <c r="C894" s="31"/>
      <c r="D894" s="31"/>
      <c r="E894" s="31"/>
      <c r="F894" s="31"/>
      <c r="G894" s="31"/>
      <c r="H894" s="33"/>
      <c r="I894" s="33"/>
      <c r="J894" s="33"/>
      <c r="K894" s="33"/>
      <c r="L894" s="33"/>
    </row>
    <row r="895" spans="1:12" s="7" customFormat="1" x14ac:dyDescent="0.3">
      <c r="A895" s="31"/>
      <c r="B895" s="31"/>
      <c r="C895" s="31"/>
      <c r="D895" s="31"/>
      <c r="E895" s="31"/>
      <c r="F895" s="31"/>
      <c r="G895" s="31"/>
      <c r="H895" s="33"/>
      <c r="I895" s="33"/>
      <c r="J895" s="33"/>
      <c r="K895" s="33"/>
      <c r="L895" s="33"/>
    </row>
    <row r="896" spans="1:12" s="7" customFormat="1" x14ac:dyDescent="0.3">
      <c r="A896" s="31"/>
      <c r="B896" s="31"/>
      <c r="C896" s="31"/>
      <c r="D896" s="31"/>
      <c r="E896" s="31"/>
      <c r="F896" s="31"/>
      <c r="G896" s="31"/>
      <c r="H896" s="33"/>
      <c r="I896" s="33"/>
      <c r="J896" s="33"/>
      <c r="K896" s="33"/>
      <c r="L896" s="33"/>
    </row>
    <row r="897" spans="1:12" s="7" customFormat="1" x14ac:dyDescent="0.3">
      <c r="A897" s="31"/>
      <c r="B897" s="31"/>
      <c r="C897" s="31"/>
      <c r="D897" s="31"/>
      <c r="E897" s="31"/>
      <c r="F897" s="31"/>
      <c r="G897" s="31"/>
      <c r="H897" s="33"/>
      <c r="I897" s="33"/>
      <c r="J897" s="33"/>
      <c r="K897" s="33"/>
      <c r="L897" s="33"/>
    </row>
    <row r="898" spans="1:12" s="7" customFormat="1" x14ac:dyDescent="0.3">
      <c r="A898" s="31"/>
      <c r="B898" s="31"/>
      <c r="C898" s="31"/>
      <c r="D898" s="31"/>
      <c r="E898" s="31"/>
      <c r="F898" s="31"/>
      <c r="G898" s="31"/>
      <c r="H898" s="33"/>
      <c r="I898" s="33"/>
      <c r="J898" s="33"/>
      <c r="K898" s="33"/>
      <c r="L898" s="33"/>
    </row>
    <row r="899" spans="1:12" s="7" customFormat="1" x14ac:dyDescent="0.3">
      <c r="A899" s="31"/>
      <c r="B899" s="31"/>
      <c r="C899" s="31"/>
      <c r="D899" s="31"/>
      <c r="E899" s="31"/>
      <c r="F899" s="31"/>
      <c r="G899" s="31"/>
      <c r="H899" s="33"/>
      <c r="I899" s="33"/>
      <c r="J899" s="33"/>
      <c r="K899" s="33"/>
      <c r="L899" s="33"/>
    </row>
    <row r="900" spans="1:12" s="7" customFormat="1" x14ac:dyDescent="0.3">
      <c r="A900" s="31"/>
      <c r="B900" s="31"/>
      <c r="C900" s="31"/>
      <c r="D900" s="31"/>
      <c r="E900" s="31"/>
      <c r="F900" s="31"/>
      <c r="G900" s="31"/>
      <c r="H900" s="33"/>
      <c r="I900" s="33"/>
      <c r="J900" s="33"/>
      <c r="K900" s="33"/>
      <c r="L900" s="33"/>
    </row>
    <row r="901" spans="1:12" s="7" customFormat="1" x14ac:dyDescent="0.3">
      <c r="A901" s="31"/>
      <c r="B901" s="31"/>
      <c r="C901" s="31"/>
      <c r="D901" s="31"/>
      <c r="E901" s="31"/>
      <c r="F901" s="31"/>
      <c r="G901" s="31"/>
      <c r="H901" s="33"/>
      <c r="I901" s="33"/>
      <c r="J901" s="33"/>
      <c r="K901" s="33"/>
      <c r="L901" s="33"/>
    </row>
    <row r="902" spans="1:12" s="7" customFormat="1" x14ac:dyDescent="0.3">
      <c r="A902" s="31"/>
      <c r="B902" s="31"/>
      <c r="C902" s="31"/>
      <c r="D902" s="31"/>
      <c r="E902" s="31"/>
      <c r="F902" s="31"/>
      <c r="G902" s="31"/>
      <c r="H902" s="33"/>
      <c r="I902" s="33"/>
      <c r="J902" s="33"/>
      <c r="K902" s="33"/>
      <c r="L902" s="33"/>
    </row>
    <row r="903" spans="1:12" s="7" customFormat="1" x14ac:dyDescent="0.3">
      <c r="A903" s="31"/>
      <c r="B903" s="31"/>
      <c r="C903" s="31"/>
      <c r="D903" s="31"/>
      <c r="E903" s="31"/>
      <c r="F903" s="31"/>
      <c r="G903" s="31"/>
      <c r="H903" s="33"/>
      <c r="I903" s="33"/>
      <c r="J903" s="33"/>
      <c r="K903" s="33"/>
      <c r="L903" s="33"/>
    </row>
    <row r="904" spans="1:12" s="7" customFormat="1" x14ac:dyDescent="0.3">
      <c r="A904" s="31"/>
      <c r="B904" s="31"/>
      <c r="C904" s="31"/>
      <c r="D904" s="31"/>
      <c r="E904" s="31"/>
      <c r="F904" s="31"/>
      <c r="G904" s="31"/>
      <c r="H904" s="33"/>
      <c r="I904" s="33"/>
      <c r="J904" s="33"/>
      <c r="K904" s="33"/>
      <c r="L904" s="33"/>
    </row>
    <row r="905" spans="1:12" s="7" customFormat="1" x14ac:dyDescent="0.3">
      <c r="A905" s="31"/>
      <c r="B905" s="31"/>
      <c r="C905" s="31"/>
      <c r="D905" s="31"/>
      <c r="E905" s="31"/>
      <c r="F905" s="31"/>
      <c r="G905" s="31"/>
      <c r="H905" s="33"/>
      <c r="I905" s="33"/>
      <c r="J905" s="33"/>
      <c r="K905" s="33"/>
      <c r="L905" s="33"/>
    </row>
    <row r="906" spans="1:12" s="7" customFormat="1" x14ac:dyDescent="0.3">
      <c r="A906" s="31"/>
      <c r="B906" s="31"/>
      <c r="C906" s="31"/>
      <c r="D906" s="31"/>
      <c r="E906" s="31"/>
      <c r="F906" s="31"/>
      <c r="G906" s="31"/>
      <c r="H906" s="33"/>
      <c r="I906" s="33"/>
      <c r="J906" s="33"/>
      <c r="K906" s="33"/>
      <c r="L906" s="33"/>
    </row>
    <row r="907" spans="1:12" s="7" customFormat="1" x14ac:dyDescent="0.3">
      <c r="A907" s="31"/>
      <c r="B907" s="31"/>
      <c r="C907" s="31"/>
      <c r="D907" s="31"/>
      <c r="E907" s="31"/>
      <c r="F907" s="31"/>
      <c r="G907" s="31"/>
      <c r="H907" s="33"/>
      <c r="I907" s="33"/>
      <c r="J907" s="33"/>
      <c r="K907" s="33"/>
      <c r="L907" s="33"/>
    </row>
    <row r="908" spans="1:12" s="7" customFormat="1" x14ac:dyDescent="0.3">
      <c r="A908" s="31"/>
      <c r="B908" s="31"/>
      <c r="C908" s="31"/>
      <c r="D908" s="31"/>
      <c r="E908" s="31"/>
      <c r="F908" s="31"/>
      <c r="G908" s="31"/>
      <c r="H908" s="33"/>
      <c r="I908" s="33"/>
      <c r="J908" s="33"/>
      <c r="K908" s="33"/>
      <c r="L908" s="33"/>
    </row>
    <row r="909" spans="1:12" s="7" customFormat="1" x14ac:dyDescent="0.3">
      <c r="A909" s="31"/>
      <c r="B909" s="31"/>
      <c r="C909" s="31"/>
      <c r="D909" s="31"/>
      <c r="E909" s="31"/>
      <c r="F909" s="31"/>
      <c r="G909" s="31"/>
      <c r="H909" s="33"/>
      <c r="I909" s="33"/>
      <c r="J909" s="33"/>
      <c r="K909" s="33"/>
      <c r="L909" s="33"/>
    </row>
    <row r="910" spans="1:12" s="7" customFormat="1" x14ac:dyDescent="0.3">
      <c r="A910" s="31"/>
      <c r="B910" s="31"/>
      <c r="C910" s="31"/>
      <c r="D910" s="31"/>
      <c r="E910" s="31"/>
      <c r="F910" s="31"/>
      <c r="G910" s="31"/>
      <c r="H910" s="33"/>
      <c r="I910" s="33"/>
      <c r="J910" s="33"/>
      <c r="K910" s="33"/>
      <c r="L910" s="33"/>
    </row>
    <row r="911" spans="1:12" s="7" customFormat="1" x14ac:dyDescent="0.3">
      <c r="A911" s="31"/>
      <c r="B911" s="31"/>
      <c r="C911" s="31"/>
      <c r="D911" s="31"/>
      <c r="E911" s="31"/>
      <c r="F911" s="31"/>
      <c r="G911" s="31"/>
      <c r="H911" s="33"/>
      <c r="I911" s="33"/>
      <c r="J911" s="33"/>
      <c r="K911" s="33"/>
      <c r="L911" s="33"/>
    </row>
    <row r="912" spans="1:12" s="7" customFormat="1" x14ac:dyDescent="0.3">
      <c r="A912" s="31"/>
      <c r="B912" s="31"/>
      <c r="C912" s="31"/>
      <c r="D912" s="31"/>
      <c r="E912" s="31"/>
      <c r="F912" s="31"/>
      <c r="G912" s="31"/>
      <c r="H912" s="33"/>
      <c r="I912" s="33"/>
      <c r="J912" s="33"/>
      <c r="K912" s="33"/>
      <c r="L912" s="33"/>
    </row>
    <row r="913" spans="1:12" s="7" customFormat="1" x14ac:dyDescent="0.3">
      <c r="A913" s="31"/>
      <c r="B913" s="31"/>
      <c r="C913" s="31"/>
      <c r="D913" s="31"/>
      <c r="E913" s="31"/>
      <c r="F913" s="31"/>
      <c r="G913" s="31"/>
      <c r="H913" s="33"/>
      <c r="I913" s="33"/>
      <c r="J913" s="33"/>
      <c r="K913" s="33"/>
      <c r="L913" s="33"/>
    </row>
    <row r="914" spans="1:12" s="7" customFormat="1" x14ac:dyDescent="0.3">
      <c r="A914" s="31"/>
      <c r="B914" s="31"/>
      <c r="C914" s="31"/>
      <c r="D914" s="31"/>
      <c r="E914" s="31"/>
      <c r="F914" s="31"/>
      <c r="G914" s="31"/>
      <c r="H914" s="33"/>
      <c r="I914" s="33"/>
      <c r="J914" s="33"/>
      <c r="K914" s="33"/>
      <c r="L914" s="33"/>
    </row>
    <row r="915" spans="1:12" s="7" customFormat="1" x14ac:dyDescent="0.3">
      <c r="A915" s="31"/>
      <c r="B915" s="31"/>
      <c r="C915" s="31"/>
      <c r="D915" s="31"/>
      <c r="E915" s="31"/>
      <c r="F915" s="31"/>
      <c r="G915" s="31"/>
      <c r="H915" s="33"/>
      <c r="I915" s="33"/>
      <c r="J915" s="33"/>
      <c r="K915" s="33"/>
      <c r="L915" s="33"/>
    </row>
    <row r="916" spans="1:12" s="7" customFormat="1" x14ac:dyDescent="0.3">
      <c r="A916" s="31"/>
      <c r="B916" s="31"/>
      <c r="C916" s="31"/>
      <c r="D916" s="31"/>
      <c r="E916" s="31"/>
      <c r="F916" s="31"/>
      <c r="G916" s="31"/>
      <c r="H916" s="33"/>
      <c r="I916" s="33"/>
      <c r="J916" s="33"/>
      <c r="K916" s="33"/>
      <c r="L916" s="33"/>
    </row>
    <row r="917" spans="1:12" s="7" customFormat="1" x14ac:dyDescent="0.3">
      <c r="A917" s="31"/>
      <c r="B917" s="31"/>
      <c r="C917" s="31"/>
      <c r="D917" s="31"/>
      <c r="E917" s="31"/>
      <c r="F917" s="31"/>
      <c r="G917" s="31"/>
      <c r="H917" s="33"/>
      <c r="I917" s="33"/>
      <c r="J917" s="33"/>
      <c r="K917" s="33"/>
      <c r="L917" s="33"/>
    </row>
    <row r="918" spans="1:12" s="7" customFormat="1" x14ac:dyDescent="0.3">
      <c r="A918" s="31"/>
      <c r="B918" s="31"/>
      <c r="C918" s="31"/>
      <c r="D918" s="31"/>
      <c r="E918" s="31"/>
      <c r="F918" s="31"/>
      <c r="G918" s="31"/>
      <c r="H918" s="33"/>
      <c r="I918" s="33"/>
      <c r="J918" s="33"/>
      <c r="K918" s="33"/>
      <c r="L918" s="33"/>
    </row>
    <row r="919" spans="1:12" s="7" customFormat="1" x14ac:dyDescent="0.3">
      <c r="A919" s="31"/>
      <c r="B919" s="31"/>
      <c r="C919" s="31"/>
      <c r="D919" s="31"/>
      <c r="E919" s="31"/>
      <c r="F919" s="31"/>
      <c r="G919" s="31"/>
      <c r="H919" s="33"/>
      <c r="I919" s="33"/>
      <c r="J919" s="33"/>
      <c r="K919" s="33"/>
      <c r="L919" s="33"/>
    </row>
    <row r="920" spans="1:12" s="7" customFormat="1" x14ac:dyDescent="0.3">
      <c r="A920" s="31"/>
      <c r="B920" s="31"/>
      <c r="C920" s="31"/>
      <c r="D920" s="31"/>
      <c r="E920" s="31"/>
      <c r="F920" s="31"/>
      <c r="G920" s="31"/>
      <c r="H920" s="33"/>
      <c r="I920" s="33"/>
      <c r="J920" s="33"/>
      <c r="K920" s="33"/>
      <c r="L920" s="33"/>
    </row>
    <row r="921" spans="1:12" s="7" customFormat="1" x14ac:dyDescent="0.3">
      <c r="A921" s="31"/>
      <c r="B921" s="31"/>
      <c r="C921" s="31"/>
      <c r="D921" s="31"/>
      <c r="E921" s="31"/>
      <c r="F921" s="31"/>
      <c r="G921" s="31"/>
      <c r="H921" s="33"/>
      <c r="I921" s="33"/>
      <c r="J921" s="33"/>
      <c r="K921" s="33"/>
      <c r="L921" s="33"/>
    </row>
    <row r="922" spans="1:12" s="7" customFormat="1" x14ac:dyDescent="0.3">
      <c r="A922" s="31"/>
      <c r="B922" s="31"/>
      <c r="C922" s="31"/>
      <c r="D922" s="31"/>
      <c r="E922" s="31"/>
      <c r="F922" s="31"/>
      <c r="G922" s="31"/>
      <c r="H922" s="33"/>
      <c r="I922" s="33"/>
      <c r="J922" s="33"/>
      <c r="K922" s="33"/>
      <c r="L922" s="33"/>
    </row>
    <row r="923" spans="1:12" s="7" customFormat="1" x14ac:dyDescent="0.3">
      <c r="A923" s="31"/>
      <c r="B923" s="31"/>
      <c r="C923" s="31"/>
      <c r="D923" s="31"/>
      <c r="E923" s="31"/>
      <c r="F923" s="31"/>
      <c r="G923" s="31"/>
      <c r="H923" s="33"/>
      <c r="I923" s="33"/>
      <c r="J923" s="33"/>
      <c r="K923" s="33"/>
      <c r="L923" s="33"/>
    </row>
    <row r="924" spans="1:12" s="7" customFormat="1" x14ac:dyDescent="0.3">
      <c r="A924" s="31"/>
      <c r="B924" s="31"/>
      <c r="C924" s="31"/>
      <c r="D924" s="31"/>
      <c r="E924" s="31"/>
      <c r="F924" s="31"/>
      <c r="G924" s="31"/>
      <c r="H924" s="33"/>
      <c r="I924" s="33"/>
      <c r="J924" s="33"/>
      <c r="K924" s="33"/>
      <c r="L924" s="33"/>
    </row>
    <row r="925" spans="1:12" s="7" customFormat="1" x14ac:dyDescent="0.3">
      <c r="A925" s="31"/>
      <c r="B925" s="31"/>
      <c r="C925" s="31"/>
      <c r="D925" s="31"/>
      <c r="E925" s="31"/>
      <c r="F925" s="31"/>
      <c r="G925" s="31"/>
      <c r="H925" s="33"/>
      <c r="I925" s="33"/>
      <c r="J925" s="33"/>
      <c r="K925" s="33"/>
      <c r="L925" s="33"/>
    </row>
    <row r="926" spans="1:12" s="7" customFormat="1" x14ac:dyDescent="0.3">
      <c r="A926" s="31"/>
      <c r="B926" s="31"/>
      <c r="C926" s="31"/>
      <c r="D926" s="31"/>
      <c r="E926" s="31"/>
      <c r="F926" s="31"/>
      <c r="G926" s="31"/>
      <c r="H926" s="33"/>
      <c r="I926" s="33"/>
      <c r="J926" s="33"/>
      <c r="K926" s="33"/>
      <c r="L926" s="33"/>
    </row>
    <row r="927" spans="1:12" s="7" customFormat="1" x14ac:dyDescent="0.3">
      <c r="A927" s="31"/>
      <c r="B927" s="31"/>
      <c r="C927" s="31"/>
      <c r="D927" s="31"/>
      <c r="E927" s="31"/>
      <c r="F927" s="31"/>
      <c r="G927" s="31"/>
      <c r="H927" s="33"/>
      <c r="I927" s="33"/>
      <c r="J927" s="33"/>
      <c r="K927" s="33"/>
      <c r="L927" s="33"/>
    </row>
    <row r="928" spans="1:12" s="7" customFormat="1" x14ac:dyDescent="0.3">
      <c r="A928" s="31"/>
      <c r="B928" s="31"/>
      <c r="C928" s="31"/>
      <c r="D928" s="31"/>
      <c r="E928" s="31"/>
      <c r="F928" s="31"/>
      <c r="G928" s="31"/>
      <c r="H928" s="33"/>
      <c r="I928" s="33"/>
      <c r="J928" s="33"/>
      <c r="K928" s="33"/>
      <c r="L928" s="33"/>
    </row>
    <row r="929" spans="1:12" s="7" customFormat="1" x14ac:dyDescent="0.3">
      <c r="A929" s="31"/>
      <c r="B929" s="31"/>
      <c r="C929" s="31"/>
      <c r="D929" s="31"/>
      <c r="E929" s="31"/>
      <c r="F929" s="31"/>
      <c r="G929" s="31"/>
      <c r="H929" s="33"/>
      <c r="I929" s="33"/>
      <c r="J929" s="33"/>
      <c r="K929" s="33"/>
      <c r="L929" s="33"/>
    </row>
    <row r="930" spans="1:12" s="7" customFormat="1" x14ac:dyDescent="0.3">
      <c r="A930" s="31"/>
      <c r="B930" s="31"/>
      <c r="C930" s="31"/>
      <c r="D930" s="31"/>
      <c r="E930" s="31"/>
      <c r="F930" s="31"/>
      <c r="G930" s="31"/>
      <c r="H930" s="33"/>
      <c r="I930" s="33"/>
      <c r="J930" s="33"/>
      <c r="K930" s="33"/>
      <c r="L930" s="33"/>
    </row>
    <row r="931" spans="1:12" s="7" customFormat="1" x14ac:dyDescent="0.3">
      <c r="A931" s="31"/>
      <c r="B931" s="31"/>
      <c r="C931" s="31"/>
      <c r="D931" s="31"/>
      <c r="E931" s="31"/>
      <c r="F931" s="31"/>
      <c r="G931" s="31"/>
      <c r="H931" s="33"/>
      <c r="I931" s="33"/>
      <c r="J931" s="33"/>
      <c r="K931" s="33"/>
      <c r="L931" s="33"/>
    </row>
    <row r="932" spans="1:12" s="7" customFormat="1" x14ac:dyDescent="0.3">
      <c r="A932" s="31"/>
      <c r="B932" s="31"/>
      <c r="C932" s="31"/>
      <c r="D932" s="31"/>
      <c r="E932" s="31"/>
      <c r="F932" s="31"/>
      <c r="G932" s="31"/>
      <c r="H932" s="33"/>
      <c r="I932" s="33"/>
      <c r="J932" s="33"/>
      <c r="K932" s="33"/>
      <c r="L932" s="33"/>
    </row>
    <row r="933" spans="1:12" s="7" customFormat="1" x14ac:dyDescent="0.3">
      <c r="A933" s="31"/>
      <c r="B933" s="31"/>
      <c r="C933" s="31"/>
      <c r="D933" s="31"/>
      <c r="E933" s="31"/>
      <c r="F933" s="31"/>
      <c r="G933" s="31"/>
      <c r="H933" s="33"/>
      <c r="I933" s="33"/>
      <c r="J933" s="33"/>
      <c r="K933" s="33"/>
      <c r="L933" s="33"/>
    </row>
    <row r="934" spans="1:12" s="7" customFormat="1" x14ac:dyDescent="0.3">
      <c r="A934" s="31"/>
      <c r="B934" s="31"/>
      <c r="C934" s="31"/>
      <c r="D934" s="31"/>
      <c r="E934" s="31"/>
      <c r="F934" s="31"/>
      <c r="G934" s="31"/>
      <c r="H934" s="33"/>
      <c r="I934" s="33"/>
      <c r="J934" s="33"/>
      <c r="K934" s="33"/>
      <c r="L934" s="33"/>
    </row>
    <row r="935" spans="1:12" s="7" customFormat="1" x14ac:dyDescent="0.3">
      <c r="A935" s="31"/>
      <c r="B935" s="31"/>
      <c r="C935" s="31"/>
      <c r="D935" s="31"/>
      <c r="E935" s="31"/>
      <c r="F935" s="31"/>
      <c r="G935" s="31"/>
      <c r="H935" s="33"/>
      <c r="I935" s="33"/>
      <c r="J935" s="33"/>
      <c r="K935" s="33"/>
      <c r="L935" s="33"/>
    </row>
    <row r="936" spans="1:12" s="7" customFormat="1" x14ac:dyDescent="0.3">
      <c r="A936" s="31"/>
      <c r="B936" s="31"/>
      <c r="C936" s="31"/>
      <c r="D936" s="31"/>
      <c r="E936" s="31"/>
      <c r="F936" s="31"/>
      <c r="G936" s="31"/>
      <c r="H936" s="33"/>
      <c r="I936" s="33"/>
      <c r="J936" s="33"/>
      <c r="K936" s="33"/>
      <c r="L936" s="33"/>
    </row>
    <row r="937" spans="1:12" s="7" customFormat="1" x14ac:dyDescent="0.3">
      <c r="A937" s="31"/>
      <c r="B937" s="31"/>
      <c r="C937" s="31"/>
      <c r="D937" s="31"/>
      <c r="E937" s="31"/>
      <c r="F937" s="31"/>
      <c r="G937" s="31"/>
      <c r="H937" s="33"/>
      <c r="I937" s="33"/>
      <c r="J937" s="33"/>
      <c r="K937" s="33"/>
      <c r="L937" s="33"/>
    </row>
    <row r="938" spans="1:12" s="7" customFormat="1" x14ac:dyDescent="0.3">
      <c r="A938" s="31"/>
      <c r="B938" s="31"/>
      <c r="C938" s="31"/>
      <c r="D938" s="31"/>
      <c r="E938" s="31"/>
      <c r="F938" s="31"/>
      <c r="G938" s="31"/>
      <c r="H938" s="33"/>
      <c r="I938" s="33"/>
      <c r="J938" s="33"/>
      <c r="K938" s="33"/>
      <c r="L938" s="33"/>
    </row>
    <row r="939" spans="1:12" s="7" customFormat="1" x14ac:dyDescent="0.3">
      <c r="A939" s="31"/>
      <c r="B939" s="31"/>
      <c r="C939" s="31"/>
      <c r="D939" s="31"/>
      <c r="E939" s="31"/>
      <c r="F939" s="31"/>
      <c r="G939" s="31"/>
      <c r="H939" s="33"/>
      <c r="I939" s="33"/>
      <c r="J939" s="33"/>
      <c r="K939" s="33"/>
      <c r="L939" s="33"/>
    </row>
    <row r="940" spans="1:12" s="7" customFormat="1" x14ac:dyDescent="0.3">
      <c r="A940" s="31"/>
      <c r="B940" s="31"/>
      <c r="C940" s="31"/>
      <c r="D940" s="31"/>
      <c r="E940" s="31"/>
      <c r="F940" s="31"/>
      <c r="G940" s="31"/>
      <c r="H940" s="33"/>
      <c r="I940" s="33"/>
      <c r="J940" s="33"/>
      <c r="K940" s="33"/>
      <c r="L940" s="33"/>
    </row>
    <row r="941" spans="1:12" s="7" customFormat="1" x14ac:dyDescent="0.3">
      <c r="A941" s="31"/>
      <c r="B941" s="31"/>
      <c r="C941" s="31"/>
      <c r="D941" s="31"/>
      <c r="E941" s="31"/>
      <c r="F941" s="31"/>
      <c r="G941" s="31"/>
      <c r="H941" s="33"/>
      <c r="I941" s="33"/>
      <c r="J941" s="33"/>
      <c r="K941" s="33"/>
      <c r="L941" s="33"/>
    </row>
    <row r="942" spans="1:12" s="7" customFormat="1" x14ac:dyDescent="0.3">
      <c r="A942" s="31"/>
      <c r="B942" s="31"/>
      <c r="C942" s="31"/>
      <c r="D942" s="31"/>
      <c r="E942" s="31"/>
      <c r="F942" s="31"/>
      <c r="G942" s="31"/>
      <c r="H942" s="33"/>
      <c r="I942" s="33"/>
      <c r="J942" s="33"/>
      <c r="K942" s="33"/>
      <c r="L942" s="33"/>
    </row>
    <row r="943" spans="1:12" s="7" customFormat="1" x14ac:dyDescent="0.3">
      <c r="A943" s="31"/>
      <c r="B943" s="31"/>
      <c r="C943" s="31"/>
      <c r="D943" s="31"/>
      <c r="E943" s="31"/>
      <c r="F943" s="31"/>
      <c r="G943" s="31"/>
      <c r="H943" s="33"/>
      <c r="I943" s="33"/>
      <c r="J943" s="33"/>
      <c r="K943" s="33"/>
      <c r="L943" s="33"/>
    </row>
    <row r="944" spans="1:12" s="7" customFormat="1" x14ac:dyDescent="0.3">
      <c r="A944" s="31"/>
      <c r="B944" s="31"/>
      <c r="C944" s="31"/>
      <c r="D944" s="31"/>
      <c r="E944" s="31"/>
      <c r="F944" s="31"/>
      <c r="G944" s="31"/>
      <c r="H944" s="33"/>
      <c r="I944" s="33"/>
      <c r="J944" s="33"/>
      <c r="K944" s="33"/>
      <c r="L944" s="33"/>
    </row>
    <row r="945" spans="1:12" s="7" customFormat="1" x14ac:dyDescent="0.3">
      <c r="A945" s="31"/>
      <c r="B945" s="31"/>
      <c r="C945" s="31"/>
      <c r="D945" s="31"/>
      <c r="E945" s="31"/>
      <c r="F945" s="31"/>
      <c r="G945" s="31"/>
      <c r="H945" s="33"/>
      <c r="I945" s="33"/>
      <c r="J945" s="33"/>
      <c r="K945" s="33"/>
      <c r="L945" s="33"/>
    </row>
    <row r="946" spans="1:12" s="7" customFormat="1" x14ac:dyDescent="0.3">
      <c r="A946" s="31"/>
      <c r="B946" s="31"/>
      <c r="C946" s="31"/>
      <c r="D946" s="31"/>
      <c r="E946" s="31"/>
      <c r="F946" s="31"/>
      <c r="G946" s="31"/>
      <c r="H946" s="33"/>
      <c r="I946" s="33"/>
      <c r="J946" s="33"/>
      <c r="K946" s="33"/>
      <c r="L946" s="33"/>
    </row>
    <row r="947" spans="1:12" s="7" customFormat="1" x14ac:dyDescent="0.3">
      <c r="A947" s="31"/>
      <c r="B947" s="31"/>
      <c r="C947" s="31"/>
      <c r="D947" s="31"/>
      <c r="E947" s="31"/>
      <c r="F947" s="31"/>
      <c r="G947" s="31"/>
      <c r="H947" s="33"/>
      <c r="I947" s="33"/>
      <c r="J947" s="33"/>
      <c r="K947" s="33"/>
      <c r="L947" s="33"/>
    </row>
    <row r="948" spans="1:12" s="7" customFormat="1" x14ac:dyDescent="0.3">
      <c r="A948" s="31"/>
      <c r="B948" s="31"/>
      <c r="C948" s="31"/>
      <c r="D948" s="31"/>
      <c r="E948" s="31"/>
      <c r="F948" s="31"/>
      <c r="G948" s="31"/>
      <c r="H948" s="33"/>
      <c r="I948" s="33"/>
      <c r="J948" s="33"/>
      <c r="K948" s="33"/>
      <c r="L948" s="33"/>
    </row>
    <row r="949" spans="1:12" s="7" customFormat="1" x14ac:dyDescent="0.3">
      <c r="A949" s="31"/>
      <c r="B949" s="31"/>
      <c r="C949" s="31"/>
      <c r="D949" s="31"/>
      <c r="E949" s="31"/>
      <c r="F949" s="31"/>
      <c r="G949" s="31"/>
      <c r="H949" s="33"/>
      <c r="I949" s="33"/>
      <c r="J949" s="33"/>
      <c r="K949" s="33"/>
      <c r="L949" s="33"/>
    </row>
    <row r="950" spans="1:12" s="7" customFormat="1" x14ac:dyDescent="0.3">
      <c r="A950" s="31"/>
      <c r="B950" s="31"/>
      <c r="C950" s="31"/>
      <c r="D950" s="31"/>
      <c r="E950" s="31"/>
      <c r="F950" s="31"/>
      <c r="G950" s="31"/>
      <c r="H950" s="33"/>
      <c r="I950" s="33"/>
      <c r="J950" s="33"/>
      <c r="K950" s="33"/>
      <c r="L950" s="33"/>
    </row>
    <row r="951" spans="1:12" s="7" customFormat="1" x14ac:dyDescent="0.3">
      <c r="A951" s="31"/>
      <c r="B951" s="31"/>
      <c r="C951" s="31"/>
      <c r="D951" s="31"/>
      <c r="E951" s="31"/>
      <c r="F951" s="31"/>
      <c r="G951" s="31"/>
      <c r="H951" s="33"/>
      <c r="I951" s="33"/>
      <c r="J951" s="33"/>
      <c r="K951" s="33"/>
      <c r="L951" s="33"/>
    </row>
    <row r="952" spans="1:12" s="7" customFormat="1" x14ac:dyDescent="0.3">
      <c r="A952" s="31"/>
      <c r="B952" s="31"/>
      <c r="C952" s="31"/>
      <c r="D952" s="31"/>
      <c r="E952" s="31"/>
      <c r="F952" s="31"/>
      <c r="G952" s="31"/>
      <c r="H952" s="33"/>
      <c r="I952" s="33"/>
      <c r="J952" s="33"/>
      <c r="K952" s="33"/>
      <c r="L952" s="33"/>
    </row>
    <row r="953" spans="1:12" s="7" customFormat="1" x14ac:dyDescent="0.3">
      <c r="A953" s="31"/>
      <c r="B953" s="31"/>
      <c r="C953" s="31"/>
      <c r="D953" s="31"/>
      <c r="E953" s="31"/>
      <c r="F953" s="31"/>
      <c r="G953" s="31"/>
      <c r="H953" s="33"/>
      <c r="I953" s="33"/>
      <c r="J953" s="33"/>
      <c r="K953" s="33"/>
      <c r="L953" s="33"/>
    </row>
    <row r="954" spans="1:12" s="7" customFormat="1" x14ac:dyDescent="0.3">
      <c r="A954" s="31"/>
      <c r="B954" s="31"/>
      <c r="C954" s="31"/>
      <c r="D954" s="31"/>
      <c r="E954" s="31"/>
      <c r="F954" s="31"/>
      <c r="G954" s="31"/>
      <c r="H954" s="33"/>
      <c r="I954" s="33"/>
      <c r="J954" s="33"/>
      <c r="K954" s="33"/>
      <c r="L954" s="33"/>
    </row>
    <row r="955" spans="1:12" s="7" customFormat="1" x14ac:dyDescent="0.3">
      <c r="A955" s="31"/>
      <c r="B955" s="31"/>
      <c r="C955" s="31"/>
      <c r="D955" s="31"/>
      <c r="E955" s="31"/>
      <c r="F955" s="31"/>
      <c r="G955" s="31"/>
      <c r="H955" s="33"/>
      <c r="I955" s="33"/>
      <c r="J955" s="33"/>
      <c r="K955" s="33"/>
      <c r="L955" s="33"/>
    </row>
    <row r="956" spans="1:12" s="7" customFormat="1" x14ac:dyDescent="0.3">
      <c r="A956" s="31"/>
      <c r="B956" s="31"/>
      <c r="C956" s="31"/>
      <c r="D956" s="31"/>
      <c r="E956" s="31"/>
      <c r="F956" s="31"/>
      <c r="G956" s="31"/>
      <c r="H956" s="33"/>
      <c r="I956" s="33"/>
      <c r="J956" s="33"/>
      <c r="K956" s="33"/>
      <c r="L956" s="33"/>
    </row>
    <row r="957" spans="1:12" s="7" customFormat="1" x14ac:dyDescent="0.3">
      <c r="A957" s="31"/>
      <c r="B957" s="31"/>
      <c r="C957" s="31"/>
      <c r="D957" s="31"/>
      <c r="E957" s="31"/>
      <c r="F957" s="31"/>
      <c r="G957" s="31"/>
      <c r="H957" s="33"/>
      <c r="I957" s="33"/>
      <c r="J957" s="33"/>
      <c r="K957" s="33"/>
      <c r="L957" s="33"/>
    </row>
    <row r="958" spans="1:12" s="7" customFormat="1" x14ac:dyDescent="0.3">
      <c r="A958" s="31"/>
      <c r="B958" s="31"/>
      <c r="C958" s="31"/>
      <c r="D958" s="31"/>
      <c r="E958" s="31"/>
      <c r="F958" s="31"/>
      <c r="G958" s="31"/>
      <c r="H958" s="33"/>
      <c r="I958" s="33"/>
      <c r="J958" s="33"/>
      <c r="K958" s="33"/>
      <c r="L958" s="33"/>
    </row>
    <row r="959" spans="1:12" s="7" customFormat="1" x14ac:dyDescent="0.3">
      <c r="A959" s="31"/>
      <c r="B959" s="31"/>
      <c r="C959" s="31"/>
      <c r="D959" s="31"/>
      <c r="E959" s="31"/>
      <c r="F959" s="31"/>
      <c r="G959" s="31"/>
      <c r="H959" s="33"/>
      <c r="I959" s="33"/>
      <c r="J959" s="33"/>
      <c r="K959" s="33"/>
      <c r="L959" s="33"/>
    </row>
    <row r="960" spans="1:12" s="7" customFormat="1" x14ac:dyDescent="0.3">
      <c r="A960" s="31"/>
      <c r="B960" s="31"/>
      <c r="C960" s="31"/>
      <c r="D960" s="31"/>
      <c r="E960" s="31"/>
      <c r="F960" s="31"/>
      <c r="G960" s="31"/>
      <c r="H960" s="33"/>
      <c r="I960" s="33"/>
      <c r="J960" s="33"/>
      <c r="K960" s="33"/>
      <c r="L960" s="33"/>
    </row>
    <row r="961" spans="1:12" s="7" customFormat="1" x14ac:dyDescent="0.3">
      <c r="A961" s="31"/>
      <c r="B961" s="31"/>
      <c r="C961" s="31"/>
      <c r="D961" s="31"/>
      <c r="E961" s="31"/>
      <c r="F961" s="31"/>
      <c r="G961" s="31"/>
      <c r="H961" s="33"/>
      <c r="I961" s="33"/>
      <c r="J961" s="33"/>
      <c r="K961" s="33"/>
      <c r="L961" s="33"/>
    </row>
    <row r="962" spans="1:12" s="7" customFormat="1" x14ac:dyDescent="0.3">
      <c r="A962" s="31"/>
      <c r="B962" s="31"/>
      <c r="C962" s="31"/>
      <c r="D962" s="31"/>
      <c r="E962" s="31"/>
      <c r="F962" s="31"/>
      <c r="G962" s="31"/>
      <c r="H962" s="33"/>
      <c r="I962" s="33"/>
      <c r="J962" s="33"/>
      <c r="K962" s="33"/>
      <c r="L962" s="33"/>
    </row>
    <row r="963" spans="1:12" s="7" customFormat="1" x14ac:dyDescent="0.3">
      <c r="A963" s="31"/>
      <c r="B963" s="31"/>
      <c r="C963" s="31"/>
      <c r="D963" s="31"/>
      <c r="E963" s="31"/>
      <c r="F963" s="31"/>
      <c r="G963" s="31"/>
      <c r="H963" s="33"/>
      <c r="I963" s="33"/>
      <c r="J963" s="33"/>
      <c r="K963" s="33"/>
      <c r="L963" s="33"/>
    </row>
    <row r="964" spans="1:12" s="7" customFormat="1" x14ac:dyDescent="0.3">
      <c r="A964" s="31"/>
      <c r="B964" s="31"/>
      <c r="C964" s="31"/>
      <c r="D964" s="31"/>
      <c r="E964" s="31"/>
      <c r="F964" s="31"/>
      <c r="G964" s="31"/>
      <c r="H964" s="33"/>
      <c r="I964" s="33"/>
      <c r="J964" s="33"/>
      <c r="K964" s="33"/>
      <c r="L964" s="33"/>
    </row>
    <row r="965" spans="1:12" s="7" customFormat="1" x14ac:dyDescent="0.3">
      <c r="A965" s="31"/>
      <c r="B965" s="31"/>
      <c r="C965" s="31"/>
      <c r="D965" s="31"/>
      <c r="E965" s="31"/>
      <c r="F965" s="31"/>
      <c r="G965" s="31"/>
      <c r="H965" s="33"/>
      <c r="I965" s="33"/>
      <c r="J965" s="33"/>
      <c r="K965" s="33"/>
      <c r="L965" s="33"/>
    </row>
    <row r="966" spans="1:12" s="7" customFormat="1" x14ac:dyDescent="0.3">
      <c r="A966" s="31"/>
      <c r="B966" s="31"/>
      <c r="C966" s="31"/>
      <c r="D966" s="31"/>
      <c r="E966" s="31"/>
      <c r="F966" s="31"/>
      <c r="G966" s="31"/>
      <c r="H966" s="33"/>
      <c r="I966" s="33"/>
      <c r="J966" s="33"/>
      <c r="K966" s="33"/>
      <c r="L966" s="33"/>
    </row>
    <row r="967" spans="1:12" s="7" customFormat="1" x14ac:dyDescent="0.3">
      <c r="A967" s="31"/>
      <c r="B967" s="31"/>
      <c r="C967" s="31"/>
      <c r="D967" s="31"/>
      <c r="E967" s="31"/>
      <c r="F967" s="31"/>
      <c r="G967" s="31"/>
      <c r="H967" s="33"/>
      <c r="I967" s="33"/>
      <c r="J967" s="33"/>
      <c r="K967" s="33"/>
      <c r="L967" s="33"/>
    </row>
    <row r="968" spans="1:12" s="7" customFormat="1" x14ac:dyDescent="0.3">
      <c r="A968" s="31"/>
      <c r="B968" s="31"/>
      <c r="C968" s="31"/>
      <c r="D968" s="31"/>
      <c r="E968" s="31"/>
      <c r="F968" s="31"/>
      <c r="G968" s="31"/>
      <c r="H968" s="33"/>
      <c r="I968" s="33"/>
      <c r="J968" s="33"/>
      <c r="K968" s="33"/>
      <c r="L968" s="33"/>
    </row>
    <row r="969" spans="1:12" s="7" customFormat="1" x14ac:dyDescent="0.3">
      <c r="A969" s="31"/>
      <c r="B969" s="31"/>
      <c r="C969" s="31"/>
      <c r="D969" s="31"/>
      <c r="E969" s="31"/>
      <c r="F969" s="31"/>
      <c r="G969" s="31"/>
      <c r="H969" s="33"/>
      <c r="I969" s="33"/>
      <c r="J969" s="33"/>
      <c r="K969" s="33"/>
      <c r="L969" s="33"/>
    </row>
    <row r="970" spans="1:12" s="7" customFormat="1" x14ac:dyDescent="0.3">
      <c r="A970" s="31"/>
      <c r="B970" s="31"/>
      <c r="C970" s="31"/>
      <c r="D970" s="31"/>
      <c r="E970" s="31"/>
      <c r="F970" s="31"/>
      <c r="G970" s="31"/>
      <c r="H970" s="33"/>
      <c r="I970" s="33"/>
      <c r="J970" s="33"/>
      <c r="K970" s="33"/>
      <c r="L970" s="33"/>
    </row>
    <row r="971" spans="1:12" s="7" customFormat="1" x14ac:dyDescent="0.3">
      <c r="A971" s="31"/>
      <c r="B971" s="31"/>
      <c r="C971" s="31"/>
      <c r="D971" s="31"/>
      <c r="E971" s="31"/>
      <c r="F971" s="31"/>
      <c r="G971" s="31"/>
      <c r="H971" s="33"/>
      <c r="I971" s="33"/>
      <c r="J971" s="33"/>
      <c r="K971" s="33"/>
      <c r="L971" s="33"/>
    </row>
    <row r="972" spans="1:12" s="7" customFormat="1" x14ac:dyDescent="0.3">
      <c r="A972" s="31"/>
      <c r="B972" s="31"/>
      <c r="C972" s="31"/>
      <c r="D972" s="31"/>
      <c r="E972" s="31"/>
      <c r="F972" s="31"/>
      <c r="G972" s="31"/>
      <c r="H972" s="33"/>
      <c r="I972" s="33"/>
      <c r="J972" s="33"/>
      <c r="K972" s="33"/>
      <c r="L972" s="33"/>
    </row>
    <row r="973" spans="1:12" s="7" customFormat="1" x14ac:dyDescent="0.3">
      <c r="A973" s="31"/>
      <c r="B973" s="31"/>
      <c r="C973" s="31"/>
      <c r="D973" s="31"/>
      <c r="E973" s="31"/>
      <c r="F973" s="31"/>
      <c r="G973" s="31"/>
      <c r="H973" s="33"/>
      <c r="I973" s="33"/>
      <c r="J973" s="33"/>
      <c r="K973" s="33"/>
      <c r="L973" s="33"/>
    </row>
    <row r="974" spans="1:12" s="7" customFormat="1" x14ac:dyDescent="0.3">
      <c r="A974" s="31"/>
      <c r="B974" s="31"/>
      <c r="C974" s="31"/>
      <c r="D974" s="31"/>
      <c r="E974" s="31"/>
      <c r="F974" s="31"/>
      <c r="G974" s="31"/>
      <c r="H974" s="33"/>
      <c r="I974" s="33"/>
      <c r="J974" s="33"/>
      <c r="K974" s="33"/>
      <c r="L974" s="33"/>
    </row>
    <row r="975" spans="1:12" s="7" customFormat="1" x14ac:dyDescent="0.3">
      <c r="A975" s="31"/>
      <c r="B975" s="31"/>
      <c r="C975" s="31"/>
      <c r="D975" s="31"/>
      <c r="E975" s="31"/>
      <c r="F975" s="31"/>
      <c r="G975" s="31"/>
      <c r="H975" s="33"/>
      <c r="I975" s="33"/>
      <c r="J975" s="33"/>
      <c r="K975" s="33"/>
      <c r="L975" s="33"/>
    </row>
    <row r="976" spans="1:12" s="7" customFormat="1" x14ac:dyDescent="0.3">
      <c r="A976" s="31"/>
      <c r="B976" s="31"/>
      <c r="C976" s="31"/>
      <c r="D976" s="31"/>
      <c r="E976" s="31"/>
      <c r="F976" s="31"/>
      <c r="G976" s="31"/>
      <c r="H976" s="33"/>
      <c r="I976" s="33"/>
      <c r="J976" s="33"/>
      <c r="K976" s="33"/>
      <c r="L976" s="33"/>
    </row>
    <row r="977" spans="1:12" s="7" customFormat="1" x14ac:dyDescent="0.3">
      <c r="A977" s="31"/>
      <c r="B977" s="31"/>
      <c r="C977" s="31"/>
      <c r="D977" s="31"/>
      <c r="E977" s="31"/>
      <c r="F977" s="31"/>
      <c r="G977" s="31"/>
      <c r="H977" s="33"/>
      <c r="I977" s="33"/>
      <c r="J977" s="33"/>
      <c r="K977" s="33"/>
      <c r="L977" s="33"/>
    </row>
    <row r="978" spans="1:12" s="7" customFormat="1" x14ac:dyDescent="0.3">
      <c r="A978" s="31"/>
      <c r="B978" s="31"/>
      <c r="C978" s="31"/>
      <c r="D978" s="31"/>
      <c r="E978" s="31"/>
      <c r="F978" s="31"/>
      <c r="G978" s="31"/>
      <c r="H978" s="33"/>
      <c r="I978" s="33"/>
      <c r="J978" s="33"/>
      <c r="K978" s="33"/>
      <c r="L978" s="33"/>
    </row>
    <row r="979" spans="1:12" s="7" customFormat="1" x14ac:dyDescent="0.3">
      <c r="A979" s="31"/>
      <c r="B979" s="31"/>
      <c r="C979" s="31"/>
      <c r="D979" s="31"/>
      <c r="E979" s="31"/>
      <c r="F979" s="31"/>
      <c r="G979" s="31"/>
      <c r="H979" s="33"/>
      <c r="I979" s="33"/>
      <c r="J979" s="33"/>
      <c r="K979" s="33"/>
      <c r="L979" s="33"/>
    </row>
    <row r="980" spans="1:12" x14ac:dyDescent="0.3">
      <c r="A980" s="31"/>
      <c r="B980" s="31"/>
      <c r="C980" s="31"/>
      <c r="D980" s="31"/>
      <c r="E980" s="31"/>
      <c r="F980" s="31"/>
      <c r="G980" s="31"/>
      <c r="H980" s="33"/>
      <c r="I980" s="33"/>
      <c r="J980" s="33"/>
      <c r="K980" s="33"/>
      <c r="L980" s="33"/>
    </row>
    <row r="981" spans="1:12" x14ac:dyDescent="0.3">
      <c r="A981" s="31"/>
      <c r="B981" s="31"/>
      <c r="C981" s="31"/>
      <c r="D981" s="31"/>
      <c r="E981" s="31"/>
      <c r="F981" s="31"/>
      <c r="G981" s="31"/>
      <c r="H981" s="33"/>
      <c r="I981" s="33"/>
      <c r="J981" s="33"/>
      <c r="K981" s="33"/>
      <c r="L981" s="33"/>
    </row>
    <row r="982" spans="1:12" x14ac:dyDescent="0.3">
      <c r="A982" s="31"/>
      <c r="B982" s="31"/>
      <c r="C982" s="31"/>
      <c r="D982" s="31"/>
      <c r="E982" s="31"/>
      <c r="F982" s="31"/>
      <c r="G982" s="31"/>
      <c r="H982" s="33"/>
      <c r="I982" s="33"/>
      <c r="J982" s="33"/>
      <c r="K982" s="33"/>
      <c r="L982" s="33"/>
    </row>
    <row r="983" spans="1:12" x14ac:dyDescent="0.3">
      <c r="A983" s="31"/>
      <c r="B983" s="31"/>
      <c r="C983" s="31"/>
      <c r="D983" s="31"/>
      <c r="E983" s="31"/>
      <c r="F983" s="31"/>
      <c r="G983" s="31"/>
      <c r="H983" s="33"/>
      <c r="I983" s="33"/>
      <c r="J983" s="33"/>
      <c r="K983" s="33"/>
      <c r="L983" s="33"/>
    </row>
  </sheetData>
  <sortState xmlns:xlrd2="http://schemas.microsoft.com/office/spreadsheetml/2017/richdata2" ref="A2:I616">
    <sortCondition ref="A2:A616"/>
  </sortState>
  <conditionalFormatting sqref="P3">
    <cfRule type="cellIs" dxfId="103" priority="1" operator="equal">
      <formula>"ok"</formula>
    </cfRule>
    <cfRule type="cellIs" dxfId="102"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77"/>
  <sheetViews>
    <sheetView topLeftCell="E1" workbookViewId="0">
      <pane ySplit="1" topLeftCell="A2" activePane="bottomLeft" state="frozen"/>
      <selection activeCell="E13" sqref="E13:E14"/>
      <selection pane="bottomLeft" activeCell="J642" sqref="J642"/>
    </sheetView>
  </sheetViews>
  <sheetFormatPr defaultRowHeight="14.4" x14ac:dyDescent="0.3"/>
  <cols>
    <col min="1" max="2" width="9.109375" style="9"/>
    <col min="3" max="3" width="12.88671875" style="9" customWidth="1"/>
    <col min="4" max="4" width="28.88671875" style="4" customWidth="1"/>
    <col min="5" max="6" width="56.6640625" style="4" customWidth="1"/>
    <col min="7" max="7" width="12.5546875" style="4" customWidth="1"/>
    <col min="8" max="8" width="34.88671875" style="13" customWidth="1"/>
    <col min="9" max="9" width="14.88671875" style="24" bestFit="1" customWidth="1"/>
    <col min="10" max="10" width="35.44140625" style="13" customWidth="1"/>
    <col min="11" max="11" width="12.33203125" style="9" customWidth="1"/>
    <col min="12" max="12" width="41.109375" style="13" customWidth="1"/>
    <col min="13" max="13" width="2.44140625" style="2" customWidth="1"/>
    <col min="14" max="14" width="10.33203125" bestFit="1" customWidth="1"/>
  </cols>
  <sheetData>
    <row r="1" spans="1:16" s="1" customFormat="1" x14ac:dyDescent="0.3">
      <c r="A1" s="1" t="s">
        <v>740</v>
      </c>
      <c r="B1" s="1" t="s">
        <v>746</v>
      </c>
      <c r="C1" s="1" t="s">
        <v>9</v>
      </c>
      <c r="D1" s="6" t="s">
        <v>542</v>
      </c>
      <c r="E1" s="6" t="s">
        <v>527</v>
      </c>
      <c r="F1" s="6" t="s">
        <v>748</v>
      </c>
      <c r="G1" s="6" t="s">
        <v>1394</v>
      </c>
      <c r="H1" s="6" t="s">
        <v>1397</v>
      </c>
      <c r="I1" s="23" t="s">
        <v>1395</v>
      </c>
      <c r="J1" s="6" t="s">
        <v>1398</v>
      </c>
      <c r="K1" s="1" t="s">
        <v>1396</v>
      </c>
      <c r="L1" s="6" t="s">
        <v>1399</v>
      </c>
    </row>
    <row r="2" spans="1:16" x14ac:dyDescent="0.3">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755</v>
      </c>
      <c r="O2" s="8">
        <f>MAX(A:A)+1</f>
        <v>702</v>
      </c>
    </row>
    <row r="3" spans="1:16" x14ac:dyDescent="0.3">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760</v>
      </c>
      <c r="O3" s="8">
        <f>SUM(A2:A642)</f>
        <v>224198</v>
      </c>
      <c r="P3" t="str">
        <f>IF(O3&lt;&gt;Vocabulary!N3,"nok","ok")</f>
        <v>ok</v>
      </c>
    </row>
    <row r="4" spans="1:16" x14ac:dyDescent="0.3">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28.8" x14ac:dyDescent="0.3">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28.8" x14ac:dyDescent="0.3">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I6" s="24">
        <v>279</v>
      </c>
      <c r="J6" s="13" t="str">
        <f>IFERROR(IF(VLOOKUP(I6,Vocabulary!$A:$J,10,)=0,"",VLOOKUP(I6,Vocabulary!$A:$J,10,)),"")</f>
        <v/>
      </c>
      <c r="K6" s="9">
        <v>422</v>
      </c>
      <c r="L6" s="13" t="str">
        <f>IFERROR(IF(VLOOKUP(K6,Vocabulary!$A:$J,10,)=0,"",VLOOKUP(K6,Vocabulary!$A:$J,10,)),"")</f>
        <v>&lt;vl-adres:huisnummer&gt;</v>
      </c>
    </row>
    <row r="7" spans="1:16" ht="28.8" x14ac:dyDescent="0.3">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3.2" x14ac:dyDescent="0.3">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x14ac:dyDescent="0.3">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28.8" x14ac:dyDescent="0.3">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28.8" x14ac:dyDescent="0.3">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x14ac:dyDescent="0.3">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3">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3">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x14ac:dyDescent="0.3">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3">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3.2" x14ac:dyDescent="0.3">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3">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3">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28.8" x14ac:dyDescent="0.3">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3">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28.8" x14ac:dyDescent="0.3">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58.4" x14ac:dyDescent="0.3">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87.2" x14ac:dyDescent="0.3">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86.4" x14ac:dyDescent="0.3">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29.6" x14ac:dyDescent="0.3">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86.4" x14ac:dyDescent="0.3">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28.8" x14ac:dyDescent="0.3">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28.8" x14ac:dyDescent="0.3">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2" x14ac:dyDescent="0.3">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57.6" x14ac:dyDescent="0.3">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43.2" x14ac:dyDescent="0.3">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43.2" x14ac:dyDescent="0.3">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57.6" x14ac:dyDescent="0.3">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57.6" x14ac:dyDescent="0.3">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28.8" x14ac:dyDescent="0.3">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x14ac:dyDescent="0.3">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28.8" x14ac:dyDescent="0.3">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43.2" x14ac:dyDescent="0.3">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3">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86.4" x14ac:dyDescent="0.3">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3.2" x14ac:dyDescent="0.3">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3.2" x14ac:dyDescent="0.3">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2" x14ac:dyDescent="0.3">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28.8" x14ac:dyDescent="0.3">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3.2" x14ac:dyDescent="0.3">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57.6" x14ac:dyDescent="0.3">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2" x14ac:dyDescent="0.3">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3.2" x14ac:dyDescent="0.3">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28.8" x14ac:dyDescent="0.3">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16.8" x14ac:dyDescent="0.3">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x14ac:dyDescent="0.3">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28.8" x14ac:dyDescent="0.3">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x14ac:dyDescent="0.3">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3.2" x14ac:dyDescent="0.3">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3.2" x14ac:dyDescent="0.3">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57.6" x14ac:dyDescent="0.3">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2" x14ac:dyDescent="0.3">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2" x14ac:dyDescent="0.3">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57.6" x14ac:dyDescent="0.3">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57.6" x14ac:dyDescent="0.3">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3.2" x14ac:dyDescent="0.3">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43.2" x14ac:dyDescent="0.3">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57.6" x14ac:dyDescent="0.3">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3">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28.8" x14ac:dyDescent="0.3">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3.2" x14ac:dyDescent="0.3">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3.2" x14ac:dyDescent="0.3">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30.4" x14ac:dyDescent="0.3">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x14ac:dyDescent="0.3">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3">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2" x14ac:dyDescent="0.3">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2" x14ac:dyDescent="0.3">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28.8" x14ac:dyDescent="0.3">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0.8" x14ac:dyDescent="0.3">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3">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57.6" x14ac:dyDescent="0.3">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3">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3">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3.2" x14ac:dyDescent="0.3">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3">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3.2" x14ac:dyDescent="0.3">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3.2" x14ac:dyDescent="0.3">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29.6" x14ac:dyDescent="0.3">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57.6" x14ac:dyDescent="0.3">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3">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28.8" x14ac:dyDescent="0.3">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3.2" x14ac:dyDescent="0.3">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2" x14ac:dyDescent="0.3">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3.2" x14ac:dyDescent="0.3">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2" x14ac:dyDescent="0.3">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2" x14ac:dyDescent="0.3">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3">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87.2" x14ac:dyDescent="0.3">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3">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3">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28.8" x14ac:dyDescent="0.3">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3">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28.8" x14ac:dyDescent="0.3">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3">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3">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3">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28.8" x14ac:dyDescent="0.3">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t="s">
        <v>1419</v>
      </c>
      <c r="J103" s="13" t="str">
        <f>IFERROR(IF(VLOOKUP(I103,Vocabulary!$A:$J,10,)=0,"",VLOOKUP(I103,Vocabulary!$A:$J,10,)),"")</f>
        <v/>
      </c>
      <c r="K103" s="9">
        <v>518</v>
      </c>
      <c r="L103" s="13" t="str">
        <f>IFERROR(IF(VLOOKUP(K103,Vocabulary!$A:$J,10,)=0,"",VLOOKUP(K103,Vocabulary!$A:$J,10,)),"")</f>
        <v>&lt;vl-generiek-ext:Identificator&gt;</v>
      </c>
    </row>
    <row r="104" spans="1:12" ht="28.8" x14ac:dyDescent="0.3">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t="s">
        <v>1419</v>
      </c>
      <c r="J104" s="13" t="str">
        <f>IFERROR(IF(VLOOKUP(I104,Vocabulary!$A:$J,10,)=0,"",VLOOKUP(I104,Vocabulary!$A:$J,10,)),"")</f>
        <v/>
      </c>
      <c r="K104" s="9">
        <v>518</v>
      </c>
      <c r="L104" s="13" t="str">
        <f>IFERROR(IF(VLOOKUP(K104,Vocabulary!$A:$J,10,)=0,"",VLOOKUP(K104,Vocabulary!$A:$J,10,)),"")</f>
        <v>&lt;vl-generiek-ext:Identificator&gt;</v>
      </c>
    </row>
    <row r="105" spans="1:12" x14ac:dyDescent="0.3">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3">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3">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3">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&lt;fed-bus:legalStatus&gt;</v>
      </c>
      <c r="K108" s="9">
        <v>494</v>
      </c>
      <c r="L108" s="13" t="str">
        <f>IFERROR(IF(VLOOKUP(K108,Vocabulary!$A:$J,10,)=0,"",VLOOKUP(K108,Vocabulary!$A:$J,10,)),"")</f>
        <v>&lt;vl-organisatie:rechtstoestand&gt;</v>
      </c>
    </row>
    <row r="109" spans="1:12" x14ac:dyDescent="0.3">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3">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&lt;fed-bus:addressRegisteredOffice&gt;</v>
      </c>
      <c r="L110" s="13" t="str">
        <f>IFERROR(IF(VLOOKUP(K110,Vocabulary!$A:$J,10,)=0,"",VLOOKUP(K110,Vocabulary!$A:$J,10,)),"")</f>
        <v/>
      </c>
    </row>
    <row r="111" spans="1:12" ht="28.8" x14ac:dyDescent="0.3">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3">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15.2" x14ac:dyDescent="0.3">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3">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3">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3">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3">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3">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28.8" x14ac:dyDescent="0.3">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x14ac:dyDescent="0.3">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3">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3">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3">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3">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28.8" x14ac:dyDescent="0.3">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3">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57.6" x14ac:dyDescent="0.3">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28.8" x14ac:dyDescent="0.3">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28.8" x14ac:dyDescent="0.3">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28.8" x14ac:dyDescent="0.3">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28.8" x14ac:dyDescent="0.3">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3">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3">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3">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3">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3">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&lt;foaf:familyName&gt;</v>
      </c>
      <c r="K136" s="9">
        <v>560</v>
      </c>
      <c r="L136" s="13" t="str">
        <f>IFERROR(IF(VLOOKUP(K136,Vocabulary!$A:$J,10,)=0,"",VLOOKUP(K136,Vocabulary!$A:$J,10,)),"")</f>
        <v>&lt;vl-persoon-ext:familienaam&gt;</v>
      </c>
    </row>
    <row r="137" spans="1:12" x14ac:dyDescent="0.3">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28.8" x14ac:dyDescent="0.3">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3">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&lt;foaf:gender&gt;</v>
      </c>
      <c r="K139" s="9">
        <v>466</v>
      </c>
      <c r="L139" s="13" t="str">
        <f>IFERROR(IF(VLOOKUP(K139,Vocabulary!$A:$J,10,)=0,"",VLOOKUP(K139,Vocabulary!$A:$J,10,)),"")</f>
        <v>&lt;vl-persoon:geslacht&gt;</v>
      </c>
    </row>
    <row r="140" spans="1:12" ht="28.8" x14ac:dyDescent="0.3">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3">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3">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3">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3">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3">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3">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x14ac:dyDescent="0.3">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28.8" x14ac:dyDescent="0.3">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3">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187.2" x14ac:dyDescent="0.3">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28.8" x14ac:dyDescent="0.3">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28.8" x14ac:dyDescent="0.3">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x14ac:dyDescent="0.3">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3.2" x14ac:dyDescent="0.3">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259.2" x14ac:dyDescent="0.3">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87.2" x14ac:dyDescent="0.3">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29.6" x14ac:dyDescent="0.3">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2" x14ac:dyDescent="0.3">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43.2" x14ac:dyDescent="0.3">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43.2" x14ac:dyDescent="0.3">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44" x14ac:dyDescent="0.3">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58.4" x14ac:dyDescent="0.3">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2" x14ac:dyDescent="0.3">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58.4" x14ac:dyDescent="0.3">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16" x14ac:dyDescent="0.3">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16" x14ac:dyDescent="0.3">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16" x14ac:dyDescent="0.3">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16" x14ac:dyDescent="0.3">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02.39999999999998" x14ac:dyDescent="0.3">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02.39999999999998" x14ac:dyDescent="0.3">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288" x14ac:dyDescent="0.3">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00.8" x14ac:dyDescent="0.3">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58.4" x14ac:dyDescent="0.3">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58.4" x14ac:dyDescent="0.3">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3">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x14ac:dyDescent="0.3">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3.2" x14ac:dyDescent="0.3">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28.8" x14ac:dyDescent="0.3">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3">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3">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28.8" x14ac:dyDescent="0.3">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15.2" x14ac:dyDescent="0.3">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3">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3">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86.4" x14ac:dyDescent="0.3">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58.4" x14ac:dyDescent="0.3">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3.2" x14ac:dyDescent="0.3">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28.8" x14ac:dyDescent="0.3">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29.6" x14ac:dyDescent="0.3">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3">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28.8" x14ac:dyDescent="0.3">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28.8" x14ac:dyDescent="0.3">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273.60000000000002" x14ac:dyDescent="0.3">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28.8" x14ac:dyDescent="0.3">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57.6" x14ac:dyDescent="0.3">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3">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3">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3">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3">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43.2" x14ac:dyDescent="0.3">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72" x14ac:dyDescent="0.3">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00.8" x14ac:dyDescent="0.3">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87.2" x14ac:dyDescent="0.3">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3">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2" x14ac:dyDescent="0.3">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3.2" x14ac:dyDescent="0.3">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29.6" x14ac:dyDescent="0.3">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x14ac:dyDescent="0.3">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28.8" x14ac:dyDescent="0.3">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x14ac:dyDescent="0.3">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86.4" x14ac:dyDescent="0.3">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3.2" x14ac:dyDescent="0.3">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28.8" x14ac:dyDescent="0.3">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3.2" x14ac:dyDescent="0.3">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28.8" x14ac:dyDescent="0.3">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x14ac:dyDescent="0.3">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3">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57.6" x14ac:dyDescent="0.3">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3">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3">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57.6" x14ac:dyDescent="0.3">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86.4" x14ac:dyDescent="0.3">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72" x14ac:dyDescent="0.3">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3">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3">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3.2" x14ac:dyDescent="0.3">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&lt;fed-bus:addressRegisteredOffice&gt;</v>
      </c>
      <c r="L226" s="13" t="str">
        <f>IFERROR(IF(VLOOKUP(K226,Vocabulary!$A:$J,10,)=0,"",VLOOKUP(K226,Vocabulary!$A:$J,10,)),"")</f>
        <v/>
      </c>
    </row>
    <row r="227" spans="1:12" x14ac:dyDescent="0.3">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3">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&lt;fed-bus:economicActivity&gt;</v>
      </c>
      <c r="K228" s="9">
        <v>601</v>
      </c>
      <c r="L228" s="13" t="str">
        <f>IFERROR(IF(VLOOKUP(K228,Vocabulary!$A:$J,10,)=0,"",VLOOKUP(K228,Vocabulary!$A:$J,10,)),"")</f>
        <v>&lt;vl-organisatie-ext:organisatieactiviteit&gt;</v>
      </c>
    </row>
    <row r="229" spans="1:12" x14ac:dyDescent="0.3">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x14ac:dyDescent="0.3">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&lt;fed-bus:endReason&gt;</v>
      </c>
      <c r="K230" s="9">
        <v>496</v>
      </c>
      <c r="L230" s="13" t="str">
        <f>IFERROR(IF(VLOOKUP(K230,Vocabulary!$A:$J,10,)=0,"",VLOOKUP(K230,Vocabulary!$A:$J,10,)),"")</f>
        <v>&lt;vl-organisatie:redenStopzetting&gt;</v>
      </c>
    </row>
    <row r="231" spans="1:12" x14ac:dyDescent="0.3">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28.8" x14ac:dyDescent="0.3">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3">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28.8" x14ac:dyDescent="0.3">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&lt;fed-bus:function&gt;</v>
      </c>
      <c r="K234" s="9">
        <v>591</v>
      </c>
      <c r="L234" s="13" t="str">
        <f>IFERROR(IF(VLOOKUP(K234,Vocabulary!$A:$J,10,)=0,"",VLOOKUP(K234,Vocabulary!$A:$J,10,)),"")</f>
        <v>&lt;vl-organisatie-ext:houdt&gt;</v>
      </c>
    </row>
    <row r="235" spans="1:12" ht="43.2" x14ac:dyDescent="0.3">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29.6" x14ac:dyDescent="0.3">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28.8" x14ac:dyDescent="0.3">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28.8" x14ac:dyDescent="0.3">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&lt;fed-bus:legalStatus&gt;</v>
      </c>
      <c r="K238" s="9">
        <v>494</v>
      </c>
      <c r="L238" s="13" t="str">
        <f>IFERROR(IF(VLOOKUP(K238,Vocabulary!$A:$J,10,)=0,"",VLOOKUP(K238,Vocabulary!$A:$J,10,)),"")</f>
        <v>&lt;vl-organisatie:rechtstoestand&gt;</v>
      </c>
    </row>
    <row r="239" spans="1:12" ht="28.8" x14ac:dyDescent="0.3">
      <c r="A239" s="9">
        <v>241</v>
      </c>
      <c r="B239" s="13" t="str">
        <f>IFERROR(VLOOKUP(A239,Vocabulary!$A:$J,6,),"")</f>
        <v>FED</v>
      </c>
      <c r="C239" s="13" t="str">
        <f>IFERROR(VLOOKUP(A239,Vocabulary!$A:$J,4,),"")</f>
        <v>Organization</v>
      </c>
      <c r="D239" s="13" t="str">
        <f>IFERROR(VLOOKUP(A239,Vocabulary!$A:$J,2,),"")</f>
        <v>cbeNumber</v>
      </c>
      <c r="E239" s="13" t="str">
        <f>IFERROR(IF(VLOOKUP(A239,Vocabulary!$A:$J,3,)=0,"",VLOOKUP(A239,Vocabulary!$A:$J,3,)),"")</f>
        <v>Identifier issued by CBE for either an organization or a site (establishment) of an organization</v>
      </c>
      <c r="F239" s="13" t="str">
        <f>IFERROR(IF(VLOOKUP(A239,Vocabulary!$A:$J,7,)=0,"",VLOOKUP(A239,Vocabulary!$A:$J,7,)),"")</f>
        <v>CBE = Crossroads Bank for Enterprises</v>
      </c>
      <c r="H239" s="13" t="str">
        <f>IFERROR(IF(VLOOKUP(G239,Vocabulary!$A:$J,10,)=0,"",VLOOKUP(G239,Vocabulary!$A:$J,10,)),"")</f>
        <v/>
      </c>
      <c r="I239" s="24">
        <v>241</v>
      </c>
      <c r="J239" s="13" t="str">
        <f>IFERROR(IF(VLOOKUP(I239,Vocabulary!$A:$J,10,)=0,"",VLOOKUP(I239,Vocabulary!$A:$J,10,)),"")</f>
        <v>&lt;dcterms:identifier&gt;</v>
      </c>
      <c r="K239" s="9">
        <v>395</v>
      </c>
      <c r="L239" s="13" t="str">
        <f>IFERROR(IF(VLOOKUP(K239,Vocabulary!$A:$J,10,)=0,"",VLOOKUP(K239,Vocabulary!$A:$J,10,)),"")</f>
        <v>&lt;vl-generiek:lokaleIdentificator&gt;</v>
      </c>
    </row>
    <row r="240" spans="1:12" ht="43.2" x14ac:dyDescent="0.3">
      <c r="A240" s="9">
        <v>242</v>
      </c>
      <c r="B240" s="13" t="str">
        <f>IFERROR(VLOOKUP(A240,Vocabulary!$A:$J,6,),"")</f>
        <v>FED</v>
      </c>
      <c r="C240" s="13" t="str">
        <f>IFERROR(VLOOKUP(A240,Vocabulary!$A:$J,4,),"")</f>
        <v>Organization</v>
      </c>
      <c r="D240" s="13" t="str">
        <f>IFERROR(VLOOKUP(A240,Vocabulary!$A:$J,2,),"")</f>
        <v>organizationType</v>
      </c>
      <c r="E240" s="13" t="str">
        <f>IFERROR(IF(VLOOKUP(A240,Vocabulary!$A:$J,3,)=0,"",VLOOKUP(A240,Vocabulary!$A:$J,3,)),"")</f>
        <v>Type of organization: 
-natural person or 
-legal entity/undertaking without legal personality.</v>
      </c>
      <c r="F240" s="13" t="str">
        <f>IFERROR(IF(VLOOKUP(A240,Vocabulary!$A:$J,7,)=0,"",VLOOKUP(A240,Vocabulary!$A:$J,7,)),"")</f>
        <v/>
      </c>
      <c r="H240" s="13" t="str">
        <f>IFERROR(IF(VLOOKUP(G240,Vocabulary!$A:$J,10,)=0,"",VLOOKUP(G240,Vocabulary!$A:$J,10,)),"")</f>
        <v/>
      </c>
      <c r="I240" s="24">
        <v>242</v>
      </c>
      <c r="J240" s="13" t="str">
        <f>IFERROR(IF(VLOOKUP(I240,Vocabulary!$A:$J,10,)=0,"",VLOOKUP(I240,Vocabulary!$A:$J,10,)),"")</f>
        <v>&lt;fed-bus:organizationType&gt;</v>
      </c>
      <c r="K240" s="9">
        <v>493</v>
      </c>
      <c r="L240" s="13" t="str">
        <f>IFERROR(IF(VLOOKUP(K240,Vocabulary!$A:$J,10,)=0,"",VLOOKUP(K240,Vocabulary!$A:$J,10,)),"")</f>
        <v>&lt;vl-organisatie:rechtspersoonlijkheid&gt;</v>
      </c>
    </row>
    <row r="241" spans="1:12" ht="43.2" x14ac:dyDescent="0.3">
      <c r="A241" s="9">
        <v>243</v>
      </c>
      <c r="B241" s="13" t="str">
        <f>IFERROR(VLOOKUP(A241,Vocabulary!$A:$J,6,),"")</f>
        <v>FED</v>
      </c>
      <c r="C241" s="13" t="str">
        <f>IFERROR(VLOOKUP(A241,Vocabulary!$A:$J,4,),"")</f>
        <v>Organization</v>
      </c>
      <c r="D241" s="13" t="str">
        <f>IFERROR(VLOOKUP(A241,Vocabulary!$A:$J,2,),"")</f>
        <v>authorization</v>
      </c>
      <c r="E241" s="13" t="str">
        <f>IFERROR(IF(VLOOKUP(A241,Vocabulary!$A:$J,3,)=0,"",VLOOKUP(A241,Vocabulary!$A:$J,3,)),"")</f>
        <v>Authorization allowed by an administration to the company.
By authorizations we mean approvals, permits, licenses, ... that can be issued with the intention of carrying out certain activities.</v>
      </c>
      <c r="F241" s="13" t="str">
        <f>IFERROR(IF(VLOOKUP(A241,Vocabulary!$A:$J,7,)=0,"",VLOOKUP(A241,Vocabulary!$A:$J,7,)),"")</f>
        <v/>
      </c>
      <c r="H241" s="13" t="str">
        <f>IFERROR(IF(VLOOKUP(G241,Vocabulary!$A:$J,10,)=0,"",VLOOKUP(G241,Vocabulary!$A:$J,10,)),"")</f>
        <v/>
      </c>
      <c r="I241" s="24">
        <v>243</v>
      </c>
      <c r="J241" s="13" t="str">
        <f>IFERROR(IF(VLOOKUP(I241,Vocabulary!$A:$J,10,)=0,"",VLOOKUP(I241,Vocabulary!$A:$J,10,)),"")</f>
        <v>&lt;fed-bus:authorization&gt;</v>
      </c>
      <c r="L241" s="13" t="str">
        <f>IFERROR(IF(VLOOKUP(K241,Vocabulary!$A:$J,10,)=0,"",VLOOKUP(K241,Vocabulary!$A:$J,10,)),"")</f>
        <v/>
      </c>
    </row>
    <row r="242" spans="1:12" x14ac:dyDescent="0.3">
      <c r="A242" s="9">
        <v>244</v>
      </c>
      <c r="B242" s="13" t="str">
        <f>IFERROR(VLOOKUP(A242,Vocabulary!$A:$J,6,),"")</f>
        <v>FED</v>
      </c>
      <c r="C242" s="13" t="str">
        <f>IFERROR(VLOOKUP(A242,Vocabulary!$A:$J,4,),"")</f>
        <v>Organization</v>
      </c>
      <c r="D242" s="13" t="str">
        <f>IFERROR(VLOOKUP(A242,Vocabulary!$A:$J,2,),"")</f>
        <v>person</v>
      </c>
      <c r="E242" s="13" t="str">
        <f>IFERROR(IF(VLOOKUP(A242,Vocabulary!$A:$J,3,)=0,"",VLOOKUP(A242,Vocabulary!$A:$J,3,)),"")</f>
        <v>Person.</v>
      </c>
      <c r="F242" s="13" t="str">
        <f>IFERROR(IF(VLOOKUP(A242,Vocabulary!$A:$J,7,)=0,"",VLOOKUP(A242,Vocabulary!$A:$J,7,)),"")</f>
        <v/>
      </c>
      <c r="H242" s="13" t="str">
        <f>IFERROR(IF(VLOOKUP(G242,Vocabulary!$A:$J,10,)=0,"",VLOOKUP(G242,Vocabulary!$A:$J,10,)),"")</f>
        <v/>
      </c>
      <c r="I242" s="24">
        <v>244</v>
      </c>
      <c r="J242" s="13" t="str">
        <f>IFERROR(IF(VLOOKUP(I242,Vocabulary!$A:$J,10,)=0,"",VLOOKUP(I242,Vocabulary!$A:$J,10,)),"")</f>
        <v>&lt;fed-bus:person&gt;</v>
      </c>
      <c r="L242" s="13" t="str">
        <f>IFERROR(IF(VLOOKUP(K242,Vocabulary!$A:$J,10,)=0,"",VLOOKUP(K242,Vocabulary!$A:$J,10,)),"")</f>
        <v/>
      </c>
    </row>
    <row r="243" spans="1:12" x14ac:dyDescent="0.3">
      <c r="A243" s="9">
        <v>245</v>
      </c>
      <c r="B243" s="13" t="str">
        <f>IFERROR(VLOOKUP(A243,Vocabulary!$A:$J,6,),"")</f>
        <v>FED</v>
      </c>
      <c r="C243" s="13" t="str">
        <f>IFERROR(VLOOKUP(A243,Vocabulary!$A:$J,4,),"")</f>
        <v>Organization</v>
      </c>
      <c r="D243" s="13" t="str">
        <f>IFERROR(VLOOKUP(A243,Vocabulary!$A:$J,2,),"")</f>
        <v>telephone</v>
      </c>
      <c r="E243" s="13" t="str">
        <f>IFERROR(IF(VLOOKUP(A243,Vocabulary!$A:$J,3,)=0,"",VLOOKUP(A243,Vocabulary!$A:$J,3,)),"")</f>
        <v>Telephone number.</v>
      </c>
      <c r="F243" s="13" t="str">
        <f>IFERROR(IF(VLOOKUP(A243,Vocabulary!$A:$J,7,)=0,"",VLOOKUP(A243,Vocabulary!$A:$J,7,)),"")</f>
        <v/>
      </c>
      <c r="H243" s="13" t="str">
        <f>IFERROR(IF(VLOOKUP(G243,Vocabulary!$A:$J,10,)=0,"",VLOOKUP(G243,Vocabulary!$A:$J,10,)),"")</f>
        <v/>
      </c>
      <c r="I243" s="24">
        <v>245</v>
      </c>
      <c r="J243" s="13" t="str">
        <f>IFERROR(IF(VLOOKUP(I243,Vocabulary!$A:$J,10,)=0,"",VLOOKUP(I243,Vocabulary!$A:$J,10,)),"")</f>
        <v>&lt;schema:telephone&gt;</v>
      </c>
      <c r="K243" s="9">
        <v>539</v>
      </c>
      <c r="L243" s="13" t="str">
        <f>IFERROR(IF(VLOOKUP(K243,Vocabulary!$A:$J,10,)=0,"",VLOOKUP(K243,Vocabulary!$A:$J,10,)),"")</f>
        <v>&lt;vl-generiek-ext:telefoon&gt;</v>
      </c>
    </row>
    <row r="244" spans="1:12" ht="43.2" x14ac:dyDescent="0.3">
      <c r="A244" s="9">
        <v>246</v>
      </c>
      <c r="B244" s="13" t="str">
        <f>IFERROR(VLOOKUP(A244,Vocabulary!$A:$J,6,),"")</f>
        <v>FED</v>
      </c>
      <c r="C244" s="13" t="str">
        <f>IFERROR(VLOOKUP(A244,Vocabulary!$A:$J,4,),"")</f>
        <v>Organization</v>
      </c>
      <c r="D244" s="13" t="str">
        <f>IFERROR(VLOOKUP(A244,Vocabulary!$A:$J,2,),"")</f>
        <v>rightsHolder</v>
      </c>
      <c r="E244" s="13" t="str">
        <f>IFERROR(IF(VLOOKUP(A244,Vocabulary!$A:$J,3,)=0,"",VLOOKUP(A244,Vocabulary!$A:$J,3,)),"")</f>
        <v/>
      </c>
      <c r="F244" s="13" t="str">
        <f>IFERROR(IF(VLOOKUP(A244,Vocabulary!$A:$J,7,)=0,"",VLOOKUP(A244,Vocabulary!$A:$J,7,)),"")</f>
        <v>Proposal to delete: not included in  KBO 'function'  (e.g. collect postal documents)
First check with MinFin.</v>
      </c>
      <c r="H244" s="13" t="str">
        <f>IFERROR(IF(VLOOKUP(G244,Vocabulary!$A:$J,10,)=0,"",VLOOKUP(G244,Vocabulary!$A:$J,10,)),"")</f>
        <v/>
      </c>
      <c r="I244" s="24">
        <v>246</v>
      </c>
      <c r="J244" s="13" t="str">
        <f>IFERROR(IF(VLOOKUP(I244,Vocabulary!$A:$J,10,)=0,"",VLOOKUP(I244,Vocabulary!$A:$J,10,)),"")</f>
        <v>&lt;fed-bus:rightsHolder&gt;</v>
      </c>
      <c r="L244" s="13" t="str">
        <f>IFERROR(IF(VLOOKUP(K244,Vocabulary!$A:$J,10,)=0,"",VLOOKUP(K244,Vocabulary!$A:$J,10,)),"")</f>
        <v/>
      </c>
    </row>
    <row r="245" spans="1:12" x14ac:dyDescent="0.3">
      <c r="A245" s="9">
        <v>248</v>
      </c>
      <c r="B245" s="13" t="str">
        <f>IFERROR(VLOOKUP(A245,Vocabulary!$A:$J,6,),"")</f>
        <v>FED</v>
      </c>
      <c r="C245" s="13" t="str">
        <f>IFERROR(VLOOKUP(A245,Vocabulary!$A:$J,4,),"")</f>
        <v>Organization</v>
      </c>
      <c r="D245" s="13" t="str">
        <f>IFERROR(VLOOKUP(A245,Vocabulary!$A:$J,2,),"")</f>
        <v>website</v>
      </c>
      <c r="E245" s="13" t="str">
        <f>IFERROR(IF(VLOOKUP(A245,Vocabulary!$A:$J,3,)=0,"",VLOOKUP(A245,Vocabulary!$A:$J,3,)),"")</f>
        <v>Website.</v>
      </c>
      <c r="F245" s="13" t="str">
        <f>IFERROR(IF(VLOOKUP(A245,Vocabulary!$A:$J,7,)=0,"",VLOOKUP(A245,Vocabulary!$A:$J,7,)),"")</f>
        <v/>
      </c>
      <c r="H245" s="13" t="str">
        <f>IFERROR(IF(VLOOKUP(G245,Vocabulary!$A:$J,10,)=0,"",VLOOKUP(G245,Vocabulary!$A:$J,10,)),"")</f>
        <v/>
      </c>
      <c r="I245" s="24">
        <v>248</v>
      </c>
      <c r="J245" s="13" t="str">
        <f>IFERROR(IF(VLOOKUP(I245,Vocabulary!$A:$J,10,)=0,"",VLOOKUP(I245,Vocabulary!$A:$J,10,)),"")</f>
        <v>&lt;fed-bus:website&gt;</v>
      </c>
      <c r="K245" s="9">
        <v>632</v>
      </c>
      <c r="L245" s="13" t="str">
        <f>IFERROR(IF(VLOOKUP(K245,Vocabulary!$A:$J,10,)=0,"",VLOOKUP(K245,Vocabulary!$A:$J,10,)),"")</f>
        <v>&lt;vl-generiek-ext:website&gt;</v>
      </c>
    </row>
    <row r="246" spans="1:12" ht="144" x14ac:dyDescent="0.3">
      <c r="A246" s="9">
        <v>249</v>
      </c>
      <c r="B246" s="13" t="str">
        <f>IFERROR(VLOOKUP(A246,Vocabulary!$A:$J,6,),"")</f>
        <v>FED</v>
      </c>
      <c r="C246" s="13" t="str">
        <f>IFERROR(VLOOKUP(A246,Vocabulary!$A:$J,4,),"")</f>
        <v>Location</v>
      </c>
      <c r="D246" s="13" t="str">
        <f>IFERROR(VLOOKUP(A246,Vocabulary!$A:$J,2,),"")</f>
        <v>BelgianAddress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6" s="4">
        <v>1</v>
      </c>
      <c r="H246" s="13" t="str">
        <f>IFERROR(IF(VLOOKUP(G246,Vocabulary!$A:$J,10,)=0,"",VLOOKUP(G246,Vocabulary!$A:$J,10,)),"")</f>
        <v>&lt;eu:Address&gt;</v>
      </c>
      <c r="I246" s="24">
        <v>251</v>
      </c>
      <c r="J246" s="13" t="str">
        <f>IFERROR(IF(VLOOKUP(I246,Vocabulary!$A:$J,10,)=0,"",VLOOKUP(I246,Vocabulary!$A:$J,10,)),"")</f>
        <v>&lt;inspire-ad:Address&gt;</v>
      </c>
      <c r="K246" s="9">
        <v>405</v>
      </c>
      <c r="L246" s="13" t="str">
        <f>IFERROR(IF(VLOOKUP(K246,Vocabulary!$A:$J,10,)=0,"",VLOOKUP(K246,Vocabulary!$A:$J,10,)),"")</f>
        <v>&lt;vl-adres:Adres&gt;</v>
      </c>
    </row>
    <row r="247" spans="1:12" ht="43.2" x14ac:dyDescent="0.3">
      <c r="A247" s="9">
        <v>250</v>
      </c>
      <c r="B247" s="13" t="str">
        <f>IFERROR(VLOOKUP(A247,Vocabulary!$A:$J,6,),"")</f>
        <v>FED</v>
      </c>
      <c r="C247" s="13" t="str">
        <f>IFERROR(VLOOKUP(A247,Vocabulary!$A:$J,4,),"")</f>
        <v>Location</v>
      </c>
      <c r="D247" s="13" t="str">
        <f>IFERROR(VLOOKUP(A247,Vocabulary!$A:$J,2,),"")</f>
        <v>AddressableObject</v>
      </c>
      <c r="E247" s="13" t="str">
        <f>IFERROR(IF(VLOOKUP(A247,Vocabulary!$A:$J,3,)=0,"",VLOOKUP(A247,Vocabulary!$A:$J,3,)),"")</f>
        <v>Geographical object that can be identified with an address.
Is abstract, ie the type of addressable object must always be specified (e.g. building unit, parcel, ..).</v>
      </c>
      <c r="F247" s="13" t="str">
        <f>IFERROR(IF(VLOOKUP(A247,Vocabulary!$A:$J,7,)=0,"",VLOOKUP(A247,Vocabulary!$A:$J,7,)),"")</f>
        <v/>
      </c>
      <c r="H247" s="13" t="str">
        <f>IFERROR(IF(VLOOKUP(G247,Vocabulary!$A:$J,10,)=0,"",VLOOKUP(G247,Vocabulary!$A:$J,10,)),"")</f>
        <v/>
      </c>
      <c r="I247" s="24">
        <v>250</v>
      </c>
      <c r="J247" s="13" t="str">
        <f>IFERROR(IF(VLOOKUP(I247,Vocabulary!$A:$J,10,)=0,"",VLOOKUP(I247,Vocabulary!$A:$J,10,)),"")</f>
        <v>&lt;fed-loc:AddressableObject&gt;</v>
      </c>
      <c r="K247" s="9">
        <v>403</v>
      </c>
      <c r="L247" s="13" t="str">
        <f>IFERROR(IF(VLOOKUP(K247,Vocabulary!$A:$J,10,)=0,"",VLOOKUP(K247,Vocabulary!$A:$J,10,)),"")</f>
        <v>&lt;vl-adres:AdresseerbaarObject&gt;</v>
      </c>
    </row>
    <row r="248" spans="1:12" ht="28.8" x14ac:dyDescent="0.3">
      <c r="A248" s="9">
        <v>251</v>
      </c>
      <c r="B248" s="13" t="str">
        <f>IFERROR(VLOOKUP(A248,Vocabulary!$A:$J,6,),"")</f>
        <v>FED</v>
      </c>
      <c r="C248" s="13" t="str">
        <f>IFERROR(VLOOKUP(A248,Vocabulary!$A:$J,4,),"")</f>
        <v>Location</v>
      </c>
      <c r="D248" s="13" t="str">
        <f>IFERROR(VLOOKUP(A248,Vocabulary!$A:$J,2,),"")</f>
        <v>Address</v>
      </c>
      <c r="E248" s="13" t="str">
        <f>IFERROR(IF(VLOOKUP(A248,Vocabulary!$A:$J,3,)=0,"",VLOOKUP(A248,Vocabulary!$A:$J,3,)),"")</f>
        <v xml:space="preserve">An "address representation" as conceptually defined by the INSPIRE Address Representation data type. </v>
      </c>
      <c r="F248" s="13" t="str">
        <f>IFERROR(IF(VLOOKUP(A248,Vocabulary!$A:$J,7,)=0,"",VLOOKUP(A248,Vocabulary!$A:$J,7,)),"")</f>
        <v/>
      </c>
      <c r="H248" s="13" t="str">
        <f>IFERROR(IF(VLOOKUP(G248,Vocabulary!$A:$J,10,)=0,"",VLOOKUP(G248,Vocabulary!$A:$J,10,)),"")</f>
        <v/>
      </c>
      <c r="J248" s="13" t="str">
        <f>IFERROR(IF(VLOOKUP(I248,Vocabulary!$A:$J,10,)=0,"",VLOOKUP(I248,Vocabulary!$A:$J,10,)),"")</f>
        <v/>
      </c>
      <c r="K248" s="9">
        <v>550</v>
      </c>
      <c r="L248" s="13" t="str">
        <f>IFERROR(IF(VLOOKUP(K248,Vocabulary!$A:$J,10,)=0,"",VLOOKUP(K248,Vocabulary!$A:$J,10,)),"")</f>
        <v>&lt;vl-adres-ext:Adresvoorstelling&gt;</v>
      </c>
    </row>
    <row r="249" spans="1:12" ht="57.6" x14ac:dyDescent="0.3">
      <c r="A249" s="9">
        <v>252</v>
      </c>
      <c r="B249" s="13" t="str">
        <f>IFERROR(VLOOKUP(A249,Vocabulary!$A:$J,6,),"")</f>
        <v>FED</v>
      </c>
      <c r="C249" s="13" t="str">
        <f>IFERROR(VLOOKUP(A249,Vocabulary!$A:$J,4,),"")</f>
        <v>Location</v>
      </c>
      <c r="D249" s="13" t="str">
        <f>IFERROR(VLOOKUP(A249,Vocabulary!$A:$J,2,),"")</f>
        <v>BuildingUnit</v>
      </c>
      <c r="E249" s="13" t="str">
        <f>IFERROR(IF(VLOOKUP(A249,Vocabulary!$A:$J,3,)=0,"",VLOOKUP(A249,Vocabulary!$A:$J,3,)),"")</f>
        <v>The smallest unit within a building that is suitable for residential, commercial or recreational purposes and that can be accessed via its own lockable access from the public road, a yard or a common room.</v>
      </c>
      <c r="F249" s="13" t="str">
        <f>IFERROR(IF(VLOOKUP(A249,Vocabulary!$A:$J,7,)=0,"",VLOOKUP(A249,Vocabulary!$A:$J,7,)),"")</f>
        <v/>
      </c>
      <c r="H249" s="13" t="str">
        <f>IFERROR(IF(VLOOKUP(G249,Vocabulary!$A:$J,10,)=0,"",VLOOKUP(G249,Vocabulary!$A:$J,10,)),"")</f>
        <v/>
      </c>
      <c r="I249" s="24">
        <v>252</v>
      </c>
      <c r="J249" s="13" t="str">
        <f>IFERROR(IF(VLOOKUP(I249,Vocabulary!$A:$J,10,)=0,"",VLOOKUP(I249,Vocabulary!$A:$J,10,)),"")</f>
        <v>&lt;fed-loc:BuildingUnit&gt;</v>
      </c>
      <c r="K249" s="9">
        <v>627</v>
      </c>
      <c r="L249" s="13" t="str">
        <f>IFERROR(IF(VLOOKUP(K249,Vocabulary!$A:$J,10,)=0,"",VLOOKUP(K249,Vocabulary!$A:$J,10,)),"")</f>
        <v>&lt;vl-adres:Gebouweenheid&gt;</v>
      </c>
    </row>
    <row r="250" spans="1:12" x14ac:dyDescent="0.3">
      <c r="A250" s="9">
        <v>255</v>
      </c>
      <c r="B250" s="13" t="str">
        <f>IFERROR(VLOOKUP(A250,Vocabulary!$A:$J,6,),"")</f>
        <v>FED</v>
      </c>
      <c r="C250" s="13" t="str">
        <f>IFERROR(VLOOKUP(A250,Vocabulary!$A:$J,4,),"")</f>
        <v>Location</v>
      </c>
      <c r="D250" s="13" t="str">
        <f>IFERROR(VLOOKUP(A250,Vocabulary!$A:$J,2,),"")</f>
        <v>GeographicalPosition</v>
      </c>
      <c r="E250" s="13" t="str">
        <f>IFERROR(IF(VLOOKUP(A250,Vocabulary!$A:$J,3,)=0,"",VLOOKUP(A250,Vocabulary!$A:$J,3,)),"")</f>
        <v>Geographical position indicated by a point.</v>
      </c>
      <c r="F250" s="13" t="str">
        <f>IFERROR(IF(VLOOKUP(A250,Vocabulary!$A:$J,7,)=0,"",VLOOKUP(A250,Vocabulary!$A:$J,7,)),"")</f>
        <v/>
      </c>
      <c r="G250" s="4">
        <v>117</v>
      </c>
      <c r="H250" s="13" t="str">
        <f>IFERROR(IF(VLOOKUP(G250,Vocabulary!$A:$J,10,)=0,"",VLOOKUP(G250,Vocabulary!$A:$J,10,)),"")</f>
        <v>&lt;eu:LocationGeometry&gt;</v>
      </c>
      <c r="I250" s="24">
        <v>255</v>
      </c>
      <c r="J250" s="13" t="str">
        <f>IFERROR(IF(VLOOKUP(I250,Vocabulary!$A:$J,10,)=0,"",VLOOKUP(I250,Vocabulary!$A:$J,10,)),"")</f>
        <v>&lt;inspire-ad:GeographicPosition&gt;</v>
      </c>
      <c r="K250" s="9">
        <v>385</v>
      </c>
      <c r="L250" s="13" t="str">
        <f>IFERROR(IF(VLOOKUP(K250,Vocabulary!$A:$J,10,)=0,"",VLOOKUP(K250,Vocabulary!$A:$J,10,)),"")</f>
        <v>&lt;vl-generiek:GeografischePositie&gt;</v>
      </c>
    </row>
    <row r="251" spans="1:12" ht="230.4" x14ac:dyDescent="0.3">
      <c r="A251" s="9">
        <v>256</v>
      </c>
      <c r="B251" s="13" t="str">
        <f>IFERROR(VLOOKUP(A251,Vocabulary!$A:$J,6,),"")</f>
        <v>FED</v>
      </c>
      <c r="C251" s="13" t="str">
        <f>IFERROR(VLOOKUP(A251,Vocabulary!$A:$J,4,),"")</f>
        <v>Generic</v>
      </c>
      <c r="D251" s="13" t="str">
        <f>IFERROR(VLOOKUP(A251,Vocabulary!$A:$J,2,),"")</f>
        <v>Identifier</v>
      </c>
      <c r="E251" s="13" t="str">
        <f>IFERROR(IF(VLOOKUP(A251,Vocabulary!$A:$J,3,)=0,"",VLOOKUP(A251,Vocabulary!$A:$J,3,)),"")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51" s="13" t="str">
        <f>IFERROR(IF(VLOOKUP(A251,Vocabulary!$A:$J,7,)=0,"",VLOOKUP(A251,Vocabulary!$A:$J,7,)),"")</f>
        <v/>
      </c>
      <c r="H251" s="13" t="str">
        <f>IFERROR(IF(VLOOKUP(G251,Vocabulary!$A:$J,10,)=0,"",VLOOKUP(G251,Vocabulary!$A:$J,10,)),"")</f>
        <v/>
      </c>
      <c r="I251" s="24">
        <v>256</v>
      </c>
      <c r="J251" s="13" t="str">
        <f>IFERROR(IF(VLOOKUP(I251,Vocabulary!$A:$J,10,)=0,"",VLOOKUP(I251,Vocabulary!$A:$J,10,)),"")</f>
        <v>&lt;adms:Identifier&gt;</v>
      </c>
      <c r="K251" s="9">
        <v>386</v>
      </c>
      <c r="L251" s="13" t="str">
        <f>IFERROR(IF(VLOOKUP(K251,Vocabulary!$A:$J,10,)=0,"",VLOOKUP(K251,Vocabulary!$A:$J,10,)),"")</f>
        <v>&lt;vl-generiek:GestructureerdeIdentificator&gt;</v>
      </c>
    </row>
    <row r="252" spans="1:12" ht="72" x14ac:dyDescent="0.3">
      <c r="A252" s="9">
        <v>257</v>
      </c>
      <c r="B252" s="13" t="str">
        <f>IFERROR(VLOOKUP(A252,Vocabulary!$A:$J,6,),"")</f>
        <v>FED</v>
      </c>
      <c r="C252" s="13" t="str">
        <f>IFERROR(VLOOKUP(A252,Vocabulary!$A:$J,4,),"")</f>
        <v>Location</v>
      </c>
      <c r="D252" s="13" t="str">
        <f>IFERROR(VLOOKUP(A252,Vocabulary!$A:$J,2,),"")</f>
        <v>MooringPlace</v>
      </c>
      <c r="E252" s="13" t="str">
        <f>IFERROR(IF(VLOOKUP(A252,Vocabulary!$A:$J,3,)=0,"",VLOOKUP(A252,Vocabulary!$A:$J,3,)),"")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2" s="13" t="str">
        <f>IFERROR(IF(VLOOKUP(A252,Vocabulary!$A:$J,7,)=0,"",VLOOKUP(A252,Vocabulary!$A:$J,7,)),"")</f>
        <v/>
      </c>
      <c r="H252" s="13" t="str">
        <f>IFERROR(IF(VLOOKUP(G252,Vocabulary!$A:$J,10,)=0,"",VLOOKUP(G252,Vocabulary!$A:$J,10,)),"")</f>
        <v/>
      </c>
      <c r="I252" s="24">
        <v>257</v>
      </c>
      <c r="J252" s="13" t="str">
        <f>IFERROR(IF(VLOOKUP(I252,Vocabulary!$A:$J,10,)=0,"",VLOOKUP(I252,Vocabulary!$A:$J,10,)),"")</f>
        <v>&lt;fed-loc:MooringPlace&gt;</v>
      </c>
      <c r="K252" s="9">
        <v>629</v>
      </c>
      <c r="L252" s="13" t="str">
        <f>IFERROR(IF(VLOOKUP(K252,Vocabulary!$A:$J,10,)=0,"",VLOOKUP(K252,Vocabulary!$A:$J,10,)),"")</f>
        <v>&lt;vl-adres:Ligplaats&gt;</v>
      </c>
    </row>
    <row r="253" spans="1:12" ht="43.2" x14ac:dyDescent="0.3">
      <c r="A253" s="9">
        <v>258</v>
      </c>
      <c r="B253" s="13" t="str">
        <f>IFERROR(VLOOKUP(A253,Vocabulary!$A:$J,6,),"")</f>
        <v>FED</v>
      </c>
      <c r="C253" s="13" t="str">
        <f>IFERROR(VLOOKUP(A253,Vocabulary!$A:$J,4,),"")</f>
        <v>Location</v>
      </c>
      <c r="D253" s="13" t="str">
        <f>IFERROR(VLOOKUP(A253,Vocabulary!$A:$J,2,),"")</f>
        <v>Municipality</v>
      </c>
      <c r="E253" s="13" t="str">
        <f>IFERROR(IF(VLOOKUP(A253,Vocabulary!$A:$J,3,)=0,"",VLOOKUP(A253,Vocabulary!$A:$J,3,)),"")</f>
        <v>Official administrative zone of the Belgian territory. The municipality is the smallest administrative part of the Belgian territory whose boundaries can only be changed by the legislator.</v>
      </c>
      <c r="F253" s="13" t="str">
        <f>IFERROR(IF(VLOOKUP(A253,Vocabulary!$A:$J,7,)=0,"",VLOOKUP(A253,Vocabulary!$A:$J,7,)),"")</f>
        <v/>
      </c>
      <c r="H253" s="13" t="str">
        <f>IFERROR(IF(VLOOKUP(G253,Vocabulary!$A:$J,10,)=0,"",VLOOKUP(G253,Vocabulary!$A:$J,10,)),"")</f>
        <v/>
      </c>
      <c r="I253" s="24">
        <v>258</v>
      </c>
      <c r="J253" s="13" t="str">
        <f>IFERROR(IF(VLOOKUP(I253,Vocabulary!$A:$J,10,)=0,"",VLOOKUP(I253,Vocabulary!$A:$J,10,)),"")</f>
        <v>&lt;fed-loc:Municipality&gt;</v>
      </c>
      <c r="K253" s="9">
        <v>406</v>
      </c>
      <c r="L253" s="13" t="str">
        <f>IFERROR(IF(VLOOKUP(K253,Vocabulary!$A:$J,10,)=0,"",VLOOKUP(K253,Vocabulary!$A:$J,10,)),"")</f>
        <v>&lt;vl-adres:Gemeentenaam&gt;</v>
      </c>
    </row>
    <row r="254" spans="1:12" ht="28.8" x14ac:dyDescent="0.3">
      <c r="A254" s="9">
        <v>260</v>
      </c>
      <c r="B254" s="13" t="str">
        <f>IFERROR(VLOOKUP(A254,Vocabulary!$A:$J,6,),"")</f>
        <v>FED</v>
      </c>
      <c r="C254" s="13" t="str">
        <f>IFERROR(VLOOKUP(A254,Vocabulary!$A:$J,4,),"")</f>
        <v>Location</v>
      </c>
      <c r="D254" s="13" t="str">
        <f>IFERROR(VLOOKUP(A254,Vocabulary!$A:$J,2,),"")</f>
        <v>Parcel</v>
      </c>
      <c r="E254" s="13" t="str">
        <f>IFERROR(IF(VLOOKUP(A254,Vocabulary!$A:$J,3,)=0,"",VLOOKUP(A254,Vocabulary!$A:$J,3,)),"")</f>
        <v>A "parcel" is a part of the territory officially established with a cadastral or administrative purpose.</v>
      </c>
      <c r="F254" s="13" t="str">
        <f>IFERROR(IF(VLOOKUP(A254,Vocabulary!$A:$J,7,)=0,"",VLOOKUP(A254,Vocabulary!$A:$J,7,)),"")</f>
        <v/>
      </c>
      <c r="H254" s="13" t="str">
        <f>IFERROR(IF(VLOOKUP(G254,Vocabulary!$A:$J,10,)=0,"",VLOOKUP(G254,Vocabulary!$A:$J,10,)),"")</f>
        <v/>
      </c>
      <c r="I254" s="24">
        <v>260</v>
      </c>
      <c r="J254" s="13" t="str">
        <f>IFERROR(IF(VLOOKUP(I254,Vocabulary!$A:$J,10,)=0,"",VLOOKUP(I254,Vocabulary!$A:$J,10,)),"")</f>
        <v>&lt;fed-loc:Parcel&gt;</v>
      </c>
      <c r="K254" s="9">
        <v>625</v>
      </c>
      <c r="L254" s="13" t="str">
        <f>IFERROR(IF(VLOOKUP(K254,Vocabulary!$A:$J,10,)=0,"",VLOOKUP(K254,Vocabulary!$A:$J,10,)),"")</f>
        <v>&lt;vl-adres:Perceel&gt;</v>
      </c>
    </row>
    <row r="255" spans="1:12" ht="28.8" x14ac:dyDescent="0.3">
      <c r="A255" s="9">
        <v>261</v>
      </c>
      <c r="B255" s="13" t="str">
        <f>IFERROR(VLOOKUP(A255,Vocabulary!$A:$J,6,),"")</f>
        <v>FED</v>
      </c>
      <c r="C255" s="13" t="str">
        <f>IFERROR(VLOOKUP(A255,Vocabulary!$A:$J,4,),"")</f>
        <v>Location</v>
      </c>
      <c r="D255" s="13" t="str">
        <f>IFERROR(VLOOKUP(A255,Vocabulary!$A:$J,2,),"")</f>
        <v>PartOfMunicipality</v>
      </c>
      <c r="E255" s="13" t="str">
        <f>IFERROR(IF(VLOOKUP(A255,Vocabulary!$A:$J,3,)=0,"",VLOOKUP(A255,Vocabulary!$A:$J,3,)),"")</f>
        <v>A part of a municipality, such as a former municipality (prior to the merger of the municipalities), or a neighborhood.</v>
      </c>
      <c r="F255" s="13" t="str">
        <f>IFERROR(IF(VLOOKUP(A255,Vocabulary!$A:$J,7,)=0,"",VLOOKUP(A255,Vocabulary!$A:$J,7,)),"")</f>
        <v/>
      </c>
      <c r="H255" s="13" t="str">
        <f>IFERROR(IF(VLOOKUP(G255,Vocabulary!$A:$J,10,)=0,"",VLOOKUP(G255,Vocabulary!$A:$J,10,)),"")</f>
        <v/>
      </c>
      <c r="I255" s="24">
        <v>261</v>
      </c>
      <c r="J255" s="13" t="str">
        <f>IFERROR(IF(VLOOKUP(I255,Vocabulary!$A:$J,10,)=0,"",VLOOKUP(I255,Vocabulary!$A:$J,10,)),"")</f>
        <v>&lt;fed-loc:PartOfMunicipality&gt;</v>
      </c>
      <c r="L255" s="13" t="str">
        <f>IFERROR(IF(VLOOKUP(K255,Vocabulary!$A:$J,10,)=0,"",VLOOKUP(K255,Vocabulary!$A:$J,10,)),"")</f>
        <v/>
      </c>
    </row>
    <row r="256" spans="1:12" ht="43.2" x14ac:dyDescent="0.3">
      <c r="A256" s="9">
        <v>262</v>
      </c>
      <c r="B256" s="13" t="str">
        <f>IFERROR(VLOOKUP(A256,Vocabulary!$A:$J,6,),"")</f>
        <v>FED</v>
      </c>
      <c r="C256" s="13" t="str">
        <f>IFERROR(VLOOKUP(A256,Vocabulary!$A:$J,4,),"")</f>
        <v>Location</v>
      </c>
      <c r="D256" s="13" t="str">
        <f>IFERROR(VLOOKUP(A256,Vocabulary!$A:$J,2,),"")</f>
        <v>PostalInfo</v>
      </c>
      <c r="E256" s="13" t="str">
        <f>IFERROR(IF(VLOOKUP(A256,Vocabulary!$A:$J,3,)=0,"",VLOOKUP(A256,Vocabulary!$A:$J,3,)),"")</f>
        <v>Information given by the provider of the universal postal service for the identification of a grouping of addresses in a geographical area for postal purposes.</v>
      </c>
      <c r="F256" s="13" t="str">
        <f>IFERROR(IF(VLOOKUP(A256,Vocabulary!$A:$J,7,)=0,"",VLOOKUP(A256,Vocabulary!$A:$J,7,)),"")</f>
        <v/>
      </c>
      <c r="H256" s="13" t="str">
        <f>IFERROR(IF(VLOOKUP(G256,Vocabulary!$A:$J,10,)=0,"",VLOOKUP(G256,Vocabulary!$A:$J,10,)),"")</f>
        <v/>
      </c>
      <c r="I256" s="24">
        <v>262</v>
      </c>
      <c r="J256" s="13" t="str">
        <f>IFERROR(IF(VLOOKUP(I256,Vocabulary!$A:$J,10,)=0,"",VLOOKUP(I256,Vocabulary!$A:$J,10,)),"")</f>
        <v>&lt;inspire-ad:PostalDescriptor&gt;</v>
      </c>
      <c r="K256" s="9">
        <v>409</v>
      </c>
      <c r="L256" s="13" t="str">
        <f>IFERROR(IF(VLOOKUP(K256,Vocabulary!$A:$J,10,)=0,"",VLOOKUP(K256,Vocabulary!$A:$J,10,)),"")</f>
        <v>&lt;vl-adres:Postinfo&gt;</v>
      </c>
    </row>
    <row r="257" spans="1:12" ht="86.4" x14ac:dyDescent="0.3">
      <c r="A257" s="9">
        <v>263</v>
      </c>
      <c r="B257" s="13" t="str">
        <f>IFERROR(VLOOKUP(A257,Vocabulary!$A:$J,6,),"")</f>
        <v>FED</v>
      </c>
      <c r="C257" s="13" t="str">
        <f>IFERROR(VLOOKUP(A257,Vocabulary!$A:$J,4,),"")</f>
        <v>Location</v>
      </c>
      <c r="D257" s="13" t="str">
        <f>IFERROR(VLOOKUP(A257,Vocabulary!$A:$J,2,),"")</f>
        <v>Stand</v>
      </c>
      <c r="E257" s="13" t="str">
        <f>IFERROR(IF(VLOOKUP(A257,Vocabulary!$A:$J,3,)=0,"",VLOOKUP(A257,Vocabulary!$A:$J,3,)),"")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7" s="13" t="str">
        <f>IFERROR(IF(VLOOKUP(A257,Vocabulary!$A:$J,7,)=0,"",VLOOKUP(A257,Vocabulary!$A:$J,7,)),"")</f>
        <v/>
      </c>
      <c r="H257" s="13" t="str">
        <f>IFERROR(IF(VLOOKUP(G257,Vocabulary!$A:$J,10,)=0,"",VLOOKUP(G257,Vocabulary!$A:$J,10,)),"")</f>
        <v/>
      </c>
      <c r="I257" s="24">
        <v>263</v>
      </c>
      <c r="J257" s="13" t="str">
        <f>IFERROR(IF(VLOOKUP(I257,Vocabulary!$A:$J,10,)=0,"",VLOOKUP(I257,Vocabulary!$A:$J,10,)),"")</f>
        <v>&lt;fed-loc:Stand&gt;</v>
      </c>
      <c r="K257" s="9">
        <v>628</v>
      </c>
      <c r="L257" s="13" t="str">
        <f>IFERROR(IF(VLOOKUP(K257,Vocabulary!$A:$J,10,)=0,"",VLOOKUP(K257,Vocabulary!$A:$J,10,)),"")</f>
        <v>&lt;vl-adres:Standplaats&gt;</v>
      </c>
    </row>
    <row r="258" spans="1:12" ht="43.2" x14ac:dyDescent="0.3">
      <c r="A258" s="9">
        <v>267</v>
      </c>
      <c r="B258" s="13" t="str">
        <f>IFERROR(VLOOKUP(A258,Vocabulary!$A:$J,6,),"")</f>
        <v>FED</v>
      </c>
      <c r="C258" s="13" t="str">
        <f>IFERROR(VLOOKUP(A258,Vocabulary!$A:$J,4,),"")</f>
        <v>Location</v>
      </c>
      <c r="D258" s="13" t="str">
        <f>IFERROR(VLOOKUP(A258,Vocabulary!$A:$J,2,),"")</f>
        <v>addressPosition</v>
      </c>
      <c r="E258" s="13" t="str">
        <f>IFERROR(IF(VLOOKUP(A258,Vocabulary!$A:$J,3,)=0,"",VLOOKUP(A258,Vocabulary!$A:$J,3,)),"")</f>
        <v>Position of a characteristic point that represents the position of the address according to a specific specification and includes information about the origin of the position.</v>
      </c>
      <c r="F258" s="13" t="str">
        <f>IFERROR(IF(VLOOKUP(A258,Vocabulary!$A:$J,7,)=0,"",VLOOKUP(A258,Vocabulary!$A:$J,7,)),"")</f>
        <v/>
      </c>
      <c r="H258" s="13" t="str">
        <f>IFERROR(IF(VLOOKUP(G258,Vocabulary!$A:$J,10,)=0,"",VLOOKUP(G258,Vocabulary!$A:$J,10,)),"")</f>
        <v/>
      </c>
      <c r="I258" s="24">
        <v>267</v>
      </c>
      <c r="J258" s="13" t="str">
        <f>IFERROR(IF(VLOOKUP(I258,Vocabulary!$A:$J,10,)=0,"",VLOOKUP(I258,Vocabulary!$A:$J,10,)),"")</f>
        <v>&lt;inspire-ad:Address.position&gt;</v>
      </c>
      <c r="K258" s="9">
        <v>428</v>
      </c>
      <c r="L258" s="13" t="str">
        <f>IFERROR(IF(VLOOKUP(K258,Vocabulary!$A:$J,10,)=0,"",VLOOKUP(K258,Vocabulary!$A:$J,10,)),"")</f>
        <v>&lt;vl-adres:positie&gt;</v>
      </c>
    </row>
    <row r="259" spans="1:12" ht="28.8" x14ac:dyDescent="0.3">
      <c r="A259" s="9">
        <v>268</v>
      </c>
      <c r="B259" s="13" t="str">
        <f>IFERROR(VLOOKUP(A259,Vocabulary!$A:$J,6,),"")</f>
        <v>FED</v>
      </c>
      <c r="C259" s="13" t="str">
        <f>IFERROR(VLOOKUP(A259,Vocabulary!$A:$J,4,),"")</f>
        <v>Location</v>
      </c>
      <c r="D259" s="13" t="str">
        <f>IFERROR(VLOOKUP(A259,Vocabulary!$A:$J,2,),"")</f>
        <v>addressSortField</v>
      </c>
      <c r="E259" s="13" t="str">
        <f>IFERROR(IF(VLOOKUP(A259,Vocabulary!$A:$J,3,)=0,"",VLOOKUP(A259,Vocabulary!$A:$J,3,)),"")</f>
        <v>Transformation of the original house number &amp; bus number (eg addition of leading zeros) so that this can be sorted.</v>
      </c>
      <c r="F259" s="13" t="str">
        <f>IFERROR(IF(VLOOKUP(A259,Vocabulary!$A:$J,7,)=0,"",VLOOKUP(A259,Vocabulary!$A:$J,7,)),"")</f>
        <v/>
      </c>
      <c r="H259" s="13" t="str">
        <f>IFERROR(IF(VLOOKUP(G259,Vocabulary!$A:$J,10,)=0,"",VLOOKUP(G259,Vocabulary!$A:$J,10,)),"")</f>
        <v/>
      </c>
      <c r="I259" s="24">
        <v>268</v>
      </c>
      <c r="J259" s="13" t="str">
        <f>IFERROR(IF(VLOOKUP(I259,Vocabulary!$A:$J,10,)=0,"",VLOOKUP(I259,Vocabulary!$A:$J,10,)),"")</f>
        <v>&lt;fed-loc:addressSortField&gt;</v>
      </c>
      <c r="L259" s="13" t="str">
        <f>IFERROR(IF(VLOOKUP(K259,Vocabulary!$A:$J,10,)=0,"",VLOOKUP(K259,Vocabulary!$A:$J,10,)),"")</f>
        <v/>
      </c>
    </row>
    <row r="260" spans="1:12" x14ac:dyDescent="0.3">
      <c r="A260" s="9">
        <v>269</v>
      </c>
      <c r="B260" s="13" t="str">
        <f>IFERROR(VLOOKUP(A260,Vocabulary!$A:$J,6,),"")</f>
        <v>FED</v>
      </c>
      <c r="C260" s="13" t="str">
        <f>IFERROR(VLOOKUP(A260,Vocabulary!$A:$J,4,),"")</f>
        <v>Location</v>
      </c>
      <c r="D260" s="13" t="str">
        <f>IFERROR(VLOOKUP(A260,Vocabulary!$A:$J,2,),"")</f>
        <v>addressStatus</v>
      </c>
      <c r="E260" s="13" t="str">
        <f>IFERROR(IF(VLOOKUP(A260,Vocabulary!$A:$J,3,)=0,"",VLOOKUP(A260,Vocabulary!$A:$J,3,)),"")</f>
        <v>Current status of the address.</v>
      </c>
      <c r="F260" s="13" t="str">
        <f>IFERROR(IF(VLOOKUP(A260,Vocabulary!$A:$J,7,)=0,"",VLOOKUP(A260,Vocabulary!$A:$J,7,)),"")</f>
        <v/>
      </c>
      <c r="H260" s="13" t="str">
        <f>IFERROR(IF(VLOOKUP(G260,Vocabulary!$A:$J,10,)=0,"",VLOOKUP(G260,Vocabulary!$A:$J,10,)),"")</f>
        <v/>
      </c>
      <c r="I260" s="24">
        <v>269</v>
      </c>
      <c r="J260" s="13" t="str">
        <f>IFERROR(IF(VLOOKUP(I260,Vocabulary!$A:$J,10,)=0,"",VLOOKUP(I260,Vocabulary!$A:$J,10,)),"")</f>
        <v>&lt;inspire-ad:Address.status&gt;</v>
      </c>
      <c r="K260" s="9">
        <v>432</v>
      </c>
      <c r="L260" s="13" t="str">
        <f>IFERROR(IF(VLOOKUP(K260,Vocabulary!$A:$J,10,)=0,"",VLOOKUP(K260,Vocabulary!$A:$J,10,)),"")</f>
        <v>&lt;vl-adres:Adres.status&gt;</v>
      </c>
    </row>
    <row r="261" spans="1:12" ht="43.2" x14ac:dyDescent="0.3">
      <c r="A261" s="9">
        <v>272</v>
      </c>
      <c r="B261" s="13" t="str">
        <f>IFERROR(VLOOKUP(A261,Vocabulary!$A:$J,6,),"")</f>
        <v>FED</v>
      </c>
      <c r="C261" s="13" t="str">
        <f>IFERROR(VLOOKUP(A261,Vocabulary!$A:$J,4,),"")</f>
        <v>Location</v>
      </c>
      <c r="D261" s="13" t="str">
        <f>IFERROR(VLOOKUP(A261,Vocabulary!$A:$J,2,),"")</f>
        <v>fullAddress</v>
      </c>
      <c r="E261" s="13" t="str">
        <f>IFERROR(IF(VLOOKUP(A261,Vocabulary!$A:$J,3,)=0,"",VLOOKUP(A261,Vocabulary!$A:$J,3,)),"")</f>
        <v>The complete address in one string, whether or not formatted.
Avoids errors due to the splitting of the address in its parts. Displays the prescribed sequence of different parts</v>
      </c>
      <c r="F261" s="13" t="str">
        <f>IFERROR(IF(VLOOKUP(A261,Vocabulary!$A:$J,7,)=0,"",VLOOKUP(A261,Vocabulary!$A:$J,7,)),"")</f>
        <v/>
      </c>
      <c r="G261" s="4">
        <v>2</v>
      </c>
      <c r="H261" s="13" t="str">
        <f>IFERROR(IF(VLOOKUP(G261,Vocabulary!$A:$J,10,)=0,"",VLOOKUP(G261,Vocabulary!$A:$J,10,)),"")</f>
        <v>&lt;eu:AddressFullAddress&gt;</v>
      </c>
      <c r="I261" s="24">
        <v>272</v>
      </c>
      <c r="J261" s="13" t="str">
        <f>IFERROR(IF(VLOOKUP(I261,Vocabulary!$A:$J,10,)=0,"",VLOOKUP(I261,Vocabulary!$A:$J,10,)),"")</f>
        <v>&lt;locn:fullAddress&gt;</v>
      </c>
      <c r="K261" s="9">
        <v>436</v>
      </c>
      <c r="L261" s="13" t="str">
        <f>IFERROR(IF(VLOOKUP(K261,Vocabulary!$A:$J,10,)=0,"",VLOOKUP(K261,Vocabulary!$A:$J,10,)),"")</f>
        <v>&lt;vl-adres:volledigAdres&gt;</v>
      </c>
    </row>
    <row r="262" spans="1:12" ht="43.2" x14ac:dyDescent="0.3">
      <c r="A262" s="9">
        <v>276</v>
      </c>
      <c r="B262" s="13" t="str">
        <f>IFERROR(VLOOKUP(A262,Vocabulary!$A:$J,6,),"")</f>
        <v>FED</v>
      </c>
      <c r="C262" s="13" t="str">
        <f>IFERROR(VLOOKUP(A262,Vocabulary!$A:$J,4,),"")</f>
        <v>Location</v>
      </c>
      <c r="D262" s="13" t="str">
        <f>IFERROR(VLOOKUP(A262,Vocabulary!$A:$J,2,),"")</f>
        <v>hasComponent</v>
      </c>
      <c r="E262" s="13" t="str">
        <f>IFERROR(IF(VLOOKUP(A262,Vocabulary!$A:$J,3,)=0,"",VLOOKUP(A262,Vocabulary!$A:$J,3,)),"")</f>
        <v>Refers to the various components of a Class.
E.g. Address (PostalInfo, Street, Municipality)</v>
      </c>
      <c r="F262" s="13" t="str">
        <f>IFERROR(IF(VLOOKUP(A262,Vocabulary!$A:$J,7,)=0,"",VLOOKUP(A262,Vocabulary!$A:$J,7,)),"")</f>
        <v>BEST datamodel: hasComponent
alternative property names to be checked with BEST:
hasStreet, hasMunicipality, hasPartOfMunicipality, hasPostalInfo</v>
      </c>
      <c r="H262" s="13" t="str">
        <f>IFERROR(IF(VLOOKUP(G262,Vocabulary!$A:$J,10,)=0,"",VLOOKUP(G262,Vocabulary!$A:$J,10,)),"")</f>
        <v/>
      </c>
      <c r="I262" s="24">
        <v>276</v>
      </c>
      <c r="J262" s="13" t="str">
        <f>IFERROR(IF(VLOOKUP(I262,Vocabulary!$A:$J,10,)=0,"",VLOOKUP(I262,Vocabulary!$A:$J,10,)),"")</f>
        <v>&lt;inspire-ad:Address.component&gt;</v>
      </c>
      <c r="L262" s="13" t="str">
        <f>IFERROR(IF(VLOOKUP(K262,Vocabulary!$A:$J,10,)=0,"",VLOOKUP(K262,Vocabulary!$A:$J,10,)),"")</f>
        <v/>
      </c>
    </row>
    <row r="263" spans="1:12" ht="28.8" x14ac:dyDescent="0.3">
      <c r="A263" s="9">
        <v>277</v>
      </c>
      <c r="B263" s="13" t="str">
        <f>IFERROR(VLOOKUP(A263,Vocabulary!$A:$J,6,),"")</f>
        <v>FED</v>
      </c>
      <c r="C263" s="13" t="str">
        <f>IFERROR(VLOOKUP(A263,Vocabulary!$A:$J,4,),"")</f>
        <v>Location</v>
      </c>
      <c r="D263" s="13" t="str">
        <f>IFERROR(VLOOKUP(A263,Vocabulary!$A:$J,2,),"")</f>
        <v>hasRepresentation</v>
      </c>
      <c r="E263" s="13" t="str">
        <f>IFERROR(IF(VLOOKUP(A263,Vocabulary!$A:$J,3,)=0,"",VLOOKUP(A263,Vocabulary!$A:$J,3,)),"")</f>
        <v>An object is represented by another.
E.g. Address has an AddressRepresentation.</v>
      </c>
      <c r="F263" s="13" t="str">
        <f>IFERROR(IF(VLOOKUP(A263,Vocabulary!$A:$J,7,)=0,"",VLOOKUP(A263,Vocabulary!$A:$J,7,)),"")</f>
        <v/>
      </c>
      <c r="H263" s="13" t="str">
        <f>IFERROR(IF(VLOOKUP(G263,Vocabulary!$A:$J,10,)=0,"",VLOOKUP(G263,Vocabulary!$A:$J,10,)),"")</f>
        <v/>
      </c>
      <c r="I263" s="24">
        <v>277</v>
      </c>
      <c r="J263" s="13" t="str">
        <f>IFERROR(IF(VLOOKUP(I263,Vocabulary!$A:$J,10,)=0,"",VLOOKUP(I263,Vocabulary!$A:$J,10,)),"")</f>
        <v>&lt;fed-loc:hasRepresentation&gt;</v>
      </c>
      <c r="L263" s="13" t="str">
        <f>IFERROR(IF(VLOOKUP(K263,Vocabulary!$A:$J,10,)=0,"",VLOOKUP(K263,Vocabulary!$A:$J,10,)),"")</f>
        <v/>
      </c>
    </row>
    <row r="264" spans="1:12" ht="43.2" x14ac:dyDescent="0.3">
      <c r="A264" s="9">
        <v>278</v>
      </c>
      <c r="B264" s="13" t="str">
        <f>IFERROR(VLOOKUP(A264,Vocabulary!$A:$J,6,),"")</f>
        <v>FED</v>
      </c>
      <c r="C264" s="13" t="str">
        <f>IFERROR(VLOOKUP(A264,Vocabulary!$A:$J,4,),"")</f>
        <v>Location</v>
      </c>
      <c r="D264" s="13" t="str">
        <f>IFERROR(VLOOKUP(A264,Vocabulary!$A:$J,2,),"")</f>
        <v>homonymAddition</v>
      </c>
      <c r="E264" s="13" t="str">
        <f>IFERROR(IF(VLOOKUP(A264,Vocabulary!$A:$J,3,)=0,"",VLOOKUP(A264,Vocabulary!$A:$J,3,)),"")</f>
        <v>Addition to distinguish double street names (street names with the same name but different location in the municipality and their own addresses).</v>
      </c>
      <c r="F264" s="13" t="str">
        <f>IFERROR(IF(VLOOKUP(A264,Vocabulary!$A:$J,7,)=0,"",VLOOKUP(A264,Vocabulary!$A:$J,7,)),"")</f>
        <v/>
      </c>
      <c r="H264" s="13" t="str">
        <f>IFERROR(IF(VLOOKUP(G264,Vocabulary!$A:$J,10,)=0,"",VLOOKUP(G264,Vocabulary!$A:$J,10,)),"")</f>
        <v/>
      </c>
      <c r="I264" s="24">
        <v>278</v>
      </c>
      <c r="J264" s="13" t="str">
        <f>IFERROR(IF(VLOOKUP(I264,Vocabulary!$A:$J,10,)=0,"",VLOOKUP(I264,Vocabulary!$A:$J,10,)),"")</f>
        <v>&lt;fed-loc:homonymAddition&gt;</v>
      </c>
      <c r="L264" s="13" t="str">
        <f>IFERROR(IF(VLOOKUP(K264,Vocabulary!$A:$J,10,)=0,"",VLOOKUP(K264,Vocabulary!$A:$J,10,)),"")</f>
        <v/>
      </c>
    </row>
    <row r="265" spans="1:12" x14ac:dyDescent="0.3">
      <c r="A265" s="9">
        <v>280</v>
      </c>
      <c r="B265" s="13" t="str">
        <f>IFERROR(VLOOKUP(A265,Vocabulary!$A:$J,6,),"")</f>
        <v>FED</v>
      </c>
      <c r="C265" s="13" t="str">
        <f>IFERROR(VLOOKUP(A265,Vocabulary!$A:$J,4,),"")</f>
        <v>Location</v>
      </c>
      <c r="D265" s="13" t="str">
        <f>IFERROR(VLOOKUP(A265,Vocabulary!$A:$J,2,),"")</f>
        <v>assignedTo</v>
      </c>
      <c r="E265" s="13" t="str">
        <f>IFERROR(IF(VLOOKUP(A265,Vocabulary!$A:$J,3,)=0,"",VLOOKUP(A265,Vocabulary!$A:$J,3,)),"")</f>
        <v>Addressable object to which the address has been assigned.</v>
      </c>
      <c r="F265" s="13" t="str">
        <f>IFERROR(IF(VLOOKUP(A265,Vocabulary!$A:$J,7,)=0,"",VLOOKUP(A265,Vocabulary!$A:$J,7,)),"")</f>
        <v/>
      </c>
      <c r="H265" s="13" t="str">
        <f>IFERROR(IF(VLOOKUP(G265,Vocabulary!$A:$J,10,)=0,"",VLOOKUP(G265,Vocabulary!$A:$J,10,)),"")</f>
        <v/>
      </c>
      <c r="I265" s="24">
        <v>280</v>
      </c>
      <c r="J265" s="13" t="str">
        <f>IFERROR(IF(VLOOKUP(I265,Vocabulary!$A:$J,10,)=0,"",VLOOKUP(I265,Vocabulary!$A:$J,10,)),"")</f>
        <v>&lt;fed-loc:assignedTo&gt;</v>
      </c>
      <c r="K265" s="9">
        <v>423</v>
      </c>
      <c r="L265" s="13" t="str">
        <f>IFERROR(IF(VLOOKUP(K265,Vocabulary!$A:$J,10,)=0,"",VLOOKUP(K265,Vocabulary!$A:$J,10,)),"")</f>
        <v>&lt;vl-adres:isToegekendAan&gt;</v>
      </c>
    </row>
    <row r="266" spans="1:12" ht="72" x14ac:dyDescent="0.3">
      <c r="A266" s="9">
        <v>283</v>
      </c>
      <c r="B266" s="13" t="str">
        <f>IFERROR(VLOOKUP(A266,Vocabulary!$A:$J,6,),"")</f>
        <v>FED</v>
      </c>
      <c r="C266" s="13" t="str">
        <f>IFERROR(VLOOKUP(A266,Vocabulary!$A:$J,4,),"")</f>
        <v>Location</v>
      </c>
      <c r="D266" s="13" t="str">
        <f>IFERROR(VLOOKUP(A266,Vocabulary!$A:$J,2,),"")</f>
        <v>isOfficiallyAssigned</v>
      </c>
      <c r="E266" s="13" t="str">
        <f>IFERROR(IF(VLOOKUP(A266,Vocabulary!$A:$J,3,)=0,"",VLOOKUP(A266,Vocabulary!$A:$J,3,)),"")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F266" s="13" t="str">
        <f>IFERROR(IF(VLOOKUP(A266,Vocabulary!$A:$J,7,)=0,"",VLOOKUP(A266,Vocabulary!$A:$J,7,)),"")</f>
        <v/>
      </c>
      <c r="H266" s="13" t="str">
        <f>IFERROR(IF(VLOOKUP(G266,Vocabulary!$A:$J,10,)=0,"",VLOOKUP(G266,Vocabulary!$A:$J,10,)),"")</f>
        <v/>
      </c>
      <c r="I266" s="24">
        <v>283</v>
      </c>
      <c r="J266" s="13" t="str">
        <f>IFERROR(IF(VLOOKUP(I266,Vocabulary!$A:$J,10,)=0,"",VLOOKUP(I266,Vocabulary!$A:$J,10,)),"")</f>
        <v>&lt;fed-loc:isOfficiallyAssigned&gt;</v>
      </c>
      <c r="K266" s="9">
        <v>427</v>
      </c>
      <c r="L266" s="13" t="str">
        <f>IFERROR(IF(VLOOKUP(K266,Vocabulary!$A:$J,10,)=0,"",VLOOKUP(K266,Vocabulary!$A:$J,10,)),"")</f>
        <v>&lt;vl-adres:officieelToegekend&gt;</v>
      </c>
    </row>
    <row r="267" spans="1:12" ht="72" x14ac:dyDescent="0.3">
      <c r="A267" s="9">
        <v>285</v>
      </c>
      <c r="B267" s="13" t="str">
        <f>IFERROR(VLOOKUP(A267,Vocabulary!$A:$J,6,),"")</f>
        <v>FED</v>
      </c>
      <c r="C267" s="13" t="str">
        <f>IFERROR(VLOOKUP(A267,Vocabulary!$A:$J,4,),"")</f>
        <v>Location</v>
      </c>
      <c r="D267" s="13" t="str">
        <f>IFERROR(VLOOKUP(A267,Vocabulary!$A:$J,2,),"")</f>
        <v>situatedIn</v>
      </c>
      <c r="E267" s="13" t="str">
        <f>IFERROR(IF(VLOOKUP(A267,Vocabulary!$A:$J,3,)=0,"",VLOOKUP(A267,Vocabulary!$A:$J,3,)),"")</f>
        <v>Indicator that that says that a location is situated in another location.
E.g. 
an address can be situated in a part of a municipality, 
a part of a municipality is situated in a municipality</v>
      </c>
      <c r="F267" s="13" t="str">
        <f>IFERROR(IF(VLOOKUP(A267,Vocabulary!$A:$J,7,)=0,"",VLOOKUP(A267,Vocabulary!$A:$J,7,)),"")</f>
        <v/>
      </c>
      <c r="H267" s="13" t="str">
        <f>IFERROR(IF(VLOOKUP(G267,Vocabulary!$A:$J,10,)=0,"",VLOOKUP(G267,Vocabulary!$A:$J,10,)),"")</f>
        <v/>
      </c>
      <c r="I267" s="24">
        <v>285</v>
      </c>
      <c r="J267" s="13" t="str">
        <f>IFERROR(IF(VLOOKUP(I267,Vocabulary!$A:$J,10,)=0,"",VLOOKUP(I267,Vocabulary!$A:$J,10,)),"")</f>
        <v>&lt;inspire-ad:AddressComponent.situatedWithin&gt;</v>
      </c>
      <c r="L267" s="13" t="str">
        <f>IFERROR(IF(VLOOKUP(K267,Vocabulary!$A:$J,10,)=0,"",VLOOKUP(K267,Vocabulary!$A:$J,10,)),"")</f>
        <v/>
      </c>
    </row>
    <row r="268" spans="1:12" x14ac:dyDescent="0.3">
      <c r="A268" s="9">
        <v>289</v>
      </c>
      <c r="B268" s="13" t="str">
        <f>IFERROR(VLOOKUP(A268,Vocabulary!$A:$J,6,),"")</f>
        <v>FED</v>
      </c>
      <c r="C268" s="13" t="str">
        <f>IFERROR(VLOOKUP(A268,Vocabulary!$A:$J,4,),"")</f>
        <v>Location</v>
      </c>
      <c r="D268" s="13" t="str">
        <f>IFERROR(VLOOKUP(A268,Vocabulary!$A:$J,2,),"")</f>
        <v>municipalityName</v>
      </c>
      <c r="E268" s="13" t="str">
        <f>IFERROR(IF(VLOOKUP(A268,Vocabulary!$A:$J,3,)=0,"",VLOOKUP(A268,Vocabulary!$A:$J,3,)),"")</f>
        <v>Name of the municipality</v>
      </c>
      <c r="F268" s="13" t="str">
        <f>IFERROR(IF(VLOOKUP(A268,Vocabulary!$A:$J,7,)=0,"",VLOOKUP(A268,Vocabulary!$A:$J,7,)),"")</f>
        <v/>
      </c>
      <c r="H268" s="13" t="str">
        <f>IFERROR(IF(VLOOKUP(G268,Vocabulary!$A:$J,10,)=0,"",VLOOKUP(G268,Vocabulary!$A:$J,10,)),"")</f>
        <v/>
      </c>
      <c r="I268" s="24">
        <v>289</v>
      </c>
      <c r="J268" s="13" t="str">
        <f>IFERROR(IF(VLOOKUP(I268,Vocabulary!$A:$J,10,)=0,"",VLOOKUP(I268,Vocabulary!$A:$J,10,)),"")</f>
        <v>&lt;fed-loc:municipalityName&gt;</v>
      </c>
      <c r="K268" s="9">
        <v>416</v>
      </c>
      <c r="L268" s="13" t="str">
        <f>IFERROR(IF(VLOOKUP(K268,Vocabulary!$A:$J,10,)=0,"",VLOOKUP(K268,Vocabulary!$A:$J,10,)),"")</f>
        <v>&lt;vl-adres:gemeentenaam&gt;</v>
      </c>
    </row>
    <row r="269" spans="1:12" ht="115.2" x14ac:dyDescent="0.3">
      <c r="A269" s="9">
        <v>292</v>
      </c>
      <c r="B269" s="13" t="str">
        <f>IFERROR(VLOOKUP(A269,Vocabulary!$A:$J,6,),"")</f>
        <v>FED</v>
      </c>
      <c r="C269" s="13" t="str">
        <f>IFERROR(VLOOKUP(A269,Vocabulary!$A:$J,4,),"")</f>
        <v>Location</v>
      </c>
      <c r="D269" s="13" t="str">
        <f>IFERROR(VLOOKUP(A269,Vocabulary!$A:$J,2,),"")</f>
        <v>nameSpace</v>
      </c>
      <c r="E269" s="13" t="str">
        <f>IFERROR(IF(VLOOKUP(A269,Vocabulary!$A:$J,3,)=0,"",VLOOKUP(A269,Vocabulary!$A:$J,3,)),"")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9" s="13" t="str">
        <f>IFERROR(IF(VLOOKUP(A269,Vocabulary!$A:$J,7,)=0,"",VLOOKUP(A269,Vocabulary!$A:$J,7,)),"")</f>
        <v/>
      </c>
      <c r="H269" s="13" t="str">
        <f>IFERROR(IF(VLOOKUP(G269,Vocabulary!$A:$J,10,)=0,"",VLOOKUP(G269,Vocabulary!$A:$J,10,)),"")</f>
        <v/>
      </c>
      <c r="I269" s="24">
        <v>292</v>
      </c>
      <c r="J269" s="13" t="str">
        <f>IFERROR(IF(VLOOKUP(I269,Vocabulary!$A:$J,10,)=0,"",VLOOKUP(I269,Vocabulary!$A:$J,10,)),"")</f>
        <v>&lt;fed-loc:nameSpace&gt;</v>
      </c>
      <c r="K269" s="9">
        <v>397</v>
      </c>
      <c r="L269" s="13" t="str">
        <f>IFERROR(IF(VLOOKUP(K269,Vocabulary!$A:$J,10,)=0,"",VLOOKUP(K269,Vocabulary!$A:$J,10,)),"")</f>
        <v>&lt;vl-generiek:naamruimte&gt;</v>
      </c>
    </row>
    <row r="270" spans="1:12" ht="57.6" x14ac:dyDescent="0.3">
      <c r="A270" s="9">
        <v>294</v>
      </c>
      <c r="B270" s="13" t="str">
        <f>IFERROR(VLOOKUP(A270,Vocabulary!$A:$J,6,),"")</f>
        <v>FED</v>
      </c>
      <c r="C270" s="13" t="str">
        <f>IFERROR(VLOOKUP(A270,Vocabulary!$A:$J,4,),"")</f>
        <v>Location</v>
      </c>
      <c r="D270" s="13" t="str">
        <f>IFERROR(VLOOKUP(A270,Vocabulary!$A:$J,2,),"")</f>
        <v>objectId</v>
      </c>
      <c r="E270" s="13" t="str">
        <f>IFERROR(IF(VLOOKUP(A270,Vocabulary!$A:$J,3,)=0,"",VLOOKUP(A270,Vocabulary!$A:$J,3,)),"")</f>
        <v>Recommended best practice is to identify the resource by means of a string conforming to a formal identification system. 
An unambiguous reference to the resource within a given context.</v>
      </c>
      <c r="F270" s="13" t="str">
        <f>IFERROR(IF(VLOOKUP(A270,Vocabulary!$A:$J,7,)=0,"",VLOOKUP(A270,Vocabulary!$A:$J,7,)),"")</f>
        <v>Identificator of a specific object.
String used to uniquely identify the object within the namespace.
BEST context: part of an Identifier for an address, streetname, municipality, part of a municipality, postal information</v>
      </c>
      <c r="H270" s="13" t="str">
        <f>IFERROR(IF(VLOOKUP(G270,Vocabulary!$A:$J,10,)=0,"",VLOOKUP(G270,Vocabulary!$A:$J,10,)),"")</f>
        <v/>
      </c>
      <c r="I270" s="24">
        <v>294</v>
      </c>
      <c r="J270" s="13" t="str">
        <f>IFERROR(IF(VLOOKUP(I270,Vocabulary!$A:$J,10,)=0,"",VLOOKUP(I270,Vocabulary!$A:$J,10,)),"")</f>
        <v>&lt;dcterms:identifier&gt;</v>
      </c>
      <c r="K270" s="9">
        <v>395</v>
      </c>
      <c r="L270" s="13" t="str">
        <f>IFERROR(IF(VLOOKUP(K270,Vocabulary!$A:$J,10,)=0,"",VLOOKUP(K270,Vocabulary!$A:$J,10,)),"")</f>
        <v>&lt;vl-generiek:lokaleIdentificator&gt;</v>
      </c>
    </row>
    <row r="271" spans="1:12" x14ac:dyDescent="0.3">
      <c r="A271" s="9">
        <v>297</v>
      </c>
      <c r="B271" s="13" t="str">
        <f>IFERROR(VLOOKUP(A271,Vocabulary!$A:$J,6,),"")</f>
        <v>FED</v>
      </c>
      <c r="C271" s="13" t="str">
        <f>IFERROR(VLOOKUP(A271,Vocabulary!$A:$J,4,),"")</f>
        <v>Location</v>
      </c>
      <c r="D271" s="13" t="str">
        <f>IFERROR(VLOOKUP(A271,Vocabulary!$A:$J,2,),"")</f>
        <v>partOfMunicipalityName</v>
      </c>
      <c r="E271" s="13" t="str">
        <f>IFERROR(IF(VLOOKUP(A271,Vocabulary!$A:$J,3,)=0,"",VLOOKUP(A271,Vocabulary!$A:$J,3,)),"")</f>
        <v>Name of the part of the municipality</v>
      </c>
      <c r="F271" s="13" t="str">
        <f>IFERROR(IF(VLOOKUP(A271,Vocabulary!$A:$J,7,)=0,"",VLOOKUP(A271,Vocabulary!$A:$J,7,)),"")</f>
        <v/>
      </c>
      <c r="H271" s="13" t="str">
        <f>IFERROR(IF(VLOOKUP(G271,Vocabulary!$A:$J,10,)=0,"",VLOOKUP(G271,Vocabulary!$A:$J,10,)),"")</f>
        <v/>
      </c>
      <c r="I271" s="24">
        <v>297</v>
      </c>
      <c r="J271" s="13" t="str">
        <f>IFERROR(IF(VLOOKUP(I271,Vocabulary!$A:$J,10,)=0,"",VLOOKUP(I271,Vocabulary!$A:$J,10,)),"")</f>
        <v>&lt;fed-loc:partOfMunicipalityName&gt;</v>
      </c>
      <c r="L271" s="13" t="str">
        <f>IFERROR(IF(VLOOKUP(K271,Vocabulary!$A:$J,10,)=0,"",VLOOKUP(K271,Vocabulary!$A:$J,10,)),"")</f>
        <v/>
      </c>
    </row>
    <row r="272" spans="1:12" ht="72" x14ac:dyDescent="0.3">
      <c r="A272" s="9">
        <v>298</v>
      </c>
      <c r="B272" s="13" t="str">
        <f>IFERROR(VLOOKUP(A272,Vocabulary!$A:$J,6,),"")</f>
        <v>FED</v>
      </c>
      <c r="C272" s="13" t="str">
        <f>IFERROR(VLOOKUP(A272,Vocabulary!$A:$J,4,),"")</f>
        <v>Location</v>
      </c>
      <c r="D272" s="13" t="str">
        <f>IFERROR(VLOOKUP(A272,Vocabulary!$A:$J,2,),"")</f>
        <v>boxNumber</v>
      </c>
      <c r="E272" s="13" t="str">
        <f>IFERROR(IF(VLOOKUP(A272,Vocabulary!$A:$J,3,)=0,"",VLOOKUP(A272,Vocabulary!$A:$J,3,)),"")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2" s="13" t="str">
        <f>IFERROR(IF(VLOOKUP(A272,Vocabulary!$A:$J,7,)=0,"",VLOOKUP(A272,Vocabulary!$A:$J,7,)),"")</f>
        <v/>
      </c>
      <c r="G272" s="4">
        <v>3</v>
      </c>
      <c r="H272" s="13" t="str">
        <f>IFERROR(IF(VLOOKUP(G272,Vocabulary!$A:$J,10,)=0,"",VLOOKUP(G272,Vocabulary!$A:$J,10,)),"")</f>
        <v>&lt;eu:AddressPOBox&gt;</v>
      </c>
      <c r="I272" s="24">
        <v>298</v>
      </c>
      <c r="J272" s="13" t="str">
        <f>IFERROR(IF(VLOOKUP(I272,Vocabulary!$A:$J,10,)=0,"",VLOOKUP(I272,Vocabulary!$A:$J,10,)),"")</f>
        <v>&lt;locn:poBox&gt;</v>
      </c>
      <c r="K272" s="9">
        <v>414</v>
      </c>
      <c r="L272" s="13" t="str">
        <f>IFERROR(IF(VLOOKUP(K272,Vocabulary!$A:$J,10,)=0,"",VLOOKUP(K272,Vocabulary!$A:$J,10,)),"")</f>
        <v>&lt;vl-adres:busnummer&gt;</v>
      </c>
    </row>
    <row r="273" spans="1:12" x14ac:dyDescent="0.3">
      <c r="A273" s="9">
        <v>299</v>
      </c>
      <c r="B273" s="13" t="str">
        <f>IFERROR(VLOOKUP(A273,Vocabulary!$A:$J,6,),"")</f>
        <v>FED</v>
      </c>
      <c r="C273" s="13" t="str">
        <f>IFERROR(VLOOKUP(A273,Vocabulary!$A:$J,4,),"")</f>
        <v>Location</v>
      </c>
      <c r="D273" s="13" t="str">
        <f>IFERROR(VLOOKUP(A273,Vocabulary!$A:$J,2,),"")</f>
        <v>pointGeometry</v>
      </c>
      <c r="E273" s="13" t="str">
        <f>IFERROR(IF(VLOOKUP(A273,Vocabulary!$A:$J,3,)=0,"",VLOOKUP(A273,Vocabulary!$A:$J,3,)),"")</f>
        <v>The cartographic coordinates of the point.</v>
      </c>
      <c r="F273" s="13" t="str">
        <f>IFERROR(IF(VLOOKUP(A273,Vocabulary!$A:$J,7,)=0,"",VLOOKUP(A273,Vocabulary!$A:$J,7,)),"")</f>
        <v/>
      </c>
      <c r="H273" s="13" t="str">
        <f>IFERROR(IF(VLOOKUP(G273,Vocabulary!$A:$J,10,)=0,"",VLOOKUP(G273,Vocabulary!$A:$J,10,)),"")</f>
        <v/>
      </c>
      <c r="I273" s="24">
        <v>299</v>
      </c>
      <c r="J273" s="13" t="str">
        <f>IFERROR(IF(VLOOKUP(I273,Vocabulary!$A:$J,10,)=0,"",VLOOKUP(I273,Vocabulary!$A:$J,10,)),"")</f>
        <v>&lt;fed-loc:pointGeometry&gt;</v>
      </c>
      <c r="L273" s="13" t="str">
        <f>IFERROR(IF(VLOOKUP(K273,Vocabulary!$A:$J,10,)=0,"",VLOOKUP(K273,Vocabulary!$A:$J,10,)),"")</f>
        <v/>
      </c>
    </row>
    <row r="274" spans="1:12" x14ac:dyDescent="0.3">
      <c r="A274" s="9">
        <v>300</v>
      </c>
      <c r="B274" s="13" t="str">
        <f>IFERROR(VLOOKUP(A274,Vocabulary!$A:$J,6,),"")</f>
        <v>FED</v>
      </c>
      <c r="C274" s="13" t="str">
        <f>IFERROR(VLOOKUP(A274,Vocabulary!$A:$J,4,),"")</f>
        <v>Location</v>
      </c>
      <c r="D274" s="13" t="str">
        <f>IFERROR(VLOOKUP(A274,Vocabulary!$A:$J,2,),"")</f>
        <v>positionGeometryMethod</v>
      </c>
      <c r="E274" s="13" t="str">
        <f>IFERROR(IF(VLOOKUP(A274,Vocabulary!$A:$J,3,)=0,"",VLOOKUP(A274,Vocabulary!$A:$J,3,)),"")</f>
        <v>The way the point was determined.</v>
      </c>
      <c r="F274" s="13" t="str">
        <f>IFERROR(IF(VLOOKUP(A274,Vocabulary!$A:$J,7,)=0,"",VLOOKUP(A274,Vocabulary!$A:$J,7,)),"")</f>
        <v/>
      </c>
      <c r="H274" s="13" t="str">
        <f>IFERROR(IF(VLOOKUP(G274,Vocabulary!$A:$J,10,)=0,"",VLOOKUP(G274,Vocabulary!$A:$J,10,)),"")</f>
        <v/>
      </c>
      <c r="I274" s="24">
        <v>300</v>
      </c>
      <c r="J274" s="13" t="str">
        <f>IFERROR(IF(VLOOKUP(I274,Vocabulary!$A:$J,10,)=0,"",VLOOKUP(I274,Vocabulary!$A:$J,10,)),"")</f>
        <v>&lt;inspire-ad:GeographicPosition.method&gt;</v>
      </c>
      <c r="L274" s="13" t="str">
        <f>IFERROR(IF(VLOOKUP(K274,Vocabulary!$A:$J,10,)=0,"",VLOOKUP(K274,Vocabulary!$A:$J,10,)),"")</f>
        <v/>
      </c>
    </row>
    <row r="275" spans="1:12" ht="28.8" x14ac:dyDescent="0.3">
      <c r="A275" s="9">
        <v>301</v>
      </c>
      <c r="B275" s="13" t="str">
        <f>IFERROR(VLOOKUP(A275,Vocabulary!$A:$J,6,),"")</f>
        <v>FED</v>
      </c>
      <c r="C275" s="13" t="str">
        <f>IFERROR(VLOOKUP(A275,Vocabulary!$A:$J,4,),"")</f>
        <v>Location</v>
      </c>
      <c r="D275" s="13" t="str">
        <f>IFERROR(VLOOKUP(A275,Vocabulary!$A:$J,2,),"")</f>
        <v>positionSpecification</v>
      </c>
      <c r="E275" s="13" t="str">
        <f>IFERROR(IF(VLOOKUP(A275,Vocabulary!$A:$J,3,)=0,"",VLOOKUP(A275,Vocabulary!$A:$J,3,)),"")</f>
        <v>The object on which the point was determined.</v>
      </c>
      <c r="F275" s="13" t="str">
        <f>IFERROR(IF(VLOOKUP(A275,Vocabulary!$A:$J,7,)=0,"",VLOOKUP(A275,Vocabulary!$A:$J,7,)),"")</f>
        <v/>
      </c>
      <c r="H275" s="13" t="str">
        <f>IFERROR(IF(VLOOKUP(G275,Vocabulary!$A:$J,10,)=0,"",VLOOKUP(G275,Vocabulary!$A:$J,10,)),"")</f>
        <v/>
      </c>
      <c r="I275" s="24">
        <v>301</v>
      </c>
      <c r="J275" s="13" t="str">
        <f>IFERROR(IF(VLOOKUP(I275,Vocabulary!$A:$J,10,)=0,"",VLOOKUP(I275,Vocabulary!$A:$J,10,)),"")</f>
        <v>&lt;inspire-ad:GeographicPosition.specification&gt;</v>
      </c>
      <c r="L275" s="13" t="str">
        <f>IFERROR(IF(VLOOKUP(K275,Vocabulary!$A:$J,10,)=0,"",VLOOKUP(K275,Vocabulary!$A:$J,10,)),"")</f>
        <v/>
      </c>
    </row>
    <row r="276" spans="1:12" ht="72" x14ac:dyDescent="0.3">
      <c r="A276" s="9">
        <v>303</v>
      </c>
      <c r="B276" s="13" t="str">
        <f>IFERROR(VLOOKUP(A276,Vocabulary!$A:$J,6,),"")</f>
        <v>FED</v>
      </c>
      <c r="C276" s="13" t="str">
        <f>IFERROR(VLOOKUP(A276,Vocabulary!$A:$J,4,),"")</f>
        <v>Location</v>
      </c>
      <c r="D276" s="13" t="str">
        <f>IFERROR(VLOOKUP(A276,Vocabulary!$A:$J,2,),"")</f>
        <v>postCode</v>
      </c>
      <c r="E276" s="13" t="str">
        <f>IFERROR(IF(VLOOKUP(A276,Vocabulary!$A:$J,3,)=0,"",VLOOKUP(A276,Vocabulary!$A:$J,3,)),"")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6" s="13" t="str">
        <f>IFERROR(IF(VLOOKUP(A276,Vocabulary!$A:$J,7,)=0,"",VLOOKUP(A276,Vocabulary!$A:$J,7,)),"")</f>
        <v/>
      </c>
      <c r="G276" s="4">
        <v>11</v>
      </c>
      <c r="H276" s="13" t="str">
        <f>IFERROR(IF(VLOOKUP(G276,Vocabulary!$A:$J,10,)=0,"",VLOOKUP(G276,Vocabulary!$A:$J,10,)),"")</f>
        <v>&lt;eu:AddressPostCode&gt;</v>
      </c>
      <c r="I276" s="24">
        <v>303</v>
      </c>
      <c r="J276" s="13" t="str">
        <f>IFERROR(IF(VLOOKUP(I276,Vocabulary!$A:$J,10,)=0,"",VLOOKUP(I276,Vocabulary!$A:$J,10,)),"")</f>
        <v>&lt;inspire-ad:PostalDescriptor.postCode&gt;</v>
      </c>
      <c r="K276" s="9">
        <v>429</v>
      </c>
      <c r="L276" s="13" t="str">
        <f>IFERROR(IF(VLOOKUP(K276,Vocabulary!$A:$J,10,)=0,"",VLOOKUP(K276,Vocabulary!$A:$J,10,)),"")</f>
        <v>&lt;vl-adres:postcode&gt;</v>
      </c>
    </row>
    <row r="277" spans="1:12" ht="28.8" x14ac:dyDescent="0.3">
      <c r="A277" s="9">
        <v>310</v>
      </c>
      <c r="B277" s="13" t="str">
        <f>IFERROR(VLOOKUP(A277,Vocabulary!$A:$J,6,),"")</f>
        <v>FED</v>
      </c>
      <c r="C277" s="13" t="str">
        <f>IFERROR(VLOOKUP(A277,Vocabulary!$A:$J,4,),"")</f>
        <v>Location</v>
      </c>
      <c r="D277" s="13" t="str">
        <f>IFERROR(VLOOKUP(A277,Vocabulary!$A:$J,2,),"")</f>
        <v>territory</v>
      </c>
      <c r="E277" s="13" t="str">
        <f>IFERROR(IF(VLOOKUP(A277,Vocabulary!$A:$J,3,)=0,"",VLOOKUP(A277,Vocabulary!$A:$J,3,)),"")</f>
        <v>Territory can refer to a country or a part of a country (existing or not)</v>
      </c>
      <c r="F277" s="13" t="str">
        <f>IFERROR(IF(VLOOKUP(A277,Vocabulary!$A:$J,7,)=0,"",VLOOKUP(A277,Vocabulary!$A:$J,7,)),"")</f>
        <v/>
      </c>
      <c r="H277" s="13" t="str">
        <f>IFERROR(IF(VLOOKUP(G277,Vocabulary!$A:$J,10,)=0,"",VLOOKUP(G277,Vocabulary!$A:$J,10,)),"")</f>
        <v/>
      </c>
      <c r="I277" s="24">
        <v>310</v>
      </c>
      <c r="J277" s="13" t="str">
        <f>IFERROR(IF(VLOOKUP(I277,Vocabulary!$A:$J,10,)=0,"",VLOOKUP(I277,Vocabulary!$A:$J,10,)),"")</f>
        <v>&lt;fed-loc:territory&gt;</v>
      </c>
      <c r="L277" s="13" t="str">
        <f>IFERROR(IF(VLOOKUP(K277,Vocabulary!$A:$J,10,)=0,"",VLOOKUP(K277,Vocabulary!$A:$J,10,)),"")</f>
        <v/>
      </c>
    </row>
    <row r="278" spans="1:12" ht="43.2" x14ac:dyDescent="0.3">
      <c r="A278" s="9">
        <v>311</v>
      </c>
      <c r="B278" s="13" t="str">
        <f>IFERROR(VLOOKUP(A278,Vocabulary!$A:$J,6,),"")</f>
        <v>FED</v>
      </c>
      <c r="C278" s="13" t="str">
        <f>IFERROR(VLOOKUP(A278,Vocabulary!$A:$J,4,),"")</f>
        <v>Location</v>
      </c>
      <c r="D278" s="13" t="str">
        <f>IFERROR(VLOOKUP(A278,Vocabulary!$A:$J,2,),"")</f>
        <v>versionId</v>
      </c>
      <c r="E278" s="13" t="str">
        <f>IFERROR(IF(VLOOKUP(A278,Vocabulary!$A:$J,3,)=0,"",VLOOKUP(A278,Vocabulary!$A:$J,3,)),"")</f>
        <v>The annotation property that provides version information for an ontology or another OWL construct.</v>
      </c>
      <c r="F278" s="13" t="str">
        <f>IFERROR(IF(VLOOKUP(A278,Vocabulary!$A:$J,7,)=0,"",VLOOKUP(A278,Vocabulary!$A:$J,7,)),"")</f>
        <v>Identificator of a specific version of an object.
BEST context: part of an Identifier for an address, streetname, municipality, part of a municipality, postal information</v>
      </c>
      <c r="H278" s="13" t="str">
        <f>IFERROR(IF(VLOOKUP(G278,Vocabulary!$A:$J,10,)=0,"",VLOOKUP(G278,Vocabulary!$A:$J,10,)),"")</f>
        <v/>
      </c>
      <c r="I278" s="24">
        <v>311</v>
      </c>
      <c r="J278" s="13" t="str">
        <f>IFERROR(IF(VLOOKUP(I278,Vocabulary!$A:$J,10,)=0,"",VLOOKUP(I278,Vocabulary!$A:$J,10,)),"")</f>
        <v>&lt;owl:versionInfo&gt;</v>
      </c>
      <c r="K278" s="9">
        <v>401</v>
      </c>
      <c r="L278" s="13" t="str">
        <f>IFERROR(IF(VLOOKUP(K278,Vocabulary!$A:$J,10,)=0,"",VLOOKUP(K278,Vocabulary!$A:$J,10,)),"")</f>
        <v>&lt;vl-generiek:versieIdentificator&gt;</v>
      </c>
    </row>
    <row r="279" spans="1:12" ht="100.8" x14ac:dyDescent="0.3">
      <c r="A279" s="9">
        <v>312</v>
      </c>
      <c r="B279" s="13" t="str">
        <f>IFERROR(VLOOKUP(A279,Vocabulary!$A:$J,6,),"")</f>
        <v>FED</v>
      </c>
      <c r="C279" s="13" t="str">
        <f>IFERROR(VLOOKUP(A279,Vocabulary!$A:$J,4,),"")</f>
        <v>Person</v>
      </c>
      <c r="D279" s="13" t="str">
        <f>IFERROR(VLOOKUP(A279,Vocabulary!$A:$J,2,),"")</f>
        <v>AsylumSeeker</v>
      </c>
      <c r="E279" s="13" t="str">
        <f>IFERROR(IF(VLOOKUP(A279,Vocabulary!$A:$J,3,)=0,"",VLOOKUP(A279,Vocabulary!$A:$J,3,)),"")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9" s="13" t="str">
        <f>IFERROR(IF(VLOOKUP(A279,Vocabulary!$A:$J,7,)=0,"",VLOOKUP(A279,Vocabulary!$A:$J,7,)),"")</f>
        <v/>
      </c>
      <c r="H279" s="13" t="str">
        <f>IFERROR(IF(VLOOKUP(G279,Vocabulary!$A:$J,10,)=0,"",VLOOKUP(G279,Vocabulary!$A:$J,10,)),"")</f>
        <v/>
      </c>
      <c r="I279" s="24">
        <v>312</v>
      </c>
      <c r="J279" s="13" t="str">
        <f>IFERROR(IF(VLOOKUP(I279,Vocabulary!$A:$J,10,)=0,"",VLOOKUP(I279,Vocabulary!$A:$J,10,)),"")</f>
        <v>&lt;fed-per:AsylumSeeker&gt;</v>
      </c>
      <c r="L279" s="13" t="str">
        <f>IFERROR(IF(VLOOKUP(K279,Vocabulary!$A:$J,10,)=0,"",VLOOKUP(K279,Vocabulary!$A:$J,10,)),"")</f>
        <v/>
      </c>
    </row>
    <row r="280" spans="1:12" ht="28.8" x14ac:dyDescent="0.3">
      <c r="A280" s="9">
        <v>313</v>
      </c>
      <c r="B280" s="13" t="str">
        <f>IFERROR(VLOOKUP(A280,Vocabulary!$A:$J,6,),"")</f>
        <v>FED</v>
      </c>
      <c r="C280" s="13" t="str">
        <f>IFERROR(VLOOKUP(A280,Vocabulary!$A:$J,4,),"")</f>
        <v>Person</v>
      </c>
      <c r="D280" s="13" t="str">
        <f>IFERROR(VLOOKUP(A280,Vocabulary!$A:$J,2,),"")</f>
        <v>BelgianResident</v>
      </c>
      <c r="E280" s="13" t="str">
        <f>IFERROR(IF(VLOOKUP(A280,Vocabulary!$A:$J,3,)=0,"",VLOOKUP(A280,Vocabulary!$A:$J,3,)),"")</f>
        <v>Person who lives in Belgium, represented here by the jurisdiction entity.</v>
      </c>
      <c r="F280" s="13" t="str">
        <f>IFERROR(IF(VLOOKUP(A280,Vocabulary!$A:$J,7,)=0,"",VLOOKUP(A280,Vocabulary!$A:$J,7,)),"")</f>
        <v/>
      </c>
      <c r="H280" s="13" t="str">
        <f>IFERROR(IF(VLOOKUP(G280,Vocabulary!$A:$J,10,)=0,"",VLOOKUP(G280,Vocabulary!$A:$J,10,)),"")</f>
        <v/>
      </c>
      <c r="I280" s="24">
        <v>313</v>
      </c>
      <c r="J280" s="13" t="str">
        <f>IFERROR(IF(VLOOKUP(I280,Vocabulary!$A:$J,10,)=0,"",VLOOKUP(I280,Vocabulary!$A:$J,10,)),"")</f>
        <v>&lt;fed-per:BelgianResident&gt;</v>
      </c>
      <c r="K280" s="9">
        <v>446</v>
      </c>
      <c r="L280" s="13" t="str">
        <f>IFERROR(IF(VLOOKUP(K280,Vocabulary!$A:$J,10,)=0,"",VLOOKUP(K280,Vocabulary!$A:$J,10,)),"")</f>
        <v>&lt;vl-persoon:Inwoner&gt;</v>
      </c>
    </row>
    <row r="281" spans="1:12" ht="57.6" x14ac:dyDescent="0.3">
      <c r="A281" s="9">
        <v>314</v>
      </c>
      <c r="B281" s="13" t="str">
        <f>IFERROR(VLOOKUP(A281,Vocabulary!$A:$J,6,),"")</f>
        <v>FED</v>
      </c>
      <c r="C281" s="13" t="str">
        <f>IFERROR(VLOOKUP(A281,Vocabulary!$A:$J,4,),"")</f>
        <v>Person</v>
      </c>
      <c r="D281" s="13" t="str">
        <f>IFERROR(VLOOKUP(A281,Vocabulary!$A:$J,2,),"")</f>
        <v>Cohabitation</v>
      </c>
      <c r="E281" s="13" t="str">
        <f>IFERROR(IF(VLOOKUP(A281,Vocabulary!$A:$J,3,)=0,"",VLOOKUP(A281,Vocabulary!$A:$J,3,)),"")</f>
        <v>Arrangement whereby two people who are not married live together.
Can, just like a marriage, form the basis of a family.
Legally registered.</v>
      </c>
      <c r="F281" s="13" t="str">
        <f>IFERROR(IF(VLOOKUP(A281,Vocabulary!$A:$J,7,)=0,"",VLOOKUP(A281,Vocabulary!$A:$J,7,)),"")</f>
        <v/>
      </c>
      <c r="H281" s="13" t="str">
        <f>IFERROR(IF(VLOOKUP(G281,Vocabulary!$A:$J,10,)=0,"",VLOOKUP(G281,Vocabulary!$A:$J,10,)),"")</f>
        <v/>
      </c>
      <c r="I281" s="24">
        <v>314</v>
      </c>
      <c r="J281" s="13" t="str">
        <f>IFERROR(IF(VLOOKUP(I281,Vocabulary!$A:$J,10,)=0,"",VLOOKUP(I281,Vocabulary!$A:$J,10,)),"")</f>
        <v>&lt;fed-per:Cohabitation&gt;</v>
      </c>
      <c r="K281" s="9">
        <v>453</v>
      </c>
      <c r="L281" s="13" t="str">
        <f>IFERROR(IF(VLOOKUP(K281,Vocabulary!$A:$J,10,)=0,"",VLOOKUP(K281,Vocabulary!$A:$J,10,)),"")</f>
        <v>&lt;vl-persoon:Samenwonen&gt;</v>
      </c>
    </row>
    <row r="282" spans="1:12" ht="100.8" x14ac:dyDescent="0.3">
      <c r="A282" s="9">
        <v>315</v>
      </c>
      <c r="B282" s="13" t="str">
        <f>IFERROR(VLOOKUP(A282,Vocabulary!$A:$J,6,),"")</f>
        <v>FED</v>
      </c>
      <c r="C282" s="13" t="str">
        <f>IFERROR(VLOOKUP(A282,Vocabulary!$A:$J,4,),"")</f>
        <v>Person</v>
      </c>
      <c r="D282" s="13" t="str">
        <f>IFERROR(VLOOKUP(A282,Vocabulary!$A:$J,2,),"")</f>
        <v>Descent</v>
      </c>
      <c r="E282" s="13" t="str">
        <f>IFERROR(IF(VLOOKUP(A282,Vocabulary!$A:$J,3,)=0,"",VLOOKUP(A282,Vocabulary!$A:$J,3,)),"")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2" s="13" t="str">
        <f>IFERROR(IF(VLOOKUP(A282,Vocabulary!$A:$J,7,)=0,"",VLOOKUP(A282,Vocabulary!$A:$J,7,)),"")</f>
        <v/>
      </c>
      <c r="H282" s="13" t="str">
        <f>IFERROR(IF(VLOOKUP(G282,Vocabulary!$A:$J,10,)=0,"",VLOOKUP(G282,Vocabulary!$A:$J,10,)),"")</f>
        <v/>
      </c>
      <c r="I282" s="24">
        <v>315</v>
      </c>
      <c r="J282" s="13" t="str">
        <f>IFERROR(IF(VLOOKUP(I282,Vocabulary!$A:$J,10,)=0,"",VLOOKUP(I282,Vocabulary!$A:$J,10,)),"")</f>
        <v>&lt;fed-per:Descent&gt;</v>
      </c>
      <c r="K282" s="9">
        <v>437</v>
      </c>
      <c r="L282" s="13" t="str">
        <f>IFERROR(IF(VLOOKUP(K282,Vocabulary!$A:$J,10,)=0,"",VLOOKUP(K282,Vocabulary!$A:$J,10,)),"")</f>
        <v>&lt;vl-persoon:Afstamming&gt;</v>
      </c>
    </row>
    <row r="283" spans="1:12" x14ac:dyDescent="0.3">
      <c r="A283" s="9">
        <v>316</v>
      </c>
      <c r="B283" s="13" t="str">
        <f>IFERROR(VLOOKUP(A283,Vocabulary!$A:$J,6,),"")</f>
        <v>FED</v>
      </c>
      <c r="C283" s="13" t="str">
        <f>IFERROR(VLOOKUP(A283,Vocabulary!$A:$J,4,),"")</f>
        <v>Person</v>
      </c>
      <c r="D283" s="13" t="str">
        <f>IFERROR(VLOOKUP(A283,Vocabulary!$A:$J,2,),"")</f>
        <v>EmbassyResident</v>
      </c>
      <c r="E283" s="13" t="str">
        <f>IFERROR(IF(VLOOKUP(A283,Vocabulary!$A:$J,3,)=0,"",VLOOKUP(A283,Vocabulary!$A:$J,3,)),"")</f>
        <v>Person residing in an embassy.</v>
      </c>
      <c r="F283" s="13" t="str">
        <f>IFERROR(IF(VLOOKUP(A283,Vocabulary!$A:$J,7,)=0,"",VLOOKUP(A283,Vocabulary!$A:$J,7,)),"")</f>
        <v/>
      </c>
      <c r="H283" s="13" t="str">
        <f>IFERROR(IF(VLOOKUP(G283,Vocabulary!$A:$J,10,)=0,"",VLOOKUP(G283,Vocabulary!$A:$J,10,)),"")</f>
        <v/>
      </c>
      <c r="I283" s="24">
        <v>316</v>
      </c>
      <c r="J283" s="13" t="str">
        <f>IFERROR(IF(VLOOKUP(I283,Vocabulary!$A:$J,10,)=0,"",VLOOKUP(I283,Vocabulary!$A:$J,10,)),"")</f>
        <v>&lt;fed-per:EmbassyResident&gt;</v>
      </c>
      <c r="L283" s="13" t="str">
        <f>IFERROR(IF(VLOOKUP(K283,Vocabulary!$A:$J,10,)=0,"",VLOOKUP(K283,Vocabulary!$A:$J,10,)),"")</f>
        <v/>
      </c>
    </row>
    <row r="284" spans="1:12" x14ac:dyDescent="0.3">
      <c r="A284" s="9">
        <v>317</v>
      </c>
      <c r="B284" s="13" t="str">
        <f>IFERROR(VLOOKUP(A284,Vocabulary!$A:$J,6,),"")</f>
        <v>FED</v>
      </c>
      <c r="C284" s="13" t="str">
        <f>IFERROR(VLOOKUP(A284,Vocabulary!$A:$J,4,),"")</f>
        <v>Person</v>
      </c>
      <c r="D284" s="13" t="str">
        <f>IFERROR(VLOOKUP(A284,Vocabulary!$A:$J,2,),"")</f>
        <v>ForeignResident</v>
      </c>
      <c r="E284" s="13" t="str">
        <f>IFERROR(IF(VLOOKUP(A284,Vocabulary!$A:$J,3,)=0,"",VLOOKUP(A284,Vocabulary!$A:$J,3,)),"")</f>
        <v>Foreign person residing in the country.</v>
      </c>
      <c r="F284" s="13" t="str">
        <f>IFERROR(IF(VLOOKUP(A284,Vocabulary!$A:$J,7,)=0,"",VLOOKUP(A284,Vocabulary!$A:$J,7,)),"")</f>
        <v/>
      </c>
      <c r="H284" s="13" t="str">
        <f>IFERROR(IF(VLOOKUP(G284,Vocabulary!$A:$J,10,)=0,"",VLOOKUP(G284,Vocabulary!$A:$J,10,)),"")</f>
        <v/>
      </c>
      <c r="I284" s="24">
        <v>317</v>
      </c>
      <c r="J284" s="13" t="str">
        <f>IFERROR(IF(VLOOKUP(I284,Vocabulary!$A:$J,10,)=0,"",VLOOKUP(I284,Vocabulary!$A:$J,10,)),"")</f>
        <v>&lt;fed-per:ForeignResident&gt;</v>
      </c>
      <c r="L284" s="13" t="str">
        <f>IFERROR(IF(VLOOKUP(K284,Vocabulary!$A:$J,10,)=0,"",VLOOKUP(K284,Vocabulary!$A:$J,10,)),"")</f>
        <v/>
      </c>
    </row>
    <row r="285" spans="1:12" ht="57.6" x14ac:dyDescent="0.3">
      <c r="A285" s="9">
        <v>318</v>
      </c>
      <c r="B285" s="13" t="str">
        <f>IFERROR(VLOOKUP(A285,Vocabulary!$A:$J,6,),"")</f>
        <v>FED</v>
      </c>
      <c r="C285" s="13" t="str">
        <f>IFERROR(VLOOKUP(A285,Vocabulary!$A:$J,4,),"")</f>
        <v>Person</v>
      </c>
      <c r="D285" s="13" t="str">
        <f>IFERROR(VLOOKUP(A285,Vocabulary!$A:$J,2,),"")</f>
        <v>Guardianship</v>
      </c>
      <c r="E285" s="13" t="str">
        <f>IFERROR(IF(VLOOKUP(A285,Vocabulary!$A:$J,3,)=0,"",VLOOKUP(A285,Vocabulary!$A:$J,3,)),"")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5" s="13" t="str">
        <f>IFERROR(IF(VLOOKUP(A285,Vocabulary!$A:$J,7,)=0,"",VLOOKUP(A285,Vocabulary!$A:$J,7,)),"")</f>
        <v/>
      </c>
      <c r="H285" s="13" t="str">
        <f>IFERROR(IF(VLOOKUP(G285,Vocabulary!$A:$J,10,)=0,"",VLOOKUP(G285,Vocabulary!$A:$J,10,)),"")</f>
        <v/>
      </c>
      <c r="I285" s="24">
        <v>318</v>
      </c>
      <c r="J285" s="13" t="str">
        <f>IFERROR(IF(VLOOKUP(I285,Vocabulary!$A:$J,10,)=0,"",VLOOKUP(I285,Vocabulary!$A:$J,10,)),"")</f>
        <v>&lt;fed-per:Guardianship&gt;</v>
      </c>
      <c r="K285" s="9">
        <v>458</v>
      </c>
      <c r="L285" s="13" t="str">
        <f>IFERROR(IF(VLOOKUP(K285,Vocabulary!$A:$J,10,)=0,"",VLOOKUP(K285,Vocabulary!$A:$J,10,)),"")</f>
        <v>&lt;vl-persoon:Voogdij&gt;</v>
      </c>
    </row>
    <row r="286" spans="1:12" ht="86.4" x14ac:dyDescent="0.3">
      <c r="A286" s="9">
        <v>319</v>
      </c>
      <c r="B286" s="13" t="str">
        <f>IFERROR(VLOOKUP(A286,Vocabulary!$A:$J,6,),"")</f>
        <v>FED</v>
      </c>
      <c r="C286" s="13" t="str">
        <f>IFERROR(VLOOKUP(A286,Vocabulary!$A:$J,4,),"")</f>
        <v>Person</v>
      </c>
      <c r="D286" s="13" t="str">
        <f>IFERROR(VLOOKUP(A286,Vocabulary!$A:$J,2,),"")</f>
        <v>Household</v>
      </c>
      <c r="E286" s="13" t="str">
        <f>IFERROR(IF(VLOOKUP(A286,Vocabulary!$A:$J,3,)=0,"",VLOOKUP(A286,Vocabulary!$A:$J,3,)),"")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6" s="13" t="str">
        <f>IFERROR(IF(VLOOKUP(A286,Vocabulary!$A:$J,7,)=0,"",VLOOKUP(A286,Vocabulary!$A:$J,7,)),"")</f>
        <v/>
      </c>
      <c r="H286" s="13" t="str">
        <f>IFERROR(IF(VLOOKUP(G286,Vocabulary!$A:$J,10,)=0,"",VLOOKUP(G286,Vocabulary!$A:$J,10,)),"")</f>
        <v/>
      </c>
      <c r="I286" s="24">
        <v>319</v>
      </c>
      <c r="J286" s="13" t="str">
        <f>IFERROR(IF(VLOOKUP(I286,Vocabulary!$A:$J,10,)=0,"",VLOOKUP(I286,Vocabulary!$A:$J,10,)),"")</f>
        <v>&lt;fed-per:Household&gt;</v>
      </c>
      <c r="K286" s="9">
        <v>443</v>
      </c>
      <c r="L286" s="13" t="str">
        <f>IFERROR(IF(VLOOKUP(K286,Vocabulary!$A:$J,10,)=0,"",VLOOKUP(K286,Vocabulary!$A:$J,10,)),"")</f>
        <v>&lt;vl-persoon:Gezin&gt;</v>
      </c>
    </row>
    <row r="287" spans="1:12" ht="28.8" x14ac:dyDescent="0.3">
      <c r="A287" s="9">
        <v>320</v>
      </c>
      <c r="B287" s="13" t="str">
        <f>IFERROR(VLOOKUP(A287,Vocabulary!$A:$J,6,),"")</f>
        <v>FED</v>
      </c>
      <c r="C287" s="13" t="str">
        <f>IFERROR(VLOOKUP(A287,Vocabulary!$A:$J,4,),"")</f>
        <v>Person</v>
      </c>
      <c r="D287" s="13" t="str">
        <f>IFERROR(VLOOKUP(A287,Vocabulary!$A:$J,2,),"")</f>
        <v>HouseholdRelation</v>
      </c>
      <c r="E287" s="13" t="str">
        <f>IFERROR(IF(VLOOKUP(A287,Vocabulary!$A:$J,3,)=0,"",VLOOKUP(A287,Vocabulary!$A:$J,3,)),"")</f>
        <v>Relationship between members of the same family.
Eg husband, son, mother-in-law.</v>
      </c>
      <c r="F287" s="13" t="str">
        <f>IFERROR(IF(VLOOKUP(A287,Vocabulary!$A:$J,7,)=0,"",VLOOKUP(A287,Vocabulary!$A:$J,7,)),"")</f>
        <v/>
      </c>
      <c r="H287" s="13" t="str">
        <f>IFERROR(IF(VLOOKUP(G287,Vocabulary!$A:$J,10,)=0,"",VLOOKUP(G287,Vocabulary!$A:$J,10,)),"")</f>
        <v/>
      </c>
      <c r="I287" s="24">
        <v>320</v>
      </c>
      <c r="J287" s="13" t="str">
        <f>IFERROR(IF(VLOOKUP(I287,Vocabulary!$A:$J,10,)=0,"",VLOOKUP(I287,Vocabulary!$A:$J,10,)),"")</f>
        <v>&lt;fed-per:HouseholdRelation&gt;</v>
      </c>
      <c r="K287" s="9">
        <v>444</v>
      </c>
      <c r="L287" s="13" t="str">
        <f>IFERROR(IF(VLOOKUP(K287,Vocabulary!$A:$J,10,)=0,"",VLOOKUP(K287,Vocabulary!$A:$J,10,)),"")</f>
        <v>&lt;vl-persoon:Gezinsrelatie&gt;</v>
      </c>
    </row>
    <row r="288" spans="1:12" ht="43.2" x14ac:dyDescent="0.3">
      <c r="A288" s="9">
        <v>321</v>
      </c>
      <c r="B288" s="13" t="str">
        <f>IFERROR(VLOOKUP(A288,Vocabulary!$A:$J,6,),"")</f>
        <v>FED</v>
      </c>
      <c r="C288" s="13" t="str">
        <f>IFERROR(VLOOKUP(A288,Vocabulary!$A:$J,4,),"")</f>
        <v>Person</v>
      </c>
      <c r="D288" s="13" t="str">
        <f>IFERROR(VLOOKUP(A288,Vocabulary!$A:$J,2,),"")</f>
        <v>Marriage</v>
      </c>
      <c r="E288" s="13" t="str">
        <f>IFERROR(IF(VLOOKUP(A288,Vocabulary!$A:$J,3,)=0,"",VLOOKUP(A288,Vocabulary!$A:$J,3,)),"")</f>
        <v>A form of cohabitation organized by civil or religious law of two persons.
Can, just like living together, form the basis of a family.</v>
      </c>
      <c r="F288" s="13" t="str">
        <f>IFERROR(IF(VLOOKUP(A288,Vocabulary!$A:$J,7,)=0,"",VLOOKUP(A288,Vocabulary!$A:$J,7,)),"")</f>
        <v/>
      </c>
      <c r="H288" s="13" t="str">
        <f>IFERROR(IF(VLOOKUP(G288,Vocabulary!$A:$J,10,)=0,"",VLOOKUP(G288,Vocabulary!$A:$J,10,)),"")</f>
        <v/>
      </c>
      <c r="I288" s="24">
        <v>321</v>
      </c>
      <c r="J288" s="13" t="str">
        <f>IFERROR(IF(VLOOKUP(I288,Vocabulary!$A:$J,10,)=0,"",VLOOKUP(I288,Vocabulary!$A:$J,10,)),"")</f>
        <v>&lt;fed-per:Marriage&gt;</v>
      </c>
      <c r="K288" s="9">
        <v>445</v>
      </c>
      <c r="L288" s="13" t="str">
        <f>IFERROR(IF(VLOOKUP(K288,Vocabulary!$A:$J,10,)=0,"",VLOOKUP(K288,Vocabulary!$A:$J,10,)),"")</f>
        <v>&lt;vl-persoon:Huwelijk&gt;</v>
      </c>
    </row>
    <row r="289" spans="1:12" ht="28.8" x14ac:dyDescent="0.3">
      <c r="A289" s="9">
        <v>322</v>
      </c>
      <c r="B289" s="13" t="str">
        <f>IFERROR(VLOOKUP(A289,Vocabulary!$A:$J,6,),"")</f>
        <v>FED</v>
      </c>
      <c r="C289" s="13" t="str">
        <f>IFERROR(VLOOKUP(A289,Vocabulary!$A:$J,4,),"")</f>
        <v>Person</v>
      </c>
      <c r="D289" s="13" t="str">
        <f>IFERROR(VLOOKUP(A289,Vocabulary!$A:$J,2,),"")</f>
        <v>NonResident</v>
      </c>
      <c r="E289" s="13" t="str">
        <f>IFERROR(IF(VLOOKUP(A289,Vocabulary!$A:$J,3,)=0,"",VLOOKUP(A289,Vocabulary!$A:$J,3,)),"")</f>
        <v>Person who does not live in a particular place or country.
Place or country is represented here by the jurisdiction entity.</v>
      </c>
      <c r="F289" s="13" t="str">
        <f>IFERROR(IF(VLOOKUP(A289,Vocabulary!$A:$J,7,)=0,"",VLOOKUP(A289,Vocabulary!$A:$J,7,)),"")</f>
        <v/>
      </c>
      <c r="H289" s="13" t="str">
        <f>IFERROR(IF(VLOOKUP(G289,Vocabulary!$A:$J,10,)=0,"",VLOOKUP(G289,Vocabulary!$A:$J,10,)),"")</f>
        <v/>
      </c>
      <c r="I289" s="24">
        <v>322</v>
      </c>
      <c r="J289" s="13" t="str">
        <f>IFERROR(IF(VLOOKUP(I289,Vocabulary!$A:$J,10,)=0,"",VLOOKUP(I289,Vocabulary!$A:$J,10,)),"")</f>
        <v>&lt;fed-per:NonResident&gt;</v>
      </c>
      <c r="K289" s="9">
        <v>441</v>
      </c>
      <c r="L289" s="13" t="str">
        <f>IFERROR(IF(VLOOKUP(K289,Vocabulary!$A:$J,10,)=0,"",VLOOKUP(K289,Vocabulary!$A:$J,10,)),"")</f>
        <v>&lt;vl-persoon:GeenInwoner&gt;</v>
      </c>
    </row>
    <row r="290" spans="1:12" ht="57.6" x14ac:dyDescent="0.3">
      <c r="A290" s="9">
        <v>323</v>
      </c>
      <c r="B290" s="13" t="str">
        <f>IFERROR(VLOOKUP(A290,Vocabulary!$A:$J,6,),"")</f>
        <v>FED</v>
      </c>
      <c r="C290" s="13" t="str">
        <f>IFERROR(VLOOKUP(A290,Vocabulary!$A:$J,4,),"")</f>
        <v>Person</v>
      </c>
      <c r="D290" s="13" t="str">
        <f>IFERROR(VLOOKUP(A290,Vocabulary!$A:$J,2,),"")</f>
        <v>Person</v>
      </c>
      <c r="E290" s="13" t="str">
        <f>IFERROR(IF(VLOOKUP(A290,Vocabulary!$A:$J,3,)=0,"",VLOOKUP(A290,Vocabulary!$A:$J,3,)),"")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F290" s="13" t="str">
        <f>IFERROR(IF(VLOOKUP(A290,Vocabulary!$A:$J,7,)=0,"",VLOOKUP(A290,Vocabulary!$A:$J,7,)),"")</f>
        <v/>
      </c>
      <c r="H290" s="13" t="str">
        <f>IFERROR(IF(VLOOKUP(G290,Vocabulary!$A:$J,10,)=0,"",VLOOKUP(G290,Vocabulary!$A:$J,10,)),"")</f>
        <v/>
      </c>
      <c r="I290" s="24">
        <v>323</v>
      </c>
      <c r="J290" s="13" t="str">
        <f>IFERROR(IF(VLOOKUP(I290,Vocabulary!$A:$J,10,)=0,"",VLOOKUP(I290,Vocabulary!$A:$J,10,)),"")</f>
        <v>&lt;person:Person&gt;</v>
      </c>
      <c r="K290" s="9">
        <v>566</v>
      </c>
      <c r="L290" s="13" t="str">
        <f>IFERROR(IF(VLOOKUP(K290,Vocabulary!$A:$J,10,)=0,"",VLOOKUP(K290,Vocabulary!$A:$J,10,)),"")</f>
        <v>&lt;vl-persoon-ext:Persoon&gt;</v>
      </c>
    </row>
    <row r="291" spans="1:12" ht="43.2" x14ac:dyDescent="0.3">
      <c r="A291" s="9">
        <v>324</v>
      </c>
      <c r="B291" s="13" t="str">
        <f>IFERROR(VLOOKUP(A291,Vocabulary!$A:$J,6,),"")</f>
        <v>FED</v>
      </c>
      <c r="C291" s="13" t="str">
        <f>IFERROR(VLOOKUP(A291,Vocabulary!$A:$J,4,),"")</f>
        <v>Person</v>
      </c>
      <c r="D291" s="13" t="str">
        <f>IFERROR(VLOOKUP(A291,Vocabulary!$A:$J,2,),"")</f>
        <v>PersonRelation</v>
      </c>
      <c r="E291" s="13" t="str">
        <f>IFERROR(IF(VLOOKUP(A291,Vocabulary!$A:$J,3,)=0,"",VLOOKUP(A291,Vocabulary!$A:$J,3,)),"")</f>
        <v>Relationship between two or more people.
Typically these are civil relations (see marital status) but not necessarily limited to this.</v>
      </c>
      <c r="F291" s="13" t="str">
        <f>IFERROR(IF(VLOOKUP(A291,Vocabulary!$A:$J,7,)=0,"",VLOOKUP(A291,Vocabulary!$A:$J,7,)),"")</f>
        <v/>
      </c>
      <c r="H291" s="13" t="str">
        <f>IFERROR(IF(VLOOKUP(G291,Vocabulary!$A:$J,10,)=0,"",VLOOKUP(G291,Vocabulary!$A:$J,10,)),"")</f>
        <v/>
      </c>
      <c r="I291" s="24">
        <v>324</v>
      </c>
      <c r="J291" s="13" t="str">
        <f>IFERROR(IF(VLOOKUP(I291,Vocabulary!$A:$J,10,)=0,"",VLOOKUP(I291,Vocabulary!$A:$J,10,)),"")</f>
        <v>&lt;fed-per:PersonRelation&gt;</v>
      </c>
      <c r="K291" s="9">
        <v>452</v>
      </c>
      <c r="L291" s="13" t="str">
        <f>IFERROR(IF(VLOOKUP(K291,Vocabulary!$A:$J,10,)=0,"",VLOOKUP(K291,Vocabulary!$A:$J,10,)),"")</f>
        <v>&lt;vl-persoon:Persoonsrelatie&gt;</v>
      </c>
    </row>
    <row r="292" spans="1:12" x14ac:dyDescent="0.3">
      <c r="A292" s="9">
        <v>325</v>
      </c>
      <c r="B292" s="13" t="str">
        <f>IFERROR(VLOOKUP(A292,Vocabulary!$A:$J,6,),"")</f>
        <v>FED</v>
      </c>
      <c r="C292" s="13" t="str">
        <f>IFERROR(VLOOKUP(A292,Vocabulary!$A:$J,4,),"")</f>
        <v>Person</v>
      </c>
      <c r="D292" s="13" t="str">
        <f>IFERROR(VLOOKUP(A292,Vocabulary!$A:$J,2,),"")</f>
        <v>FormerResident</v>
      </c>
      <c r="E292" s="13" t="str">
        <f>IFERROR(IF(VLOOKUP(A292,Vocabulary!$A:$J,3,)=0,"",VLOOKUP(A292,Vocabulary!$A:$J,3,)),"")</f>
        <v>Former resident.</v>
      </c>
      <c r="F292" s="13" t="str">
        <f>IFERROR(IF(VLOOKUP(A292,Vocabulary!$A:$J,7,)=0,"",VLOOKUP(A292,Vocabulary!$A:$J,7,)),"")</f>
        <v/>
      </c>
      <c r="H292" s="13" t="str">
        <f>IFERROR(IF(VLOOKUP(G292,Vocabulary!$A:$J,10,)=0,"",VLOOKUP(G292,Vocabulary!$A:$J,10,)),"")</f>
        <v/>
      </c>
      <c r="I292" s="24">
        <v>325</v>
      </c>
      <c r="J292" s="13" t="str">
        <f>IFERROR(IF(VLOOKUP(I292,Vocabulary!$A:$J,10,)=0,"",VLOOKUP(I292,Vocabulary!$A:$J,10,)),"")</f>
        <v>&lt;fed-per:FormerResident&gt;</v>
      </c>
      <c r="L292" s="13" t="str">
        <f>IFERROR(IF(VLOOKUP(K292,Vocabulary!$A:$J,10,)=0,"",VLOOKUP(K292,Vocabulary!$A:$J,10,)),"")</f>
        <v/>
      </c>
    </row>
    <row r="293" spans="1:12" ht="28.8" x14ac:dyDescent="0.3">
      <c r="A293" s="9">
        <v>326</v>
      </c>
      <c r="B293" s="13" t="str">
        <f>IFERROR(VLOOKUP(A293,Vocabulary!$A:$J,6,),"")</f>
        <v>FED</v>
      </c>
      <c r="C293" s="13" t="str">
        <f>IFERROR(VLOOKUP(A293,Vocabulary!$A:$J,4,),"")</f>
        <v>Person</v>
      </c>
      <c r="D293" s="13" t="str">
        <f>IFERROR(VLOOKUP(A293,Vocabulary!$A:$J,2,),"")</f>
        <v>Resident</v>
      </c>
      <c r="E293" s="13" t="str">
        <f>IFERROR(IF(VLOOKUP(A293,Vocabulary!$A:$J,3,)=0,"",VLOOKUP(A293,Vocabulary!$A:$J,3,)),"")</f>
        <v>Person who lives in a certain place or country.
Place or country is represented here by the jurisdiction entity.</v>
      </c>
      <c r="F293" s="13" t="str">
        <f>IFERROR(IF(VLOOKUP(A293,Vocabulary!$A:$J,7,)=0,"",VLOOKUP(A293,Vocabulary!$A:$J,7,)),"")</f>
        <v/>
      </c>
      <c r="H293" s="13" t="str">
        <f>IFERROR(IF(VLOOKUP(G293,Vocabulary!$A:$J,10,)=0,"",VLOOKUP(G293,Vocabulary!$A:$J,10,)),"")</f>
        <v/>
      </c>
      <c r="I293" s="24">
        <v>326</v>
      </c>
      <c r="J293" s="13" t="str">
        <f>IFERROR(IF(VLOOKUP(I293,Vocabulary!$A:$J,10,)=0,"",VLOOKUP(I293,Vocabulary!$A:$J,10,)),"")</f>
        <v>&lt;fed-per:Resident&gt;</v>
      </c>
      <c r="K293" s="9">
        <v>446</v>
      </c>
      <c r="L293" s="13" t="str">
        <f>IFERROR(IF(VLOOKUP(K293,Vocabulary!$A:$J,10,)=0,"",VLOOKUP(K293,Vocabulary!$A:$J,10,)),"")</f>
        <v>&lt;vl-persoon:Inwoner&gt;</v>
      </c>
    </row>
    <row r="294" spans="1:12" x14ac:dyDescent="0.3">
      <c r="A294" s="9">
        <v>329</v>
      </c>
      <c r="B294" s="13" t="str">
        <f>IFERROR(VLOOKUP(A294,Vocabulary!$A:$J,6,),"")</f>
        <v>FED</v>
      </c>
      <c r="C294" s="13" t="str">
        <f>IFERROR(VLOOKUP(A294,Vocabulary!$A:$J,4,),"")</f>
        <v>Person</v>
      </c>
      <c r="D294" s="13" t="str">
        <f>IFERROR(VLOOKUP(A294,Vocabulary!$A:$J,2,),"")</f>
        <v>civilState</v>
      </c>
      <c r="E294" s="13" t="str">
        <f>IFERROR(IF(VLOOKUP(A294,Vocabulary!$A:$J,3,)=0,"",VLOOKUP(A294,Vocabulary!$A:$J,3,)),"")</f>
        <v>Civil state of a person.</v>
      </c>
      <c r="F294" s="13" t="str">
        <f>IFERROR(IF(VLOOKUP(A294,Vocabulary!$A:$J,7,)=0,"",VLOOKUP(A294,Vocabulary!$A:$J,7,)),"")</f>
        <v/>
      </c>
      <c r="H294" s="13" t="str">
        <f>IFERROR(IF(VLOOKUP(G294,Vocabulary!$A:$J,10,)=0,"",VLOOKUP(G294,Vocabulary!$A:$J,10,)),"")</f>
        <v/>
      </c>
      <c r="I294" s="24">
        <v>329</v>
      </c>
      <c r="J294" s="13" t="str">
        <f>IFERROR(IF(VLOOKUP(I294,Vocabulary!$A:$J,10,)=0,"",VLOOKUP(I294,Vocabulary!$A:$J,10,)),"")</f>
        <v>&lt;fed-per:civilState&gt;</v>
      </c>
      <c r="K294" s="9">
        <v>469</v>
      </c>
      <c r="L294" s="13" t="str">
        <f>IFERROR(IF(VLOOKUP(K294,Vocabulary!$A:$J,10,)=0,"",VLOOKUP(K294,Vocabulary!$A:$J,10,)),"")</f>
        <v>&lt;vl-persoon:heeftBurgerlijkeStaat&gt;</v>
      </c>
    </row>
    <row r="295" spans="1:12" x14ac:dyDescent="0.3">
      <c r="A295" s="9">
        <v>330</v>
      </c>
      <c r="B295" s="13" t="str">
        <f>IFERROR(VLOOKUP(A295,Vocabulary!$A:$J,6,),"")</f>
        <v>FED</v>
      </c>
      <c r="C295" s="13" t="str">
        <f>IFERROR(VLOOKUP(A295,Vocabulary!$A:$J,4,),"")</f>
        <v>Person</v>
      </c>
      <c r="D295" s="13" t="str">
        <f>IFERROR(VLOOKUP(A295,Vocabulary!$A:$J,2,),"")</f>
        <v>birthDate</v>
      </c>
      <c r="E295" s="13" t="str">
        <f>IFERROR(IF(VLOOKUP(A295,Vocabulary!$A:$J,3,)=0,"",VLOOKUP(A295,Vocabulary!$A:$J,3,)),"")</f>
        <v>The date on which the person was born.</v>
      </c>
      <c r="F295" s="13" t="str">
        <f>IFERROR(IF(VLOOKUP(A295,Vocabulary!$A:$J,7,)=0,"",VLOOKUP(A295,Vocabulary!$A:$J,7,)),"")</f>
        <v/>
      </c>
      <c r="G295" s="4">
        <v>140</v>
      </c>
      <c r="H295" s="13" t="str">
        <f>IFERROR(IF(VLOOKUP(G295,Vocabulary!$A:$J,10,)=0,"",VLOOKUP(G295,Vocabulary!$A:$J,10,)),"")</f>
        <v>&lt;eu:PersonDateOfBirth&gt;</v>
      </c>
      <c r="I295" s="24">
        <v>330</v>
      </c>
      <c r="J295" s="13" t="str">
        <f>IFERROR(IF(VLOOKUP(I295,Vocabulary!$A:$J,10,)=0,"",VLOOKUP(I295,Vocabulary!$A:$J,10,)),"")</f>
        <v>&lt;schema:birthDate&gt;</v>
      </c>
      <c r="K295" s="9">
        <v>463</v>
      </c>
      <c r="L295" s="13" t="str">
        <f>IFERROR(IF(VLOOKUP(K295,Vocabulary!$A:$J,10,)=0,"",VLOOKUP(K295,Vocabulary!$A:$J,10,)),"")</f>
        <v>&lt;vl-persoon:datum&gt;</v>
      </c>
    </row>
    <row r="296" spans="1:12" x14ac:dyDescent="0.3">
      <c r="A296" s="9">
        <v>331</v>
      </c>
      <c r="B296" s="13" t="str">
        <f>IFERROR(VLOOKUP(A296,Vocabulary!$A:$J,6,),"")</f>
        <v>FED</v>
      </c>
      <c r="C296" s="13" t="str">
        <f>IFERROR(VLOOKUP(A296,Vocabulary!$A:$J,4,),"")</f>
        <v>Person</v>
      </c>
      <c r="D296" s="13" t="str">
        <f>IFERROR(VLOOKUP(A296,Vocabulary!$A:$J,2,),"")</f>
        <v>deathDate</v>
      </c>
      <c r="E296" s="13" t="str">
        <f>IFERROR(IF(VLOOKUP(A296,Vocabulary!$A:$J,3,)=0,"",VLOOKUP(A296,Vocabulary!$A:$J,3,)),"")</f>
        <v>The date on which the person deceased.</v>
      </c>
      <c r="F296" s="13" t="str">
        <f>IFERROR(IF(VLOOKUP(A296,Vocabulary!$A:$J,7,)=0,"",VLOOKUP(A296,Vocabulary!$A:$J,7,)),"")</f>
        <v/>
      </c>
      <c r="G296" s="4">
        <v>141</v>
      </c>
      <c r="H296" s="13" t="str">
        <f>IFERROR(IF(VLOOKUP(G296,Vocabulary!$A:$J,10,)=0,"",VLOOKUP(G296,Vocabulary!$A:$J,10,)),"")</f>
        <v>&lt;eu:PersonDateOfDeath&gt;</v>
      </c>
      <c r="I296" s="24">
        <v>331</v>
      </c>
      <c r="J296" s="13" t="str">
        <f>IFERROR(IF(VLOOKUP(I296,Vocabulary!$A:$J,10,)=0,"",VLOOKUP(I296,Vocabulary!$A:$J,10,)),"")</f>
        <v>&lt;schema:deathDate&gt;</v>
      </c>
      <c r="K296" s="9">
        <v>463</v>
      </c>
      <c r="L296" s="13" t="str">
        <f>IFERROR(IF(VLOOKUP(K296,Vocabulary!$A:$J,10,)=0,"",VLOOKUP(K296,Vocabulary!$A:$J,10,)),"")</f>
        <v>&lt;vl-persoon:datum&gt;</v>
      </c>
    </row>
    <row r="297" spans="1:12" x14ac:dyDescent="0.3">
      <c r="A297" s="9">
        <v>332</v>
      </c>
      <c r="B297" s="13" t="str">
        <f>IFERROR(VLOOKUP(A297,Vocabulary!$A:$J,6,),"")</f>
        <v>FED</v>
      </c>
      <c r="C297" s="13" t="str">
        <f>IFERROR(VLOOKUP(A297,Vocabulary!$A:$J,4,),"")</f>
        <v>Person</v>
      </c>
      <c r="D297" s="13" t="str">
        <f>IFERROR(VLOOKUP(A297,Vocabulary!$A:$J,2,),"")</f>
        <v>familyName</v>
      </c>
      <c r="E297" s="13" t="str">
        <f>IFERROR(IF(VLOOKUP(A297,Vocabulary!$A:$J,3,)=0,"",VLOOKUP(A297,Vocabulary!$A:$J,3,)),"")</f>
        <v>A family name is usually shared by members of a family.</v>
      </c>
      <c r="F297" s="13" t="str">
        <f>IFERROR(IF(VLOOKUP(A297,Vocabulary!$A:$J,7,)=0,"",VLOOKUP(A297,Vocabulary!$A:$J,7,)),"")</f>
        <v>Norm ISA2</v>
      </c>
      <c r="G297" s="4">
        <v>135</v>
      </c>
      <c r="H297" s="13" t="str">
        <f>IFERROR(IF(VLOOKUP(G297,Vocabulary!$A:$J,10,)=0,"",VLOOKUP(G297,Vocabulary!$A:$J,10,)),"")</f>
        <v>&lt;eu:PersonFamilyName&gt;</v>
      </c>
      <c r="I297" s="24">
        <v>332</v>
      </c>
      <c r="J297" s="13" t="str">
        <f>IFERROR(IF(VLOOKUP(I297,Vocabulary!$A:$J,10,)=0,"",VLOOKUP(I297,Vocabulary!$A:$J,10,)),"")</f>
        <v>&lt;foaf:familyName&gt;</v>
      </c>
      <c r="K297" s="9">
        <v>560</v>
      </c>
      <c r="L297" s="13" t="str">
        <f>IFERROR(IF(VLOOKUP(K297,Vocabulary!$A:$J,10,)=0,"",VLOOKUP(K297,Vocabulary!$A:$J,10,)),"")</f>
        <v>&lt;vl-persoon-ext:familienaam&gt;</v>
      </c>
    </row>
    <row r="298" spans="1:12" ht="28.8" x14ac:dyDescent="0.3">
      <c r="A298" s="9">
        <v>333</v>
      </c>
      <c r="B298" s="13" t="str">
        <f>IFERROR(VLOOKUP(A298,Vocabulary!$A:$J,6,),"")</f>
        <v>FED</v>
      </c>
      <c r="C298" s="13" t="str">
        <f>IFERROR(VLOOKUP(A298,Vocabulary!$A:$J,4,),"")</f>
        <v>Person</v>
      </c>
      <c r="D298" s="13" t="str">
        <f>IFERROR(VLOOKUP(A298,Vocabulary!$A:$J,2,),"")</f>
        <v>givenName</v>
      </c>
      <c r="E298" s="13" t="str">
        <f>IFERROR(IF(VLOOKUP(A298,Vocabulary!$A:$J,3,)=0,"",VLOOKUP(A298,Vocabulary!$A:$J,3,)),"")</f>
        <v>Most important of the given names of the person (given name aka first name).</v>
      </c>
      <c r="F298" s="13" t="str">
        <f>IFERROR(IF(VLOOKUP(A298,Vocabulary!$A:$J,7,)=0,"",VLOOKUP(A298,Vocabulary!$A:$J,7,)),"")</f>
        <v/>
      </c>
      <c r="H298" s="13" t="str">
        <f>IFERROR(IF(VLOOKUP(G298,Vocabulary!$A:$J,10,)=0,"",VLOOKUP(G298,Vocabulary!$A:$J,10,)),"")</f>
        <v/>
      </c>
      <c r="I298" s="24">
        <v>333</v>
      </c>
      <c r="J298" s="13" t="str">
        <f>IFERROR(IF(VLOOKUP(I298,Vocabulary!$A:$J,10,)=0,"",VLOOKUP(I298,Vocabulary!$A:$J,10,)),"")</f>
        <v>&lt;foaf:givenName&gt;</v>
      </c>
      <c r="K298" s="9">
        <v>465</v>
      </c>
      <c r="L298" s="13" t="str">
        <f>IFERROR(IF(VLOOKUP(K298,Vocabulary!$A:$J,10,)=0,"",VLOOKUP(K298,Vocabulary!$A:$J,10,)),"")</f>
        <v>&lt;vl-persoon:gebruikteVoornaam&gt;</v>
      </c>
    </row>
    <row r="299" spans="1:12" ht="28.8" x14ac:dyDescent="0.3">
      <c r="A299" s="9">
        <v>334</v>
      </c>
      <c r="B299" s="13" t="str">
        <f>IFERROR(VLOOKUP(A299,Vocabulary!$A:$J,6,),"")</f>
        <v>FED</v>
      </c>
      <c r="C299" s="13" t="str">
        <f>IFERROR(VLOOKUP(A299,Vocabulary!$A:$J,4,),"")</f>
        <v>Person</v>
      </c>
      <c r="D299" s="13" t="str">
        <f>IFERROR(VLOOKUP(A299,Vocabulary!$A:$J,2,),"")</f>
        <v>fullName</v>
      </c>
      <c r="E299" s="13" t="str">
        <f>IFERROR(IF(VLOOKUP(A299,Vocabulary!$A:$J,3,)=0,"",VLOOKUP(A299,Vocabulary!$A:$J,3,)),"")</f>
        <v>The full name of the person, usually the combination of given names and family name.</v>
      </c>
      <c r="F299" s="13" t="str">
        <f>IFERROR(IF(VLOOKUP(A299,Vocabulary!$A:$J,7,)=0,"",VLOOKUP(A299,Vocabulary!$A:$J,7,)),"")</f>
        <v>Norm ISA2</v>
      </c>
      <c r="H299" s="13" t="str">
        <f>IFERROR(IF(VLOOKUP(G299,Vocabulary!$A:$J,10,)=0,"",VLOOKUP(G299,Vocabulary!$A:$J,10,)),"")</f>
        <v/>
      </c>
      <c r="I299" s="24">
        <v>334</v>
      </c>
      <c r="J299" s="13" t="str">
        <f>IFERROR(IF(VLOOKUP(I299,Vocabulary!$A:$J,10,)=0,"",VLOOKUP(I299,Vocabulary!$A:$J,10,)),"")</f>
        <v>&lt;fed-per:fullName&gt;</v>
      </c>
      <c r="K299" s="9">
        <v>485</v>
      </c>
      <c r="L299" s="13" t="str">
        <f>IFERROR(IF(VLOOKUP(K299,Vocabulary!$A:$J,10,)=0,"",VLOOKUP(K299,Vocabulary!$A:$J,10,)),"")</f>
        <v>&lt;vl-persoon:volledigeNaam&gt;</v>
      </c>
    </row>
    <row r="300" spans="1:12" x14ac:dyDescent="0.3">
      <c r="A300" s="9">
        <v>335</v>
      </c>
      <c r="B300" s="13" t="str">
        <f>IFERROR(VLOOKUP(A300,Vocabulary!$A:$J,6,),"")</f>
        <v>FED</v>
      </c>
      <c r="C300" s="13" t="str">
        <f>IFERROR(VLOOKUP(A300,Vocabulary!$A:$J,4,),"")</f>
        <v>Person</v>
      </c>
      <c r="D300" s="13" t="str">
        <f>IFERROR(VLOOKUP(A300,Vocabulary!$A:$J,2,),"")</f>
        <v>gender</v>
      </c>
      <c r="E300" s="13" t="str">
        <f>IFERROR(IF(VLOOKUP(A300,Vocabulary!$A:$J,3,)=0,"",VLOOKUP(A300,Vocabulary!$A:$J,3,)),"")</f>
        <v>The administrative gender of the person.</v>
      </c>
      <c r="F300" s="13" t="str">
        <f>IFERROR(IF(VLOOKUP(A300,Vocabulary!$A:$J,7,)=0,"",VLOOKUP(A300,Vocabulary!$A:$J,7,)),"")</f>
        <v/>
      </c>
      <c r="G300" s="4">
        <v>138</v>
      </c>
      <c r="H300" s="13" t="str">
        <f>IFERROR(IF(VLOOKUP(G300,Vocabulary!$A:$J,10,)=0,"",VLOOKUP(G300,Vocabulary!$A:$J,10,)),"")</f>
        <v>&lt;eu:PersonGender&gt;</v>
      </c>
      <c r="I300" s="24">
        <v>335</v>
      </c>
      <c r="J300" s="13" t="str">
        <f>IFERROR(IF(VLOOKUP(I300,Vocabulary!$A:$J,10,)=0,"",VLOOKUP(I300,Vocabulary!$A:$J,10,)),"")</f>
        <v>&lt;foaf:gender&gt;</v>
      </c>
      <c r="K300" s="9">
        <v>466</v>
      </c>
      <c r="L300" s="13" t="str">
        <f>IFERROR(IF(VLOOKUP(K300,Vocabulary!$A:$J,10,)=0,"",VLOOKUP(K300,Vocabulary!$A:$J,10,)),"")</f>
        <v>&lt;vl-persoon:geslacht&gt;</v>
      </c>
    </row>
    <row r="301" spans="1:12" ht="28.8" x14ac:dyDescent="0.3">
      <c r="A301" s="9">
        <v>336</v>
      </c>
      <c r="B301" s="13" t="str">
        <f>IFERROR(VLOOKUP(A301,Vocabulary!$A:$J,6,),"")</f>
        <v>FED</v>
      </c>
      <c r="C301" s="13" t="str">
        <f>IFERROR(VLOOKUP(A301,Vocabulary!$A:$J,4,),"")</f>
        <v>Person</v>
      </c>
      <c r="D301" s="13" t="str">
        <f>IFERROR(VLOOKUP(A301,Vocabulary!$A:$J,2,),"")</f>
        <v>givenNames</v>
      </c>
      <c r="E301" s="13" t="str">
        <f>IFERROR(IF(VLOOKUP(A301,Vocabulary!$A:$J,3,)=0,"",VLOOKUP(A301,Vocabulary!$A:$J,3,)),"")</f>
        <v>Given names of the person (given names aka firstnames) concatenated into 1 string.</v>
      </c>
      <c r="F301" s="13" t="str">
        <f>IFERROR(IF(VLOOKUP(A301,Vocabulary!$A:$J,7,)=0,"",VLOOKUP(A301,Vocabulary!$A:$J,7,)),"")</f>
        <v/>
      </c>
      <c r="H301" s="13" t="str">
        <f>IFERROR(IF(VLOOKUP(G301,Vocabulary!$A:$J,10,)=0,"",VLOOKUP(G301,Vocabulary!$A:$J,10,)),"")</f>
        <v/>
      </c>
      <c r="I301" s="24">
        <v>336</v>
      </c>
      <c r="J301" s="13" t="str">
        <f>IFERROR(IF(VLOOKUP(I301,Vocabulary!$A:$J,10,)=0,"",VLOOKUP(I301,Vocabulary!$A:$J,10,)),"")</f>
        <v>&lt;fed-per:givenNames&gt;</v>
      </c>
      <c r="K301" s="9">
        <v>638</v>
      </c>
      <c r="L301" s="13" t="str">
        <f>IFERROR(IF(VLOOKUP(K301,Vocabulary!$A:$J,10,)=0,"",VLOOKUP(K301,Vocabulary!$A:$J,10,)),"")</f>
        <v>&lt;vl-persoon-ext:voornaam&gt;</v>
      </c>
    </row>
    <row r="302" spans="1:12" x14ac:dyDescent="0.3">
      <c r="A302" s="9">
        <v>337</v>
      </c>
      <c r="B302" s="13" t="str">
        <f>IFERROR(VLOOKUP(A302,Vocabulary!$A:$J,6,),"")</f>
        <v>FED</v>
      </c>
      <c r="C302" s="13" t="str">
        <f>IFERROR(VLOOKUP(A302,Vocabulary!$A:$J,4,),"")</f>
        <v>Person</v>
      </c>
      <c r="D302" s="13" t="str">
        <f>IFERROR(VLOOKUP(A302,Vocabulary!$A:$J,2,),"")</f>
        <v>headOf</v>
      </c>
      <c r="E302" s="13" t="str">
        <f>IFERROR(IF(VLOOKUP(A302,Vocabulary!$A:$J,3,)=0,"",VLOOKUP(A302,Vocabulary!$A:$J,3,)),"")</f>
        <v>Person who represents the household by default.</v>
      </c>
      <c r="F302" s="13" t="str">
        <f>IFERROR(IF(VLOOKUP(A302,Vocabulary!$A:$J,7,)=0,"",VLOOKUP(A302,Vocabulary!$A:$J,7,)),"")</f>
        <v/>
      </c>
      <c r="H302" s="13" t="str">
        <f>IFERROR(IF(VLOOKUP(G302,Vocabulary!$A:$J,10,)=0,"",VLOOKUP(G302,Vocabulary!$A:$J,10,)),"")</f>
        <v/>
      </c>
      <c r="I302" s="24">
        <v>337</v>
      </c>
      <c r="J302" s="13" t="str">
        <f>IFERROR(IF(VLOOKUP(I302,Vocabulary!$A:$J,10,)=0,"",VLOOKUP(I302,Vocabulary!$A:$J,10,)),"")</f>
        <v>&lt;fed-per:headOf&gt;</v>
      </c>
      <c r="K302" s="9">
        <v>477</v>
      </c>
      <c r="L302" s="13" t="str">
        <f>IFERROR(IF(VLOOKUP(K302,Vocabulary!$A:$J,10,)=0,"",VLOOKUP(K302,Vocabulary!$A:$J,10,)),"")</f>
        <v>&lt;vl-persoon:isHoofdVan&gt;</v>
      </c>
    </row>
    <row r="303" spans="1:12" ht="72" x14ac:dyDescent="0.3">
      <c r="A303" s="9">
        <v>338</v>
      </c>
      <c r="B303" s="13" t="str">
        <f>IFERROR(VLOOKUP(A303,Vocabulary!$A:$J,6,),"")</f>
        <v>FED</v>
      </c>
      <c r="C303" s="13" t="str">
        <f>IFERROR(VLOOKUP(A303,Vocabulary!$A:$J,4,),"")</f>
        <v>Person</v>
      </c>
      <c r="D303" s="13" t="str">
        <f>IFERROR(VLOOKUP(A303,Vocabulary!$A:$J,2,),"")</f>
        <v>householdRelationType</v>
      </c>
      <c r="E303" s="13" t="str">
        <f>IFERROR(IF(VLOOKUP(A303,Vocabulary!$A:$J,3,)=0,"",VLOOKUP(A303,Vocabulary!$A:$J,3,)),"")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3" s="13" t="str">
        <f>IFERROR(IF(VLOOKUP(A303,Vocabulary!$A:$J,7,)=0,"",VLOOKUP(A303,Vocabulary!$A:$J,7,)),"")</f>
        <v/>
      </c>
      <c r="H303" s="13" t="str">
        <f>IFERROR(IF(VLOOKUP(G303,Vocabulary!$A:$J,10,)=0,"",VLOOKUP(G303,Vocabulary!$A:$J,10,)),"")</f>
        <v/>
      </c>
      <c r="I303" s="24">
        <v>338</v>
      </c>
      <c r="J303" s="13" t="str">
        <f>IFERROR(IF(VLOOKUP(I303,Vocabulary!$A:$J,10,)=0,"",VLOOKUP(I303,Vocabulary!$A:$J,10,)),"")</f>
        <v>&lt;fed-per:householdRelationType&gt;</v>
      </c>
      <c r="K303" s="9">
        <v>468</v>
      </c>
      <c r="L303" s="13" t="str">
        <f>IFERROR(IF(VLOOKUP(K303,Vocabulary!$A:$J,10,)=0,"",VLOOKUP(K303,Vocabulary!$A:$J,10,)),"")</f>
        <v>&lt;vl-persoon:gezinsrelatietype&gt;</v>
      </c>
    </row>
    <row r="304" spans="1:12" x14ac:dyDescent="0.3">
      <c r="A304" s="9">
        <v>339</v>
      </c>
      <c r="B304" s="13" t="str">
        <f>IFERROR(VLOOKUP(A304,Vocabulary!$A:$J,6,),"")</f>
        <v>FED</v>
      </c>
      <c r="C304" s="13" t="str">
        <f>IFERROR(VLOOKUP(A304,Vocabulary!$A:$J,4,),"")</f>
        <v>Person</v>
      </c>
      <c r="D304" s="13" t="str">
        <f>IFERROR(VLOOKUP(A304,Vocabulary!$A:$J,2,),"")</f>
        <v>person1</v>
      </c>
      <c r="E304" s="13" t="str">
        <f>IFERROR(IF(VLOOKUP(A304,Vocabulary!$A:$J,3,)=0,"",VLOOKUP(A304,Vocabulary!$A:$J,3,)),"")</f>
        <v>First person in a relation of 2 persons.</v>
      </c>
      <c r="F304" s="13" t="str">
        <f>IFERROR(IF(VLOOKUP(A304,Vocabulary!$A:$J,7,)=0,"",VLOOKUP(A304,Vocabulary!$A:$J,7,)),"")</f>
        <v/>
      </c>
      <c r="H304" s="13" t="str">
        <f>IFERROR(IF(VLOOKUP(G304,Vocabulary!$A:$J,10,)=0,"",VLOOKUP(G304,Vocabulary!$A:$J,10,)),"")</f>
        <v/>
      </c>
      <c r="I304" s="24">
        <v>339</v>
      </c>
      <c r="J304" s="13" t="str">
        <f>IFERROR(IF(VLOOKUP(I304,Vocabulary!$A:$J,10,)=0,"",VLOOKUP(I304,Vocabulary!$A:$J,10,)),"")</f>
        <v>&lt;fed-per:person1&gt;</v>
      </c>
      <c r="K304" s="9">
        <v>630</v>
      </c>
      <c r="L304" s="13" t="str">
        <f>IFERROR(IF(VLOOKUP(K304,Vocabulary!$A:$J,10,)=0,"",VLOOKUP(K304,Vocabulary!$A:$J,10,)),"")</f>
        <v>&lt;vl-persoon:heeftRelatieMet&gt;</v>
      </c>
    </row>
    <row r="305" spans="1:12" x14ac:dyDescent="0.3">
      <c r="A305" s="9">
        <v>341</v>
      </c>
      <c r="B305" s="13" t="str">
        <f>IFERROR(VLOOKUP(A305,Vocabulary!$A:$J,6,),"")</f>
        <v>FED</v>
      </c>
      <c r="C305" s="13" t="str">
        <f>IFERROR(VLOOKUP(A305,Vocabulary!$A:$J,4,),"")</f>
        <v>Person</v>
      </c>
      <c r="D305" s="13" t="str">
        <f>IFERROR(VLOOKUP(A305,Vocabulary!$A:$J,2,),"")</f>
        <v>memberOf</v>
      </c>
      <c r="E305" s="13" t="str">
        <f>IFERROR(IF(VLOOKUP(A305,Vocabulary!$A:$J,3,)=0,"",VLOOKUP(A305,Vocabulary!$A:$J,3,)),"")</f>
        <v>Person who belongs to a household.</v>
      </c>
      <c r="F305" s="13" t="str">
        <f>IFERROR(IF(VLOOKUP(A305,Vocabulary!$A:$J,7,)=0,"",VLOOKUP(A305,Vocabulary!$A:$J,7,)),"")</f>
        <v/>
      </c>
      <c r="H305" s="13" t="str">
        <f>IFERROR(IF(VLOOKUP(G305,Vocabulary!$A:$J,10,)=0,"",VLOOKUP(G305,Vocabulary!$A:$J,10,)),"")</f>
        <v/>
      </c>
      <c r="I305" s="24">
        <v>341</v>
      </c>
      <c r="J305" s="13" t="str">
        <f>IFERROR(IF(VLOOKUP(I305,Vocabulary!$A:$J,10,)=0,"",VLOOKUP(I305,Vocabulary!$A:$J,10,)),"")</f>
        <v>&lt;fed-per:memberOf&gt;</v>
      </c>
      <c r="K305" s="9">
        <v>478</v>
      </c>
      <c r="L305" s="13" t="str">
        <f>IFERROR(IF(VLOOKUP(K305,Vocabulary!$A:$J,10,)=0,"",VLOOKUP(K305,Vocabulary!$A:$J,10,)),"")</f>
        <v>&lt;vl-persoon:isLidVan&gt;</v>
      </c>
    </row>
    <row r="306" spans="1:12" ht="144" x14ac:dyDescent="0.3">
      <c r="A306" s="9">
        <v>343</v>
      </c>
      <c r="B306" s="13" t="str">
        <f>IFERROR(VLOOKUP(A306,Vocabulary!$A:$J,6,),"")</f>
        <v>FED</v>
      </c>
      <c r="C306" s="13" t="str">
        <f>IFERROR(VLOOKUP(A306,Vocabulary!$A:$J,4,),"")</f>
        <v>Person</v>
      </c>
      <c r="D306" s="13" t="str">
        <f>IFERROR(VLOOKUP(A306,Vocabulary!$A:$J,2,),"")</f>
        <v>nationality</v>
      </c>
      <c r="E306" s="13" t="str">
        <f>IFERROR(IF(VLOOKUP(A306,Vocabulary!$A:$J,3,)=0,"",VLOOKUP(A306,Vocabulary!$A:$J,3,)),"")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6" s="13" t="str">
        <f>IFERROR(IF(VLOOKUP(A306,Vocabulary!$A:$J,7,)=0,"",VLOOKUP(A306,Vocabulary!$A:$J,7,)),"")</f>
        <v/>
      </c>
      <c r="H306" s="13" t="str">
        <f>IFERROR(IF(VLOOKUP(G306,Vocabulary!$A:$J,10,)=0,"",VLOOKUP(G306,Vocabulary!$A:$J,10,)),"")</f>
        <v/>
      </c>
      <c r="I306" s="24">
        <v>343</v>
      </c>
      <c r="J306" s="13" t="str">
        <f>IFERROR(IF(VLOOKUP(I306,Vocabulary!$A:$J,10,)=0,"",VLOOKUP(I306,Vocabulary!$A:$J,10,)),"")</f>
        <v>&lt;fed-per:nationality&gt;</v>
      </c>
      <c r="K306" s="9">
        <v>480</v>
      </c>
      <c r="L306" s="13" t="str">
        <f>IFERROR(IF(VLOOKUP(K306,Vocabulary!$A:$J,10,)=0,"",VLOOKUP(K306,Vocabulary!$A:$J,10,)),"")</f>
        <v>&lt;vl-persoon:nationaliteit&gt;</v>
      </c>
    </row>
    <row r="307" spans="1:12" ht="57.6" x14ac:dyDescent="0.3">
      <c r="A307" s="9">
        <v>344</v>
      </c>
      <c r="B307" s="13" t="str">
        <f>IFERROR(VLOOKUP(A307,Vocabulary!$A:$J,6,),"")</f>
        <v>FED</v>
      </c>
      <c r="C307" s="13" t="str">
        <f>IFERROR(VLOOKUP(A307,Vocabulary!$A:$J,4,),"")</f>
        <v>Person</v>
      </c>
      <c r="D307" s="13" t="str">
        <f>IFERROR(VLOOKUP(A307,Vocabulary!$A:$J,2,),"")</f>
        <v>nrn</v>
      </c>
      <c r="E307" s="13" t="str">
        <f>IFERROR(IF(VLOOKUP(A307,Vocabulary!$A:$J,3,)=0,"",VLOOKUP(A307,Vocabulary!$A:$J,3,)),"")</f>
        <v>Recommended best practice is to identify the resource by means of a string conforming to a formal identification system. 
An unambiguous reference to the resource within a given context.</v>
      </c>
      <c r="F307" s="13" t="str">
        <f>IFERROR(IF(VLOOKUP(A307,Vocabulary!$A:$J,7,)=0,"",VLOOKUP(A307,Vocabulary!$A:$J,7,)),"")</f>
        <v>Identification code of the person in the National Register (local identifier). The person can be radiated.
Special case of ssin number.
(ssin = social security identification number)</v>
      </c>
      <c r="H307" s="13" t="str">
        <f>IFERROR(IF(VLOOKUP(G307,Vocabulary!$A:$J,10,)=0,"",VLOOKUP(G307,Vocabulary!$A:$J,10,)),"")</f>
        <v/>
      </c>
      <c r="I307" s="24">
        <v>344</v>
      </c>
      <c r="J307" s="13" t="str">
        <f>IFERROR(IF(VLOOKUP(I307,Vocabulary!$A:$J,10,)=0,"",VLOOKUP(I307,Vocabulary!$A:$J,10,)),"")</f>
        <v>&lt;dcterms:identifier&gt;</v>
      </c>
      <c r="K307" s="9">
        <v>482</v>
      </c>
      <c r="L307" s="13" t="str">
        <f>IFERROR(IF(VLOOKUP(K307,Vocabulary!$A:$J,10,)=0,"",VLOOKUP(K307,Vocabulary!$A:$J,10,)),"")</f>
        <v>&lt;vl-persoon:registratie&gt;</v>
      </c>
    </row>
    <row r="308" spans="1:12" ht="28.8" x14ac:dyDescent="0.3">
      <c r="A308" s="9">
        <v>345</v>
      </c>
      <c r="B308" s="13" t="str">
        <f>IFERROR(VLOOKUP(A308,Vocabulary!$A:$J,6,),"")</f>
        <v>FED</v>
      </c>
      <c r="C308" s="13" t="str">
        <f>IFERROR(VLOOKUP(A308,Vocabulary!$A:$J,4,),"")</f>
        <v>Person</v>
      </c>
      <c r="D308" s="13" t="str">
        <f>IFERROR(VLOOKUP(A308,Vocabulary!$A:$J,2,),"")</f>
        <v>placeOfBirth</v>
      </c>
      <c r="E308" s="13" t="str">
        <f>IFERROR(IF(VLOOKUP(A308,Vocabulary!$A:$J,3,)=0,"",VLOOKUP(A308,Vocabulary!$A:$J,3,)),"")</f>
        <v>A person's place of birth (city).</v>
      </c>
      <c r="F308" s="13" t="str">
        <f>IFERROR(IF(VLOOKUP(A308,Vocabulary!$A:$J,7,)=0,"",VLOOKUP(A308,Vocabulary!$A:$J,7,)),"")</f>
        <v>CBSS: country (NIS code) + municipality (string)
NR: NIS code municipality/country</v>
      </c>
      <c r="G308" s="4">
        <v>144</v>
      </c>
      <c r="H308" s="13" t="str">
        <f>IFERROR(IF(VLOOKUP(G308,Vocabulary!$A:$J,10,)=0,"",VLOOKUP(G308,Vocabulary!$A:$J,10,)),"")</f>
        <v>&lt;eu:PersonPlaceOfBirth&gt;</v>
      </c>
      <c r="I308" s="24">
        <v>345</v>
      </c>
      <c r="J308" s="13" t="str">
        <f>IFERROR(IF(VLOOKUP(I308,Vocabulary!$A:$J,10,)=0,"",VLOOKUP(I308,Vocabulary!$A:$J,10,)),"")</f>
        <v>&lt;person:placeOfBirth&gt;</v>
      </c>
      <c r="K308" s="9">
        <v>481</v>
      </c>
      <c r="L308" s="13" t="str">
        <f>IFERROR(IF(VLOOKUP(K308,Vocabulary!$A:$J,10,)=0,"",VLOOKUP(K308,Vocabulary!$A:$J,10,)),"")</f>
        <v>&lt;vl-persoon:plaats&gt;</v>
      </c>
    </row>
    <row r="309" spans="1:12" ht="28.8" x14ac:dyDescent="0.3">
      <c r="A309" s="9">
        <v>346</v>
      </c>
      <c r="B309" s="13" t="str">
        <f>IFERROR(VLOOKUP(A309,Vocabulary!$A:$J,6,),"")</f>
        <v>FED</v>
      </c>
      <c r="C309" s="13" t="str">
        <f>IFERROR(VLOOKUP(A309,Vocabulary!$A:$J,4,),"")</f>
        <v>Person</v>
      </c>
      <c r="D309" s="13" t="str">
        <f>IFERROR(VLOOKUP(A309,Vocabulary!$A:$J,2,),"")</f>
        <v>placeOfDeath</v>
      </c>
      <c r="E309" s="13" t="str">
        <f>IFERROR(IF(VLOOKUP(A309,Vocabulary!$A:$J,3,)=0,"",VLOOKUP(A309,Vocabulary!$A:$J,3,)),"")</f>
        <v>A person's place of death (city).</v>
      </c>
      <c r="F309" s="13" t="str">
        <f>IFERROR(IF(VLOOKUP(A309,Vocabulary!$A:$J,7,)=0,"",VLOOKUP(A309,Vocabulary!$A:$J,7,)),"")</f>
        <v>CBSS: country (NIS code) + municipality (string)
NR: NIS code municipality/country</v>
      </c>
      <c r="G309" s="4">
        <v>145</v>
      </c>
      <c r="H309" s="13" t="str">
        <f>IFERROR(IF(VLOOKUP(G309,Vocabulary!$A:$J,10,)=0,"",VLOOKUP(G309,Vocabulary!$A:$J,10,)),"")</f>
        <v>&lt;eu:PersonPlaceOfDeath&gt;</v>
      </c>
      <c r="I309" s="24">
        <v>346</v>
      </c>
      <c r="J309" s="13" t="str">
        <f>IFERROR(IF(VLOOKUP(I309,Vocabulary!$A:$J,10,)=0,"",VLOOKUP(I309,Vocabulary!$A:$J,10,)),"")</f>
        <v>&lt;person:placeOfDeath&gt;</v>
      </c>
      <c r="K309" s="9">
        <v>481</v>
      </c>
      <c r="L309" s="13" t="str">
        <f>IFERROR(IF(VLOOKUP(K309,Vocabulary!$A:$J,10,)=0,"",VLOOKUP(K309,Vocabulary!$A:$J,10,)),"")</f>
        <v>&lt;vl-persoon:plaats&gt;</v>
      </c>
    </row>
    <row r="310" spans="1:12" x14ac:dyDescent="0.3">
      <c r="A310" s="9">
        <v>347</v>
      </c>
      <c r="B310" s="13" t="str">
        <f>IFERROR(VLOOKUP(A310,Vocabulary!$A:$J,6,),"")</f>
        <v>FED</v>
      </c>
      <c r="C310" s="13" t="str">
        <f>IFERROR(VLOOKUP(A310,Vocabulary!$A:$J,4,),"")</f>
        <v>Person</v>
      </c>
      <c r="D310" s="13" t="str">
        <f>IFERROR(VLOOKUP(A310,Vocabulary!$A:$J,2,),"")</f>
        <v>register</v>
      </c>
      <c r="E310" s="13" t="str">
        <f>IFERROR(IF(VLOOKUP(A310,Vocabulary!$A:$J,3,)=0,"",VLOOKUP(A310,Vocabulary!$A:$J,3,)),"")</f>
        <v>Register.</v>
      </c>
      <c r="F310" s="13" t="str">
        <f>IFERROR(IF(VLOOKUP(A310,Vocabulary!$A:$J,7,)=0,"",VLOOKUP(A310,Vocabulary!$A:$J,7,)),"")</f>
        <v/>
      </c>
      <c r="H310" s="13" t="str">
        <f>IFERROR(IF(VLOOKUP(G310,Vocabulary!$A:$J,10,)=0,"",VLOOKUP(G310,Vocabulary!$A:$J,10,)),"")</f>
        <v/>
      </c>
      <c r="I310" s="24">
        <v>347</v>
      </c>
      <c r="J310" s="13" t="str">
        <f>IFERROR(IF(VLOOKUP(I310,Vocabulary!$A:$J,10,)=0,"",VLOOKUP(I310,Vocabulary!$A:$J,10,)),"")</f>
        <v>&lt;fed-per:register&gt;</v>
      </c>
      <c r="L310" s="13" t="str">
        <f>IFERROR(IF(VLOOKUP(K310,Vocabulary!$A:$J,10,)=0,"",VLOOKUP(K310,Vocabulary!$A:$J,10,)),"")</f>
        <v/>
      </c>
    </row>
    <row r="311" spans="1:12" x14ac:dyDescent="0.3">
      <c r="A311" s="9">
        <v>348</v>
      </c>
      <c r="B311" s="13" t="str">
        <f>IFERROR(VLOOKUP(A311,Vocabulary!$A:$J,6,),"")</f>
        <v>FED</v>
      </c>
      <c r="C311" s="13" t="str">
        <f>IFERROR(VLOOKUP(A311,Vocabulary!$A:$J,4,),"")</f>
        <v>Person</v>
      </c>
      <c r="D311" s="13" t="str">
        <f>IFERROR(VLOOKUP(A311,Vocabulary!$A:$J,2,),"")</f>
        <v>residenceAddress</v>
      </c>
      <c r="E311" s="13" t="str">
        <f>IFERROR(IF(VLOOKUP(A311,Vocabulary!$A:$J,3,)=0,"",VLOOKUP(A311,Vocabulary!$A:$J,3,)),"")</f>
        <v>Place where a person lives or stays temporarily.</v>
      </c>
      <c r="F311" s="13" t="str">
        <f>IFERROR(IF(VLOOKUP(A311,Vocabulary!$A:$J,7,)=0,"",VLOOKUP(A311,Vocabulary!$A:$J,7,)),"")</f>
        <v/>
      </c>
      <c r="H311" s="13" t="str">
        <f>IFERROR(IF(VLOOKUP(G311,Vocabulary!$A:$J,10,)=0,"",VLOOKUP(G311,Vocabulary!$A:$J,10,)),"")</f>
        <v/>
      </c>
      <c r="I311" s="24">
        <v>348</v>
      </c>
      <c r="J311" s="13" t="str">
        <f>IFERROR(IF(VLOOKUP(I311,Vocabulary!$A:$J,10,)=0,"",VLOOKUP(I311,Vocabulary!$A:$J,10,)),"")</f>
        <v>&lt;fed-per:residenceAddress&gt;</v>
      </c>
      <c r="K311" s="9">
        <v>484</v>
      </c>
      <c r="L311" s="13" t="str">
        <f>IFERROR(IF(VLOOKUP(K311,Vocabulary!$A:$J,10,)=0,"",VLOOKUP(K311,Vocabulary!$A:$J,10,)),"")</f>
        <v>&lt;vl-persoon:verblijfsadres&gt;</v>
      </c>
    </row>
    <row r="312" spans="1:12" ht="28.8" x14ac:dyDescent="0.3">
      <c r="A312" s="9">
        <v>349</v>
      </c>
      <c r="B312" s="13" t="str">
        <f>IFERROR(VLOOKUP(A312,Vocabulary!$A:$J,6,),"")</f>
        <v>FED</v>
      </c>
      <c r="C312" s="13" t="str">
        <f>IFERROR(VLOOKUP(A312,Vocabulary!$A:$J,4,),"")</f>
        <v>Person</v>
      </c>
      <c r="D312" s="13" t="str">
        <f>IFERROR(VLOOKUP(A312,Vocabulary!$A:$J,2,),"")</f>
        <v>ssin</v>
      </c>
      <c r="E312" s="13" t="str">
        <f>IFERROR(IF(VLOOKUP(A312,Vocabulary!$A:$J,3,)=0,"",VLOOKUP(A312,Vocabulary!$A:$J,3,)),"")</f>
        <v>Social Security Identification Number issued by the National Register or CBSS</v>
      </c>
      <c r="F312" s="13" t="str">
        <f>IFERROR(IF(VLOOKUP(A312,Vocabulary!$A:$J,7,)=0,"",VLOOKUP(A312,Vocabulary!$A:$J,7,)),"")</f>
        <v>Either a national register number  or a BIS number (issued by CBSS)
(ssin = social security identification number)</v>
      </c>
      <c r="H312" s="13" t="str">
        <f>IFERROR(IF(VLOOKUP(G312,Vocabulary!$A:$J,10,)=0,"",VLOOKUP(G312,Vocabulary!$A:$J,10,)),"")</f>
        <v/>
      </c>
      <c r="I312" s="24">
        <v>349</v>
      </c>
      <c r="J312" s="13" t="str">
        <f>IFERROR(IF(VLOOKUP(I312,Vocabulary!$A:$J,10,)=0,"",VLOOKUP(I312,Vocabulary!$A:$J,10,)),"")</f>
        <v>&lt;dcterms:identifier&gt;</v>
      </c>
      <c r="L312" s="13" t="str">
        <f>IFERROR(IF(VLOOKUP(K312,Vocabulary!$A:$J,10,)=0,"",VLOOKUP(K312,Vocabulary!$A:$J,10,)),"")</f>
        <v/>
      </c>
    </row>
    <row r="313" spans="1:12" ht="28.8" x14ac:dyDescent="0.3">
      <c r="A313" s="9">
        <v>350</v>
      </c>
      <c r="B313" s="13" t="str">
        <f>IFERROR(VLOOKUP(A313,Vocabulary!$A:$J,6,),"")</f>
        <v>FED</v>
      </c>
      <c r="C313" s="13" t="str">
        <f>IFERROR(VLOOKUP(A313,Vocabulary!$A:$J,4,),"")</f>
        <v>Temporal</v>
      </c>
      <c r="D313" s="13" t="str">
        <f>IFERROR(VLOOKUP(A313,Vocabulary!$A:$J,2,),"")</f>
        <v>Period</v>
      </c>
      <c r="E313" s="13" t="str">
        <f>IFERROR(IF(VLOOKUP(A313,Vocabulary!$A:$J,3,)=0,"",VLOOKUP(A313,Vocabulary!$A:$J,3,)),"")</f>
        <v>A period of time composed by a start date and an optional end date</v>
      </c>
      <c r="F313" s="13" t="str">
        <f>IFERROR(IF(VLOOKUP(A313,Vocabulary!$A:$J,7,)=0,"",VLOOKUP(A313,Vocabulary!$A:$J,7,)),"")</f>
        <v>(ssin = social security identification number)</v>
      </c>
      <c r="H313" s="13" t="str">
        <f>IFERROR(IF(VLOOKUP(G313,Vocabulary!$A:$J,10,)=0,"",VLOOKUP(G313,Vocabulary!$A:$J,10,)),"")</f>
        <v/>
      </c>
      <c r="I313" s="24">
        <v>350</v>
      </c>
      <c r="J313" s="13" t="str">
        <f>IFERROR(IF(VLOOKUP(I313,Vocabulary!$A:$J,10,)=0,"",VLOOKUP(I313,Vocabulary!$A:$J,10,)),"")</f>
        <v>&lt;fed-temp:Period&gt;</v>
      </c>
      <c r="K313" s="9">
        <v>541</v>
      </c>
      <c r="L313" s="13" t="str">
        <f>IFERROR(IF(VLOOKUP(K313,Vocabulary!$A:$J,10,)=0,"",VLOOKUP(K313,Vocabulary!$A:$J,10,)),"")</f>
        <v>&lt;vl-generiek-ext:TijdsInterval&gt;</v>
      </c>
    </row>
    <row r="314" spans="1:12" x14ac:dyDescent="0.3">
      <c r="A314" s="9">
        <v>352</v>
      </c>
      <c r="B314" s="13" t="str">
        <f>IFERROR(VLOOKUP(A314,Vocabulary!$A:$J,6,),"")</f>
        <v>FED</v>
      </c>
      <c r="C314" s="13" t="str">
        <f>IFERROR(VLOOKUP(A314,Vocabulary!$A:$J,4,),"")</f>
        <v>Temporal</v>
      </c>
      <c r="D314" s="13" t="str">
        <f>IFERROR(VLOOKUP(A314,Vocabulary!$A:$J,2,),"")</f>
        <v>endDate</v>
      </c>
      <c r="E314" s="13" t="str">
        <f>IFERROR(IF(VLOOKUP(A314,Vocabulary!$A:$J,3,)=0,"",VLOOKUP(A314,Vocabulary!$A:$J,3,)),"")</f>
        <v>The end date and time of the item (in ISO 8601 date format).</v>
      </c>
      <c r="F314" s="13" t="str">
        <f>IFERROR(IF(VLOOKUP(A314,Vocabulary!$A:$J,7,)=0,"",VLOOKUP(A314,Vocabulary!$A:$J,7,)),"")</f>
        <v/>
      </c>
      <c r="H314" s="13" t="str">
        <f>IFERROR(IF(VLOOKUP(G314,Vocabulary!$A:$J,10,)=0,"",VLOOKUP(G314,Vocabulary!$A:$J,10,)),"")</f>
        <v/>
      </c>
      <c r="I314" s="24">
        <v>352</v>
      </c>
      <c r="J314" s="13" t="str">
        <f>IFERROR(IF(VLOOKUP(I314,Vocabulary!$A:$J,10,)=0,"",VLOOKUP(I314,Vocabulary!$A:$J,10,)),"")</f>
        <v>&lt;schema:endDate&gt;</v>
      </c>
      <c r="K314" s="9">
        <v>392</v>
      </c>
      <c r="L314" s="13" t="str">
        <f>IFERROR(IF(VLOOKUP(K314,Vocabulary!$A:$J,10,)=0,"",VLOOKUP(K314,Vocabulary!$A:$J,10,)),"")</f>
        <v>&lt;vl-generiek:TijdsInterval.einde&gt;</v>
      </c>
    </row>
    <row r="315" spans="1:12" x14ac:dyDescent="0.3">
      <c r="A315" s="9">
        <v>355</v>
      </c>
      <c r="B315" s="13" t="str">
        <f>IFERROR(VLOOKUP(A315,Vocabulary!$A:$J,6,),"")</f>
        <v>FED</v>
      </c>
      <c r="C315" s="13" t="str">
        <f>IFERROR(VLOOKUP(A315,Vocabulary!$A:$J,4,),"")</f>
        <v>Temporal</v>
      </c>
      <c r="D315" s="13" t="str">
        <f>IFERROR(VLOOKUP(A315,Vocabulary!$A:$J,2,),"")</f>
        <v>startDate</v>
      </c>
      <c r="E315" s="13" t="str">
        <f>IFERROR(IF(VLOOKUP(A315,Vocabulary!$A:$J,3,)=0,"",VLOOKUP(A315,Vocabulary!$A:$J,3,)),"")</f>
        <v>The start date and time of the item (in ISO 8601 date format).</v>
      </c>
      <c r="F315" s="13" t="str">
        <f>IFERROR(IF(VLOOKUP(A315,Vocabulary!$A:$J,7,)=0,"",VLOOKUP(A315,Vocabulary!$A:$J,7,)),"")</f>
        <v/>
      </c>
      <c r="H315" s="13" t="str">
        <f>IFERROR(IF(VLOOKUP(G315,Vocabulary!$A:$J,10,)=0,"",VLOOKUP(G315,Vocabulary!$A:$J,10,)),"")</f>
        <v/>
      </c>
      <c r="I315" s="24">
        <v>355</v>
      </c>
      <c r="J315" s="13" t="str">
        <f>IFERROR(IF(VLOOKUP(I315,Vocabulary!$A:$J,10,)=0,"",VLOOKUP(I315,Vocabulary!$A:$J,10,)),"")</f>
        <v>&lt;schema:startDate&gt;</v>
      </c>
      <c r="K315" s="9">
        <v>388</v>
      </c>
      <c r="L315" s="13" t="str">
        <f>IFERROR(IF(VLOOKUP(K315,Vocabulary!$A:$J,10,)=0,"",VLOOKUP(K315,Vocabulary!$A:$J,10,)),"")</f>
        <v>&lt;vl-generiek:TijdsInterval.begin&gt;</v>
      </c>
    </row>
    <row r="316" spans="1:12" ht="43.2" x14ac:dyDescent="0.3">
      <c r="A316" s="9">
        <v>359</v>
      </c>
      <c r="B316" s="13" t="str">
        <f>IFERROR(VLOOKUP(A316,Vocabulary!$A:$J,6,),"")</f>
        <v>FED</v>
      </c>
      <c r="C316" s="13" t="str">
        <f>IFERROR(VLOOKUP(A316,Vocabulary!$A:$J,4,),"")</f>
        <v>Location</v>
      </c>
      <c r="D316" s="13" t="str">
        <f>IFERROR(VLOOKUP(A316,Vocabulary!$A:$J,2,),"")</f>
        <v>GM_Point</v>
      </c>
      <c r="E316" s="13" t="str">
        <f>IFERROR(IF(VLOOKUP(A316,Vocabulary!$A:$J,3,)=0,"",VLOOKUP(A316,Vocabulary!$A:$J,3,)),"")</f>
        <v>GM_Point is the basic data type for a geometric object consisting of one and only one point.</v>
      </c>
      <c r="F316" s="13" t="str">
        <f>IFERROR(IF(VLOOKUP(A316,Vocabulary!$A:$J,7,)=0,"",VLOOKUP(A316,Vocabulary!$A:$J,7,)),"")</f>
        <v>http://inspire-regadmin.jrc.ec.europa.eu/dataspecification/ScopeObjectDetail.action?objectDetailId=11377</v>
      </c>
      <c r="H316" s="13" t="str">
        <f>IFERROR(IF(VLOOKUP(G316,Vocabulary!$A:$J,10,)=0,"",VLOOKUP(G316,Vocabulary!$A:$J,10,)),"")</f>
        <v/>
      </c>
      <c r="I316" s="24">
        <v>359</v>
      </c>
      <c r="J316" s="13" t="str">
        <f>IFERROR(IF(VLOOKUP(I316,Vocabulary!$A:$J,10,)=0,"",VLOOKUP(I316,Vocabulary!$A:$J,10,)),"")</f>
        <v>&lt;fed-loc:GM_Point&gt;</v>
      </c>
      <c r="L316" s="13" t="str">
        <f>IFERROR(IF(VLOOKUP(K316,Vocabulary!$A:$J,10,)=0,"",VLOOKUP(K316,Vocabulary!$A:$J,10,)),"")</f>
        <v/>
      </c>
    </row>
    <row r="317" spans="1:12" x14ac:dyDescent="0.3">
      <c r="A317" s="9">
        <v>360</v>
      </c>
      <c r="B317" s="13" t="str">
        <f>IFERROR(VLOOKUP(A317,Vocabulary!$A:$J,6,),"")</f>
        <v>FED</v>
      </c>
      <c r="C317" s="13" t="str">
        <f>IFERROR(VLOOKUP(A317,Vocabulary!$A:$J,4,),"")</f>
        <v>Location</v>
      </c>
      <c r="D317" s="13" t="str">
        <f>IFERROR(VLOOKUP(A317,Vocabulary!$A:$J,2,),"")</f>
        <v>AddressStatus</v>
      </c>
      <c r="E317" s="13" t="str">
        <f>IFERROR(IF(VLOOKUP(A317,Vocabulary!$A:$J,3,)=0,"",VLOOKUP(A317,Vocabulary!$A:$J,3,)),"")</f>
        <v>Conceptscheme with possible status values for a BEST address.</v>
      </c>
      <c r="F317" s="13" t="str">
        <f>IFERROR(IF(VLOOKUP(A317,Vocabulary!$A:$J,7,)=0,"",VLOOKUP(A317,Vocabulary!$A:$J,7,)),"")</f>
        <v/>
      </c>
      <c r="H317" s="13" t="str">
        <f>IFERROR(IF(VLOOKUP(G317,Vocabulary!$A:$J,10,)=0,"",VLOOKUP(G317,Vocabulary!$A:$J,10,)),"")</f>
        <v/>
      </c>
      <c r="I317" s="24">
        <v>360</v>
      </c>
      <c r="J317" s="13" t="str">
        <f>IFERROR(IF(VLOOKUP(I317,Vocabulary!$A:$J,10,)=0,"",VLOOKUP(I317,Vocabulary!$A:$J,10,)),"")</f>
        <v>&lt;fed-thesaurus:addressstatus#id&gt;</v>
      </c>
      <c r="K317" s="9">
        <v>636</v>
      </c>
      <c r="L317" s="13" t="str">
        <f>IFERROR(IF(VLOOKUP(K317,Vocabulary!$A:$J,10,)=0,"",VLOOKUP(K317,Vocabulary!$A:$J,10,)),"")</f>
        <v>&lt;vl-adres:Statuswaarde&gt;</v>
      </c>
    </row>
    <row r="318" spans="1:12" x14ac:dyDescent="0.3">
      <c r="A318" s="9">
        <v>361</v>
      </c>
      <c r="B318" s="13" t="str">
        <f>IFERROR(VLOOKUP(A318,Vocabulary!$A:$J,6,),"")</f>
        <v>FED</v>
      </c>
      <c r="C318" s="13" t="str">
        <f>IFERROR(VLOOKUP(A318,Vocabulary!$A:$J,4,),"")</f>
        <v>Person</v>
      </c>
      <c r="D318" s="13" t="str">
        <f>IFERROR(VLOOKUP(A318,Vocabulary!$A:$J,2,),"")</f>
        <v>AdministrativeStatus</v>
      </c>
      <c r="E318" s="13" t="str">
        <f>IFERROR(IF(VLOOKUP(A318,Vocabulary!$A:$J,3,)=0,"",VLOOKUP(A318,Vocabulary!$A:$J,3,)),"")</f>
        <v>Conceptscheme with the values of an administrative status.</v>
      </c>
      <c r="F318" s="13" t="str">
        <f>IFERROR(IF(VLOOKUP(A318,Vocabulary!$A:$J,7,)=0,"",VLOOKUP(A318,Vocabulary!$A:$J,7,)),"")</f>
        <v/>
      </c>
      <c r="H318" s="13" t="str">
        <f>IFERROR(IF(VLOOKUP(G318,Vocabulary!$A:$J,10,)=0,"",VLOOKUP(G318,Vocabulary!$A:$J,10,)),"")</f>
        <v/>
      </c>
      <c r="I318" s="24">
        <v>361</v>
      </c>
      <c r="J318" s="13" t="str">
        <f>IFERROR(IF(VLOOKUP(I318,Vocabulary!$A:$J,10,)=0,"",VLOOKUP(I318,Vocabulary!$A:$J,10,)),"")</f>
        <v>&lt;fed-thesaurus:administrativestatus#id&gt;</v>
      </c>
      <c r="L318" s="13" t="str">
        <f>IFERROR(IF(VLOOKUP(K318,Vocabulary!$A:$J,10,)=0,"",VLOOKUP(K318,Vocabulary!$A:$J,10,)),"")</f>
        <v/>
      </c>
    </row>
    <row r="319" spans="1:12" x14ac:dyDescent="0.3">
      <c r="A319" s="9">
        <v>362</v>
      </c>
      <c r="B319" s="13" t="str">
        <f>IFERROR(VLOOKUP(A319,Vocabulary!$A:$J,6,),"")</f>
        <v>FED</v>
      </c>
      <c r="C319" s="13" t="str">
        <f>IFERROR(VLOOKUP(A319,Vocabulary!$A:$J,4,),"")</f>
        <v>Person</v>
      </c>
      <c r="D319" s="13" t="str">
        <f>IFERROR(VLOOKUP(A319,Vocabulary!$A:$J,2,),"")</f>
        <v>CivilState</v>
      </c>
      <c r="E319" s="13" t="str">
        <f>IFERROR(IF(VLOOKUP(A319,Vocabulary!$A:$J,3,)=0,"",VLOOKUP(A319,Vocabulary!$A:$J,3,)),"")</f>
        <v>Conceptscheme with the values for the civil state of a person.</v>
      </c>
      <c r="F319" s="13" t="str">
        <f>IFERROR(IF(VLOOKUP(A319,Vocabulary!$A:$J,7,)=0,"",VLOOKUP(A319,Vocabulary!$A:$J,7,)),"")</f>
        <v/>
      </c>
      <c r="H319" s="13" t="str">
        <f>IFERROR(IF(VLOOKUP(G319,Vocabulary!$A:$J,10,)=0,"",VLOOKUP(G319,Vocabulary!$A:$J,10,)),"")</f>
        <v/>
      </c>
      <c r="I319" s="24">
        <v>362</v>
      </c>
      <c r="J319" s="13" t="str">
        <f>IFERROR(IF(VLOOKUP(I319,Vocabulary!$A:$J,10,)=0,"",VLOOKUP(I319,Vocabulary!$A:$J,10,)),"")</f>
        <v>&lt;fed-thesaurus:civilstate#id&gt;</v>
      </c>
      <c r="K319" s="9">
        <v>640</v>
      </c>
      <c r="L319" s="13" t="str">
        <f>IFERROR(IF(VLOOKUP(K319,Vocabulary!$A:$J,10,)=0,"",VLOOKUP(K319,Vocabulary!$A:$J,10,)),"")</f>
        <v>&lt;vl-persoon:BurgerlijkeStaatType&gt;</v>
      </c>
    </row>
    <row r="320" spans="1:12" ht="86.4" x14ac:dyDescent="0.3">
      <c r="A320" s="9">
        <v>363</v>
      </c>
      <c r="B320" s="13" t="str">
        <f>IFERROR(VLOOKUP(A320,Vocabulary!$A:$J,6,),"")</f>
        <v>FED</v>
      </c>
      <c r="C320" s="13" t="str">
        <f>IFERROR(VLOOKUP(A320,Vocabulary!$A:$J,4,),"")</f>
        <v>Person</v>
      </c>
      <c r="D320" s="13" t="str">
        <f>IFERROR(VLOOKUP(A320,Vocabulary!$A:$J,2,),"")</f>
        <v>Descent</v>
      </c>
      <c r="E320" s="13" t="str">
        <f>IFERROR(IF(VLOOKUP(A320,Vocabulary!$A:$J,3,)=0,"",VLOOKUP(A320,Vocabulary!$A:$J,3,)),"")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20" s="13" t="str">
        <f>IFERROR(IF(VLOOKUP(A320,Vocabulary!$A:$J,7,)=0,"",VLOOKUP(A320,Vocabulary!$A:$J,7,)),"")</f>
        <v>CONCEPTSCHEME  DEFINITION to be done</v>
      </c>
      <c r="H320" s="13" t="str">
        <f>IFERROR(IF(VLOOKUP(G320,Vocabulary!$A:$J,10,)=0,"",VLOOKUP(G320,Vocabulary!$A:$J,10,)),"")</f>
        <v/>
      </c>
      <c r="I320" s="24">
        <v>363</v>
      </c>
      <c r="J320" s="13" t="str">
        <f>IFERROR(IF(VLOOKUP(I320,Vocabulary!$A:$J,10,)=0,"",VLOOKUP(I320,Vocabulary!$A:$J,10,)),"")</f>
        <v>&lt;fed-thesaurus:descent#id&gt;</v>
      </c>
      <c r="K320" s="9">
        <v>641</v>
      </c>
      <c r="L320" s="13" t="str">
        <f>IFERROR(IF(VLOOKUP(K320,Vocabulary!$A:$J,10,)=0,"",VLOOKUP(K320,Vocabulary!$A:$J,10,)),"")</f>
        <v>&lt;vl-persoon:Afstammingstype&gt;</v>
      </c>
    </row>
    <row r="321" spans="1:12" ht="115.2" x14ac:dyDescent="0.3">
      <c r="A321" s="9">
        <v>364</v>
      </c>
      <c r="B321" s="13" t="str">
        <f>IFERROR(VLOOKUP(A321,Vocabulary!$A:$J,6,),"")</f>
        <v>FED</v>
      </c>
      <c r="C321" s="13" t="str">
        <f>IFERROR(VLOOKUP(A321,Vocabulary!$A:$J,4,),"")</f>
        <v>Organization</v>
      </c>
      <c r="D321" s="13" t="str">
        <f>IFERROR(VLOOKUP(A321,Vocabulary!$A:$J,2,),"")</f>
        <v>Nace2008</v>
      </c>
      <c r="E321" s="13" t="str">
        <f>IFERROR(IF(VLOOKUP(A321,Vocabulary!$A:$J,3,)=0,"",VLOOKUP(A321,Vocabulary!$A:$J,3,)),"")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21" s="13" t="str">
        <f>IFERROR(IF(VLOOKUP(A321,Vocabulary!$A:$J,7,)=0,"",VLOOKUP(A321,Vocabulary!$A:$J,7,)),"")</f>
        <v>see https://economie.fgov.be/nl/themas/ondernemingen/kruispuntbank-van/diensten-voor-administraties/codetabellen (code NACE version 2008)</v>
      </c>
      <c r="H321" s="13" t="str">
        <f>IFERROR(IF(VLOOKUP(G321,Vocabulary!$A:$J,10,)=0,"",VLOOKUP(G321,Vocabulary!$A:$J,10,)),"")</f>
        <v/>
      </c>
      <c r="I321" s="24">
        <v>364</v>
      </c>
      <c r="J321" s="13" t="str">
        <f>IFERROR(IF(VLOOKUP(I321,Vocabulary!$A:$J,10,)=0,"",VLOOKUP(I321,Vocabulary!$A:$J,10,)),"")</f>
        <v>&lt;fed-thesaurus:nace2008#id&gt;</v>
      </c>
      <c r="L321" s="13" t="str">
        <f>IFERROR(IF(VLOOKUP(K321,Vocabulary!$A:$J,10,)=0,"",VLOOKUP(K321,Vocabulary!$A:$J,10,)),"")</f>
        <v/>
      </c>
    </row>
    <row r="322" spans="1:12" ht="57.6" x14ac:dyDescent="0.3">
      <c r="A322" s="9">
        <v>365</v>
      </c>
      <c r="B322" s="13" t="str">
        <f>IFERROR(VLOOKUP(A322,Vocabulary!$A:$J,6,),"")</f>
        <v>FED</v>
      </c>
      <c r="C322" s="13" t="str">
        <f>IFERROR(VLOOKUP(A322,Vocabulary!$A:$J,4,),"")</f>
        <v>Location</v>
      </c>
      <c r="D322" s="13" t="str">
        <f>IFERROR(VLOOKUP(A322,Vocabulary!$A:$J,2,),"")</f>
        <v>TerritoryOfNationality</v>
      </c>
      <c r="E322" s="13" t="str">
        <f>IFERROR(IF(VLOOKUP(A322,Vocabulary!$A:$J,3,)=0,"",VLOOKUP(A322,Vocabulary!$A:$J,3,)),"")</f>
        <v>ConceptScheme for nationalities.
Authorized concepts come from ISO-3166-1 alpha3 (recommended) and from NIS (only in case information regarding territory recognition by the Belgian state is relevant)</v>
      </c>
      <c r="F322" s="13" t="str">
        <f>IFERROR(IF(VLOOKUP(A322,Vocabulary!$A:$J,7,)=0,"",VLOOKUP(A322,Vocabulary!$A:$J,7,)),"")</f>
        <v xml:space="preserve">Reference for conceptschemes: https://statbel.fgov.be/nl/over-statbel/methodologie/classificaties/landencodes 
(NATIONALITY)
</v>
      </c>
      <c r="H322" s="13" t="str">
        <f>IFERROR(IF(VLOOKUP(G322,Vocabulary!$A:$J,10,)=0,"",VLOOKUP(G322,Vocabulary!$A:$J,10,)),"")</f>
        <v/>
      </c>
      <c r="I322" s="24">
        <v>365</v>
      </c>
      <c r="J322" s="13" t="str">
        <f>IFERROR(IF(VLOOKUP(I322,Vocabulary!$A:$J,10,)=0,"",VLOOKUP(I322,Vocabulary!$A:$J,10,)),"")</f>
        <v>&lt;fed-thesaurus:territoryofnationality#id&gt;</v>
      </c>
      <c r="L322" s="13" t="str">
        <f>IFERROR(IF(VLOOKUP(K322,Vocabulary!$A:$J,10,)=0,"",VLOOKUP(K322,Vocabulary!$A:$J,10,)),"")</f>
        <v/>
      </c>
    </row>
    <row r="323" spans="1:12" ht="72" x14ac:dyDescent="0.3">
      <c r="A323" s="9">
        <v>366</v>
      </c>
      <c r="B323" s="13" t="str">
        <f>IFERROR(VLOOKUP(A323,Vocabulary!$A:$J,6,),"")</f>
        <v>FED</v>
      </c>
      <c r="C323" s="13" t="str">
        <f>IFERROR(VLOOKUP(A323,Vocabulary!$A:$J,4,),"")</f>
        <v>Person</v>
      </c>
      <c r="D323" s="13" t="str">
        <f>IFERROR(VLOOKUP(A323,Vocabulary!$A:$J,2,),"")</f>
        <v>HouseholdRelationType</v>
      </c>
      <c r="E323" s="13" t="str">
        <f>IFERROR(IF(VLOOKUP(A323,Vocabulary!$A:$J,3,)=0,"",VLOOKUP(A323,Vocabulary!$A:$J,3,)),"")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3" s="13" t="str">
        <f>IFERROR(IF(VLOOKUP(A323,Vocabulary!$A:$J,7,)=0,"",VLOOKUP(A323,Vocabulary!$A:$J,7,)),"")</f>
        <v/>
      </c>
      <c r="H323" s="13" t="str">
        <f>IFERROR(IF(VLOOKUP(G323,Vocabulary!$A:$J,10,)=0,"",VLOOKUP(G323,Vocabulary!$A:$J,10,)),"")</f>
        <v/>
      </c>
      <c r="I323" s="24">
        <v>366</v>
      </c>
      <c r="J323" s="13" t="str">
        <f>IFERROR(IF(VLOOKUP(I323,Vocabulary!$A:$J,10,)=0,"",VLOOKUP(I323,Vocabulary!$A:$J,10,)),"")</f>
        <v>&lt;fed-thesaurus:householdrelationtype#id&gt;</v>
      </c>
      <c r="K323" s="9">
        <v>642</v>
      </c>
      <c r="L323" s="13" t="str">
        <f>IFERROR(IF(VLOOKUP(K323,Vocabulary!$A:$J,10,)=0,"",VLOOKUP(K323,Vocabulary!$A:$J,10,)),"")</f>
        <v>&lt;vl-persoon:Gezinsrelatietype&gt;</v>
      </c>
    </row>
    <row r="324" spans="1:12" ht="100.8" x14ac:dyDescent="0.3">
      <c r="A324" s="9">
        <v>367</v>
      </c>
      <c r="B324" s="13" t="str">
        <f>IFERROR(VLOOKUP(A324,Vocabulary!$A:$J,6,),"")</f>
        <v>FED</v>
      </c>
      <c r="C324" s="13" t="str">
        <f>IFERROR(VLOOKUP(A324,Vocabulary!$A:$J,4,),"")</f>
        <v>Organization</v>
      </c>
      <c r="D324" s="13" t="str">
        <f>IFERROR(VLOOKUP(A324,Vocabulary!$A:$J,2,),"")</f>
        <v>Function</v>
      </c>
      <c r="E324" s="13" t="str">
        <f>IFERROR(IF(VLOOKUP(A324,Vocabulary!$A:$J,3,)=0,"",VLOOKUP(A324,Vocabulary!$A:$J,3,)),"")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4" s="13" t="str">
        <f>IFERROR(IF(VLOOKUP(A324,Vocabulary!$A:$J,7,)=0,"",VLOOKUP(A324,Vocabulary!$A:$J,7,)),"")</f>
        <v>see https://economie.fgov.be/nl/themas/ondernemingen/kruispuntbank-van/diensten-voor-administraties/codetabellen (KBO-codes-legal.xls tab Function)</v>
      </c>
      <c r="H324" s="13" t="str">
        <f>IFERROR(IF(VLOOKUP(G324,Vocabulary!$A:$J,10,)=0,"",VLOOKUP(G324,Vocabulary!$A:$J,10,)),"")</f>
        <v/>
      </c>
      <c r="I324" s="24">
        <v>367</v>
      </c>
      <c r="J324" s="13" t="str">
        <f>IFERROR(IF(VLOOKUP(I324,Vocabulary!$A:$J,10,)=0,"",VLOOKUP(I324,Vocabulary!$A:$J,10,)),"")</f>
        <v>&lt;fed-thesaurus:function#id&gt;</v>
      </c>
      <c r="K324" s="9">
        <v>606</v>
      </c>
      <c r="L324" s="13" t="str">
        <f>IFERROR(IF(VLOOKUP(K324,Vocabulary!$A:$J,10,)=0,"",VLOOKUP(K324,Vocabulary!$A:$J,10,)),"")</f>
        <v>&lt;vl-organisatie-ext:Positie&gt;</v>
      </c>
    </row>
    <row r="325" spans="1:12" ht="28.8" x14ac:dyDescent="0.3">
      <c r="A325" s="9">
        <v>368</v>
      </c>
      <c r="B325" s="13" t="str">
        <f>IFERROR(VLOOKUP(A325,Vocabulary!$A:$J,6,),"")</f>
        <v>FED</v>
      </c>
      <c r="C325" s="13" t="str">
        <f>IFERROR(VLOOKUP(A325,Vocabulary!$A:$J,4,),"")</f>
        <v>Person</v>
      </c>
      <c r="D325" s="13" t="str">
        <f>IFERROR(VLOOKUP(A325,Vocabulary!$A:$J,2,),"")</f>
        <v>Gender</v>
      </c>
      <c r="E325" s="13" t="str">
        <f>IFERROR(IF(VLOOKUP(A325,Vocabulary!$A:$J,3,)=0,"",VLOOKUP(A325,Vocabulary!$A:$J,3,)),"")</f>
        <v>Gender of a person, following the ISO 5218 standard: 0 = unknown, 1 = male, 2 = female</v>
      </c>
      <c r="F325" s="13" t="str">
        <f>IFERROR(IF(VLOOKUP(A325,Vocabulary!$A:$J,7,)=0,"",VLOOKUP(A325,Vocabulary!$A:$J,7,)),"")</f>
        <v>See https://nl.wikipedia.org/wiki/ISO_5218
(excluded value: 9)</v>
      </c>
      <c r="H325" s="13" t="str">
        <f>IFERROR(IF(VLOOKUP(G325,Vocabulary!$A:$J,10,)=0,"",VLOOKUP(G325,Vocabulary!$A:$J,10,)),"")</f>
        <v/>
      </c>
      <c r="I325" s="24">
        <v>368</v>
      </c>
      <c r="J325" s="13" t="str">
        <f>IFERROR(IF(VLOOKUP(I325,Vocabulary!$A:$J,10,)=0,"",VLOOKUP(I325,Vocabulary!$A:$J,10,)),"")</f>
        <v>&lt;fed-thesaurus:gender#id&gt;</v>
      </c>
      <c r="K325" s="9">
        <v>639</v>
      </c>
      <c r="L325" s="13" t="str">
        <f>IFERROR(IF(VLOOKUP(K325,Vocabulary!$A:$J,10,)=0,"",VLOOKUP(K325,Vocabulary!$A:$J,10,)),"")</f>
        <v>&lt;vl-persoon:Geslacht&gt;</v>
      </c>
    </row>
    <row r="326" spans="1:12" ht="57.6" x14ac:dyDescent="0.3">
      <c r="A326" s="9">
        <v>369</v>
      </c>
      <c r="B326" s="13" t="str">
        <f>IFERROR(VLOOKUP(A326,Vocabulary!$A:$J,6,),"")</f>
        <v>FED</v>
      </c>
      <c r="C326" s="13" t="str">
        <f>IFERROR(VLOOKUP(A326,Vocabulary!$A:$J,4,),"")</f>
        <v>Location</v>
      </c>
      <c r="D326" s="13" t="str">
        <f>IFERROR(VLOOKUP(A326,Vocabulary!$A:$J,2,),"")</f>
        <v>TerritoryOfAddress</v>
      </c>
      <c r="E326" s="13" t="str">
        <f>IFERROR(IF(VLOOKUP(A326,Vocabulary!$A:$J,3,)=0,"",VLOOKUP(A326,Vocabulary!$A:$J,3,)),"")</f>
        <v>ConceptScheme for territories related to addresses.
Authorized concepts come from ISO-3166-1 alpha2 (recommended) and from NIS (only in case information regarding territory recognition by the Belgian state is relevant)</v>
      </c>
      <c r="F326" s="13" t="str">
        <f>IFERROR(IF(VLOOKUP(A326,Vocabulary!$A:$J,7,)=0,"",VLOOKUP(A326,Vocabulary!$A:$J,7,)),"")</f>
        <v xml:space="preserve">Reference for conceptschemes: https://statbel.fgov.be/nl/over-statbel/methodologie/classificaties/landencodes 
(ADDRESS)
</v>
      </c>
      <c r="H326" s="13" t="str">
        <f>IFERROR(IF(VLOOKUP(G326,Vocabulary!$A:$J,10,)=0,"",VLOOKUP(G326,Vocabulary!$A:$J,10,)),"")</f>
        <v/>
      </c>
      <c r="I326" s="24">
        <v>369</v>
      </c>
      <c r="J326" s="13" t="str">
        <f>IFERROR(IF(VLOOKUP(I326,Vocabulary!$A:$J,10,)=0,"",VLOOKUP(I326,Vocabulary!$A:$J,10,)),"")</f>
        <v>&lt;fed-thesaurus:territoryofaddress#id&gt;</v>
      </c>
      <c r="L326" s="13" t="str">
        <f>IFERROR(IF(VLOOKUP(K326,Vocabulary!$A:$J,10,)=0,"",VLOOKUP(K326,Vocabulary!$A:$J,10,)),"")</f>
        <v/>
      </c>
    </row>
    <row r="327" spans="1:12" ht="72" x14ac:dyDescent="0.3">
      <c r="A327" s="9">
        <v>370</v>
      </c>
      <c r="B327" s="13" t="str">
        <f>IFERROR(VLOOKUP(A327,Vocabulary!$A:$J,6,),"")</f>
        <v>FED</v>
      </c>
      <c r="C327" s="13" t="str">
        <f>IFERROR(VLOOKUP(A327,Vocabulary!$A:$J,4,),"")</f>
        <v>Location</v>
      </c>
      <c r="D327" s="13" t="str">
        <f>IFERROR(VLOOKUP(A327,Vocabulary!$A:$J,2,),"")</f>
        <v>TerritoryOfPlace</v>
      </c>
      <c r="E327" s="13" t="str">
        <f>IFERROR(IF(VLOOKUP(A327,Vocabulary!$A:$J,3,)=0,"",VLOOKUP(A327,Vocabulary!$A:$J,3,)),"")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F327" s="13" t="str">
        <f>IFERROR(IF(VLOOKUP(A327,Vocabulary!$A:$J,7,)=0,"",VLOOKUP(A327,Vocabulary!$A:$J,7,)),"")</f>
        <v xml:space="preserve">Reference for conceptschemes: https://statbel.fgov.be/nl/over-statbel/methodologie/classificaties/landencodes 
(PLACE)
</v>
      </c>
      <c r="H327" s="13" t="str">
        <f>IFERROR(IF(VLOOKUP(G327,Vocabulary!$A:$J,10,)=0,"",VLOOKUP(G327,Vocabulary!$A:$J,10,)),"")</f>
        <v/>
      </c>
      <c r="I327" s="24">
        <v>370</v>
      </c>
      <c r="J327" s="13" t="str">
        <f>IFERROR(IF(VLOOKUP(I327,Vocabulary!$A:$J,10,)=0,"",VLOOKUP(I327,Vocabulary!$A:$J,10,)),"")</f>
        <v>&lt;fed-thesaurus:territoryofplace#id&gt;</v>
      </c>
      <c r="L327" s="13" t="str">
        <f>IFERROR(IF(VLOOKUP(K327,Vocabulary!$A:$J,10,)=0,"",VLOOKUP(K327,Vocabulary!$A:$J,10,)),"")</f>
        <v/>
      </c>
    </row>
    <row r="328" spans="1:12" ht="144" x14ac:dyDescent="0.3">
      <c r="A328" s="9">
        <v>372</v>
      </c>
      <c r="B328" s="13" t="str">
        <f>IFERROR(VLOOKUP(A328,Vocabulary!$A:$J,6,),"")</f>
        <v>FED</v>
      </c>
      <c r="C328" s="13" t="str">
        <f>IFERROR(VLOOKUP(A328,Vocabulary!$A:$J,4,),"")</f>
        <v>Organization</v>
      </c>
      <c r="D328" s="13" t="str">
        <f>IFERROR(VLOOKUP(A328,Vocabulary!$A:$J,2,),"")</f>
        <v>LegalForm</v>
      </c>
      <c r="E328" s="13" t="str">
        <f>IFERROR(IF(VLOOKUP(A328,Vocabulary!$A:$J,3,)=0,"",VLOOKUP(A328,Vocabulary!$A:$J,3,)),"")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8" s="13" t="str">
        <f>IFERROR(IF(VLOOKUP(A328,Vocabulary!$A:$J,7,)=0,"",VLOOKUP(A328,Vocabulary!$A:$J,7,)),"")</f>
        <v>see https://economie.fgov.be/nl/themas/ondernemingen/kruispuntbank-van/diensten-voor-administraties/codetabellen (KBO-codes-legal.xls tab JuridicalForm)</v>
      </c>
      <c r="H328" s="13" t="str">
        <f>IFERROR(IF(VLOOKUP(G328,Vocabulary!$A:$J,10,)=0,"",VLOOKUP(G328,Vocabulary!$A:$J,10,)),"")</f>
        <v/>
      </c>
      <c r="I328" s="24">
        <v>372</v>
      </c>
      <c r="J328" s="13" t="str">
        <f>IFERROR(IF(VLOOKUP(I328,Vocabulary!$A:$J,10,)=0,"",VLOOKUP(I328,Vocabulary!$A:$J,10,)),"")</f>
        <v>&lt;fed-thesaurus:legalform#id&gt;</v>
      </c>
      <c r="K328" s="9">
        <v>633</v>
      </c>
      <c r="L328" s="13" t="str">
        <f>IFERROR(IF(VLOOKUP(K328,Vocabulary!$A:$J,10,)=0,"",VLOOKUP(K328,Vocabulary!$A:$J,10,)),"")</f>
        <v>&lt;vl-organisatie:Rechtsvormtype&gt;</v>
      </c>
    </row>
    <row r="329" spans="1:12" ht="57.6" x14ac:dyDescent="0.3">
      <c r="A329" s="9">
        <v>373</v>
      </c>
      <c r="B329" s="13" t="str">
        <f>IFERROR(VLOOKUP(A329,Vocabulary!$A:$J,6,),"")</f>
        <v>FED</v>
      </c>
      <c r="C329" s="13" t="str">
        <f>IFERROR(VLOOKUP(A329,Vocabulary!$A:$J,4,),"")</f>
        <v>Organization</v>
      </c>
      <c r="D329" s="13" t="str">
        <f>IFERROR(VLOOKUP(A329,Vocabulary!$A:$J,2,),"")</f>
        <v>LegalStatus</v>
      </c>
      <c r="E329" s="13" t="str">
        <f>IFERROR(IF(VLOOKUP(A329,Vocabulary!$A:$J,3,)=0,"",VLOOKUP(A329,Vocabulary!$A:$J,3,)),"")</f>
        <v>The conceptscheme "LegalStatus" indicates in which legal situation the company is at any moment in its life cycle.
Legal status of a company may change over time.</v>
      </c>
      <c r="F329" s="13" t="str">
        <f>IFERROR(IF(VLOOKUP(A329,Vocabulary!$A:$J,7,)=0,"",VLOOKUP(A329,Vocabulary!$A:$J,7,)),"")</f>
        <v>see https://economie.fgov.be/nl/themas/ondernemingen/kruispuntbank-van/diensten-voor-administraties/codetabellen (KBO-codes-legal.xls tab JuridicalSituation)</v>
      </c>
      <c r="H329" s="13" t="str">
        <f>IFERROR(IF(VLOOKUP(G329,Vocabulary!$A:$J,10,)=0,"",VLOOKUP(G329,Vocabulary!$A:$J,10,)),"")</f>
        <v/>
      </c>
      <c r="I329" s="24">
        <v>373</v>
      </c>
      <c r="J329" s="13" t="str">
        <f>IFERROR(IF(VLOOKUP(I329,Vocabulary!$A:$J,10,)=0,"",VLOOKUP(I329,Vocabulary!$A:$J,10,)),"")</f>
        <v>&lt;fed-thesaurus:legalstatus#id&gt;</v>
      </c>
      <c r="K329" s="9">
        <v>634</v>
      </c>
      <c r="L329" s="13" t="str">
        <f>IFERROR(IF(VLOOKUP(K329,Vocabulary!$A:$J,10,)=0,"",VLOOKUP(K329,Vocabulary!$A:$J,10,)),"")</f>
        <v>&lt;vl-organisatie:Rechtstoestandtype&gt;</v>
      </c>
    </row>
    <row r="330" spans="1:12" ht="57.6" x14ac:dyDescent="0.3">
      <c r="A330" s="9">
        <v>376</v>
      </c>
      <c r="B330" s="13" t="str">
        <f>IFERROR(VLOOKUP(A330,Vocabulary!$A:$J,6,),"")</f>
        <v>FED</v>
      </c>
      <c r="C330" s="13" t="str">
        <f>IFERROR(VLOOKUP(A330,Vocabulary!$A:$J,4,),"")</f>
        <v>Organization</v>
      </c>
      <c r="D330" s="13" t="str">
        <f>IFERROR(VLOOKUP(A330,Vocabulary!$A:$J,2,),"")</f>
        <v>OrganizationType</v>
      </c>
      <c r="E330" s="13" t="str">
        <f>IFERROR(IF(VLOOKUP(A330,Vocabulary!$A:$J,3,)=0,"",VLOOKUP(A330,Vocabulary!$A:$J,3,)),"")</f>
        <v>The conceptscheme "OrganizationType" specifies whether the company is
- an enterprise natural person or
- a legal entity/undertaking without legal personality.</v>
      </c>
      <c r="F330" s="13" t="str">
        <f>IFERROR(IF(VLOOKUP(A330,Vocabulary!$A:$J,7,)=0,"",VLOOKUP(A330,Vocabulary!$A:$J,7,)),"")</f>
        <v>see https://economie.fgov.be/nl/themas/ondernemingen/kruispuntbank-van/diensten-voor-administraties/codetabellen (KBO-codes-legal.xls tab TypeOfEnterprise)</v>
      </c>
      <c r="H330" s="13" t="str">
        <f>IFERROR(IF(VLOOKUP(G330,Vocabulary!$A:$J,10,)=0,"",VLOOKUP(G330,Vocabulary!$A:$J,10,)),"")</f>
        <v/>
      </c>
      <c r="I330" s="24">
        <v>376</v>
      </c>
      <c r="J330" s="13" t="str">
        <f>IFERROR(IF(VLOOKUP(I330,Vocabulary!$A:$J,10,)=0,"",VLOOKUP(I330,Vocabulary!$A:$J,10,)),"")</f>
        <v>&lt;fed-thesaurus:organizationtype#id&gt;</v>
      </c>
      <c r="K330" s="9">
        <v>635</v>
      </c>
      <c r="L330" s="13" t="str">
        <f>IFERROR(IF(VLOOKUP(K330,Vocabulary!$A:$J,10,)=0,"",VLOOKUP(K330,Vocabulary!$A:$J,10,)),"")</f>
        <v>&lt;vl-organisatie:Rechtspersoonlijkheidtype&gt;</v>
      </c>
    </row>
    <row r="331" spans="1:12" ht="57.6" x14ac:dyDescent="0.3">
      <c r="A331" s="9">
        <v>377</v>
      </c>
      <c r="B331" s="13" t="str">
        <f>IFERROR(VLOOKUP(A331,Vocabulary!$A:$J,6,),"")</f>
        <v>FED</v>
      </c>
      <c r="C331" s="13" t="str">
        <f>IFERROR(VLOOKUP(A331,Vocabulary!$A:$J,4,),"")</f>
        <v>Organization</v>
      </c>
      <c r="D331" s="13" t="str">
        <f>IFERROR(VLOOKUP(A331,Vocabulary!$A:$J,2,),"")</f>
        <v>Authorization</v>
      </c>
      <c r="E331" s="13" t="str">
        <f>IFERROR(IF(VLOOKUP(A331,Vocabulary!$A:$J,3,)=0,"",VLOOKUP(A331,Vocabulary!$A:$J,3,)),"")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F331" s="13" t="str">
        <f>IFERROR(IF(VLOOKUP(A331,Vocabulary!$A:$J,7,)=0,"",VLOOKUP(A331,Vocabulary!$A:$J,7,)),"")</f>
        <v>see https://economie.fgov.be/nl/themas/ondernemingen/kruispuntbank-van/diensten-voor-administraties/codetabellen (KBO-codes-quality-aut-activities.xls tab 'Permission' )</v>
      </c>
      <c r="H331" s="13" t="str">
        <f>IFERROR(IF(VLOOKUP(G331,Vocabulary!$A:$J,10,)=0,"",VLOOKUP(G331,Vocabulary!$A:$J,10,)),"")</f>
        <v/>
      </c>
      <c r="I331" s="24">
        <v>377</v>
      </c>
      <c r="J331" s="13" t="str">
        <f>IFERROR(IF(VLOOKUP(I331,Vocabulary!$A:$J,10,)=0,"",VLOOKUP(I331,Vocabulary!$A:$J,10,)),"")</f>
        <v>&lt;fed-thesaurus:authorization#id&gt;</v>
      </c>
      <c r="L331" s="13" t="str">
        <f>IFERROR(IF(VLOOKUP(K331,Vocabulary!$A:$J,10,)=0,"",VLOOKUP(K331,Vocabulary!$A:$J,10,)),"")</f>
        <v/>
      </c>
    </row>
    <row r="332" spans="1:12" x14ac:dyDescent="0.3">
      <c r="A332" s="9">
        <v>378</v>
      </c>
      <c r="B332" s="13" t="str">
        <f>IFERROR(VLOOKUP(A332,Vocabulary!$A:$J,6,),"")</f>
        <v>FED</v>
      </c>
      <c r="C332" s="13" t="str">
        <f>IFERROR(VLOOKUP(A332,Vocabulary!$A:$J,4,),"")</f>
        <v>Location</v>
      </c>
      <c r="D332" s="13" t="str">
        <f>IFERROR(VLOOKUP(A332,Vocabulary!$A:$J,2,),"")</f>
        <v>PositionGeometryMethod</v>
      </c>
      <c r="E332" s="13" t="str">
        <f>IFERROR(IF(VLOOKUP(A332,Vocabulary!$A:$J,3,)=0,"",VLOOKUP(A332,Vocabulary!$A:$J,3,)),"")</f>
        <v>Conceptscheme with Position geometry method values.</v>
      </c>
      <c r="F332" s="13" t="str">
        <f>IFERROR(IF(VLOOKUP(A332,Vocabulary!$A:$J,7,)=0,"",VLOOKUP(A332,Vocabulary!$A:$J,7,)),"")</f>
        <v/>
      </c>
      <c r="H332" s="13" t="str">
        <f>IFERROR(IF(VLOOKUP(G332,Vocabulary!$A:$J,10,)=0,"",VLOOKUP(G332,Vocabulary!$A:$J,10,)),"")</f>
        <v/>
      </c>
      <c r="I332" s="24">
        <v>378</v>
      </c>
      <c r="J332" s="13" t="str">
        <f>IFERROR(IF(VLOOKUP(I332,Vocabulary!$A:$J,10,)=0,"",VLOOKUP(I332,Vocabulary!$A:$J,10,)),"")</f>
        <v>&lt;inspire-code:GeoMetryMethodValue&gt;</v>
      </c>
      <c r="L332" s="13" t="str">
        <f>IFERROR(IF(VLOOKUP(K332,Vocabulary!$A:$J,10,)=0,"",VLOOKUP(K332,Vocabulary!$A:$J,10,)),"")</f>
        <v/>
      </c>
    </row>
    <row r="333" spans="1:12" x14ac:dyDescent="0.3">
      <c r="A333" s="9">
        <v>379</v>
      </c>
      <c r="B333" s="13" t="str">
        <f>IFERROR(VLOOKUP(A333,Vocabulary!$A:$J,6,),"")</f>
        <v>FED</v>
      </c>
      <c r="C333" s="13" t="str">
        <f>IFERROR(VLOOKUP(A333,Vocabulary!$A:$J,4,),"")</f>
        <v>Location</v>
      </c>
      <c r="D333" s="13" t="str">
        <f>IFERROR(VLOOKUP(A333,Vocabulary!$A:$J,2,),"")</f>
        <v>PositionSpecification</v>
      </c>
      <c r="E333" s="13" t="str">
        <f>IFERROR(IF(VLOOKUP(A333,Vocabulary!$A:$J,3,)=0,"",VLOOKUP(A333,Vocabulary!$A:$J,3,)),"")</f>
        <v>Conceptscheme with position specification values.</v>
      </c>
      <c r="F333" s="13" t="str">
        <f>IFERROR(IF(VLOOKUP(A333,Vocabulary!$A:$J,7,)=0,"",VLOOKUP(A333,Vocabulary!$A:$J,7,)),"")</f>
        <v/>
      </c>
      <c r="H333" s="13" t="str">
        <f>IFERROR(IF(VLOOKUP(G333,Vocabulary!$A:$J,10,)=0,"",VLOOKUP(G333,Vocabulary!$A:$J,10,)),"")</f>
        <v/>
      </c>
      <c r="I333" s="24">
        <v>379</v>
      </c>
      <c r="J333" s="13" t="str">
        <f>IFERROR(IF(VLOOKUP(I333,Vocabulary!$A:$J,10,)=0,"",VLOOKUP(I333,Vocabulary!$A:$J,10,)),"")</f>
        <v>&lt;inspire-code:GeometrySpecification&gt;</v>
      </c>
      <c r="L333" s="13" t="str">
        <f>IFERROR(IF(VLOOKUP(K333,Vocabulary!$A:$J,10,)=0,"",VLOOKUP(K333,Vocabulary!$A:$J,10,)),"")</f>
        <v/>
      </c>
    </row>
    <row r="334" spans="1:12" ht="57.6" x14ac:dyDescent="0.3">
      <c r="A334" s="9">
        <v>380</v>
      </c>
      <c r="B334" s="13" t="str">
        <f>IFERROR(VLOOKUP(A334,Vocabulary!$A:$J,6,),"")</f>
        <v>FED</v>
      </c>
      <c r="C334" s="13" t="str">
        <f>IFERROR(VLOOKUP(A334,Vocabulary!$A:$J,4,),"")</f>
        <v>Organization</v>
      </c>
      <c r="D334" s="13" t="str">
        <f>IFERROR(VLOOKUP(A334,Vocabulary!$A:$J,2,),"")</f>
        <v>EndReason</v>
      </c>
      <c r="E334" s="13" t="str">
        <f>IFERROR(IF(VLOOKUP(A334,Vocabulary!$A:$J,3,)=0,"",VLOOKUP(A334,Vocabulary!$A:$J,3,)),"")</f>
        <v>The conceptscheme "EndReason" gives the reason why an organization or one of its sites has been stopped.</v>
      </c>
      <c r="F334" s="13" t="str">
        <f>IFERROR(IF(VLOOKUP(A334,Vocabulary!$A:$J,7,)=0,"",VLOOKUP(A334,Vocabulary!$A:$J,7,)),"")</f>
        <v>see https://economie.fgov.be/nl/themas/ondernemingen/kruispuntbank-van/diensten-voor-administraties/codetabellen (KBO-codes-legal.xls tab StopReasonEnterprise)</v>
      </c>
      <c r="H334" s="13" t="str">
        <f>IFERROR(IF(VLOOKUP(G334,Vocabulary!$A:$J,10,)=0,"",VLOOKUP(G334,Vocabulary!$A:$J,10,)),"")</f>
        <v/>
      </c>
      <c r="I334" s="24">
        <v>380</v>
      </c>
      <c r="J334" s="13" t="str">
        <f>IFERROR(IF(VLOOKUP(I334,Vocabulary!$A:$J,10,)=0,"",VLOOKUP(I334,Vocabulary!$A:$J,10,)),"")</f>
        <v>&lt;fed-thesaurus:endreason#id&gt;</v>
      </c>
      <c r="L334" s="13" t="str">
        <f>IFERROR(IF(VLOOKUP(K334,Vocabulary!$A:$J,10,)=0,"",VLOOKUP(K334,Vocabulary!$A:$J,10,)),"")</f>
        <v/>
      </c>
    </row>
    <row r="335" spans="1:12" ht="28.8" x14ac:dyDescent="0.3">
      <c r="A335" s="9">
        <v>383</v>
      </c>
      <c r="B335" s="13" t="str">
        <f>IFERROR(VLOOKUP(A335,Vocabulary!$A:$J,6,),"")</f>
        <v>FED</v>
      </c>
      <c r="C335" s="13" t="str">
        <f>IFERROR(VLOOKUP(A335,Vocabulary!$A:$J,4,),"")</f>
        <v>Person</v>
      </c>
      <c r="D335" s="13" t="str">
        <f>IFERROR(VLOOKUP(A335,Vocabulary!$A:$J,2,),"")</f>
        <v>Register</v>
      </c>
      <c r="E335" s="13" t="str">
        <f>IFERROR(IF(VLOOKUP(A335,Vocabulary!$A:$J,3,)=0,"",VLOOKUP(A335,Vocabulary!$A:$J,3,)),"")</f>
        <v>Conceptscheme with the values for a register.</v>
      </c>
      <c r="F335" s="13" t="str">
        <f>IFERROR(IF(VLOOKUP(A335,Vocabulary!$A:$J,7,)=0,"",VLOOKUP(A335,Vocabulary!$A:$J,7,)),"")</f>
        <v>Exhaustive list to provide.
TODO SPF Finances, KSZ</v>
      </c>
      <c r="H335" s="13" t="str">
        <f>IFERROR(IF(VLOOKUP(G335,Vocabulary!$A:$J,10,)=0,"",VLOOKUP(G335,Vocabulary!$A:$J,10,)),"")</f>
        <v/>
      </c>
      <c r="I335" s="24">
        <v>383</v>
      </c>
      <c r="J335" s="13" t="str">
        <f>IFERROR(IF(VLOOKUP(I335,Vocabulary!$A:$J,10,)=0,"",VLOOKUP(I335,Vocabulary!$A:$J,10,)),"")</f>
        <v>&lt;fed-thesaurus:register#id&gt;</v>
      </c>
      <c r="L335" s="13" t="str">
        <f>IFERROR(IF(VLOOKUP(K335,Vocabulary!$A:$J,10,)=0,"",VLOOKUP(K335,Vocabulary!$A:$J,10,)),"")</f>
        <v/>
      </c>
    </row>
    <row r="336" spans="1:12" ht="28.8" x14ac:dyDescent="0.3">
      <c r="A336" s="9">
        <v>384</v>
      </c>
      <c r="B336" s="13" t="str">
        <f>IFERROR(VLOOKUP(A336,Vocabulary!$A:$J,6,),"")</f>
        <v>VL</v>
      </c>
      <c r="C336" s="13" t="str">
        <f>IFERROR(VLOOKUP(A336,Vocabulary!$A:$J,4,),"")</f>
        <v>Generic</v>
      </c>
      <c r="D336" s="13" t="str">
        <f>IFERROR(VLOOKUP(A336,Vocabulary!$A:$J,2,),"")</f>
        <v>Gebeurtenisdatum</v>
      </c>
      <c r="E336" s="13" t="str">
        <f>IFERROR(IF(VLOOKUP(A336,Vocabulary!$A:$J,3,)=0,"",VLOOKUP(A336,Vocabulary!$A:$J,3,)),"")</f>
        <v>Datum waarop een gebeurtenis plaatsvond evt op een alternatieve manier beschreven.</v>
      </c>
      <c r="F336" s="13" t="str">
        <f>IFERROR(IF(VLOOKUP(A336,Vocabulary!$A:$J,7,)=0,"",VLOOKUP(A336,Vocabulary!$A:$J,7,)),"")</f>
        <v/>
      </c>
      <c r="H336" s="13" t="str">
        <f>IFERROR(IF(VLOOKUP(G336,Vocabulary!$A:$J,10,)=0,"",VLOOKUP(G336,Vocabulary!$A:$J,10,)),"")</f>
        <v/>
      </c>
      <c r="J336" s="13" t="str">
        <f>IFERROR(IF(VLOOKUP(I336,Vocabulary!$A:$J,10,)=0,"",VLOOKUP(I336,Vocabulary!$A:$J,10,)),"")</f>
        <v/>
      </c>
      <c r="K336" s="9">
        <v>384</v>
      </c>
      <c r="L336" s="13" t="str">
        <f>IFERROR(IF(VLOOKUP(K336,Vocabulary!$A:$J,10,)=0,"",VLOOKUP(K336,Vocabulary!$A:$J,10,)),"")</f>
        <v>&lt;vl-generiek:Gebeurtenisdatum&gt;</v>
      </c>
    </row>
    <row r="337" spans="1:12" x14ac:dyDescent="0.3">
      <c r="A337" s="9">
        <v>385</v>
      </c>
      <c r="B337" s="13" t="str">
        <f>IFERROR(VLOOKUP(A337,Vocabulary!$A:$J,6,),"")</f>
        <v>VL</v>
      </c>
      <c r="C337" s="13" t="str">
        <f>IFERROR(VLOOKUP(A337,Vocabulary!$A:$J,4,),"")</f>
        <v>Generic</v>
      </c>
      <c r="D337" s="13" t="str">
        <f>IFERROR(VLOOKUP(A337,Vocabulary!$A:$J,2,),"")</f>
        <v>GeografischePositie</v>
      </c>
      <c r="E337" s="13" t="str">
        <f>IFERROR(IF(VLOOKUP(A337,Vocabulary!$A:$J,3,)=0,"",VLOOKUP(A337,Vocabulary!$A:$J,3,)),"")</f>
        <v>Geografische positie aangegeven dmv een punt.</v>
      </c>
      <c r="F337" s="13" t="str">
        <f>IFERROR(IF(VLOOKUP(A337,Vocabulary!$A:$J,7,)=0,"",VLOOKUP(A337,Vocabulary!$A:$J,7,)),"")</f>
        <v/>
      </c>
      <c r="G337" s="4">
        <v>117</v>
      </c>
      <c r="H337" s="13" t="str">
        <f>IFERROR(IF(VLOOKUP(G337,Vocabulary!$A:$J,10,)=0,"",VLOOKUP(G337,Vocabulary!$A:$J,10,)),"")</f>
        <v>&lt;eu:LocationGeometry&gt;</v>
      </c>
      <c r="I337" s="24">
        <v>255</v>
      </c>
      <c r="J337" s="13" t="str">
        <f>IFERROR(IF(VLOOKUP(I337,Vocabulary!$A:$J,10,)=0,"",VLOOKUP(I337,Vocabulary!$A:$J,10,)),"")</f>
        <v>&lt;inspire-ad:GeographicPosition&gt;</v>
      </c>
      <c r="K337" s="9">
        <v>385</v>
      </c>
      <c r="L337" s="13" t="str">
        <f>IFERROR(IF(VLOOKUP(K337,Vocabulary!$A:$J,10,)=0,"",VLOOKUP(K337,Vocabulary!$A:$J,10,)),"")</f>
        <v>&lt;vl-generiek:GeografischePositie&gt;</v>
      </c>
    </row>
    <row r="338" spans="1:12" x14ac:dyDescent="0.3">
      <c r="A338" s="9">
        <v>386</v>
      </c>
      <c r="B338" s="13" t="str">
        <f>IFERROR(VLOOKUP(A338,Vocabulary!$A:$J,6,),"")</f>
        <v>VL</v>
      </c>
      <c r="C338" s="13" t="str">
        <f>IFERROR(VLOOKUP(A338,Vocabulary!$A:$J,4,),"")</f>
        <v>Generic</v>
      </c>
      <c r="D338" s="13" t="str">
        <f>IFERROR(VLOOKUP(A338,Vocabulary!$A:$J,2,),"")</f>
        <v>GestructureerdeIdentificator</v>
      </c>
      <c r="E338" s="13" t="str">
        <f>IFERROR(IF(VLOOKUP(A338,Vocabulary!$A:$J,3,)=0,"",VLOOKUP(A338,Vocabulary!$A:$J,3,)),"")</f>
        <v>Identificator van een object opgesplitst in zijn onderdelen.</v>
      </c>
      <c r="F338" s="13" t="str">
        <f>IFERROR(IF(VLOOKUP(A338,Vocabulary!$A:$J,7,)=0,"",VLOOKUP(A338,Vocabulary!$A:$J,7,)),"")</f>
        <v/>
      </c>
      <c r="H338" s="13" t="str">
        <f>IFERROR(IF(VLOOKUP(G338,Vocabulary!$A:$J,10,)=0,"",VLOOKUP(G338,Vocabulary!$A:$J,10,)),"")</f>
        <v/>
      </c>
      <c r="I338" s="24">
        <v>256</v>
      </c>
      <c r="J338" s="13" t="str">
        <f>IFERROR(IF(VLOOKUP(I338,Vocabulary!$A:$J,10,)=0,"",VLOOKUP(I338,Vocabulary!$A:$J,10,)),"")</f>
        <v>&lt;adms:Identifier&gt;</v>
      </c>
      <c r="K338" s="9">
        <v>386</v>
      </c>
      <c r="L338" s="13" t="str">
        <f>IFERROR(IF(VLOOKUP(K338,Vocabulary!$A:$J,10,)=0,"",VLOOKUP(K338,Vocabulary!$A:$J,10,)),"")</f>
        <v>&lt;vl-generiek:GestructureerdeIdentificator&gt;</v>
      </c>
    </row>
    <row r="339" spans="1:12" x14ac:dyDescent="0.3">
      <c r="A339" s="9">
        <v>387</v>
      </c>
      <c r="B339" s="13" t="str">
        <f>IFERROR(VLOOKUP(A339,Vocabulary!$A:$J,6,),"")</f>
        <v>VL</v>
      </c>
      <c r="C339" s="13" t="str">
        <f>IFERROR(VLOOKUP(A339,Vocabulary!$A:$J,4,),"")</f>
        <v>Generic</v>
      </c>
      <c r="D339" s="13" t="str">
        <f>IFERROR(VLOOKUP(A339,Vocabulary!$A:$J,2,),"")</f>
        <v>Gebeurtenisdatum.begin</v>
      </c>
      <c r="E339" s="13" t="str">
        <f>IFERROR(IF(VLOOKUP(A339,Vocabulary!$A:$J,3,)=0,"",VLOOKUP(A339,Vocabulary!$A:$J,3,)),"")</f>
        <v>Datum en tijd waarop de gebeurtenis startte.</v>
      </c>
      <c r="F339" s="13" t="str">
        <f>IFERROR(IF(VLOOKUP(A339,Vocabulary!$A:$J,7,)=0,"",VLOOKUP(A339,Vocabulary!$A:$J,7,)),"")</f>
        <v/>
      </c>
      <c r="H339" s="13" t="str">
        <f>IFERROR(IF(VLOOKUP(G339,Vocabulary!$A:$J,10,)=0,"",VLOOKUP(G339,Vocabulary!$A:$J,10,)),"")</f>
        <v/>
      </c>
      <c r="J339" s="13" t="str">
        <f>IFERROR(IF(VLOOKUP(I339,Vocabulary!$A:$J,10,)=0,"",VLOOKUP(I339,Vocabulary!$A:$J,10,)),"")</f>
        <v/>
      </c>
      <c r="K339" s="9">
        <v>387</v>
      </c>
      <c r="L339" s="13" t="str">
        <f>IFERROR(IF(VLOOKUP(K339,Vocabulary!$A:$J,10,)=0,"",VLOOKUP(K339,Vocabulary!$A:$J,10,)),"")</f>
        <v>&lt;vl-generiek:Gebeurtenisdatum.begin&gt;</v>
      </c>
    </row>
    <row r="340" spans="1:12" x14ac:dyDescent="0.3">
      <c r="A340" s="9">
        <v>388</v>
      </c>
      <c r="B340" s="13" t="str">
        <f>IFERROR(VLOOKUP(A340,Vocabulary!$A:$J,6,),"")</f>
        <v>VL</v>
      </c>
      <c r="C340" s="13" t="str">
        <f>IFERROR(VLOOKUP(A340,Vocabulary!$A:$J,4,),"")</f>
        <v>Generic</v>
      </c>
      <c r="D340" s="13" t="str">
        <f>IFERROR(VLOOKUP(A340,Vocabulary!$A:$J,2,),"")</f>
        <v>TijdsInterval.begin</v>
      </c>
      <c r="E340" s="13" t="str">
        <f>IFERROR(IF(VLOOKUP(A340,Vocabulary!$A:$J,3,)=0,"",VLOOKUP(A340,Vocabulary!$A:$J,3,)),"")</f>
        <v>Moment waarop het tijdsinterval begint.</v>
      </c>
      <c r="F340" s="13" t="str">
        <f>IFERROR(IF(VLOOKUP(A340,Vocabulary!$A:$J,7,)=0,"",VLOOKUP(A340,Vocabulary!$A:$J,7,)),"")</f>
        <v/>
      </c>
      <c r="H340" s="13" t="str">
        <f>IFERROR(IF(VLOOKUP(G340,Vocabulary!$A:$J,10,)=0,"",VLOOKUP(G340,Vocabulary!$A:$J,10,)),"")</f>
        <v/>
      </c>
      <c r="I340" s="24">
        <v>355</v>
      </c>
      <c r="J340" s="13" t="str">
        <f>IFERROR(IF(VLOOKUP(I340,Vocabulary!$A:$J,10,)=0,"",VLOOKUP(I340,Vocabulary!$A:$J,10,)),"")</f>
        <v>&lt;schema:startDate&gt;</v>
      </c>
      <c r="K340" s="9">
        <v>388</v>
      </c>
      <c r="L340" s="13" t="str">
        <f>IFERROR(IF(VLOOKUP(K340,Vocabulary!$A:$J,10,)=0,"",VLOOKUP(K340,Vocabulary!$A:$J,10,)),"")</f>
        <v>&lt;vl-generiek:TijdsInterval.begin&gt;</v>
      </c>
    </row>
    <row r="341" spans="1:12" ht="72" x14ac:dyDescent="0.3">
      <c r="A341" s="9">
        <v>389</v>
      </c>
      <c r="B341" s="13" t="str">
        <f>IFERROR(VLOOKUP(A341,Vocabulary!$A:$J,6,),"")</f>
        <v>VL</v>
      </c>
      <c r="C341" s="13" t="str">
        <f>IFERROR(VLOOKUP(A341,Vocabulary!$A:$J,4,),"")</f>
        <v>Generic</v>
      </c>
      <c r="D341" s="13" t="str">
        <f>IFERROR(VLOOKUP(A341,Vocabulary!$A:$J,2,),"")</f>
        <v>bewerking</v>
      </c>
      <c r="E341" s="13" t="str">
        <f>IFERROR(IF(VLOOKUP(A341,Vocabulary!$A:$J,3,)=0,"",VLOOKUP(A341,Vocabulary!$A:$J,3,)),"")</f>
        <v>Aard vd bewerking die ihkv de activiteit op de entiteit is uitgevoerd.
Gebruik
Bvb "correctie" als de entiteit een record is en bvb gegenereerd werd om het voorgaand record ve object te verbeteren.</v>
      </c>
      <c r="F341" s="13" t="str">
        <f>IFERROR(IF(VLOOKUP(A341,Vocabulary!$A:$J,7,)=0,"",VLOOKUP(A341,Vocabulary!$A:$J,7,)),"")</f>
        <v/>
      </c>
      <c r="H341" s="13" t="str">
        <f>IFERROR(IF(VLOOKUP(G341,Vocabulary!$A:$J,10,)=0,"",VLOOKUP(G341,Vocabulary!$A:$J,10,)),"")</f>
        <v/>
      </c>
      <c r="J341" s="13" t="str">
        <f>IFERROR(IF(VLOOKUP(I341,Vocabulary!$A:$J,10,)=0,"",VLOOKUP(I341,Vocabulary!$A:$J,10,)),"")</f>
        <v/>
      </c>
      <c r="K341" s="9">
        <v>389</v>
      </c>
      <c r="L341" s="13" t="str">
        <f>IFERROR(IF(VLOOKUP(K341,Vocabulary!$A:$J,10,)=0,"",VLOOKUP(K341,Vocabulary!$A:$J,10,)),"")</f>
        <v>&lt;vl-generiek:bewerking&gt;</v>
      </c>
    </row>
    <row r="342" spans="1:12" ht="72" x14ac:dyDescent="0.3">
      <c r="A342" s="9">
        <v>390</v>
      </c>
      <c r="B342" s="13" t="str">
        <f>IFERROR(VLOOKUP(A342,Vocabulary!$A:$J,6,),"")</f>
        <v>VL</v>
      </c>
      <c r="C342" s="13" t="str">
        <f>IFERROR(VLOOKUP(A342,Vocabulary!$A:$J,4,),"")</f>
        <v>Generic</v>
      </c>
      <c r="D342" s="13" t="str">
        <f>IFERROR(VLOOKUP(A342,Vocabulary!$A:$J,2,),"")</f>
        <v>default</v>
      </c>
      <c r="E342" s="13" t="str">
        <f>IFERROR(IF(VLOOKUP(A342,Vocabulary!$A:$J,3,)=0,"",VLOOKUP(A342,Vocabulary!$A:$J,3,)),"")</f>
        <v>Geeft aan of de positie een default positie is.
Gebruik
Hieronder wordt de positie verstaan die per default moet worden gebruikt als het object meerdere posities heeft.</v>
      </c>
      <c r="F342" s="13" t="str">
        <f>IFERROR(IF(VLOOKUP(A342,Vocabulary!$A:$J,7,)=0,"",VLOOKUP(A342,Vocabulary!$A:$J,7,)),"")</f>
        <v/>
      </c>
      <c r="H342" s="13" t="str">
        <f>IFERROR(IF(VLOOKUP(G342,Vocabulary!$A:$J,10,)=0,"",VLOOKUP(G342,Vocabulary!$A:$J,10,)),"")</f>
        <v/>
      </c>
      <c r="J342" s="13" t="str">
        <f>IFERROR(IF(VLOOKUP(I342,Vocabulary!$A:$J,10,)=0,"",VLOOKUP(I342,Vocabulary!$A:$J,10,)),"")</f>
        <v/>
      </c>
      <c r="K342" s="9">
        <v>390</v>
      </c>
      <c r="L342" s="13" t="str">
        <f>IFERROR(IF(VLOOKUP(K342,Vocabulary!$A:$J,10,)=0,"",VLOOKUP(K342,Vocabulary!$A:$J,10,)),"")</f>
        <v>&lt;vl-generiek:default&gt;</v>
      </c>
    </row>
    <row r="343" spans="1:12" x14ac:dyDescent="0.3">
      <c r="A343" s="9">
        <v>391</v>
      </c>
      <c r="B343" s="13" t="str">
        <f>IFERROR(VLOOKUP(A343,Vocabulary!$A:$J,6,),"")</f>
        <v>VL</v>
      </c>
      <c r="C343" s="13" t="str">
        <f>IFERROR(VLOOKUP(A343,Vocabulary!$A:$J,4,),"")</f>
        <v>Generic</v>
      </c>
      <c r="D343" s="13" t="str">
        <f>IFERROR(VLOOKUP(A343,Vocabulary!$A:$J,2,),"")</f>
        <v>Gebeurtenisdatum.einde</v>
      </c>
      <c r="E343" s="13" t="str">
        <f>IFERROR(IF(VLOOKUP(A343,Vocabulary!$A:$J,3,)=0,"",VLOOKUP(A343,Vocabulary!$A:$J,3,)),"")</f>
        <v>Datum en tijd waarop de gebeurtenis eindigde.</v>
      </c>
      <c r="F343" s="13" t="str">
        <f>IFERROR(IF(VLOOKUP(A343,Vocabulary!$A:$J,7,)=0,"",VLOOKUP(A343,Vocabulary!$A:$J,7,)),"")</f>
        <v/>
      </c>
      <c r="H343" s="13" t="str">
        <f>IFERROR(IF(VLOOKUP(G343,Vocabulary!$A:$J,10,)=0,"",VLOOKUP(G343,Vocabulary!$A:$J,10,)),"")</f>
        <v/>
      </c>
      <c r="J343" s="13" t="str">
        <f>IFERROR(IF(VLOOKUP(I343,Vocabulary!$A:$J,10,)=0,"",VLOOKUP(I343,Vocabulary!$A:$J,10,)),"")</f>
        <v/>
      </c>
      <c r="K343" s="9">
        <v>391</v>
      </c>
      <c r="L343" s="13" t="str">
        <f>IFERROR(IF(VLOOKUP(K343,Vocabulary!$A:$J,10,)=0,"",VLOOKUP(K343,Vocabulary!$A:$J,10,)),"")</f>
        <v>&lt;vl-generiek:Gebeurtenisdatum.einde&gt;</v>
      </c>
    </row>
    <row r="344" spans="1:12" x14ac:dyDescent="0.3">
      <c r="A344" s="9">
        <v>392</v>
      </c>
      <c r="B344" s="13" t="str">
        <f>IFERROR(VLOOKUP(A344,Vocabulary!$A:$J,6,),"")</f>
        <v>VL</v>
      </c>
      <c r="C344" s="13" t="str">
        <f>IFERROR(VLOOKUP(A344,Vocabulary!$A:$J,4,),"")</f>
        <v>Generic</v>
      </c>
      <c r="D344" s="13" t="str">
        <f>IFERROR(VLOOKUP(A344,Vocabulary!$A:$J,2,),"")</f>
        <v>TijdsInterval.einde</v>
      </c>
      <c r="E344" s="13" t="str">
        <f>IFERROR(IF(VLOOKUP(A344,Vocabulary!$A:$J,3,)=0,"",VLOOKUP(A344,Vocabulary!$A:$J,3,)),"")</f>
        <v>Moment waarop het tijdsinterval eindigt</v>
      </c>
      <c r="F344" s="13" t="str">
        <f>IFERROR(IF(VLOOKUP(A344,Vocabulary!$A:$J,7,)=0,"",VLOOKUP(A344,Vocabulary!$A:$J,7,)),"")</f>
        <v/>
      </c>
      <c r="H344" s="13" t="str">
        <f>IFERROR(IF(VLOOKUP(G344,Vocabulary!$A:$J,10,)=0,"",VLOOKUP(G344,Vocabulary!$A:$J,10,)),"")</f>
        <v/>
      </c>
      <c r="I344" s="24">
        <v>352</v>
      </c>
      <c r="J344" s="13" t="str">
        <f>IFERROR(IF(VLOOKUP(I344,Vocabulary!$A:$J,10,)=0,"",VLOOKUP(I344,Vocabulary!$A:$J,10,)),"")</f>
        <v>&lt;schema:endDate&gt;</v>
      </c>
      <c r="K344" s="9">
        <v>392</v>
      </c>
      <c r="L344" s="13" t="str">
        <f>IFERROR(IF(VLOOKUP(K344,Vocabulary!$A:$J,10,)=0,"",VLOOKUP(K344,Vocabulary!$A:$J,10,)),"")</f>
        <v>&lt;vl-generiek:TijdsInterval.einde&gt;</v>
      </c>
    </row>
    <row r="345" spans="1:12" x14ac:dyDescent="0.3">
      <c r="A345" s="9">
        <v>393</v>
      </c>
      <c r="B345" s="13" t="str">
        <f>IFERROR(VLOOKUP(A345,Vocabulary!$A:$J,6,),"")</f>
        <v>VL</v>
      </c>
      <c r="C345" s="13" t="str">
        <f>IFERROR(VLOOKUP(A345,Vocabulary!$A:$J,4,),"")</f>
        <v>Generic</v>
      </c>
      <c r="D345" s="13" t="str">
        <f>IFERROR(VLOOKUP(A345,Vocabulary!$A:$J,2,),"")</f>
        <v>gestructureerdeIdentificator</v>
      </c>
      <c r="E345" s="13" t="str">
        <f>IFERROR(IF(VLOOKUP(A345,Vocabulary!$A:$J,3,)=0,"",VLOOKUP(A345,Vocabulary!$A:$J,3,)),"")</f>
        <v>Identificator vh object opgesplitst in zijn onderdelen.</v>
      </c>
      <c r="F345" s="13" t="str">
        <f>IFERROR(IF(VLOOKUP(A345,Vocabulary!$A:$J,7,)=0,"",VLOOKUP(A345,Vocabulary!$A:$J,7,)),"")</f>
        <v/>
      </c>
      <c r="H345" s="13" t="str">
        <f>IFERROR(IF(VLOOKUP(G345,Vocabulary!$A:$J,10,)=0,"",VLOOKUP(G345,Vocabulary!$A:$J,10,)),"")</f>
        <v/>
      </c>
      <c r="I345" s="24">
        <v>679</v>
      </c>
      <c r="J345" s="13" t="str">
        <f>IFERROR(IF(VLOOKUP(I345,Vocabulary!$A:$J,10,)=0,"",VLOOKUP(I345,Vocabulary!$A:$J,10,)),"")</f>
        <v>&lt;adms:identifier&gt;</v>
      </c>
      <c r="K345" s="9">
        <v>393</v>
      </c>
      <c r="L345" s="13" t="str">
        <f>IFERROR(IF(VLOOKUP(K345,Vocabulary!$A:$J,10,)=0,"",VLOOKUP(K345,Vocabulary!$A:$J,10,)),"")</f>
        <v>&lt;vl-generiek:gestructureerdeIdentificator&gt;</v>
      </c>
    </row>
    <row r="346" spans="1:12" ht="100.8" x14ac:dyDescent="0.3">
      <c r="A346" s="9">
        <v>394</v>
      </c>
      <c r="B346" s="13" t="str">
        <f>IFERROR(VLOOKUP(A346,Vocabulary!$A:$J,6,),"")</f>
        <v>VL</v>
      </c>
      <c r="C346" s="13" t="str">
        <f>IFERROR(VLOOKUP(A346,Vocabulary!$A:$J,4,),"")</f>
        <v>Generic</v>
      </c>
      <c r="D346" s="13" t="str">
        <f>IFERROR(VLOOKUP(A346,Vocabulary!$A:$J,2,),"")</f>
        <v>handeldeInOpdrachtVan</v>
      </c>
      <c r="E346" s="13" t="str">
        <f>IFERROR(IF(VLOOKUP(A346,Vocabulary!$A:$J,3,)=0,"",VLOOKUP(A346,Vocabulary!$A:$J,3,)),"")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6" s="13" t="str">
        <f>IFERROR(IF(VLOOKUP(A346,Vocabulary!$A:$J,7,)=0,"",VLOOKUP(A346,Vocabulary!$A:$J,7,)),"")</f>
        <v/>
      </c>
      <c r="H346" s="13" t="str">
        <f>IFERROR(IF(VLOOKUP(G346,Vocabulary!$A:$J,10,)=0,"",VLOOKUP(G346,Vocabulary!$A:$J,10,)),"")</f>
        <v/>
      </c>
      <c r="J346" s="13" t="str">
        <f>IFERROR(IF(VLOOKUP(I346,Vocabulary!$A:$J,10,)=0,"",VLOOKUP(I346,Vocabulary!$A:$J,10,)),"")</f>
        <v/>
      </c>
      <c r="K346" s="9">
        <v>394</v>
      </c>
      <c r="L346" s="13" t="str">
        <f>IFERROR(IF(VLOOKUP(K346,Vocabulary!$A:$J,10,)=0,"",VLOOKUP(K346,Vocabulary!$A:$J,10,)),"")</f>
        <v>&lt;vl-generiek:handeldeInOpdrachtVan&gt;</v>
      </c>
    </row>
    <row r="347" spans="1:12" ht="28.8" x14ac:dyDescent="0.3">
      <c r="A347" s="9">
        <v>395</v>
      </c>
      <c r="B347" s="13" t="str">
        <f>IFERROR(VLOOKUP(A347,Vocabulary!$A:$J,6,),"")</f>
        <v>VL</v>
      </c>
      <c r="C347" s="13" t="str">
        <f>IFERROR(VLOOKUP(A347,Vocabulary!$A:$J,4,),"")</f>
        <v>Generic</v>
      </c>
      <c r="D347" s="13" t="str">
        <f>IFERROR(VLOOKUP(A347,Vocabulary!$A:$J,2,),"")</f>
        <v>lokaleIdentificator</v>
      </c>
      <c r="E347" s="13" t="str">
        <f>IFERROR(IF(VLOOKUP(A347,Vocabulary!$A:$J,3,)=0,"",VLOOKUP(A347,Vocabulary!$A:$J,3,)),"")</f>
        <v>String gebruikt om het object uniek te identificeren binnen de naamruimte.</v>
      </c>
      <c r="F347" s="13" t="str">
        <f>IFERROR(IF(VLOOKUP(A347,Vocabulary!$A:$J,7,)=0,"",VLOOKUP(A347,Vocabulary!$A:$J,7,)),"")</f>
        <v/>
      </c>
      <c r="H347" s="13" t="str">
        <f>IFERROR(IF(VLOOKUP(G347,Vocabulary!$A:$J,10,)=0,"",VLOOKUP(G347,Vocabulary!$A:$J,10,)),"")</f>
        <v/>
      </c>
      <c r="I347" s="24">
        <v>680</v>
      </c>
      <c r="J347" s="13" t="str">
        <f>IFERROR(IF(VLOOKUP(I347,Vocabulary!$A:$J,10,)=0,"",VLOOKUP(I347,Vocabulary!$A:$J,10,)),"")</f>
        <v>&lt;dcterms:identifier&gt;</v>
      </c>
      <c r="K347" s="9">
        <v>395</v>
      </c>
      <c r="L347" s="13" t="str">
        <f>IFERROR(IF(VLOOKUP(K347,Vocabulary!$A:$J,10,)=0,"",VLOOKUP(K347,Vocabulary!$A:$J,10,)),"")</f>
        <v>&lt;vl-generiek:lokaleIdentificator&gt;</v>
      </c>
    </row>
    <row r="348" spans="1:12" ht="72" x14ac:dyDescent="0.3">
      <c r="A348" s="9">
        <v>396</v>
      </c>
      <c r="B348" s="13" t="str">
        <f>IFERROR(VLOOKUP(A348,Vocabulary!$A:$J,6,),"")</f>
        <v>VL</v>
      </c>
      <c r="C348" s="13" t="str">
        <f>IFERROR(VLOOKUP(A348,Vocabulary!$A:$J,4,),"")</f>
        <v>Generic</v>
      </c>
      <c r="D348" s="13" t="str">
        <f>IFERROR(VLOOKUP(A348,Vocabulary!$A:$J,2,),"")</f>
        <v>methode</v>
      </c>
      <c r="E348" s="13" t="str">
        <f>IFERROR(IF(VLOOKUP(A348,Vocabulary!$A:$J,3,)=0,"",VLOOKUP(A348,Vocabulary!$A:$J,3,)),"")</f>
        <v>De manier waarop het punt werd bepaald.
Gebruik
Bvb positie afgeleid ve bestaand object (bvb door berekening vd centroïde).</v>
      </c>
      <c r="F348" s="13" t="str">
        <f>IFERROR(IF(VLOOKUP(A348,Vocabulary!$A:$J,7,)=0,"",VLOOKUP(A348,Vocabulary!$A:$J,7,)),"")</f>
        <v/>
      </c>
      <c r="H348" s="13" t="str">
        <f>IFERROR(IF(VLOOKUP(G348,Vocabulary!$A:$J,10,)=0,"",VLOOKUP(G348,Vocabulary!$A:$J,10,)),"")</f>
        <v/>
      </c>
      <c r="J348" s="13" t="str">
        <f>IFERROR(IF(VLOOKUP(I348,Vocabulary!$A:$J,10,)=0,"",VLOOKUP(I348,Vocabulary!$A:$J,10,)),"")</f>
        <v/>
      </c>
      <c r="K348" s="9">
        <v>396</v>
      </c>
      <c r="L348" s="13" t="str">
        <f>IFERROR(IF(VLOOKUP(K348,Vocabulary!$A:$J,10,)=0,"",VLOOKUP(K348,Vocabulary!$A:$J,10,)),"")</f>
        <v>&lt;vl-generiek:methode&gt;</v>
      </c>
    </row>
    <row r="349" spans="1:12" ht="129.6" x14ac:dyDescent="0.3">
      <c r="A349" s="9">
        <v>397</v>
      </c>
      <c r="B349" s="13" t="str">
        <f>IFERROR(VLOOKUP(A349,Vocabulary!$A:$J,6,),"")</f>
        <v>VL</v>
      </c>
      <c r="C349" s="13" t="str">
        <f>IFERROR(VLOOKUP(A349,Vocabulary!$A:$J,4,),"")</f>
        <v>Generic</v>
      </c>
      <c r="D349" s="13" t="str">
        <f>IFERROR(VLOOKUP(A349,Vocabulary!$A:$J,2,),"")</f>
        <v>naamruimte</v>
      </c>
      <c r="E349" s="13" t="str">
        <f>IFERROR(IF(VLOOKUP(A349,Vocabulary!$A:$J,3,)=0,"",VLOOKUP(A349,Vocabulary!$A:$J,3,)),"")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9" s="13" t="str">
        <f>IFERROR(IF(VLOOKUP(A349,Vocabulary!$A:$J,7,)=0,"",VLOOKUP(A349,Vocabulary!$A:$J,7,)),"")</f>
        <v/>
      </c>
      <c r="H349" s="13" t="str">
        <f>IFERROR(IF(VLOOKUP(G349,Vocabulary!$A:$J,10,)=0,"",VLOOKUP(G349,Vocabulary!$A:$J,10,)),"")</f>
        <v/>
      </c>
      <c r="I349" s="24">
        <v>292</v>
      </c>
      <c r="J349" s="13" t="str">
        <f>IFERROR(IF(VLOOKUP(I349,Vocabulary!$A:$J,10,)=0,"",VLOOKUP(I349,Vocabulary!$A:$J,10,)),"")</f>
        <v>&lt;fed-loc:nameSpace&gt;</v>
      </c>
      <c r="K349" s="9">
        <v>397</v>
      </c>
      <c r="L349" s="13" t="str">
        <f>IFERROR(IF(VLOOKUP(K349,Vocabulary!$A:$J,10,)=0,"",VLOOKUP(K349,Vocabulary!$A:$J,10,)),"")</f>
        <v>&lt;vl-generiek:naamruimte&gt;</v>
      </c>
    </row>
    <row r="350" spans="1:12" ht="57.6" x14ac:dyDescent="0.3">
      <c r="A350" s="9">
        <v>398</v>
      </c>
      <c r="B350" s="13" t="str">
        <f>IFERROR(VLOOKUP(A350,Vocabulary!$A:$J,6,),"")</f>
        <v>VL</v>
      </c>
      <c r="C350" s="13" t="str">
        <f>IFERROR(VLOOKUP(A350,Vocabulary!$A:$J,4,),"")</f>
        <v>Generic</v>
      </c>
      <c r="D350" s="13" t="str">
        <f>IFERROR(VLOOKUP(A350,Vocabulary!$A:$J,2,),"")</f>
        <v>plaats</v>
      </c>
      <c r="E350" s="13" t="str">
        <f>IFERROR(IF(VLOOKUP(A350,Vocabulary!$A:$J,3,)=0,"",VLOOKUP(A350,Vocabulary!$A:$J,3,)),"")</f>
        <v>Plaatsnaam waarmee de Jurisdictie kan worden aangeduid.
Gebruik
Bv de naam ve land.</v>
      </c>
      <c r="F350" s="13" t="str">
        <f>IFERROR(IF(VLOOKUP(A350,Vocabulary!$A:$J,7,)=0,"",VLOOKUP(A350,Vocabulary!$A:$J,7,)),"")</f>
        <v/>
      </c>
      <c r="H350" s="13" t="str">
        <f>IFERROR(IF(VLOOKUP(G350,Vocabulary!$A:$J,10,)=0,"",VLOOKUP(G350,Vocabulary!$A:$J,10,)),"")</f>
        <v/>
      </c>
      <c r="J350" s="13" t="str">
        <f>IFERROR(IF(VLOOKUP(I350,Vocabulary!$A:$J,10,)=0,"",VLOOKUP(I350,Vocabulary!$A:$J,10,)),"")</f>
        <v/>
      </c>
      <c r="K350" s="9">
        <v>398</v>
      </c>
      <c r="L350" s="13" t="str">
        <f>IFERROR(IF(VLOOKUP(K350,Vocabulary!$A:$J,10,)=0,"",VLOOKUP(K350,Vocabulary!$A:$J,10,)),"")</f>
        <v>&lt;vl-generiek:plaats&gt;</v>
      </c>
    </row>
    <row r="351" spans="1:12" ht="57.6" x14ac:dyDescent="0.3">
      <c r="A351" s="9">
        <v>399</v>
      </c>
      <c r="B351" s="13" t="str">
        <f>IFERROR(VLOOKUP(A351,Vocabulary!$A:$J,6,),"")</f>
        <v>VL</v>
      </c>
      <c r="C351" s="13" t="str">
        <f>IFERROR(VLOOKUP(A351,Vocabulary!$A:$J,4,),"")</f>
        <v>Generic</v>
      </c>
      <c r="D351" s="13" t="str">
        <f>IFERROR(VLOOKUP(A351,Vocabulary!$A:$J,2,),"")</f>
        <v>specificatie</v>
      </c>
      <c r="E351" s="13" t="str">
        <f>IFERROR(IF(VLOOKUP(A351,Vocabulary!$A:$J,3,)=0,"",VLOOKUP(A351,Vocabulary!$A:$J,3,)),"")</f>
        <v>Het type object op basis waarvan het punt werd bepaald.
Gebruik
Bvb perceel, gebouw...</v>
      </c>
      <c r="F351" s="13" t="str">
        <f>IFERROR(IF(VLOOKUP(A351,Vocabulary!$A:$J,7,)=0,"",VLOOKUP(A351,Vocabulary!$A:$J,7,)),"")</f>
        <v/>
      </c>
      <c r="H351" s="13" t="str">
        <f>IFERROR(IF(VLOOKUP(G351,Vocabulary!$A:$J,10,)=0,"",VLOOKUP(G351,Vocabulary!$A:$J,10,)),"")</f>
        <v/>
      </c>
      <c r="J351" s="13" t="str">
        <f>IFERROR(IF(VLOOKUP(I351,Vocabulary!$A:$J,10,)=0,"",VLOOKUP(I351,Vocabulary!$A:$J,10,)),"")</f>
        <v/>
      </c>
      <c r="K351" s="9">
        <v>399</v>
      </c>
      <c r="L351" s="13" t="str">
        <f>IFERROR(IF(VLOOKUP(K351,Vocabulary!$A:$J,10,)=0,"",VLOOKUP(K351,Vocabulary!$A:$J,10,)),"")</f>
        <v>&lt;vl-generiek:specificatie&gt;</v>
      </c>
    </row>
    <row r="352" spans="1:12" x14ac:dyDescent="0.3">
      <c r="A352" s="9">
        <v>400</v>
      </c>
      <c r="B352" s="13" t="str">
        <f>IFERROR(VLOOKUP(A352,Vocabulary!$A:$J,6,),"")</f>
        <v>VL</v>
      </c>
      <c r="C352" s="13" t="str">
        <f>IFERROR(VLOOKUP(A352,Vocabulary!$A:$J,4,),"")</f>
        <v>Generic</v>
      </c>
      <c r="D352" s="13" t="str">
        <f>IFERROR(VLOOKUP(A352,Vocabulary!$A:$J,2,),"")</f>
        <v>tussentijdstip</v>
      </c>
      <c r="E352" s="13" t="str">
        <f>IFERROR(IF(VLOOKUP(A352,Vocabulary!$A:$J,3,)=0,"",VLOOKUP(A352,Vocabulary!$A:$J,3,)),"")</f>
        <v>Datum en tijd van een moment tussen begin en einde.</v>
      </c>
      <c r="F352" s="13" t="str">
        <f>IFERROR(IF(VLOOKUP(A352,Vocabulary!$A:$J,7,)=0,"",VLOOKUP(A352,Vocabulary!$A:$J,7,)),"")</f>
        <v/>
      </c>
      <c r="H352" s="13" t="str">
        <f>IFERROR(IF(VLOOKUP(G352,Vocabulary!$A:$J,10,)=0,"",VLOOKUP(G352,Vocabulary!$A:$J,10,)),"")</f>
        <v/>
      </c>
      <c r="J352" s="13" t="str">
        <f>IFERROR(IF(VLOOKUP(I352,Vocabulary!$A:$J,10,)=0,"",VLOOKUP(I352,Vocabulary!$A:$J,10,)),"")</f>
        <v/>
      </c>
      <c r="K352" s="9">
        <v>400</v>
      </c>
      <c r="L352" s="13" t="str">
        <f>IFERROR(IF(VLOOKUP(K352,Vocabulary!$A:$J,10,)=0,"",VLOOKUP(K352,Vocabulary!$A:$J,10,)),"")</f>
        <v>&lt;vl-generiek:tussentijdstip&gt;</v>
      </c>
    </row>
    <row r="353" spans="1:12" x14ac:dyDescent="0.3">
      <c r="A353" s="9">
        <v>401</v>
      </c>
      <c r="B353" s="13" t="str">
        <f>IFERROR(VLOOKUP(A353,Vocabulary!$A:$J,6,),"")</f>
        <v>VL</v>
      </c>
      <c r="C353" s="13" t="str">
        <f>IFERROR(VLOOKUP(A353,Vocabulary!$A:$J,4,),"")</f>
        <v>Generic</v>
      </c>
      <c r="D353" s="13" t="str">
        <f>IFERROR(VLOOKUP(A353,Vocabulary!$A:$J,2,),"")</f>
        <v>versieIdentificator</v>
      </c>
      <c r="E353" s="13" t="str">
        <f>IFERROR(IF(VLOOKUP(A353,Vocabulary!$A:$J,3,)=0,"",VLOOKUP(A353,Vocabulary!$A:$J,3,)),"")</f>
        <v>Identificator van de specifieke versie van een object.</v>
      </c>
      <c r="F353" s="13" t="str">
        <f>IFERROR(IF(VLOOKUP(A353,Vocabulary!$A:$J,7,)=0,"",VLOOKUP(A353,Vocabulary!$A:$J,7,)),"")</f>
        <v/>
      </c>
      <c r="H353" s="13" t="str">
        <f>IFERROR(IF(VLOOKUP(G353,Vocabulary!$A:$J,10,)=0,"",VLOOKUP(G353,Vocabulary!$A:$J,10,)),"")</f>
        <v/>
      </c>
      <c r="I353" s="24">
        <v>311</v>
      </c>
      <c r="J353" s="13" t="str">
        <f>IFERROR(IF(VLOOKUP(I353,Vocabulary!$A:$J,10,)=0,"",VLOOKUP(I353,Vocabulary!$A:$J,10,)),"")</f>
        <v>&lt;owl:versionInfo&gt;</v>
      </c>
      <c r="K353" s="9">
        <v>401</v>
      </c>
      <c r="L353" s="13" t="str">
        <f>IFERROR(IF(VLOOKUP(K353,Vocabulary!$A:$J,10,)=0,"",VLOOKUP(K353,Vocabulary!$A:$J,10,)),"")</f>
        <v>&lt;vl-generiek:versieIdentificator&gt;</v>
      </c>
    </row>
    <row r="354" spans="1:12" ht="57.6" x14ac:dyDescent="0.3">
      <c r="A354" s="9">
        <v>402</v>
      </c>
      <c r="B354" s="13" t="str">
        <f>IFERROR(VLOOKUP(A354,Vocabulary!$A:$J,6,),"")</f>
        <v>VL</v>
      </c>
      <c r="C354" s="13" t="str">
        <f>IFERROR(VLOOKUP(A354,Vocabulary!$A:$J,4,),"")</f>
        <v>Location</v>
      </c>
      <c r="D354" s="13" t="str">
        <f>IFERROR(VLOOKUP(A354,Vocabulary!$A:$J,2,),"")</f>
        <v>Adreslocator</v>
      </c>
      <c r="E354" s="13" t="str">
        <f>IFERROR(IF(VLOOKUP(A354,Vocabulary!$A:$J,3,)=0,"",VLOOKUP(A354,Vocabulary!$A:$J,3,)),"")</f>
        <v>Menselijk leesbare aanduiding of naam die een gebruiker of applicatie toelaat om het adres te onderscheiden van naburige adressen in de straat, de administratieve eenheid etc waarin het adres ligt.</v>
      </c>
      <c r="F354" s="13" t="str">
        <f>IFERROR(IF(VLOOKUP(A354,Vocabulary!$A:$J,7,)=0,"",VLOOKUP(A354,Vocabulary!$A:$J,7,)),"")</f>
        <v/>
      </c>
      <c r="H354" s="13" t="str">
        <f>IFERROR(IF(VLOOKUP(G354,Vocabulary!$A:$J,10,)=0,"",VLOOKUP(G354,Vocabulary!$A:$J,10,)),"")</f>
        <v/>
      </c>
      <c r="J354" s="13" t="str">
        <f>IFERROR(IF(VLOOKUP(I354,Vocabulary!$A:$J,10,)=0,"",VLOOKUP(I354,Vocabulary!$A:$J,10,)),"")</f>
        <v/>
      </c>
      <c r="K354" s="9">
        <v>402</v>
      </c>
      <c r="L354" s="13" t="str">
        <f>IFERROR(IF(VLOOKUP(K354,Vocabulary!$A:$J,10,)=0,"",VLOOKUP(K354,Vocabulary!$A:$J,10,)),"")</f>
        <v>&lt;vl-adres:Adreslocator&gt;</v>
      </c>
    </row>
    <row r="355" spans="1:12" ht="72" x14ac:dyDescent="0.3">
      <c r="A355" s="9">
        <v>403</v>
      </c>
      <c r="B355" s="13" t="str">
        <f>IFERROR(VLOOKUP(A355,Vocabulary!$A:$J,6,),"")</f>
        <v>VL</v>
      </c>
      <c r="C355" s="13" t="str">
        <f>IFERROR(VLOOKUP(A355,Vocabulary!$A:$J,4,),"")</f>
        <v>Location</v>
      </c>
      <c r="D355" s="13" t="str">
        <f>IFERROR(VLOOKUP(A355,Vocabulary!$A:$J,2,),"")</f>
        <v>AdresseerbaarObject</v>
      </c>
      <c r="E355" s="13" t="str">
        <f>IFERROR(IF(VLOOKUP(A355,Vocabulary!$A:$J,3,)=0,"",VLOOKUP(A355,Vocabulary!$A:$J,3,)),"")</f>
        <v>Geografisch object dat met een adres kan worden geïdentificeerd.
Gebruik
Is abstract, ttz het type adresseerbaar object moet altijd worden opgegeven (vb gebouweenheid, perceel).</v>
      </c>
      <c r="F355" s="13" t="str">
        <f>IFERROR(IF(VLOOKUP(A355,Vocabulary!$A:$J,7,)=0,"",VLOOKUP(A355,Vocabulary!$A:$J,7,)),"")</f>
        <v/>
      </c>
      <c r="H355" s="13" t="str">
        <f>IFERROR(IF(VLOOKUP(G355,Vocabulary!$A:$J,10,)=0,"",VLOOKUP(G355,Vocabulary!$A:$J,10,)),"")</f>
        <v/>
      </c>
      <c r="I355" s="24">
        <v>250</v>
      </c>
      <c r="J355" s="13" t="str">
        <f>IFERROR(IF(VLOOKUP(I355,Vocabulary!$A:$J,10,)=0,"",VLOOKUP(I355,Vocabulary!$A:$J,10,)),"")</f>
        <v>&lt;fed-loc:AddressableObject&gt;</v>
      </c>
      <c r="K355" s="9">
        <v>403</v>
      </c>
      <c r="L355" s="13" t="str">
        <f>IFERROR(IF(VLOOKUP(K355,Vocabulary!$A:$J,10,)=0,"",VLOOKUP(K355,Vocabulary!$A:$J,10,)),"")</f>
        <v>&lt;vl-adres:AdresseerbaarObject&gt;</v>
      </c>
    </row>
    <row r="356" spans="1:12" ht="72" x14ac:dyDescent="0.3">
      <c r="A356" s="9">
        <v>404</v>
      </c>
      <c r="B356" s="13" t="str">
        <f>IFERROR(VLOOKUP(A356,Vocabulary!$A:$J,6,),"")</f>
        <v>VL</v>
      </c>
      <c r="C356" s="13" t="str">
        <f>IFERROR(VLOOKUP(A356,Vocabulary!$A:$J,4,),"")</f>
        <v>Location</v>
      </c>
      <c r="D356" s="13" t="str">
        <f>IFERROR(VLOOKUP(A356,Vocabulary!$A:$J,2,),"")</f>
        <v>Adresuitbreiding</v>
      </c>
      <c r="E356" s="13" t="str">
        <f>IFERROR(IF(VLOOKUP(A356,Vocabulary!$A:$J,3,)=0,"",VLOOKUP(A356,Vocabulary!$A:$J,3,)),"")</f>
        <v>Bijkomende gegevens mbt het adres.
Gebruik
Gegevens die officieel geen deel uitmaken ve adres, bv de verdieping of de provincie</v>
      </c>
      <c r="F356" s="13" t="str">
        <f>IFERROR(IF(VLOOKUP(A356,Vocabulary!$A:$J,7,)=0,"",VLOOKUP(A356,Vocabulary!$A:$J,7,)),"")</f>
        <v/>
      </c>
      <c r="H356" s="13" t="str">
        <f>IFERROR(IF(VLOOKUP(G356,Vocabulary!$A:$J,10,)=0,"",VLOOKUP(G356,Vocabulary!$A:$J,10,)),"")</f>
        <v/>
      </c>
      <c r="J356" s="13" t="str">
        <f>IFERROR(IF(VLOOKUP(I356,Vocabulary!$A:$J,10,)=0,"",VLOOKUP(I356,Vocabulary!$A:$J,10,)),"")</f>
        <v/>
      </c>
      <c r="K356" s="9">
        <v>404</v>
      </c>
      <c r="L356" s="13" t="str">
        <f>IFERROR(IF(VLOOKUP(K356,Vocabulary!$A:$J,10,)=0,"",VLOOKUP(K356,Vocabulary!$A:$J,10,)),"")</f>
        <v>&lt;vl-adres:Adresuitbreiding&gt;</v>
      </c>
    </row>
    <row r="357" spans="1:12" ht="259.2" x14ac:dyDescent="0.3">
      <c r="A357" s="9">
        <v>405</v>
      </c>
      <c r="B357" s="13" t="str">
        <f>IFERROR(VLOOKUP(A357,Vocabulary!$A:$J,6,),"")</f>
        <v>VL</v>
      </c>
      <c r="C357" s="13" t="str">
        <f>IFERROR(VLOOKUP(A357,Vocabulary!$A:$J,4,),"")</f>
        <v>Location</v>
      </c>
      <c r="D357" s="13" t="str">
        <f>IFERROR(VLOOKUP(A357,Vocabulary!$A:$J,2,),"")</f>
        <v>Adres</v>
      </c>
      <c r="E357" s="13" t="str">
        <f>IFERROR(IF(VLOOKUP(A357,Vocabulary!$A:$J,3,)=0,"",VLOOKUP(A357,Vocabulary!$A:$J,3,)),"")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7" s="13" t="str">
        <f>IFERROR(IF(VLOOKUP(A357,Vocabulary!$A:$J,7,)=0,"",VLOOKUP(A357,Vocabulary!$A:$J,7,)),"")</f>
        <v/>
      </c>
      <c r="H357" s="13" t="str">
        <f>IFERROR(IF(VLOOKUP(G357,Vocabulary!$A:$J,10,)=0,"",VLOOKUP(G357,Vocabulary!$A:$J,10,)),"")</f>
        <v/>
      </c>
      <c r="I357" s="24">
        <v>249</v>
      </c>
      <c r="J357" s="13" t="str">
        <f>IFERROR(IF(VLOOKUP(I357,Vocabulary!$A:$J,10,)=0,"",VLOOKUP(I357,Vocabulary!$A:$J,10,)),"")</f>
        <v>&lt;locn:Address&gt;</v>
      </c>
      <c r="K357" s="9">
        <v>405</v>
      </c>
      <c r="L357" s="13" t="str">
        <f>IFERROR(IF(VLOOKUP(K357,Vocabulary!$A:$J,10,)=0,"",VLOOKUP(K357,Vocabulary!$A:$J,10,)),"")</f>
        <v>&lt;vl-adres:Adres&gt;</v>
      </c>
    </row>
    <row r="358" spans="1:12" ht="43.2" x14ac:dyDescent="0.3">
      <c r="A358" s="9">
        <v>406</v>
      </c>
      <c r="B358" s="13" t="str">
        <f>IFERROR(VLOOKUP(A358,Vocabulary!$A:$J,6,),"")</f>
        <v>VL</v>
      </c>
      <c r="C358" s="13" t="str">
        <f>IFERROR(VLOOKUP(A358,Vocabulary!$A:$J,4,),"")</f>
        <v>Location</v>
      </c>
      <c r="D358" s="13" t="str">
        <f>IFERROR(VLOOKUP(A358,Vocabulary!$A:$J,2,),"")</f>
        <v>Gemeentenaam</v>
      </c>
      <c r="E358" s="13" t="str">
        <f>IFERROR(IF(VLOOKUP(A358,Vocabulary!$A:$J,3,)=0,"",VLOOKUP(A358,Vocabulary!$A:$J,3,)),"")</f>
        <v>Adrescomponent die verwijst naar de naam ve gemeente, ttz het kleinste administratieve deel van het Belgisch grondgebied waarvan de grenzen enkel door de wetgever kunnen worden gewijzigd.</v>
      </c>
      <c r="F358" s="13" t="str">
        <f>IFERROR(IF(VLOOKUP(A358,Vocabulary!$A:$J,7,)=0,"",VLOOKUP(A358,Vocabulary!$A:$J,7,)),"")</f>
        <v/>
      </c>
      <c r="H358" s="13" t="str">
        <f>IFERROR(IF(VLOOKUP(G358,Vocabulary!$A:$J,10,)=0,"",VLOOKUP(G358,Vocabulary!$A:$J,10,)),"")</f>
        <v/>
      </c>
      <c r="I358" s="24">
        <v>258</v>
      </c>
      <c r="J358" s="13" t="str">
        <f>IFERROR(IF(VLOOKUP(I358,Vocabulary!$A:$J,10,)=0,"",VLOOKUP(I358,Vocabulary!$A:$J,10,)),"")</f>
        <v>&lt;fed-loc:Municipality&gt;</v>
      </c>
      <c r="K358" s="9">
        <v>406</v>
      </c>
      <c r="L358" s="13" t="str">
        <f>IFERROR(IF(VLOOKUP(K358,Vocabulary!$A:$J,10,)=0,"",VLOOKUP(K358,Vocabulary!$A:$J,10,)),"")</f>
        <v>&lt;vl-adres:Gemeentenaam&gt;</v>
      </c>
    </row>
    <row r="359" spans="1:12" ht="28.8" x14ac:dyDescent="0.3">
      <c r="A359" s="9">
        <v>407</v>
      </c>
      <c r="B359" s="13" t="str">
        <f>IFERROR(VLOOKUP(A359,Vocabulary!$A:$J,6,),"")</f>
        <v>VL</v>
      </c>
      <c r="C359" s="13" t="str">
        <f>IFERROR(VLOOKUP(A359,Vocabulary!$A:$J,4,),"")</f>
        <v>Location</v>
      </c>
      <c r="D359" s="13" t="str">
        <f>IFERROR(VLOOKUP(A359,Vocabulary!$A:$J,2,),"")</f>
        <v>Locatieaanduiding</v>
      </c>
      <c r="E359" s="13" t="str">
        <f>IFERROR(IF(VLOOKUP(A359,Vocabulary!$A:$J,3,)=0,"",VLOOKUP(A359,Vocabulary!$A:$J,3,)),"")</f>
        <v>Alfanumerieke code die een adreslocator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407</v>
      </c>
      <c r="L359" s="13" t="str">
        <f>IFERROR(IF(VLOOKUP(K359,Vocabulary!$A:$J,10,)=0,"",VLOOKUP(K359,Vocabulary!$A:$J,10,)),"")</f>
        <v>&lt;vl-adres:Locatieaanduiding&gt;</v>
      </c>
    </row>
    <row r="360" spans="1:12" ht="86.4" x14ac:dyDescent="0.3">
      <c r="A360" s="9">
        <v>408</v>
      </c>
      <c r="B360" s="13" t="str">
        <f>IFERROR(VLOOKUP(A360,Vocabulary!$A:$J,6,),"")</f>
        <v>VL</v>
      </c>
      <c r="C360" s="13" t="str">
        <f>IFERROR(VLOOKUP(A360,Vocabulary!$A:$J,4,),"")</f>
        <v>Location</v>
      </c>
      <c r="D360" s="13" t="str">
        <f>IFERROR(VLOOKUP(A360,Vocabulary!$A:$J,2,),"")</f>
        <v>Locatienaam</v>
      </c>
      <c r="E360" s="13" t="str">
        <f>IFERROR(IF(VLOOKUP(A360,Vocabulary!$A:$J,3,)=0,"",VLOOKUP(A360,Vocabulary!$A:$J,3,)),"")</f>
        <v>Naam of omschrijving vh het geografisch object dat een adreslocator aanduidt.
Gebruik
Bvb de naam ve gebouw of deel ve gebouw of de naam ve kamer in een gebouw.</v>
      </c>
      <c r="F360" s="13" t="str">
        <f>IFERROR(IF(VLOOKUP(A360,Vocabulary!$A:$J,7,)=0,"",VLOOKUP(A360,Vocabulary!$A:$J,7,)),"")</f>
        <v/>
      </c>
      <c r="H360" s="13" t="str">
        <f>IFERROR(IF(VLOOKUP(G360,Vocabulary!$A:$J,10,)=0,"",VLOOKUP(G360,Vocabulary!$A:$J,10,)),"")</f>
        <v/>
      </c>
      <c r="J360" s="13" t="str">
        <f>IFERROR(IF(VLOOKUP(I360,Vocabulary!$A:$J,10,)=0,"",VLOOKUP(I360,Vocabulary!$A:$J,10,)),"")</f>
        <v/>
      </c>
      <c r="K360" s="9">
        <v>408</v>
      </c>
      <c r="L360" s="13" t="str">
        <f>IFERROR(IF(VLOOKUP(K360,Vocabulary!$A:$J,10,)=0,"",VLOOKUP(K360,Vocabulary!$A:$J,10,)),"")</f>
        <v>&lt;vl-adres:Locatienaam&gt;</v>
      </c>
    </row>
    <row r="361" spans="1:12" ht="57.6" x14ac:dyDescent="0.3">
      <c r="A361" s="9">
        <v>409</v>
      </c>
      <c r="B361" s="13" t="str">
        <f>IFERROR(VLOOKUP(A361,Vocabulary!$A:$J,6,),"")</f>
        <v>VL</v>
      </c>
      <c r="C361" s="13" t="str">
        <f>IFERROR(VLOOKUP(A361,Vocabulary!$A:$J,4,),"")</f>
        <v>Location</v>
      </c>
      <c r="D361" s="13" t="str">
        <f>IFERROR(VLOOKUP(A361,Vocabulary!$A:$J,2,),"")</f>
        <v>Postinfo</v>
      </c>
      <c r="E361" s="13" t="str">
        <f>IFERROR(IF(VLOOKUP(A361,Vocabulary!$A:$J,3,)=0,"",VLOOKUP(A361,Vocabulary!$A:$J,3,)),"")</f>
        <v>Adrescomponent die verwijst naar informatie toegekend door de aanbieder van de universele postdienst voor de identificatie van een groepering van adressen in een geografisch gebied voor postale doeleinden.</v>
      </c>
      <c r="F361" s="13" t="str">
        <f>IFERROR(IF(VLOOKUP(A361,Vocabulary!$A:$J,7,)=0,"",VLOOKUP(A361,Vocabulary!$A:$J,7,)),"")</f>
        <v/>
      </c>
      <c r="H361" s="13" t="str">
        <f>IFERROR(IF(VLOOKUP(G361,Vocabulary!$A:$J,10,)=0,"",VLOOKUP(G361,Vocabulary!$A:$J,10,)),"")</f>
        <v/>
      </c>
      <c r="I361" s="24">
        <v>262</v>
      </c>
      <c r="J361" s="13" t="str">
        <f>IFERROR(IF(VLOOKUP(I361,Vocabulary!$A:$J,10,)=0,"",VLOOKUP(I361,Vocabulary!$A:$J,10,)),"")</f>
        <v>&lt;inspire-ad:PostalDescriptor&gt;</v>
      </c>
      <c r="K361" s="9">
        <v>409</v>
      </c>
      <c r="L361" s="13" t="str">
        <f>IFERROR(IF(VLOOKUP(K361,Vocabulary!$A:$J,10,)=0,"",VLOOKUP(K361,Vocabulary!$A:$J,10,)),"")</f>
        <v>&lt;vl-adres:Postinfo&gt;</v>
      </c>
    </row>
    <row r="362" spans="1:12" ht="43.2" x14ac:dyDescent="0.3">
      <c r="A362" s="9">
        <v>410</v>
      </c>
      <c r="B362" s="13" t="str">
        <f>IFERROR(VLOOKUP(A362,Vocabulary!$A:$J,6,),"")</f>
        <v>VL</v>
      </c>
      <c r="C362" s="13" t="str">
        <f>IFERROR(VLOOKUP(A362,Vocabulary!$A:$J,4,),"")</f>
        <v>Location</v>
      </c>
      <c r="D362" s="13" t="str">
        <f>IFERROR(VLOOKUP(A362,Vocabulary!$A:$J,2,),"")</f>
        <v>Straatnaam</v>
      </c>
      <c r="E362" s="13" t="str">
        <f>IFERROR(IF(VLOOKUP(A362,Vocabulary!$A:$J,3,)=0,"",VLOOKUP(A362,Vocabulary!$A:$J,3,)),"")</f>
        <v>Adrescomponent met de naam die officieel werd toegekend aan een straat (baan, doorgang, plein) of aan een gehucht en waaraan adressen kunnen zijn gekoppeld.</v>
      </c>
      <c r="F362" s="13" t="str">
        <f>IFERROR(IF(VLOOKUP(A362,Vocabulary!$A:$J,7,)=0,"",VLOOKUP(A362,Vocabulary!$A:$J,7,)),"")</f>
        <v/>
      </c>
      <c r="H362" s="13" t="str">
        <f>IFERROR(IF(VLOOKUP(G362,Vocabulary!$A:$J,10,)=0,"",VLOOKUP(G362,Vocabulary!$A:$J,10,)),"")</f>
        <v/>
      </c>
      <c r="I362" s="24">
        <v>662</v>
      </c>
      <c r="J362" s="13" t="str">
        <f>IFERROR(IF(VLOOKUP(I362,Vocabulary!$A:$J,10,)=0,"",VLOOKUP(I362,Vocabulary!$A:$J,10,)),"")</f>
        <v>&lt;inspire-ad:ThoroughfareName&gt;</v>
      </c>
      <c r="K362" s="9">
        <v>410</v>
      </c>
      <c r="L362" s="13" t="str">
        <f>IFERROR(IF(VLOOKUP(K362,Vocabulary!$A:$J,10,)=0,"",VLOOKUP(K362,Vocabulary!$A:$J,10,)),"")</f>
        <v>&lt;vl-adres:Straatnaam&gt;</v>
      </c>
    </row>
    <row r="363" spans="1:12" ht="28.8" x14ac:dyDescent="0.3">
      <c r="A363" s="9">
        <v>411</v>
      </c>
      <c r="B363" s="13" t="str">
        <f>IFERROR(VLOOKUP(A363,Vocabulary!$A:$J,6,),"")</f>
        <v>VL</v>
      </c>
      <c r="C363" s="13" t="str">
        <f>IFERROR(VLOOKUP(A363,Vocabulary!$A:$J,4,),"")</f>
        <v>Location</v>
      </c>
      <c r="D363" s="13" t="str">
        <f>IFERROR(VLOOKUP(A363,Vocabulary!$A:$J,2,),"")</f>
        <v>aanduiding</v>
      </c>
      <c r="E363" s="13" t="str">
        <f>IFERROR(IF(VLOOKUP(A363,Vocabulary!$A:$J,3,)=0,"",VLOOKUP(A363,Vocabulary!$A:$J,3,)),"")</f>
        <v>Alfanumerieke code die de locator uniek identificeert binnen de straat, administratieve eenheid etc.</v>
      </c>
      <c r="F363" s="13" t="str">
        <f>IFERROR(IF(VLOOKUP(A363,Vocabulary!$A:$J,7,)=0,"",VLOOKUP(A363,Vocabulary!$A:$J,7,)),"")</f>
        <v/>
      </c>
      <c r="H363" s="13" t="str">
        <f>IFERROR(IF(VLOOKUP(G363,Vocabulary!$A:$J,10,)=0,"",VLOOKUP(G363,Vocabulary!$A:$J,10,)),"")</f>
        <v/>
      </c>
      <c r="J363" s="13" t="str">
        <f>IFERROR(IF(VLOOKUP(I363,Vocabulary!$A:$J,10,)=0,"",VLOOKUP(I363,Vocabulary!$A:$J,10,)),"")</f>
        <v/>
      </c>
      <c r="K363" s="9">
        <v>411</v>
      </c>
      <c r="L363" s="13" t="str">
        <f>IFERROR(IF(VLOOKUP(K363,Vocabulary!$A:$J,10,)=0,"",VLOOKUP(K363,Vocabulary!$A:$J,10,)),"")</f>
        <v>&lt;vl-adres:aanduiding&gt;</v>
      </c>
    </row>
    <row r="364" spans="1:12" ht="28.8" x14ac:dyDescent="0.3">
      <c r="A364" s="9">
        <v>412</v>
      </c>
      <c r="B364" s="13" t="str">
        <f>IFERROR(VLOOKUP(A364,Vocabulary!$A:$J,6,),"")</f>
        <v>VL</v>
      </c>
      <c r="C364" s="13" t="str">
        <f>IFERROR(VLOOKUP(A364,Vocabulary!$A:$J,4,),"")</f>
        <v>Location</v>
      </c>
      <c r="D364" s="13" t="str">
        <f>IFERROR(VLOOKUP(A364,Vocabulary!$A:$J,2,),"")</f>
        <v>Locatieaanduiding.aanduiding</v>
      </c>
      <c r="E364" s="13" t="str">
        <f>IFERROR(IF(VLOOKUP(A364,Vocabulary!$A:$J,3,)=0,"",VLOOKUP(A364,Vocabulary!$A:$J,3,)),"")</f>
        <v>Alfanumerieke code waarmee het identificerend deel van een adreslocator wordt aangeduid.</v>
      </c>
      <c r="F364" s="13" t="str">
        <f>IFERROR(IF(VLOOKUP(A364,Vocabulary!$A:$J,7,)=0,"",VLOOKUP(A364,Vocabulary!$A:$J,7,)),"")</f>
        <v/>
      </c>
      <c r="H364" s="13" t="str">
        <f>IFERROR(IF(VLOOKUP(G364,Vocabulary!$A:$J,10,)=0,"",VLOOKUP(G364,Vocabulary!$A:$J,10,)),"")</f>
        <v/>
      </c>
      <c r="J364" s="13" t="str">
        <f>IFERROR(IF(VLOOKUP(I364,Vocabulary!$A:$J,10,)=0,"",VLOOKUP(I364,Vocabulary!$A:$J,10,)),"")</f>
        <v/>
      </c>
      <c r="K364" s="9">
        <v>412</v>
      </c>
      <c r="L364" s="13" t="str">
        <f>IFERROR(IF(VLOOKUP(K364,Vocabulary!$A:$J,10,)=0,"",VLOOKUP(K364,Vocabulary!$A:$J,10,)),"")</f>
        <v>&lt;vl-adres:Locatieaanduiding.aanduiding&gt;</v>
      </c>
    </row>
    <row r="365" spans="1:12" x14ac:dyDescent="0.3">
      <c r="A365" s="9">
        <v>413</v>
      </c>
      <c r="B365" s="13" t="str">
        <f>IFERROR(VLOOKUP(A365,Vocabulary!$A:$J,6,),"")</f>
        <v>VL</v>
      </c>
      <c r="C365" s="13" t="str">
        <f>IFERROR(VLOOKUP(A365,Vocabulary!$A:$J,4,),"")</f>
        <v>Location</v>
      </c>
      <c r="D365" s="13" t="str">
        <f>IFERROR(VLOOKUP(A365,Vocabulary!$A:$J,2,),"")</f>
        <v>adreslocator</v>
      </c>
      <c r="E365" s="13" t="str">
        <f>IFERROR(IF(VLOOKUP(A365,Vocabulary!$A:$J,3,)=0,"",VLOOKUP(A365,Vocabulary!$A:$J,3,)),"")</f>
        <v>Bijkomende adreslocator.</v>
      </c>
      <c r="F365" s="13" t="str">
        <f>IFERROR(IF(VLOOKUP(A365,Vocabulary!$A:$J,7,)=0,"",VLOOKUP(A365,Vocabulary!$A:$J,7,)),"")</f>
        <v/>
      </c>
      <c r="H365" s="13" t="str">
        <f>IFERROR(IF(VLOOKUP(G365,Vocabulary!$A:$J,10,)=0,"",VLOOKUP(G365,Vocabulary!$A:$J,10,)),"")</f>
        <v/>
      </c>
      <c r="J365" s="13" t="str">
        <f>IFERROR(IF(VLOOKUP(I365,Vocabulary!$A:$J,10,)=0,"",VLOOKUP(I365,Vocabulary!$A:$J,10,)),"")</f>
        <v/>
      </c>
      <c r="K365" s="9">
        <v>413</v>
      </c>
      <c r="L365" s="13" t="str">
        <f>IFERROR(IF(VLOOKUP(K365,Vocabulary!$A:$J,10,)=0,"",VLOOKUP(K365,Vocabulary!$A:$J,10,)),"")</f>
        <v>&lt;vl-adres:adreslocator&gt;</v>
      </c>
    </row>
    <row r="366" spans="1:12" ht="57.6" x14ac:dyDescent="0.3">
      <c r="A366" s="9">
        <v>414</v>
      </c>
      <c r="B366" s="13" t="str">
        <f>IFERROR(VLOOKUP(A366,Vocabulary!$A:$J,6,),"")</f>
        <v>VL</v>
      </c>
      <c r="C366" s="13" t="str">
        <f>IFERROR(VLOOKUP(A366,Vocabulary!$A:$J,4,),"")</f>
        <v>Location</v>
      </c>
      <c r="D366" s="13" t="str">
        <f>IFERROR(VLOOKUP(A366,Vocabulary!$A:$J,2,),"")</f>
        <v>busnummer</v>
      </c>
      <c r="E366" s="13" t="str">
        <f>IFERROR(IF(VLOOKUP(A366,Vocabulary!$A:$J,3,)=0,"",VLOOKUP(A366,Vocabulary!$A:$J,3,)),"")</f>
        <v>Officieel toegekende alfanumerieke code die wordt toegevoegd aan het huisnummer om meerdere gebouweenheden, standplaatsen, ligplaatsen of percelen te onderscheiden die eenzelfde huisnummer hebben.</v>
      </c>
      <c r="F366" s="13" t="str">
        <f>IFERROR(IF(VLOOKUP(A366,Vocabulary!$A:$J,7,)=0,"",VLOOKUP(A366,Vocabulary!$A:$J,7,)),"")</f>
        <v/>
      </c>
      <c r="G366" s="4">
        <v>3</v>
      </c>
      <c r="H366" s="13" t="str">
        <f>IFERROR(IF(VLOOKUP(G366,Vocabulary!$A:$J,10,)=0,"",VLOOKUP(G366,Vocabulary!$A:$J,10,)),"")</f>
        <v>&lt;eu:AddressPOBox&gt;</v>
      </c>
      <c r="I366" s="24">
        <v>298</v>
      </c>
      <c r="J366" s="13" t="str">
        <f>IFERROR(IF(VLOOKUP(I366,Vocabulary!$A:$J,10,)=0,"",VLOOKUP(I366,Vocabulary!$A:$J,10,)),"")</f>
        <v>&lt;locn:poBox&gt;</v>
      </c>
      <c r="K366" s="9">
        <v>414</v>
      </c>
      <c r="L366" s="13" t="str">
        <f>IFERROR(IF(VLOOKUP(K366,Vocabulary!$A:$J,10,)=0,"",VLOOKUP(K366,Vocabulary!$A:$J,10,)),"")</f>
        <v>&lt;vl-adres:busnummer&gt;</v>
      </c>
    </row>
    <row r="367" spans="1:12" ht="115.2" x14ac:dyDescent="0.3">
      <c r="A367" s="9">
        <v>415</v>
      </c>
      <c r="B367" s="13" t="str">
        <f>IFERROR(VLOOKUP(A367,Vocabulary!$A:$J,6,),"")</f>
        <v>VL</v>
      </c>
      <c r="C367" s="13" t="str">
        <f>IFERROR(VLOOKUP(A367,Vocabulary!$A:$J,4,),"")</f>
        <v>Location</v>
      </c>
      <c r="D367" s="13" t="str">
        <f>IFERROR(VLOOKUP(A367,Vocabulary!$A:$J,2,),"")</f>
        <v>Adresvoorstelling.busnummer</v>
      </c>
      <c r="E367" s="13" t="str">
        <f>IFERROR(IF(VLOOKUP(A367,Vocabulary!$A:$J,3,)=0,"",VLOOKUP(A367,Vocabulary!$A:$J,3,)),"")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7" s="13" t="str">
        <f>IFERROR(IF(VLOOKUP(A367,Vocabulary!$A:$J,7,)=0,"",VLOOKUP(A367,Vocabulary!$A:$J,7,)),"")</f>
        <v/>
      </c>
      <c r="H367" s="13" t="str">
        <f>IFERROR(IF(VLOOKUP(G367,Vocabulary!$A:$J,10,)=0,"",VLOOKUP(G367,Vocabulary!$A:$J,10,)),"")</f>
        <v/>
      </c>
      <c r="J367" s="13" t="str">
        <f>IFERROR(IF(VLOOKUP(I367,Vocabulary!$A:$J,10,)=0,"",VLOOKUP(I367,Vocabulary!$A:$J,10,)),"")</f>
        <v/>
      </c>
      <c r="K367" s="9">
        <v>415</v>
      </c>
      <c r="L367" s="13" t="str">
        <f>IFERROR(IF(VLOOKUP(K367,Vocabulary!$A:$J,10,)=0,"",VLOOKUP(K367,Vocabulary!$A:$J,10,)),"")</f>
        <v>&lt;vl-adres:Adresvoorstelling.busnummer&gt;</v>
      </c>
    </row>
    <row r="368" spans="1:12" x14ac:dyDescent="0.3">
      <c r="A368" s="9">
        <v>416</v>
      </c>
      <c r="B368" s="13" t="str">
        <f>IFERROR(VLOOKUP(A368,Vocabulary!$A:$J,6,),"")</f>
        <v>VL</v>
      </c>
      <c r="C368" s="13" t="str">
        <f>IFERROR(VLOOKUP(A368,Vocabulary!$A:$J,4,),"")</f>
        <v>Location</v>
      </c>
      <c r="D368" s="13" t="str">
        <f>IFERROR(VLOOKUP(A368,Vocabulary!$A:$J,2,),"")</f>
        <v>gemeentenaam</v>
      </c>
      <c r="E368" s="13" t="str">
        <f>IFERROR(IF(VLOOKUP(A368,Vocabulary!$A:$J,3,)=0,"",VLOOKUP(A368,Vocabulary!$A:$J,3,)),"")</f>
        <v>Gemeentenaam vh adres.</v>
      </c>
      <c r="F368" s="13" t="str">
        <f>IFERROR(IF(VLOOKUP(A368,Vocabulary!$A:$J,7,)=0,"",VLOOKUP(A368,Vocabulary!$A:$J,7,)),"")</f>
        <v/>
      </c>
      <c r="H368" s="13" t="str">
        <f>IFERROR(IF(VLOOKUP(G368,Vocabulary!$A:$J,10,)=0,"",VLOOKUP(G368,Vocabulary!$A:$J,10,)),"")</f>
        <v/>
      </c>
      <c r="I368" s="24">
        <v>289</v>
      </c>
      <c r="J368" s="13" t="str">
        <f>IFERROR(IF(VLOOKUP(I368,Vocabulary!$A:$J,10,)=0,"",VLOOKUP(I368,Vocabulary!$A:$J,10,)),"")</f>
        <v>&lt;fed-loc:municipalityName&gt;</v>
      </c>
      <c r="K368" s="9">
        <v>416</v>
      </c>
      <c r="L368" s="13" t="str">
        <f>IFERROR(IF(VLOOKUP(K368,Vocabulary!$A:$J,10,)=0,"",VLOOKUP(K368,Vocabulary!$A:$J,10,)),"")</f>
        <v>&lt;vl-adres:gemeentenaam&gt;</v>
      </c>
    </row>
    <row r="369" spans="1:12" x14ac:dyDescent="0.3">
      <c r="A369" s="9">
        <v>417</v>
      </c>
      <c r="B369" s="13" t="str">
        <f>IFERROR(VLOOKUP(A369,Vocabulary!$A:$J,6,),"")</f>
        <v>VL</v>
      </c>
      <c r="C369" s="13" t="str">
        <f>IFERROR(VLOOKUP(A369,Vocabulary!$A:$J,4,),"")</f>
        <v>Location</v>
      </c>
      <c r="D369" s="13" t="str">
        <f>IFERROR(VLOOKUP(A369,Vocabulary!$A:$J,2,),"")</f>
        <v>heeftGemeentenaam</v>
      </c>
      <c r="E369" s="13" t="str">
        <f>IFERROR(IF(VLOOKUP(A369,Vocabulary!$A:$J,3,)=0,"",VLOOKUP(A369,Vocabulary!$A:$J,3,)),"")</f>
        <v>Gemeentenaamcomponent van het adres.</v>
      </c>
      <c r="F369" s="13" t="str">
        <f>IFERROR(IF(VLOOKUP(A369,Vocabulary!$A:$J,7,)=0,"",VLOOKUP(A369,Vocabulary!$A:$J,7,)),"")</f>
        <v/>
      </c>
      <c r="H369" s="13" t="str">
        <f>IFERROR(IF(VLOOKUP(G369,Vocabulary!$A:$J,10,)=0,"",VLOOKUP(G369,Vocabulary!$A:$J,10,)),"")</f>
        <v/>
      </c>
      <c r="J369" s="13" t="str">
        <f>IFERROR(IF(VLOOKUP(I369,Vocabulary!$A:$J,10,)=0,"",VLOOKUP(I369,Vocabulary!$A:$J,10,)),"")</f>
        <v/>
      </c>
      <c r="K369" s="9">
        <v>417</v>
      </c>
      <c r="L369" s="13" t="str">
        <f>IFERROR(IF(VLOOKUP(K369,Vocabulary!$A:$J,10,)=0,"",VLOOKUP(K369,Vocabulary!$A:$J,10,)),"")</f>
        <v>&lt;vl-adres:heeftGemeentenaam&gt;</v>
      </c>
    </row>
    <row r="370" spans="1:12" x14ac:dyDescent="0.3">
      <c r="A370" s="9">
        <v>418</v>
      </c>
      <c r="B370" s="13" t="str">
        <f>IFERROR(VLOOKUP(A370,Vocabulary!$A:$J,6,),"")</f>
        <v>VL</v>
      </c>
      <c r="C370" s="13" t="str">
        <f>IFERROR(VLOOKUP(A370,Vocabulary!$A:$J,4,),"")</f>
        <v>Location</v>
      </c>
      <c r="D370" s="13" t="str">
        <f>IFERROR(VLOOKUP(A370,Vocabulary!$A:$J,2,),"")</f>
        <v>heeftPostinfo</v>
      </c>
      <c r="E370" s="13" t="str">
        <f>IFERROR(IF(VLOOKUP(A370,Vocabulary!$A:$J,3,)=0,"",VLOOKUP(A370,Vocabulary!$A:$J,3,)),"")</f>
        <v>Postinfocomponent van het adres.</v>
      </c>
      <c r="F370" s="13" t="str">
        <f>IFERROR(IF(VLOOKUP(A370,Vocabulary!$A:$J,7,)=0,"",VLOOKUP(A370,Vocabulary!$A:$J,7,)),"")</f>
        <v/>
      </c>
      <c r="H370" s="13" t="str">
        <f>IFERROR(IF(VLOOKUP(G370,Vocabulary!$A:$J,10,)=0,"",VLOOKUP(G370,Vocabulary!$A:$J,10,)),"")</f>
        <v/>
      </c>
      <c r="J370" s="13" t="str">
        <f>IFERROR(IF(VLOOKUP(I370,Vocabulary!$A:$J,10,)=0,"",VLOOKUP(I370,Vocabulary!$A:$J,10,)),"")</f>
        <v/>
      </c>
      <c r="K370" s="9">
        <v>418</v>
      </c>
      <c r="L370" s="13" t="str">
        <f>IFERROR(IF(VLOOKUP(K370,Vocabulary!$A:$J,10,)=0,"",VLOOKUP(K370,Vocabulary!$A:$J,10,)),"")</f>
        <v>&lt;vl-adres:heeftPostinfo&gt;</v>
      </c>
    </row>
    <row r="371" spans="1:12" x14ac:dyDescent="0.3">
      <c r="A371" s="9">
        <v>419</v>
      </c>
      <c r="B371" s="13" t="str">
        <f>IFERROR(VLOOKUP(A371,Vocabulary!$A:$J,6,),"")</f>
        <v>VL</v>
      </c>
      <c r="C371" s="13" t="str">
        <f>IFERROR(VLOOKUP(A371,Vocabulary!$A:$J,4,),"")</f>
        <v>Location</v>
      </c>
      <c r="D371" s="13" t="str">
        <f>IFERROR(VLOOKUP(A371,Vocabulary!$A:$J,2,),"")</f>
        <v>heeftStraatnaam</v>
      </c>
      <c r="E371" s="13" t="str">
        <f>IFERROR(IF(VLOOKUP(A371,Vocabulary!$A:$J,3,)=0,"",VLOOKUP(A371,Vocabulary!$A:$J,3,)),"")</f>
        <v>Straatnaamcomponent van het adres.</v>
      </c>
      <c r="F371" s="13" t="str">
        <f>IFERROR(IF(VLOOKUP(A371,Vocabulary!$A:$J,7,)=0,"",VLOOKUP(A371,Vocabulary!$A:$J,7,)),"")</f>
        <v/>
      </c>
      <c r="H371" s="13" t="str">
        <f>IFERROR(IF(VLOOKUP(G371,Vocabulary!$A:$J,10,)=0,"",VLOOKUP(G371,Vocabulary!$A:$J,10,)),"")</f>
        <v/>
      </c>
      <c r="J371" s="13" t="str">
        <f>IFERROR(IF(VLOOKUP(I371,Vocabulary!$A:$J,10,)=0,"",VLOOKUP(I371,Vocabulary!$A:$J,10,)),"")</f>
        <v/>
      </c>
      <c r="K371" s="9">
        <v>419</v>
      </c>
      <c r="L371" s="13" t="str">
        <f>IFERROR(IF(VLOOKUP(K371,Vocabulary!$A:$J,10,)=0,"",VLOOKUP(K371,Vocabulary!$A:$J,10,)),"")</f>
        <v>&lt;vl-adres:heeftStraatnaam&gt;</v>
      </c>
    </row>
    <row r="372" spans="1:12" ht="43.2" x14ac:dyDescent="0.3">
      <c r="A372" s="9">
        <v>420</v>
      </c>
      <c r="B372" s="13" t="str">
        <f>IFERROR(VLOOKUP(A372,Vocabulary!$A:$J,6,),"")</f>
        <v>VL</v>
      </c>
      <c r="C372" s="13" t="str">
        <f>IFERROR(VLOOKUP(A372,Vocabulary!$A:$J,4,),"")</f>
        <v>Location</v>
      </c>
      <c r="D372" s="13" t="str">
        <f>IFERROR(VLOOKUP(A372,Vocabulary!$A:$J,2,),"")</f>
        <v>homoniemToevoeging</v>
      </c>
      <c r="E372" s="13" t="str">
        <f>IFERROR(IF(VLOOKUP(A372,Vocabulary!$A:$J,3,)=0,"",VLOOKUP(A372,Vocabulary!$A:$J,3,)),"")</f>
        <v>Toevoeging om dubbele straatnamen (straatnamen met dezelfde naam maar andere ligging in de gemeente en eigen adressen) van elkaar te onderscheiden.</v>
      </c>
      <c r="F372" s="13" t="str">
        <f>IFERROR(IF(VLOOKUP(A372,Vocabulary!$A:$J,7,)=0,"",VLOOKUP(A372,Vocabulary!$A:$J,7,)),"")</f>
        <v/>
      </c>
      <c r="H372" s="13" t="str">
        <f>IFERROR(IF(VLOOKUP(G372,Vocabulary!$A:$J,10,)=0,"",VLOOKUP(G372,Vocabulary!$A:$J,10,)),"")</f>
        <v/>
      </c>
      <c r="J372" s="13" t="str">
        <f>IFERROR(IF(VLOOKUP(I372,Vocabulary!$A:$J,10,)=0,"",VLOOKUP(I372,Vocabulary!$A:$J,10,)),"")</f>
        <v/>
      </c>
      <c r="K372" s="9">
        <v>420</v>
      </c>
      <c r="L372" s="13" t="str">
        <f>IFERROR(IF(VLOOKUP(K372,Vocabulary!$A:$J,10,)=0,"",VLOOKUP(K372,Vocabulary!$A:$J,10,)),"")</f>
        <v>&lt;vl-adres:homoniemToevoeging&gt;</v>
      </c>
    </row>
    <row r="373" spans="1:12" ht="86.4" x14ac:dyDescent="0.3">
      <c r="A373" s="9">
        <v>421</v>
      </c>
      <c r="B373" s="13" t="str">
        <f>IFERROR(VLOOKUP(A373,Vocabulary!$A:$J,6,),"")</f>
        <v>VL</v>
      </c>
      <c r="C373" s="13" t="str">
        <f>IFERROR(VLOOKUP(A373,Vocabulary!$A:$J,4,),"")</f>
        <v>Location</v>
      </c>
      <c r="D373" s="13" t="str">
        <f>IFERROR(VLOOKUP(A373,Vocabulary!$A:$J,2,),"")</f>
        <v>Adresvoorstelling.huisnummer</v>
      </c>
      <c r="E373" s="13" t="str">
        <f>IFERROR(IF(VLOOKUP(A373,Vocabulary!$A:$J,3,)=0,"",VLOOKUP(A373,Vocabulary!$A:$J,3,)),"")</f>
        <v>Alfanumerieke code officieel toegekend aan gebouweenheden, ligplaatsen, standplaatsen of percelen.
Gebruik
Specialisatie van Adresvoorstelling:locatieaanduiding tbv Belgische adressen.</v>
      </c>
      <c r="F373" s="13" t="str">
        <f>IFERROR(IF(VLOOKUP(A373,Vocabulary!$A:$J,7,)=0,"",VLOOKUP(A373,Vocabulary!$A:$J,7,)),"")</f>
        <v/>
      </c>
      <c r="H373" s="13" t="str">
        <f>IFERROR(IF(VLOOKUP(G373,Vocabulary!$A:$J,10,)=0,"",VLOOKUP(G373,Vocabulary!$A:$J,10,)),"")</f>
        <v/>
      </c>
      <c r="J373" s="13" t="str">
        <f>IFERROR(IF(VLOOKUP(I373,Vocabulary!$A:$J,10,)=0,"",VLOOKUP(I373,Vocabulary!$A:$J,10,)),"")</f>
        <v/>
      </c>
      <c r="K373" s="9">
        <v>421</v>
      </c>
      <c r="L373" s="13" t="str">
        <f>IFERROR(IF(VLOOKUP(K373,Vocabulary!$A:$J,10,)=0,"",VLOOKUP(K373,Vocabulary!$A:$J,10,)),"")</f>
        <v>&lt;vl-adres:Adresvoorstelling.huisnummer&gt;</v>
      </c>
    </row>
    <row r="374" spans="1:12" ht="28.8" x14ac:dyDescent="0.3">
      <c r="A374" s="9">
        <v>422</v>
      </c>
      <c r="B374" s="13" t="str">
        <f>IFERROR(VLOOKUP(A374,Vocabulary!$A:$J,6,),"")</f>
        <v>VL</v>
      </c>
      <c r="C374" s="13" t="str">
        <f>IFERROR(VLOOKUP(A374,Vocabulary!$A:$J,4,),"")</f>
        <v>Location</v>
      </c>
      <c r="D374" s="13" t="str">
        <f>IFERROR(VLOOKUP(A374,Vocabulary!$A:$J,2,),"")</f>
        <v>huisnummer</v>
      </c>
      <c r="E374" s="13" t="str">
        <f>IFERROR(IF(VLOOKUP(A374,Vocabulary!$A:$J,3,)=0,"",VLOOKUP(A374,Vocabulary!$A:$J,3,)),"")</f>
        <v>Alfanumerieke code officieel toegekend aan gebouweenheden, ligplaatsen, standplaatsen of percelen.</v>
      </c>
      <c r="F374" s="13" t="str">
        <f>IFERROR(IF(VLOOKUP(A374,Vocabulary!$A:$J,7,)=0,"",VLOOKUP(A374,Vocabulary!$A:$J,7,)),"")</f>
        <v/>
      </c>
      <c r="G374" s="4">
        <v>5</v>
      </c>
      <c r="H374" s="13" t="str">
        <f>IFERROR(IF(VLOOKUP(G374,Vocabulary!$A:$J,10,)=0,"",VLOOKUP(G374,Vocabulary!$A:$J,10,)),"")</f>
        <v>&lt;eu:AddressLocatorDesignator&gt;</v>
      </c>
      <c r="I374" s="24">
        <v>663</v>
      </c>
      <c r="J374" s="13" t="str">
        <f>IFERROR(IF(VLOOKUP(I374,Vocabulary!$A:$J,10,)=0,"",VLOOKUP(I374,Vocabulary!$A:$J,10,)),"")</f>
        <v>&lt;locn:locatorDesignator&gt;</v>
      </c>
      <c r="K374" s="9">
        <v>422</v>
      </c>
      <c r="L374" s="13" t="str">
        <f>IFERROR(IF(VLOOKUP(K374,Vocabulary!$A:$J,10,)=0,"",VLOOKUP(K374,Vocabulary!$A:$J,10,)),"")</f>
        <v>&lt;vl-adres:huisnummer&gt;</v>
      </c>
    </row>
    <row r="375" spans="1:12" x14ac:dyDescent="0.3">
      <c r="A375" s="9">
        <v>423</v>
      </c>
      <c r="B375" s="13" t="str">
        <f>IFERROR(VLOOKUP(A375,Vocabulary!$A:$J,6,),"")</f>
        <v>VL</v>
      </c>
      <c r="C375" s="13" t="str">
        <f>IFERROR(VLOOKUP(A375,Vocabulary!$A:$J,4,),"")</f>
        <v>Location</v>
      </c>
      <c r="D375" s="13" t="str">
        <f>IFERROR(VLOOKUP(A375,Vocabulary!$A:$J,2,),"")</f>
        <v>isToegekendAan</v>
      </c>
      <c r="E375" s="13" t="str">
        <f>IFERROR(IF(VLOOKUP(A375,Vocabulary!$A:$J,3,)=0,"",VLOOKUP(A375,Vocabulary!$A:$J,3,)),"")</f>
        <v>Adresseerbaar object waaraan het adres is toegekend.</v>
      </c>
      <c r="F375" s="13" t="str">
        <f>IFERROR(IF(VLOOKUP(A375,Vocabulary!$A:$J,7,)=0,"",VLOOKUP(A375,Vocabulary!$A:$J,7,)),"")</f>
        <v/>
      </c>
      <c r="H375" s="13" t="str">
        <f>IFERROR(IF(VLOOKUP(G375,Vocabulary!$A:$J,10,)=0,"",VLOOKUP(G375,Vocabulary!$A:$J,10,)),"")</f>
        <v/>
      </c>
      <c r="I375" s="24">
        <v>280</v>
      </c>
      <c r="J375" s="13" t="str">
        <f>IFERROR(IF(VLOOKUP(I375,Vocabulary!$A:$J,10,)=0,"",VLOOKUP(I375,Vocabulary!$A:$J,10,)),"")</f>
        <v>&lt;fed-loc:assignedTo&gt;</v>
      </c>
      <c r="K375" s="9">
        <v>423</v>
      </c>
      <c r="L375" s="13" t="str">
        <f>IFERROR(IF(VLOOKUP(K375,Vocabulary!$A:$J,10,)=0,"",VLOOKUP(K375,Vocabulary!$A:$J,10,)),"")</f>
        <v>&lt;vl-adres:isToegekendAan&gt;</v>
      </c>
    </row>
    <row r="376" spans="1:12" x14ac:dyDescent="0.3">
      <c r="A376" s="9">
        <v>424</v>
      </c>
      <c r="B376" s="13" t="str">
        <f>IFERROR(VLOOKUP(A376,Vocabulary!$A:$J,6,),"")</f>
        <v>VL</v>
      </c>
      <c r="C376" s="13" t="str">
        <f>IFERROR(VLOOKUP(A376,Vocabulary!$A:$J,4,),"")</f>
        <v>Location</v>
      </c>
      <c r="D376" s="13" t="str">
        <f>IFERROR(VLOOKUP(A376,Vocabulary!$A:$J,2,),"")</f>
        <v>isVerrijktMet</v>
      </c>
      <c r="E376" s="13" t="str">
        <f>IFERROR(IF(VLOOKUP(A376,Vocabulary!$A:$J,3,)=0,"",VLOOKUP(A376,Vocabulary!$A:$J,3,)),"")</f>
        <v>Verwijzing naar een adresuitbreiding.</v>
      </c>
      <c r="F376" s="13" t="str">
        <f>IFERROR(IF(VLOOKUP(A376,Vocabulary!$A:$J,7,)=0,"",VLOOKUP(A376,Vocabulary!$A:$J,7,)),"")</f>
        <v/>
      </c>
      <c r="H376" s="13" t="str">
        <f>IFERROR(IF(VLOOKUP(G376,Vocabulary!$A:$J,10,)=0,"",VLOOKUP(G376,Vocabulary!$A:$J,10,)),"")</f>
        <v/>
      </c>
      <c r="J376" s="13" t="str">
        <f>IFERROR(IF(VLOOKUP(I376,Vocabulary!$A:$J,10,)=0,"",VLOOKUP(I376,Vocabulary!$A:$J,10,)),"")</f>
        <v/>
      </c>
      <c r="K376" s="9">
        <v>424</v>
      </c>
      <c r="L376" s="13" t="str">
        <f>IFERROR(IF(VLOOKUP(K376,Vocabulary!$A:$J,10,)=0,"",VLOOKUP(K376,Vocabulary!$A:$J,10,)),"")</f>
        <v>&lt;vl-adres:isVerrijktMet&gt;</v>
      </c>
    </row>
    <row r="377" spans="1:12" x14ac:dyDescent="0.3">
      <c r="A377" s="9">
        <v>425</v>
      </c>
      <c r="B377" s="13" t="str">
        <f>IFERROR(VLOOKUP(A377,Vocabulary!$A:$J,6,),"")</f>
        <v>VL</v>
      </c>
      <c r="C377" s="13" t="str">
        <f>IFERROR(VLOOKUP(A377,Vocabulary!$A:$J,4,),"")</f>
        <v>Location</v>
      </c>
      <c r="D377" s="13" t="str">
        <f>IFERROR(VLOOKUP(A377,Vocabulary!$A:$J,2,),"")</f>
        <v>land</v>
      </c>
      <c r="E377" s="13" t="str">
        <f>IFERROR(IF(VLOOKUP(A377,Vocabulary!$A:$J,3,)=0,"",VLOOKUP(A377,Vocabulary!$A:$J,3,)),"")</f>
        <v>Land waarin het adres gelegen is.</v>
      </c>
      <c r="F377" s="13" t="str">
        <f>IFERROR(IF(VLOOKUP(A377,Vocabulary!$A:$J,7,)=0,"",VLOOKUP(A377,Vocabulary!$A:$J,7,)),"")</f>
        <v/>
      </c>
      <c r="G377" s="4">
        <v>10</v>
      </c>
      <c r="H377" s="13" t="str">
        <f>IFERROR(IF(VLOOKUP(G377,Vocabulary!$A:$J,10,)=0,"",VLOOKUP(G377,Vocabulary!$A:$J,10,)),"")</f>
        <v>&lt;eu:AddressAdminUnitL1&gt;</v>
      </c>
      <c r="J377" s="13" t="str">
        <f>IFERROR(IF(VLOOKUP(I377,Vocabulary!$A:$J,10,)=0,"",VLOOKUP(I377,Vocabulary!$A:$J,10,)),"")</f>
        <v/>
      </c>
      <c r="K377" s="9">
        <v>425</v>
      </c>
      <c r="L377" s="13" t="str">
        <f>IFERROR(IF(VLOOKUP(K377,Vocabulary!$A:$J,10,)=0,"",VLOOKUP(K377,Vocabulary!$A:$J,10,)),"")</f>
        <v>&lt;vl-adres:land&gt;</v>
      </c>
    </row>
    <row r="378" spans="1:12" ht="100.8" x14ac:dyDescent="0.3">
      <c r="A378" s="9">
        <v>426</v>
      </c>
      <c r="B378" s="13" t="str">
        <f>IFERROR(VLOOKUP(A378,Vocabulary!$A:$J,6,),"")</f>
        <v>VL</v>
      </c>
      <c r="C378" s="13" t="str">
        <f>IFERROR(VLOOKUP(A378,Vocabulary!$A:$J,4,),"")</f>
        <v>Location</v>
      </c>
      <c r="D378" s="13" t="str">
        <f>IFERROR(VLOOKUP(A378,Vocabulary!$A:$J,2,),"")</f>
        <v>niveau</v>
      </c>
      <c r="E378" s="13" t="str">
        <f>IFERROR(IF(VLOOKUP(A378,Vocabulary!$A:$J,3,)=0,"",VLOOKUP(A378,Vocabulary!$A:$J,3,)),"")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F378" s="13" t="str">
        <f>IFERROR(IF(VLOOKUP(A378,Vocabulary!$A:$J,7,)=0,"",VLOOKUP(A378,Vocabulary!$A:$J,7,)),"")</f>
        <v/>
      </c>
      <c r="H378" s="13" t="str">
        <f>IFERROR(IF(VLOOKUP(G378,Vocabulary!$A:$J,10,)=0,"",VLOOKUP(G378,Vocabulary!$A:$J,10,)),"")</f>
        <v/>
      </c>
      <c r="J378" s="13" t="str">
        <f>IFERROR(IF(VLOOKUP(I378,Vocabulary!$A:$J,10,)=0,"",VLOOKUP(I378,Vocabulary!$A:$J,10,)),"")</f>
        <v/>
      </c>
      <c r="K378" s="9">
        <v>426</v>
      </c>
      <c r="L378" s="13" t="str">
        <f>IFERROR(IF(VLOOKUP(K378,Vocabulary!$A:$J,10,)=0,"",VLOOKUP(K378,Vocabulary!$A:$J,10,)),"")</f>
        <v>&lt;vl-adres:niveau&gt;</v>
      </c>
    </row>
    <row r="379" spans="1:12" ht="100.8" x14ac:dyDescent="0.3">
      <c r="A379" s="9">
        <v>427</v>
      </c>
      <c r="B379" s="13" t="str">
        <f>IFERROR(VLOOKUP(A379,Vocabulary!$A:$J,6,),"")</f>
        <v>VL</v>
      </c>
      <c r="C379" s="13" t="str">
        <f>IFERROR(VLOOKUP(A379,Vocabulary!$A:$J,4,),"")</f>
        <v>Location</v>
      </c>
      <c r="D379" s="13" t="str">
        <f>IFERROR(VLOOKUP(A379,Vocabulary!$A:$J,2,),"")</f>
        <v>officieelToegekend</v>
      </c>
      <c r="E379" s="13" t="str">
        <f>IFERROR(IF(VLOOKUP(A379,Vocabulary!$A:$J,3,)=0,"",VLOOKUP(A379,Vocabulary!$A:$J,3,)),"")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F379" s="13" t="str">
        <f>IFERROR(IF(VLOOKUP(A379,Vocabulary!$A:$J,7,)=0,"",VLOOKUP(A379,Vocabulary!$A:$J,7,)),"")</f>
        <v/>
      </c>
      <c r="H379" s="13" t="str">
        <f>IFERROR(IF(VLOOKUP(G379,Vocabulary!$A:$J,10,)=0,"",VLOOKUP(G379,Vocabulary!$A:$J,10,)),"")</f>
        <v/>
      </c>
      <c r="I379" s="24">
        <v>283</v>
      </c>
      <c r="J379" s="13" t="str">
        <f>IFERROR(IF(VLOOKUP(I379,Vocabulary!$A:$J,10,)=0,"",VLOOKUP(I379,Vocabulary!$A:$J,10,)),"")</f>
        <v>&lt;fed-loc:isOfficiallyAssigned&gt;</v>
      </c>
      <c r="K379" s="9">
        <v>427</v>
      </c>
      <c r="L379" s="13" t="str">
        <f>IFERROR(IF(VLOOKUP(K379,Vocabulary!$A:$J,10,)=0,"",VLOOKUP(K379,Vocabulary!$A:$J,10,)),"")</f>
        <v>&lt;vl-adres:officieelToegekend&gt;</v>
      </c>
    </row>
    <row r="380" spans="1:12" ht="86.4" x14ac:dyDescent="0.3">
      <c r="A380" s="9">
        <v>428</v>
      </c>
      <c r="B380" s="13" t="str">
        <f>IFERROR(VLOOKUP(A380,Vocabulary!$A:$J,6,),"")</f>
        <v>VL</v>
      </c>
      <c r="C380" s="13" t="str">
        <f>IFERROR(VLOOKUP(A380,Vocabulary!$A:$J,4,),"")</f>
        <v>Location</v>
      </c>
      <c r="D380" s="13" t="str">
        <f>IFERROR(VLOOKUP(A380,Vocabulary!$A:$J,2,),"")</f>
        <v>positie</v>
      </c>
      <c r="E380" s="13" t="str">
        <f>IFERROR(IF(VLOOKUP(A380,Vocabulary!$A:$J,3,)=0,"",VLOOKUP(A380,Vocabulary!$A:$J,3,)),"")</f>
        <v>Positie van een karakeristiek punt dat de positie van het adres vertegenwoordigt volgens een bepaalde specificatie en inclusief informatie over de herkomst van de positie.
Gebruik
Moet een punt zijn.</v>
      </c>
      <c r="F380" s="13" t="str">
        <f>IFERROR(IF(VLOOKUP(A380,Vocabulary!$A:$J,7,)=0,"",VLOOKUP(A380,Vocabulary!$A:$J,7,)),"")</f>
        <v/>
      </c>
      <c r="H380" s="13" t="str">
        <f>IFERROR(IF(VLOOKUP(G380,Vocabulary!$A:$J,10,)=0,"",VLOOKUP(G380,Vocabulary!$A:$J,10,)),"")</f>
        <v/>
      </c>
      <c r="I380" s="24">
        <v>267</v>
      </c>
      <c r="J380" s="13" t="str">
        <f>IFERROR(IF(VLOOKUP(I380,Vocabulary!$A:$J,10,)=0,"",VLOOKUP(I380,Vocabulary!$A:$J,10,)),"")</f>
        <v>&lt;inspire-ad:Address.position&gt;</v>
      </c>
      <c r="K380" s="9">
        <v>428</v>
      </c>
      <c r="L380" s="13" t="str">
        <f>IFERROR(IF(VLOOKUP(K380,Vocabulary!$A:$J,10,)=0,"",VLOOKUP(K380,Vocabulary!$A:$J,10,)),"")</f>
        <v>&lt;vl-adres:positie&gt;</v>
      </c>
    </row>
    <row r="381" spans="1:12" ht="28.8" x14ac:dyDescent="0.3">
      <c r="A381" s="9">
        <v>429</v>
      </c>
      <c r="B381" s="13" t="str">
        <f>IFERROR(VLOOKUP(A381,Vocabulary!$A:$J,6,),"")</f>
        <v>VL</v>
      </c>
      <c r="C381" s="13" t="str">
        <f>IFERROR(VLOOKUP(A381,Vocabulary!$A:$J,4,),"")</f>
        <v>Location</v>
      </c>
      <c r="D381" s="13" t="str">
        <f>IFERROR(VLOOKUP(A381,Vocabulary!$A:$J,2,),"")</f>
        <v>postcode</v>
      </c>
      <c r="E381" s="13" t="str">
        <f>IFERROR(IF(VLOOKUP(A381,Vocabulary!$A:$J,3,)=0,"",VLOOKUP(A381,Vocabulary!$A:$J,3,)),"")</f>
        <v>Code waarmee het geografisch gebied dat de adressen voor postale doeleinden groepeert aanduidt.</v>
      </c>
      <c r="F381" s="13" t="str">
        <f>IFERROR(IF(VLOOKUP(A381,Vocabulary!$A:$J,7,)=0,"",VLOOKUP(A381,Vocabulary!$A:$J,7,)),"")</f>
        <v>external terminology:
http://www.w3.org/ns/locn#postCode</v>
      </c>
      <c r="G381" s="4">
        <v>11</v>
      </c>
      <c r="H381" s="13" t="str">
        <f>IFERROR(IF(VLOOKUP(G381,Vocabulary!$A:$J,10,)=0,"",VLOOKUP(G381,Vocabulary!$A:$J,10,)),"")</f>
        <v>&lt;eu:AddressPostCode&gt;</v>
      </c>
      <c r="I381" s="24">
        <v>303</v>
      </c>
      <c r="J381" s="13" t="str">
        <f>IFERROR(IF(VLOOKUP(I381,Vocabulary!$A:$J,10,)=0,"",VLOOKUP(I381,Vocabulary!$A:$J,10,)),"")</f>
        <v>&lt;inspire-ad:PostalDescriptor.postCode&gt;</v>
      </c>
      <c r="K381" s="9">
        <v>429</v>
      </c>
      <c r="L381" s="13" t="str">
        <f>IFERROR(IF(VLOOKUP(K381,Vocabulary!$A:$J,10,)=0,"",VLOOKUP(K381,Vocabulary!$A:$J,10,)),"")</f>
        <v>&lt;vl-adres:postcode&gt;</v>
      </c>
    </row>
    <row r="382" spans="1:12" ht="86.4" x14ac:dyDescent="0.3">
      <c r="A382" s="9">
        <v>430</v>
      </c>
      <c r="B382" s="13" t="str">
        <f>IFERROR(VLOOKUP(A382,Vocabulary!$A:$J,6,),"")</f>
        <v>VL</v>
      </c>
      <c r="C382" s="13" t="str">
        <f>IFERROR(VLOOKUP(A382,Vocabulary!$A:$J,4,),"")</f>
        <v>Location</v>
      </c>
      <c r="D382" s="13" t="str">
        <f>IFERROR(VLOOKUP(A382,Vocabulary!$A:$J,2,),"")</f>
        <v>postnaam</v>
      </c>
      <c r="E382" s="13" t="str">
        <f>IFERROR(IF(VLOOKUP(A382,Vocabulary!$A:$J,3,)=0,"",VLOOKUP(A382,Vocabulary!$A:$J,3,)),"")</f>
        <v>Naam waarmee het geografisch gebied dat de adressen voor postale doeleinden groepeert kan worden aangeduid.
Gebruik
Typisch de namen van vroegere gemeenten waarmee het gebied samenvalt.</v>
      </c>
      <c r="F382" s="13" t="str">
        <f>IFERROR(IF(VLOOKUP(A382,Vocabulary!$A:$J,7,)=0,"",VLOOKUP(A382,Vocabulary!$A:$J,7,)),"")</f>
        <v>external terminology:
http://www.w3.org/ns/locn#postName</v>
      </c>
      <c r="G382" s="4">
        <v>8</v>
      </c>
      <c r="H382" s="13" t="str">
        <f>IFERROR(IF(VLOOKUP(G382,Vocabulary!$A:$J,10,)=0,"",VLOOKUP(G382,Vocabulary!$A:$J,10,)),"")</f>
        <v>&lt;eu:AddressPostName&gt;</v>
      </c>
      <c r="I382" s="24">
        <v>649</v>
      </c>
      <c r="J382" s="13" t="str">
        <f>IFERROR(IF(VLOOKUP(I382,Vocabulary!$A:$J,10,)=0,"",VLOOKUP(I382,Vocabulary!$A:$J,10,)),"")</f>
        <v>&lt;inspire-ad:PostalDescriptor.postName&gt;</v>
      </c>
      <c r="K382" s="9">
        <v>430</v>
      </c>
      <c r="L382" s="13" t="str">
        <f>IFERROR(IF(VLOOKUP(K382,Vocabulary!$A:$J,10,)=0,"",VLOOKUP(K382,Vocabulary!$A:$J,10,)),"")</f>
        <v>&lt;vl-adres:postnaam&gt;</v>
      </c>
    </row>
    <row r="383" spans="1:12" x14ac:dyDescent="0.3">
      <c r="A383" s="9">
        <v>431</v>
      </c>
      <c r="B383" s="13" t="str">
        <f>IFERROR(VLOOKUP(A383,Vocabulary!$A:$J,6,),"")</f>
        <v>VL</v>
      </c>
      <c r="C383" s="13" t="str">
        <f>IFERROR(VLOOKUP(A383,Vocabulary!$A:$J,4,),"")</f>
        <v>Location</v>
      </c>
      <c r="D383" s="13" t="str">
        <f>IFERROR(VLOOKUP(A383,Vocabulary!$A:$J,2,),"")</f>
        <v>Straatnaam.status</v>
      </c>
      <c r="E383" s="13" t="str">
        <f>IFERROR(IF(VLOOKUP(A383,Vocabulary!$A:$J,3,)=0,"",VLOOKUP(A383,Vocabulary!$A:$J,3,)),"")</f>
        <v>Actuele toestand van de straatnaam.</v>
      </c>
      <c r="F383" s="13" t="str">
        <f>IFERROR(IF(VLOOKUP(A383,Vocabulary!$A:$J,7,)=0,"",VLOOKUP(A383,Vocabulary!$A:$J,7,)),"")</f>
        <v/>
      </c>
      <c r="H383" s="13" t="str">
        <f>IFERROR(IF(VLOOKUP(G383,Vocabulary!$A:$J,10,)=0,"",VLOOKUP(G383,Vocabulary!$A:$J,10,)),"")</f>
        <v/>
      </c>
      <c r="I383" s="24">
        <v>666</v>
      </c>
      <c r="J383" s="13" t="str">
        <f>IFERROR(IF(VLOOKUP(I383,Vocabulary!$A:$J,10,)=0,"",VLOOKUP(I383,Vocabulary!$A:$J,10,)),"")</f>
        <v>&lt;fed-loc:streetNameStatus&gt;</v>
      </c>
      <c r="K383" s="9">
        <v>431</v>
      </c>
      <c r="L383" s="13" t="str">
        <f>IFERROR(IF(VLOOKUP(K383,Vocabulary!$A:$J,10,)=0,"",VLOOKUP(K383,Vocabulary!$A:$J,10,)),"")</f>
        <v>&lt;vl-adres:Straatnaam.status&gt;</v>
      </c>
    </row>
    <row r="384" spans="1:12" x14ac:dyDescent="0.3">
      <c r="A384" s="9">
        <v>432</v>
      </c>
      <c r="B384" s="13" t="str">
        <f>IFERROR(VLOOKUP(A384,Vocabulary!$A:$J,6,),"")</f>
        <v>VL</v>
      </c>
      <c r="C384" s="13" t="str">
        <f>IFERROR(VLOOKUP(A384,Vocabulary!$A:$J,4,),"")</f>
        <v>Location</v>
      </c>
      <c r="D384" s="13" t="str">
        <f>IFERROR(VLOOKUP(A384,Vocabulary!$A:$J,2,),"")</f>
        <v>Adres.status</v>
      </c>
      <c r="E384" s="13" t="str">
        <f>IFERROR(IF(VLOOKUP(A384,Vocabulary!$A:$J,3,)=0,"",VLOOKUP(A384,Vocabulary!$A:$J,3,)),"")</f>
        <v>Actuele toestand van het adres.</v>
      </c>
      <c r="F384" s="13" t="str">
        <f>IFERROR(IF(VLOOKUP(A384,Vocabulary!$A:$J,7,)=0,"",VLOOKUP(A384,Vocabulary!$A:$J,7,)),"")</f>
        <v/>
      </c>
      <c r="H384" s="13" t="str">
        <f>IFERROR(IF(VLOOKUP(G384,Vocabulary!$A:$J,10,)=0,"",VLOOKUP(G384,Vocabulary!$A:$J,10,)),"")</f>
        <v/>
      </c>
      <c r="I384" s="24">
        <v>269</v>
      </c>
      <c r="J384" s="13" t="str">
        <f>IFERROR(IF(VLOOKUP(I384,Vocabulary!$A:$J,10,)=0,"",VLOOKUP(I384,Vocabulary!$A:$J,10,)),"")</f>
        <v>&lt;inspire-ad:Address.status&gt;</v>
      </c>
      <c r="K384" s="9">
        <v>432</v>
      </c>
      <c r="L384" s="13" t="str">
        <f>IFERROR(IF(VLOOKUP(K384,Vocabulary!$A:$J,10,)=0,"",VLOOKUP(K384,Vocabulary!$A:$J,10,)),"")</f>
        <v>&lt;vl-adres:Adres.status&gt;</v>
      </c>
    </row>
    <row r="385" spans="1:12" x14ac:dyDescent="0.3">
      <c r="A385" s="9">
        <v>433</v>
      </c>
      <c r="B385" s="13" t="str">
        <f>IFERROR(VLOOKUP(A385,Vocabulary!$A:$J,6,),"")</f>
        <v>VL</v>
      </c>
      <c r="C385" s="13" t="str">
        <f>IFERROR(VLOOKUP(A385,Vocabulary!$A:$J,4,),"")</f>
        <v>Location</v>
      </c>
      <c r="D385" s="13" t="str">
        <f>IFERROR(VLOOKUP(A385,Vocabulary!$A:$J,2,),"")</f>
        <v>Locatienaam.type</v>
      </c>
      <c r="E385" s="13" t="str">
        <f>IFERROR(IF(VLOOKUP(A385,Vocabulary!$A:$J,3,)=0,"",VLOOKUP(A385,Vocabulary!$A:$J,3,)),"")</f>
        <v>Aard vh geografisch object.</v>
      </c>
      <c r="F385" s="13" t="str">
        <f>IFERROR(IF(VLOOKUP(A385,Vocabulary!$A:$J,7,)=0,"",VLOOKUP(A385,Vocabulary!$A:$J,7,)),"")</f>
        <v/>
      </c>
      <c r="H385" s="13" t="str">
        <f>IFERROR(IF(VLOOKUP(G385,Vocabulary!$A:$J,10,)=0,"",VLOOKUP(G385,Vocabulary!$A:$J,10,)),"")</f>
        <v/>
      </c>
      <c r="J385" s="13" t="str">
        <f>IFERROR(IF(VLOOKUP(I385,Vocabulary!$A:$J,10,)=0,"",VLOOKUP(I385,Vocabulary!$A:$J,10,)),"")</f>
        <v/>
      </c>
      <c r="K385" s="9">
        <v>433</v>
      </c>
      <c r="L385" s="13" t="str">
        <f>IFERROR(IF(VLOOKUP(K385,Vocabulary!$A:$J,10,)=0,"",VLOOKUP(K385,Vocabulary!$A:$J,10,)),"")</f>
        <v>&lt;vl-adres:Locatienaam.type&gt;</v>
      </c>
    </row>
    <row r="386" spans="1:12" x14ac:dyDescent="0.3">
      <c r="A386" s="9">
        <v>434</v>
      </c>
      <c r="B386" s="13" t="str">
        <f>IFERROR(VLOOKUP(A386,Vocabulary!$A:$J,6,),"")</f>
        <v>VL</v>
      </c>
      <c r="C386" s="13" t="str">
        <f>IFERROR(VLOOKUP(A386,Vocabulary!$A:$J,4,),"")</f>
        <v>Location</v>
      </c>
      <c r="D386" s="13" t="str">
        <f>IFERROR(VLOOKUP(A386,Vocabulary!$A:$J,2,),"")</f>
        <v>Locatieaanduiding.type</v>
      </c>
      <c r="E386" s="13" t="str">
        <f>IFERROR(IF(VLOOKUP(A386,Vocabulary!$A:$J,3,)=0,"",VLOOKUP(A386,Vocabulary!$A:$J,3,)),"")</f>
        <v>Aard vd locatieaanduiding.</v>
      </c>
      <c r="F386" s="13" t="str">
        <f>IFERROR(IF(VLOOKUP(A386,Vocabulary!$A:$J,7,)=0,"",VLOOKUP(A386,Vocabulary!$A:$J,7,)),"")</f>
        <v/>
      </c>
      <c r="H386" s="13" t="str">
        <f>IFERROR(IF(VLOOKUP(G386,Vocabulary!$A:$J,10,)=0,"",VLOOKUP(G386,Vocabulary!$A:$J,10,)),"")</f>
        <v/>
      </c>
      <c r="J386" s="13" t="str">
        <f>IFERROR(IF(VLOOKUP(I386,Vocabulary!$A:$J,10,)=0,"",VLOOKUP(I386,Vocabulary!$A:$J,10,)),"")</f>
        <v/>
      </c>
      <c r="K386" s="9">
        <v>434</v>
      </c>
      <c r="L386" s="13" t="str">
        <f>IFERROR(IF(VLOOKUP(K386,Vocabulary!$A:$J,10,)=0,"",VLOOKUP(K386,Vocabulary!$A:$J,10,)),"")</f>
        <v>&lt;vl-adres:Locatieaanduiding.type&gt;</v>
      </c>
    </row>
    <row r="387" spans="1:12" ht="72" x14ac:dyDescent="0.3">
      <c r="A387" s="9">
        <v>435</v>
      </c>
      <c r="B387" s="13" t="str">
        <f>IFERROR(VLOOKUP(A387,Vocabulary!$A:$J,6,),"")</f>
        <v>VL</v>
      </c>
      <c r="C387" s="13" t="str">
        <f>IFERROR(VLOOKUP(A387,Vocabulary!$A:$J,4,),"")</f>
        <v>Location</v>
      </c>
      <c r="D387" s="13" t="str">
        <f>IFERROR(VLOOKUP(A387,Vocabulary!$A:$J,2,),"")</f>
        <v>verwijstNaar</v>
      </c>
      <c r="E387" s="13" t="str">
        <f>IFERROR(IF(VLOOKUP(A387,Vocabulary!$A:$J,3,)=0,"",VLOOKUP(A387,Vocabulary!$A:$J,3,)),"")</f>
        <v xml:space="preserve">Adres waarvan de adresvoorstelling is afgeleid. 
Gebruik
Dit kan enkel voor Belgische adressen aangezien onder adres een Belgisch adres wordt verstaan. </v>
      </c>
      <c r="F387" s="13" t="str">
        <f>IFERROR(IF(VLOOKUP(A387,Vocabulary!$A:$J,7,)=0,"",VLOOKUP(A387,Vocabulary!$A:$J,7,)),"")</f>
        <v/>
      </c>
      <c r="H387" s="13" t="str">
        <f>IFERROR(IF(VLOOKUP(G387,Vocabulary!$A:$J,10,)=0,"",VLOOKUP(G387,Vocabulary!$A:$J,10,)),"")</f>
        <v/>
      </c>
      <c r="J387" s="13" t="str">
        <f>IFERROR(IF(VLOOKUP(I387,Vocabulary!$A:$J,10,)=0,"",VLOOKUP(I387,Vocabulary!$A:$J,10,)),"")</f>
        <v/>
      </c>
      <c r="K387" s="9">
        <v>435</v>
      </c>
      <c r="L387" s="13" t="str">
        <f>IFERROR(IF(VLOOKUP(K387,Vocabulary!$A:$J,10,)=0,"",VLOOKUP(K387,Vocabulary!$A:$J,10,)),"")</f>
        <v>&lt;vl-adres:verwijstNaar&gt;</v>
      </c>
    </row>
    <row r="388" spans="1:12" ht="86.4" x14ac:dyDescent="0.3">
      <c r="A388" s="9">
        <v>436</v>
      </c>
      <c r="B388" s="13" t="str">
        <f>IFERROR(VLOOKUP(A388,Vocabulary!$A:$J,6,),"")</f>
        <v>VL</v>
      </c>
      <c r="C388" s="13" t="str">
        <f>IFERROR(VLOOKUP(A388,Vocabulary!$A:$J,4,),"")</f>
        <v>Location</v>
      </c>
      <c r="D388" s="13" t="str">
        <f>IFERROR(VLOOKUP(A388,Vocabulary!$A:$J,2,),"")</f>
        <v>volledigAdres</v>
      </c>
      <c r="E388" s="13" t="str">
        <f>IFERROR(IF(VLOOKUP(A388,Vocabulary!$A:$J,3,)=0,"",VLOOKUP(A388,Vocabulary!$A:$J,3,)),"")</f>
        <v xml:space="preserve">Het complete adres in één string, al dan niet geformatteerd. 
Gebruik
Vermijdt fouten tgv het opsplitsen ve adres in zijn onderdelen. Geeft de voorgeschreven volgorde vd verschillende onderdelen weer </v>
      </c>
      <c r="F388" s="13" t="str">
        <f>IFERROR(IF(VLOOKUP(A388,Vocabulary!$A:$J,7,)=0,"",VLOOKUP(A388,Vocabulary!$A:$J,7,)),"")</f>
        <v>external terminology:
http://www.w3.org/ns/locn#fullAddress</v>
      </c>
      <c r="G388" s="4">
        <v>2</v>
      </c>
      <c r="H388" s="13" t="str">
        <f>IFERROR(IF(VLOOKUP(G388,Vocabulary!$A:$J,10,)=0,"",VLOOKUP(G388,Vocabulary!$A:$J,10,)),"")</f>
        <v>&lt;eu:AddressFullAddress&gt;</v>
      </c>
      <c r="I388" s="24">
        <v>272</v>
      </c>
      <c r="J388" s="13" t="str">
        <f>IFERROR(IF(VLOOKUP(I388,Vocabulary!$A:$J,10,)=0,"",VLOOKUP(I388,Vocabulary!$A:$J,10,)),"")</f>
        <v>&lt;locn:fullAddress&gt;</v>
      </c>
      <c r="K388" s="9">
        <v>436</v>
      </c>
      <c r="L388" s="13" t="str">
        <f>IFERROR(IF(VLOOKUP(K388,Vocabulary!$A:$J,10,)=0,"",VLOOKUP(K388,Vocabulary!$A:$J,10,)),"")</f>
        <v>&lt;vl-adres:volledigAdres&gt;</v>
      </c>
    </row>
    <row r="389" spans="1:12" ht="100.8" x14ac:dyDescent="0.3">
      <c r="A389" s="9">
        <v>437</v>
      </c>
      <c r="B389" s="13" t="str">
        <f>IFERROR(VLOOKUP(A389,Vocabulary!$A:$J,6,),"")</f>
        <v>VL</v>
      </c>
      <c r="C389" s="13" t="str">
        <f>IFERROR(VLOOKUP(A389,Vocabulary!$A:$J,4,),"")</f>
        <v>Person</v>
      </c>
      <c r="D389" s="13" t="str">
        <f>IFERROR(VLOOKUP(A389,Vocabulary!$A:$J,2,),"")</f>
        <v>Afstamming</v>
      </c>
      <c r="E389" s="13" t="str">
        <f>IFERROR(IF(VLOOKUP(A389,Vocabulary!$A:$J,3,)=0,"",VLOOKUP(A389,Vocabulary!$A:$J,3,)),"")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9" s="13" t="str">
        <f>IFERROR(IF(VLOOKUP(A389,Vocabulary!$A:$J,7,)=0,"",VLOOKUP(A389,Vocabulary!$A:$J,7,)),"")</f>
        <v/>
      </c>
      <c r="H389" s="13" t="str">
        <f>IFERROR(IF(VLOOKUP(G389,Vocabulary!$A:$J,10,)=0,"",VLOOKUP(G389,Vocabulary!$A:$J,10,)),"")</f>
        <v/>
      </c>
      <c r="I389" s="24">
        <v>315</v>
      </c>
      <c r="J389" s="13" t="str">
        <f>IFERROR(IF(VLOOKUP(I389,Vocabulary!$A:$J,10,)=0,"",VLOOKUP(I389,Vocabulary!$A:$J,10,)),"")</f>
        <v>&lt;fed-per:Descent&gt;</v>
      </c>
      <c r="K389" s="9">
        <v>437</v>
      </c>
      <c r="L389" s="13" t="str">
        <f>IFERROR(IF(VLOOKUP(K389,Vocabulary!$A:$J,10,)=0,"",VLOOKUP(K389,Vocabulary!$A:$J,10,)),"")</f>
        <v>&lt;vl-persoon:Afstamming&gt;</v>
      </c>
    </row>
    <row r="390" spans="1:12" ht="72" x14ac:dyDescent="0.3">
      <c r="A390" s="9">
        <v>438</v>
      </c>
      <c r="B390" s="13" t="str">
        <f>IFERROR(VLOOKUP(A390,Vocabulary!$A:$J,6,),"")</f>
        <v>VL</v>
      </c>
      <c r="C390" s="13" t="str">
        <f>IFERROR(VLOOKUP(A390,Vocabulary!$A:$J,4,),"")</f>
        <v>Person</v>
      </c>
      <c r="D390" s="13" t="str">
        <f>IFERROR(VLOOKUP(A390,Vocabulary!$A:$J,2,),"")</f>
        <v>BurgerlijkeStaat</v>
      </c>
      <c r="E390" s="13" t="str">
        <f>IFERROR(IF(VLOOKUP(A390,Vocabulary!$A:$J,3,)=0,"",VLOOKUP(A390,Vocabulary!$A:$J,3,)),"")</f>
        <v xml:space="preserve">Burgerrechtelijke toestand van een persoon. 
Gebruik
 Slaat op huwelijk, partnerregistratie, afstamming, voogdij etc. Is maw de toestand van bepaalde verhoudingen tussen personen. </v>
      </c>
      <c r="F390" s="13" t="str">
        <f>IFERROR(IF(VLOOKUP(A390,Vocabulary!$A:$J,7,)=0,"",VLOOKUP(A390,Vocabulary!$A:$J,7,)),"")</f>
        <v/>
      </c>
      <c r="H390" s="13" t="str">
        <f>IFERROR(IF(VLOOKUP(G390,Vocabulary!$A:$J,10,)=0,"",VLOOKUP(G390,Vocabulary!$A:$J,10,)),"")</f>
        <v/>
      </c>
      <c r="J390" s="13" t="str">
        <f>IFERROR(IF(VLOOKUP(I390,Vocabulary!$A:$J,10,)=0,"",VLOOKUP(I390,Vocabulary!$A:$J,10,)),"")</f>
        <v/>
      </c>
      <c r="K390" s="9">
        <v>438</v>
      </c>
      <c r="L390" s="13" t="str">
        <f>IFERROR(IF(VLOOKUP(K390,Vocabulary!$A:$J,10,)=0,"",VLOOKUP(K390,Vocabulary!$A:$J,10,)),"")</f>
        <v>&lt;vl-persoon:BurgerlijkeStaat&gt;</v>
      </c>
    </row>
    <row r="391" spans="1:12" ht="100.8" x14ac:dyDescent="0.3">
      <c r="A391" s="9">
        <v>439</v>
      </c>
      <c r="B391" s="13" t="str">
        <f>IFERROR(VLOOKUP(A391,Vocabulary!$A:$J,6,),"")</f>
        <v>VL</v>
      </c>
      <c r="C391" s="13" t="str">
        <f>IFERROR(VLOOKUP(A391,Vocabulary!$A:$J,4,),"")</f>
        <v>Person</v>
      </c>
      <c r="D391" s="13" t="str">
        <f>IFERROR(VLOOKUP(A391,Vocabulary!$A:$J,2,),"")</f>
        <v>Domicilie</v>
      </c>
      <c r="E391" s="13" t="str">
        <f>IFERROR(IF(VLOOKUP(A391,Vocabulary!$A:$J,3,)=0,"",VLOOKUP(A391,Vocabulary!$A:$J,3,)),"")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91" s="13" t="str">
        <f>IFERROR(IF(VLOOKUP(A391,Vocabulary!$A:$J,7,)=0,"",VLOOKUP(A391,Vocabulary!$A:$J,7,)),"")</f>
        <v/>
      </c>
      <c r="H391" s="13" t="str">
        <f>IFERROR(IF(VLOOKUP(G391,Vocabulary!$A:$J,10,)=0,"",VLOOKUP(G391,Vocabulary!$A:$J,10,)),"")</f>
        <v/>
      </c>
      <c r="J391" s="13" t="str">
        <f>IFERROR(IF(VLOOKUP(I391,Vocabulary!$A:$J,10,)=0,"",VLOOKUP(I391,Vocabulary!$A:$J,10,)),"")</f>
        <v/>
      </c>
      <c r="K391" s="9">
        <v>439</v>
      </c>
      <c r="L391" s="13" t="str">
        <f>IFERROR(IF(VLOOKUP(K391,Vocabulary!$A:$J,10,)=0,"",VLOOKUP(K391,Vocabulary!$A:$J,10,)),"")</f>
        <v>&lt;vl-persoon:Domicilie&gt;</v>
      </c>
    </row>
    <row r="392" spans="1:12" x14ac:dyDescent="0.3">
      <c r="A392" s="9">
        <v>440</v>
      </c>
      <c r="B392" s="13" t="str">
        <f>IFERROR(VLOOKUP(A392,Vocabulary!$A:$J,6,),"")</f>
        <v>VL</v>
      </c>
      <c r="C392" s="13" t="str">
        <f>IFERROR(VLOOKUP(A392,Vocabulary!$A:$J,4,),"")</f>
        <v>Person</v>
      </c>
      <c r="D392" s="13" t="str">
        <f>IFERROR(VLOOKUP(A392,Vocabulary!$A:$J,2,),"")</f>
        <v>Geboorte</v>
      </c>
      <c r="E392" s="13" t="str">
        <f>IFERROR(IF(VLOOKUP(A392,Vocabulary!$A:$J,3,)=0,"",VLOOKUP(A392,Vocabulary!$A:$J,3,)),"")</f>
        <v>Het ter wereld komen vd persoon.</v>
      </c>
      <c r="F392" s="13" t="str">
        <f>IFERROR(IF(VLOOKUP(A392,Vocabulary!$A:$J,7,)=0,"",VLOOKUP(A392,Vocabulary!$A:$J,7,)),"")</f>
        <v/>
      </c>
      <c r="H392" s="13" t="str">
        <f>IFERROR(IF(VLOOKUP(G392,Vocabulary!$A:$J,10,)=0,"",VLOOKUP(G392,Vocabulary!$A:$J,10,)),"")</f>
        <v/>
      </c>
      <c r="J392" s="13" t="str">
        <f>IFERROR(IF(VLOOKUP(I392,Vocabulary!$A:$J,10,)=0,"",VLOOKUP(I392,Vocabulary!$A:$J,10,)),"")</f>
        <v/>
      </c>
      <c r="K392" s="9">
        <v>440</v>
      </c>
      <c r="L392" s="13" t="str">
        <f>IFERROR(IF(VLOOKUP(K392,Vocabulary!$A:$J,10,)=0,"",VLOOKUP(K392,Vocabulary!$A:$J,10,)),"")</f>
        <v>&lt;vl-persoon:Geboorte&gt;</v>
      </c>
    </row>
    <row r="393" spans="1:12" ht="72" x14ac:dyDescent="0.3">
      <c r="A393" s="9">
        <v>441</v>
      </c>
      <c r="B393" s="13" t="str">
        <f>IFERROR(VLOOKUP(A393,Vocabulary!$A:$J,6,),"")</f>
        <v>VL</v>
      </c>
      <c r="C393" s="13" t="str">
        <f>IFERROR(VLOOKUP(A393,Vocabulary!$A:$J,4,),"")</f>
        <v>Person</v>
      </c>
      <c r="D393" s="13" t="str">
        <f>IFERROR(VLOOKUP(A393,Vocabulary!$A:$J,2,),"")</f>
        <v>GeenInwoner</v>
      </c>
      <c r="E393" s="13" t="str">
        <f>IFERROR(IF(VLOOKUP(A393,Vocabulary!$A:$J,3,)=0,"",VLOOKUP(A393,Vocabulary!$A:$J,3,)),"")</f>
        <v xml:space="preserve">Persoon die niet in een bepaalde plaats of land woont. 
Gebruik
 Plaats of land wordt hier vertegenwoordigd door de entiteit jurisdictie. </v>
      </c>
      <c r="F393" s="13" t="str">
        <f>IFERROR(IF(VLOOKUP(A393,Vocabulary!$A:$J,7,)=0,"",VLOOKUP(A393,Vocabulary!$A:$J,7,)),"")</f>
        <v/>
      </c>
      <c r="H393" s="13" t="str">
        <f>IFERROR(IF(VLOOKUP(G393,Vocabulary!$A:$J,10,)=0,"",VLOOKUP(G393,Vocabulary!$A:$J,10,)),"")</f>
        <v/>
      </c>
      <c r="I393" s="24">
        <v>322</v>
      </c>
      <c r="J393" s="13" t="str">
        <f>IFERROR(IF(VLOOKUP(I393,Vocabulary!$A:$J,10,)=0,"",VLOOKUP(I393,Vocabulary!$A:$J,10,)),"")</f>
        <v>&lt;fed-per:NonResident&gt;</v>
      </c>
      <c r="K393" s="9">
        <v>441</v>
      </c>
      <c r="L393" s="13" t="str">
        <f>IFERROR(IF(VLOOKUP(K393,Vocabulary!$A:$J,10,)=0,"",VLOOKUP(K393,Vocabulary!$A:$J,10,)),"")</f>
        <v>&lt;vl-persoon:GeenInwoner&gt;</v>
      </c>
    </row>
    <row r="394" spans="1:12" ht="158.4" x14ac:dyDescent="0.3">
      <c r="A394" s="9">
        <v>442</v>
      </c>
      <c r="B394" s="13" t="str">
        <f>IFERROR(VLOOKUP(A394,Vocabulary!$A:$J,6,),"")</f>
        <v>VL</v>
      </c>
      <c r="C394" s="13" t="str">
        <f>IFERROR(VLOOKUP(A394,Vocabulary!$A:$J,4,),"")</f>
        <v>Person</v>
      </c>
      <c r="D394" s="13" t="str">
        <f>IFERROR(VLOOKUP(A394,Vocabulary!$A:$J,2,),"")</f>
        <v>GeregistreerdPersoon</v>
      </c>
      <c r="E394" s="13" t="str">
        <f>IFERROR(IF(VLOOKUP(A394,Vocabulary!$A:$J,3,)=0,"",VLOOKUP(A394,Vocabulary!$A:$J,3,)),"")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4" s="13" t="str">
        <f>IFERROR(IF(VLOOKUP(A394,Vocabulary!$A:$J,7,)=0,"",VLOOKUP(A394,Vocabulary!$A:$J,7,)),"")</f>
        <v/>
      </c>
      <c r="H394" s="13" t="str">
        <f>IFERROR(IF(VLOOKUP(G394,Vocabulary!$A:$J,10,)=0,"",VLOOKUP(G394,Vocabulary!$A:$J,10,)),"")</f>
        <v/>
      </c>
      <c r="J394" s="13" t="str">
        <f>IFERROR(IF(VLOOKUP(I394,Vocabulary!$A:$J,10,)=0,"",VLOOKUP(I394,Vocabulary!$A:$J,10,)),"")</f>
        <v/>
      </c>
      <c r="K394" s="9">
        <v>442</v>
      </c>
      <c r="L394" s="13" t="str">
        <f>IFERROR(IF(VLOOKUP(K394,Vocabulary!$A:$J,10,)=0,"",VLOOKUP(K394,Vocabulary!$A:$J,10,)),"")</f>
        <v>&lt;vl-persoon:GeregistreerdPersoon&gt;</v>
      </c>
    </row>
    <row r="395" spans="1:12" ht="115.2" x14ac:dyDescent="0.3">
      <c r="A395" s="9">
        <v>443</v>
      </c>
      <c r="B395" s="13" t="str">
        <f>IFERROR(VLOOKUP(A395,Vocabulary!$A:$J,6,),"")</f>
        <v>VL</v>
      </c>
      <c r="C395" s="13" t="str">
        <f>IFERROR(VLOOKUP(A395,Vocabulary!$A:$J,4,),"")</f>
        <v>Person</v>
      </c>
      <c r="D395" s="13" t="str">
        <f>IFERROR(VLOOKUP(A395,Vocabulary!$A:$J,2,),"")</f>
        <v>Gezin</v>
      </c>
      <c r="E395" s="13" t="str">
        <f>IFERROR(IF(VLOOKUP(A395,Vocabulary!$A:$J,3,)=0,"",VLOOKUP(A395,Vocabulary!$A:$J,3,)),"")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5" s="13" t="str">
        <f>IFERROR(IF(VLOOKUP(A395,Vocabulary!$A:$J,7,)=0,"",VLOOKUP(A395,Vocabulary!$A:$J,7,)),"")</f>
        <v/>
      </c>
      <c r="H395" s="13" t="str">
        <f>IFERROR(IF(VLOOKUP(G395,Vocabulary!$A:$J,10,)=0,"",VLOOKUP(G395,Vocabulary!$A:$J,10,)),"")</f>
        <v/>
      </c>
      <c r="I395" s="24">
        <v>319</v>
      </c>
      <c r="J395" s="13" t="str">
        <f>IFERROR(IF(VLOOKUP(I395,Vocabulary!$A:$J,10,)=0,"",VLOOKUP(I395,Vocabulary!$A:$J,10,)),"")</f>
        <v>&lt;fed-per:Household&gt;</v>
      </c>
      <c r="K395" s="9">
        <v>443</v>
      </c>
      <c r="L395" s="13" t="str">
        <f>IFERROR(IF(VLOOKUP(K395,Vocabulary!$A:$J,10,)=0,"",VLOOKUP(K395,Vocabulary!$A:$J,10,)),"")</f>
        <v>&lt;vl-persoon:Gezin&gt;</v>
      </c>
    </row>
    <row r="396" spans="1:12" ht="57.6" x14ac:dyDescent="0.3">
      <c r="A396" s="9">
        <v>444</v>
      </c>
      <c r="B396" s="13" t="str">
        <f>IFERROR(VLOOKUP(A396,Vocabulary!$A:$J,6,),"")</f>
        <v>VL</v>
      </c>
      <c r="C396" s="13" t="str">
        <f>IFERROR(VLOOKUP(A396,Vocabulary!$A:$J,4,),"")</f>
        <v>Person</v>
      </c>
      <c r="D396" s="13" t="str">
        <f>IFERROR(VLOOKUP(A396,Vocabulary!$A:$J,2,),"")</f>
        <v>Gezinsrelatie</v>
      </c>
      <c r="E396" s="13" t="str">
        <f>IFERROR(IF(VLOOKUP(A396,Vocabulary!$A:$J,3,)=0,"",VLOOKUP(A396,Vocabulary!$A:$J,3,)),"")</f>
        <v xml:space="preserve">Relatie tussen leden van eenzelfde gezin. 
Gebruik
 Bv echtgenoot, zoon, schoonmoeder. </v>
      </c>
      <c r="F396" s="13" t="str">
        <f>IFERROR(IF(VLOOKUP(A396,Vocabulary!$A:$J,7,)=0,"",VLOOKUP(A396,Vocabulary!$A:$J,7,)),"")</f>
        <v/>
      </c>
      <c r="H396" s="13" t="str">
        <f>IFERROR(IF(VLOOKUP(G396,Vocabulary!$A:$J,10,)=0,"",VLOOKUP(G396,Vocabulary!$A:$J,10,)),"")</f>
        <v/>
      </c>
      <c r="I396" s="24">
        <v>320</v>
      </c>
      <c r="J396" s="13" t="str">
        <f>IFERROR(IF(VLOOKUP(I396,Vocabulary!$A:$J,10,)=0,"",VLOOKUP(I396,Vocabulary!$A:$J,10,)),"")</f>
        <v>&lt;fed-per:HouseholdRelation&gt;</v>
      </c>
      <c r="K396" s="9">
        <v>444</v>
      </c>
      <c r="L396" s="13" t="str">
        <f>IFERROR(IF(VLOOKUP(K396,Vocabulary!$A:$J,10,)=0,"",VLOOKUP(K396,Vocabulary!$A:$J,10,)),"")</f>
        <v>&lt;vl-persoon:Gezinsrelatie&gt;</v>
      </c>
    </row>
    <row r="397" spans="1:12" ht="72" x14ac:dyDescent="0.3">
      <c r="A397" s="9">
        <v>445</v>
      </c>
      <c r="B397" s="13" t="str">
        <f>IFERROR(VLOOKUP(A397,Vocabulary!$A:$J,6,),"")</f>
        <v>VL</v>
      </c>
      <c r="C397" s="13" t="str">
        <f>IFERROR(VLOOKUP(A397,Vocabulary!$A:$J,4,),"")</f>
        <v>Person</v>
      </c>
      <c r="D397" s="13" t="str">
        <f>IFERROR(VLOOKUP(A397,Vocabulary!$A:$J,2,),"")</f>
        <v>Huwelijk</v>
      </c>
      <c r="E397" s="13" t="str">
        <f>IFERROR(IF(VLOOKUP(A397,Vocabulary!$A:$J,3,)=0,"",VLOOKUP(A397,Vocabulary!$A:$J,3,)),"")</f>
        <v xml:space="preserve">Een door burgerlijk of religieus recht geregelde samenlevingsvorm van twee personen. 
Gebruik
 Kan, net als bv samenwonen, de basis vormen van een gezin. </v>
      </c>
      <c r="F397" s="13" t="str">
        <f>IFERROR(IF(VLOOKUP(A397,Vocabulary!$A:$J,7,)=0,"",VLOOKUP(A397,Vocabulary!$A:$J,7,)),"")</f>
        <v/>
      </c>
      <c r="H397" s="13" t="str">
        <f>IFERROR(IF(VLOOKUP(G397,Vocabulary!$A:$J,10,)=0,"",VLOOKUP(G397,Vocabulary!$A:$J,10,)),"")</f>
        <v/>
      </c>
      <c r="I397" s="24">
        <v>321</v>
      </c>
      <c r="J397" s="13" t="str">
        <f>IFERROR(IF(VLOOKUP(I397,Vocabulary!$A:$J,10,)=0,"",VLOOKUP(I397,Vocabulary!$A:$J,10,)),"")</f>
        <v>&lt;fed-per:Marriage&gt;</v>
      </c>
      <c r="K397" s="9">
        <v>445</v>
      </c>
      <c r="L397" s="13" t="str">
        <f>IFERROR(IF(VLOOKUP(K397,Vocabulary!$A:$J,10,)=0,"",VLOOKUP(K397,Vocabulary!$A:$J,10,)),"")</f>
        <v>&lt;vl-persoon:Huwelijk&gt;</v>
      </c>
    </row>
    <row r="398" spans="1:12" ht="72" x14ac:dyDescent="0.3">
      <c r="A398" s="9">
        <v>446</v>
      </c>
      <c r="B398" s="13" t="str">
        <f>IFERROR(VLOOKUP(A398,Vocabulary!$A:$J,6,),"")</f>
        <v>VL</v>
      </c>
      <c r="C398" s="13" t="str">
        <f>IFERROR(VLOOKUP(A398,Vocabulary!$A:$J,4,),"")</f>
        <v>Person</v>
      </c>
      <c r="D398" s="13" t="str">
        <f>IFERROR(VLOOKUP(A398,Vocabulary!$A:$J,2,),"")</f>
        <v>Inwoner</v>
      </c>
      <c r="E398" s="13" t="str">
        <f>IFERROR(IF(VLOOKUP(A398,Vocabulary!$A:$J,3,)=0,"",VLOOKUP(A398,Vocabulary!$A:$J,3,)),"")</f>
        <v xml:space="preserve">Persoon die in een bepaalde plaats of land woont. 
Gebruik
 Plaats of land wordt hier vertegenwoordigd door de entiteit jurisdictie. </v>
      </c>
      <c r="F398" s="13" t="str">
        <f>IFERROR(IF(VLOOKUP(A398,Vocabulary!$A:$J,7,)=0,"",VLOOKUP(A398,Vocabulary!$A:$J,7,)),"")</f>
        <v/>
      </c>
      <c r="H398" s="13" t="str">
        <f>IFERROR(IF(VLOOKUP(G398,Vocabulary!$A:$J,10,)=0,"",VLOOKUP(G398,Vocabulary!$A:$J,10,)),"")</f>
        <v/>
      </c>
      <c r="I398" s="24">
        <v>313.32600000000002</v>
      </c>
      <c r="J398" s="13" t="str">
        <f>IFERROR(IF(VLOOKUP(I398,Vocabulary!$A:$J,10,)=0,"",VLOOKUP(I398,Vocabulary!$A:$J,10,)),"")</f>
        <v/>
      </c>
      <c r="K398" s="9">
        <v>446</v>
      </c>
      <c r="L398" s="13" t="str">
        <f>IFERROR(IF(VLOOKUP(K398,Vocabulary!$A:$J,10,)=0,"",VLOOKUP(K398,Vocabulary!$A:$J,10,)),"")</f>
        <v>&lt;vl-persoon:Inwoner&gt;</v>
      </c>
    </row>
    <row r="399" spans="1:12" x14ac:dyDescent="0.3">
      <c r="A399" s="9">
        <v>447</v>
      </c>
      <c r="B399" s="13" t="str">
        <f>IFERROR(VLOOKUP(A399,Vocabulary!$A:$J,6,),"")</f>
        <v>VL</v>
      </c>
      <c r="C399" s="13" t="str">
        <f>IFERROR(VLOOKUP(A399,Vocabulary!$A:$J,4,),"")</f>
        <v>Person</v>
      </c>
      <c r="D399" s="13" t="str">
        <f>IFERROR(VLOOKUP(A399,Vocabulary!$A:$J,2,),"")</f>
        <v>Inwonerschap</v>
      </c>
      <c r="E399" s="13" t="str">
        <f>IFERROR(IF(VLOOKUP(A399,Vocabulary!$A:$J,3,)=0,"",VLOOKUP(A399,Vocabulary!$A:$J,3,)),"")</f>
        <v>Het feit dat een persoon verblijf houdt in een plaats of land.</v>
      </c>
      <c r="F399" s="13" t="str">
        <f>IFERROR(IF(VLOOKUP(A399,Vocabulary!$A:$J,7,)=0,"",VLOOKUP(A399,Vocabulary!$A:$J,7,)),"")</f>
        <v/>
      </c>
      <c r="G399" s="4">
        <v>147</v>
      </c>
      <c r="H399" s="13" t="str">
        <f>IFERROR(IF(VLOOKUP(G399,Vocabulary!$A:$J,10,)=0,"",VLOOKUP(G399,Vocabulary!$A:$J,10,)),"")</f>
        <v>&lt;eu:PersonResidency&gt;</v>
      </c>
      <c r="I399" s="24">
        <v>674</v>
      </c>
      <c r="J399" s="13" t="str">
        <f>IFERROR(IF(VLOOKUP(I399,Vocabulary!$A:$J,10,)=0,"",VLOOKUP(I399,Vocabulary!$A:$J,10,)),"")</f>
        <v>&lt;person:residency&gt;</v>
      </c>
      <c r="K399" s="9">
        <v>447</v>
      </c>
      <c r="L399" s="13" t="str">
        <f>IFERROR(IF(VLOOKUP(K399,Vocabulary!$A:$J,10,)=0,"",VLOOKUP(K399,Vocabulary!$A:$J,10,)),"")</f>
        <v>&lt;vl-persoon:Inwonerschap&gt;</v>
      </c>
    </row>
    <row r="400" spans="1:12" ht="172.8" x14ac:dyDescent="0.3">
      <c r="A400" s="9">
        <v>448</v>
      </c>
      <c r="B400" s="13" t="str">
        <f>IFERROR(VLOOKUP(A400,Vocabulary!$A:$J,6,),"")</f>
        <v>VL</v>
      </c>
      <c r="C400" s="13" t="str">
        <f>IFERROR(VLOOKUP(A400,Vocabulary!$A:$J,4,),"")</f>
        <v>Person</v>
      </c>
      <c r="D400" s="13" t="str">
        <f>IFERROR(VLOOKUP(A400,Vocabulary!$A:$J,2,),"")</f>
        <v>Nationaliteit</v>
      </c>
      <c r="E400" s="13" t="str">
        <f>IFERROR(IF(VLOOKUP(A400,Vocabulary!$A:$J,3,)=0,"",VLOOKUP(A400,Vocabulary!$A:$J,3,)),"")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400" s="13" t="str">
        <f>IFERROR(IF(VLOOKUP(A400,Vocabulary!$A:$J,7,)=0,"",VLOOKUP(A400,Vocabulary!$A:$J,7,)),"")</f>
        <v/>
      </c>
      <c r="H400" s="13" t="str">
        <f>IFERROR(IF(VLOOKUP(G400,Vocabulary!$A:$J,10,)=0,"",VLOOKUP(G400,Vocabulary!$A:$J,10,)),"")</f>
        <v/>
      </c>
      <c r="I400" s="24">
        <v>259</v>
      </c>
      <c r="J400" s="13" t="str">
        <f>IFERROR(IF(VLOOKUP(I400,Vocabulary!$A:$J,10,)=0,"",VLOOKUP(I400,Vocabulary!$A:$J,10,)),"")</f>
        <v/>
      </c>
      <c r="K400" s="9">
        <v>448</v>
      </c>
      <c r="L400" s="13" t="str">
        <f>IFERROR(IF(VLOOKUP(K400,Vocabulary!$A:$J,10,)=0,"",VLOOKUP(K400,Vocabulary!$A:$J,10,)),"")</f>
        <v>&lt;vl-persoon:Nationaliteit&gt;</v>
      </c>
    </row>
    <row r="401" spans="1:12" x14ac:dyDescent="0.3">
      <c r="A401" s="9">
        <v>449</v>
      </c>
      <c r="B401" s="13" t="str">
        <f>IFERROR(VLOOKUP(A401,Vocabulary!$A:$J,6,),"")</f>
        <v>VL</v>
      </c>
      <c r="C401" s="13" t="str">
        <f>IFERROR(VLOOKUP(A401,Vocabulary!$A:$J,4,),"")</f>
        <v>Person</v>
      </c>
      <c r="D401" s="13" t="str">
        <f>IFERROR(VLOOKUP(A401,Vocabulary!$A:$J,2,),"")</f>
        <v>Overlijden</v>
      </c>
      <c r="E401" s="13" t="str">
        <f>IFERROR(IF(VLOOKUP(A401,Vocabulary!$A:$J,3,)=0,"",VLOOKUP(A401,Vocabulary!$A:$J,3,)),"")</f>
        <v>Het doodgaan vd Persoon.</v>
      </c>
      <c r="F401" s="13" t="str">
        <f>IFERROR(IF(VLOOKUP(A401,Vocabulary!$A:$J,7,)=0,"",VLOOKUP(A401,Vocabulary!$A:$J,7,)),"")</f>
        <v/>
      </c>
      <c r="H401" s="13" t="str">
        <f>IFERROR(IF(VLOOKUP(G401,Vocabulary!$A:$J,10,)=0,"",VLOOKUP(G401,Vocabulary!$A:$J,10,)),"")</f>
        <v/>
      </c>
      <c r="J401" s="13" t="str">
        <f>IFERROR(IF(VLOOKUP(I401,Vocabulary!$A:$J,10,)=0,"",VLOOKUP(I401,Vocabulary!$A:$J,10,)),"")</f>
        <v/>
      </c>
      <c r="K401" s="9">
        <v>449</v>
      </c>
      <c r="L401" s="13" t="str">
        <f>IFERROR(IF(VLOOKUP(K401,Vocabulary!$A:$J,10,)=0,"",VLOOKUP(K401,Vocabulary!$A:$J,10,)),"")</f>
        <v>&lt;vl-persoon:Overlijden&gt;</v>
      </c>
    </row>
    <row r="402" spans="1:12" ht="72" x14ac:dyDescent="0.3">
      <c r="A402" s="9">
        <v>450</v>
      </c>
      <c r="B402" s="13" t="str">
        <f>IFERROR(VLOOKUP(A402,Vocabulary!$A:$J,6,),"")</f>
        <v>VL</v>
      </c>
      <c r="C402" s="13" t="str">
        <f>IFERROR(VLOOKUP(A402,Vocabulary!$A:$J,4,),"")</f>
        <v>Person</v>
      </c>
      <c r="D402" s="13" t="str">
        <f>IFERROR(VLOOKUP(A402,Vocabulary!$A:$J,2,),"")</f>
        <v>PermanentInwoner</v>
      </c>
      <c r="E402" s="13" t="str">
        <f>IFERROR(IF(VLOOKUP(A402,Vocabulary!$A:$J,3,)=0,"",VLOOKUP(A402,Vocabulary!$A:$J,3,)),"")</f>
        <v xml:space="preserve">Persoon die permanent in een bepaalde plaats of land woont. 
Gebruik
 Is een verblijfsrecht dat in principe officieel moet worden toegekend als de persoon geen staatsburger is. </v>
      </c>
      <c r="F402" s="13" t="str">
        <f>IFERROR(IF(VLOOKUP(A402,Vocabulary!$A:$J,7,)=0,"",VLOOKUP(A402,Vocabulary!$A:$J,7,)),"")</f>
        <v/>
      </c>
      <c r="H402" s="13" t="str">
        <f>IFERROR(IF(VLOOKUP(G402,Vocabulary!$A:$J,10,)=0,"",VLOOKUP(G402,Vocabulary!$A:$J,10,)),"")</f>
        <v/>
      </c>
      <c r="J402" s="13" t="str">
        <f>IFERROR(IF(VLOOKUP(I402,Vocabulary!$A:$J,10,)=0,"",VLOOKUP(I402,Vocabulary!$A:$J,10,)),"")</f>
        <v/>
      </c>
      <c r="K402" s="9">
        <v>450</v>
      </c>
      <c r="L402" s="13" t="str">
        <f>IFERROR(IF(VLOOKUP(K402,Vocabulary!$A:$J,10,)=0,"",VLOOKUP(K402,Vocabulary!$A:$J,10,)),"")</f>
        <v>&lt;vl-persoon:PermanentInwoner&gt;</v>
      </c>
    </row>
    <row r="403" spans="1:12" x14ac:dyDescent="0.3">
      <c r="A403" s="9">
        <v>451</v>
      </c>
      <c r="B403" s="13" t="str">
        <f>IFERROR(VLOOKUP(A403,Vocabulary!$A:$J,6,),"")</f>
        <v>VL</v>
      </c>
      <c r="C403" s="13" t="str">
        <f>IFERROR(VLOOKUP(A403,Vocabulary!$A:$J,4,),"")</f>
        <v>Person</v>
      </c>
      <c r="D403" s="13" t="str">
        <f>IFERROR(VLOOKUP(A403,Vocabulary!$A:$J,2,),"")</f>
        <v>Persoonsgebeurtenis</v>
      </c>
      <c r="E403" s="13" t="str">
        <f>IFERROR(IF(VLOOKUP(A403,Vocabulary!$A:$J,3,)=0,"",VLOOKUP(A403,Vocabulary!$A:$J,3,)),"")</f>
        <v>Belangrijke gebeurtenis ih leven ve persoon.</v>
      </c>
      <c r="F403" s="13" t="str">
        <f>IFERROR(IF(VLOOKUP(A403,Vocabulary!$A:$J,7,)=0,"",VLOOKUP(A403,Vocabulary!$A:$J,7,)),"")</f>
        <v/>
      </c>
      <c r="G403" s="4">
        <v>112</v>
      </c>
      <c r="H403" s="13" t="str">
        <f>IFERROR(IF(VLOOKUP(G403,Vocabulary!$A:$J,10,)=0,"",VLOOKUP(G403,Vocabulary!$A:$J,10,)),"")</f>
        <v>&lt;eu:LifeEvent&gt;</v>
      </c>
      <c r="J403" s="13" t="str">
        <f>IFERROR(IF(VLOOKUP(I403,Vocabulary!$A:$J,10,)=0,"",VLOOKUP(I403,Vocabulary!$A:$J,10,)),"")</f>
        <v/>
      </c>
      <c r="K403" s="9">
        <v>451</v>
      </c>
      <c r="L403" s="13" t="str">
        <f>IFERROR(IF(VLOOKUP(K403,Vocabulary!$A:$J,10,)=0,"",VLOOKUP(K403,Vocabulary!$A:$J,10,)),"")</f>
        <v>&lt;vl-persoon:Persoonsgebeurtenis&gt;</v>
      </c>
    </row>
    <row r="404" spans="1:12" ht="72" x14ac:dyDescent="0.3">
      <c r="A404" s="9">
        <v>452</v>
      </c>
      <c r="B404" s="13" t="str">
        <f>IFERROR(VLOOKUP(A404,Vocabulary!$A:$J,6,),"")</f>
        <v>VL</v>
      </c>
      <c r="C404" s="13" t="str">
        <f>IFERROR(VLOOKUP(A404,Vocabulary!$A:$J,4,),"")</f>
        <v>Person</v>
      </c>
      <c r="D404" s="13" t="str">
        <f>IFERROR(VLOOKUP(A404,Vocabulary!$A:$J,2,),"")</f>
        <v>Persoonsrelatie</v>
      </c>
      <c r="E404" s="13" t="str">
        <f>IFERROR(IF(VLOOKUP(A404,Vocabulary!$A:$J,3,)=0,"",VLOOKUP(A404,Vocabulary!$A:$J,3,)),"")</f>
        <v xml:space="preserve">Relatie tussen twee of meer personen. 
Gebruik
 Typisch zijn dit burgerrechtelijke relaties (zie burgerlijke staat) maar niet noodzakelijk daartoe beperkt. </v>
      </c>
      <c r="F404" s="13" t="str">
        <f>IFERROR(IF(VLOOKUP(A404,Vocabulary!$A:$J,7,)=0,"",VLOOKUP(A404,Vocabulary!$A:$J,7,)),"")</f>
        <v/>
      </c>
      <c r="H404" s="13" t="str">
        <f>IFERROR(IF(VLOOKUP(G404,Vocabulary!$A:$J,10,)=0,"",VLOOKUP(G404,Vocabulary!$A:$J,10,)),"")</f>
        <v/>
      </c>
      <c r="I404" s="24">
        <v>324</v>
      </c>
      <c r="J404" s="13" t="str">
        <f>IFERROR(IF(VLOOKUP(I404,Vocabulary!$A:$J,10,)=0,"",VLOOKUP(I404,Vocabulary!$A:$J,10,)),"")</f>
        <v>&lt;fed-per:PersonRelation&gt;</v>
      </c>
      <c r="K404" s="9">
        <v>452</v>
      </c>
      <c r="L404" s="13" t="str">
        <f>IFERROR(IF(VLOOKUP(K404,Vocabulary!$A:$J,10,)=0,"",VLOOKUP(K404,Vocabulary!$A:$J,10,)),"")</f>
        <v>&lt;vl-persoon:Persoonsrelatie&gt;</v>
      </c>
    </row>
    <row r="405" spans="1:12" ht="57.6" x14ac:dyDescent="0.3">
      <c r="A405" s="9">
        <v>453</v>
      </c>
      <c r="B405" s="13" t="str">
        <f>IFERROR(VLOOKUP(A405,Vocabulary!$A:$J,6,),"")</f>
        <v>VL</v>
      </c>
      <c r="C405" s="13" t="str">
        <f>IFERROR(VLOOKUP(A405,Vocabulary!$A:$J,4,),"")</f>
        <v>Person</v>
      </c>
      <c r="D405" s="13" t="str">
        <f>IFERROR(VLOOKUP(A405,Vocabulary!$A:$J,2,),"")</f>
        <v>Samenwonen</v>
      </c>
      <c r="E405" s="13" t="str">
        <f>IFERROR(IF(VLOOKUP(A405,Vocabulary!$A:$J,3,)=0,"",VLOOKUP(A405,Vocabulary!$A:$J,3,)),"")</f>
        <v xml:space="preserve">Regeling waarbij twee personen die niet getrouwd zijn samenleven. 
Gebruik
 Kan, net als bv een huwelijk, de basis vormen van een gezin. </v>
      </c>
      <c r="F405" s="13" t="str">
        <f>IFERROR(IF(VLOOKUP(A405,Vocabulary!$A:$J,7,)=0,"",VLOOKUP(A405,Vocabulary!$A:$J,7,)),"")</f>
        <v/>
      </c>
      <c r="H405" s="13" t="str">
        <f>IFERROR(IF(VLOOKUP(G405,Vocabulary!$A:$J,10,)=0,"",VLOOKUP(G405,Vocabulary!$A:$J,10,)),"")</f>
        <v/>
      </c>
      <c r="I405" s="24">
        <v>314</v>
      </c>
      <c r="J405" s="13" t="str">
        <f>IFERROR(IF(VLOOKUP(I405,Vocabulary!$A:$J,10,)=0,"",VLOOKUP(I405,Vocabulary!$A:$J,10,)),"")</f>
        <v>&lt;fed-per:Cohabitation&gt;</v>
      </c>
      <c r="K405" s="9">
        <v>453</v>
      </c>
      <c r="L405" s="13" t="str">
        <f>IFERROR(IF(VLOOKUP(K405,Vocabulary!$A:$J,10,)=0,"",VLOOKUP(K405,Vocabulary!$A:$J,10,)),"")</f>
        <v>&lt;vl-persoon:Samenwonen&gt;</v>
      </c>
    </row>
    <row r="406" spans="1:12" ht="115.2" x14ac:dyDescent="0.3">
      <c r="A406" s="9">
        <v>454</v>
      </c>
      <c r="B406" s="13" t="str">
        <f>IFERROR(VLOOKUP(A406,Vocabulary!$A:$J,6,),"")</f>
        <v>VL</v>
      </c>
      <c r="C406" s="13" t="str">
        <f>IFERROR(VLOOKUP(A406,Vocabulary!$A:$J,4,),"")</f>
        <v>Person</v>
      </c>
      <c r="D406" s="13" t="str">
        <f>IFERROR(VLOOKUP(A406,Vocabulary!$A:$J,2,),"")</f>
        <v>Staatburgerschap</v>
      </c>
      <c r="E406" s="13" t="str">
        <f>IFERROR(IF(VLOOKUP(A406,Vocabulary!$A:$J,3,)=0,"",VLOOKUP(A406,Vocabulary!$A:$J,3,)),"")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6" s="13" t="str">
        <f>IFERROR(IF(VLOOKUP(A406,Vocabulary!$A:$J,7,)=0,"",VLOOKUP(A406,Vocabulary!$A:$J,7,)),"")</f>
        <v/>
      </c>
      <c r="G406" s="4">
        <v>146</v>
      </c>
      <c r="H406" s="13" t="str">
        <f>IFERROR(IF(VLOOKUP(G406,Vocabulary!$A:$J,10,)=0,"",VLOOKUP(G406,Vocabulary!$A:$J,10,)),"")</f>
        <v>&lt;eu:PersonCitizenship&gt;</v>
      </c>
      <c r="I406" s="24">
        <v>675</v>
      </c>
      <c r="J406" s="13" t="str">
        <f>IFERROR(IF(VLOOKUP(I406,Vocabulary!$A:$J,10,)=0,"",VLOOKUP(I406,Vocabulary!$A:$J,10,)),"")</f>
        <v>&lt;person:citizenship&gt;</v>
      </c>
      <c r="K406" s="9">
        <v>454</v>
      </c>
      <c r="L406" s="13" t="str">
        <f>IFERROR(IF(VLOOKUP(K406,Vocabulary!$A:$J,10,)=0,"",VLOOKUP(K406,Vocabulary!$A:$J,10,)),"")</f>
        <v>&lt;vl-persoon:Staatburgerschap&gt;</v>
      </c>
    </row>
    <row r="407" spans="1:12" x14ac:dyDescent="0.3">
      <c r="A407" s="9">
        <v>455</v>
      </c>
      <c r="B407" s="13" t="str">
        <f>IFERROR(VLOOKUP(A407,Vocabulary!$A:$J,6,),"")</f>
        <v>VL</v>
      </c>
      <c r="C407" s="13" t="str">
        <f>IFERROR(VLOOKUP(A407,Vocabulary!$A:$J,4,),"")</f>
        <v>Person</v>
      </c>
      <c r="D407" s="13" t="str">
        <f>IFERROR(VLOOKUP(A407,Vocabulary!$A:$J,2,),"")</f>
        <v>Staatsburger</v>
      </c>
      <c r="E407" s="13" t="str">
        <f>IFERROR(IF(VLOOKUP(A407,Vocabulary!$A:$J,3,)=0,"",VLOOKUP(A407,Vocabulary!$A:$J,3,)),"")</f>
        <v>Persoon die juridisch verbonden is met een staat.</v>
      </c>
      <c r="F407" s="13" t="str">
        <f>IFERROR(IF(VLOOKUP(A407,Vocabulary!$A:$J,7,)=0,"",VLOOKUP(A407,Vocabulary!$A:$J,7,)),"")</f>
        <v/>
      </c>
      <c r="H407" s="13" t="str">
        <f>IFERROR(IF(VLOOKUP(G407,Vocabulary!$A:$J,10,)=0,"",VLOOKUP(G407,Vocabulary!$A:$J,10,)),"")</f>
        <v/>
      </c>
      <c r="J407" s="13" t="str">
        <f>IFERROR(IF(VLOOKUP(I407,Vocabulary!$A:$J,10,)=0,"",VLOOKUP(I407,Vocabulary!$A:$J,10,)),"")</f>
        <v/>
      </c>
      <c r="K407" s="9">
        <v>455</v>
      </c>
      <c r="L407" s="13" t="str">
        <f>IFERROR(IF(VLOOKUP(K407,Vocabulary!$A:$J,10,)=0,"",VLOOKUP(K407,Vocabulary!$A:$J,10,)),"")</f>
        <v>&lt;vl-persoon:Staatsburger&gt;</v>
      </c>
    </row>
    <row r="408" spans="1:12" ht="86.4" x14ac:dyDescent="0.3">
      <c r="A408" s="9">
        <v>456</v>
      </c>
      <c r="B408" s="13" t="str">
        <f>IFERROR(VLOOKUP(A408,Vocabulary!$A:$J,6,),"")</f>
        <v>VL</v>
      </c>
      <c r="C408" s="13" t="str">
        <f>IFERROR(VLOOKUP(A408,Vocabulary!$A:$J,4,),"")</f>
        <v>Person</v>
      </c>
      <c r="D408" s="13" t="str">
        <f>IFERROR(VLOOKUP(A408,Vocabulary!$A:$J,2,),"")</f>
        <v>TijdelijkInwoner</v>
      </c>
      <c r="E408" s="13" t="str">
        <f>IFERROR(IF(VLOOKUP(A408,Vocabulary!$A:$J,3,)=0,"",VLOOKUP(A408,Vocabulary!$A:$J,3,)),"")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F408" s="13" t="str">
        <f>IFERROR(IF(VLOOKUP(A408,Vocabulary!$A:$J,7,)=0,"",VLOOKUP(A408,Vocabulary!$A:$J,7,)),"")</f>
        <v/>
      </c>
      <c r="H408" s="13" t="str">
        <f>IFERROR(IF(VLOOKUP(G408,Vocabulary!$A:$J,10,)=0,"",VLOOKUP(G408,Vocabulary!$A:$J,10,)),"")</f>
        <v/>
      </c>
      <c r="J408" s="13" t="str">
        <f>IFERROR(IF(VLOOKUP(I408,Vocabulary!$A:$J,10,)=0,"",VLOOKUP(I408,Vocabulary!$A:$J,10,)),"")</f>
        <v/>
      </c>
      <c r="K408" s="9">
        <v>456</v>
      </c>
      <c r="L408" s="13" t="str">
        <f>IFERROR(IF(VLOOKUP(K408,Vocabulary!$A:$J,10,)=0,"",VLOOKUP(K408,Vocabulary!$A:$J,10,)),"")</f>
        <v>&lt;vl-persoon:TijdelijkInwoner&gt;</v>
      </c>
    </row>
    <row r="409" spans="1:12" x14ac:dyDescent="0.3">
      <c r="A409" s="9">
        <v>457</v>
      </c>
      <c r="B409" s="13" t="str">
        <f>IFERROR(VLOOKUP(A409,Vocabulary!$A:$J,6,),"")</f>
        <v>VL</v>
      </c>
      <c r="C409" s="13" t="str">
        <f>IFERROR(VLOOKUP(A409,Vocabulary!$A:$J,4,),"")</f>
        <v>Person</v>
      </c>
      <c r="D409" s="13" t="str">
        <f>IFERROR(VLOOKUP(A409,Vocabulary!$A:$J,2,),"")</f>
        <v>Verblijfplaats</v>
      </c>
      <c r="E409" s="13" t="str">
        <f>IFERROR(IF(VLOOKUP(A409,Vocabulary!$A:$J,3,)=0,"",VLOOKUP(A409,Vocabulary!$A:$J,3,)),"")</f>
        <v>Plaats waar een persoon al dan niet tijdelijk woont of logeert.</v>
      </c>
      <c r="F409" s="13" t="str">
        <f>IFERROR(IF(VLOOKUP(A409,Vocabulary!$A:$J,7,)=0,"",VLOOKUP(A409,Vocabulary!$A:$J,7,)),"")</f>
        <v/>
      </c>
      <c r="H409" s="13" t="str">
        <f>IFERROR(IF(VLOOKUP(G409,Vocabulary!$A:$J,10,)=0,"",VLOOKUP(G409,Vocabulary!$A:$J,10,)),"")</f>
        <v/>
      </c>
      <c r="J409" s="13" t="str">
        <f>IFERROR(IF(VLOOKUP(I409,Vocabulary!$A:$J,10,)=0,"",VLOOKUP(I409,Vocabulary!$A:$J,10,)),"")</f>
        <v/>
      </c>
      <c r="K409" s="9">
        <v>457</v>
      </c>
      <c r="L409" s="13" t="str">
        <f>IFERROR(IF(VLOOKUP(K409,Vocabulary!$A:$J,10,)=0,"",VLOOKUP(K409,Vocabulary!$A:$J,10,)),"")</f>
        <v>&lt;vl-persoon:Verblijfplaats&gt;</v>
      </c>
    </row>
    <row r="410" spans="1:12" ht="115.2" x14ac:dyDescent="0.3">
      <c r="A410" s="9">
        <v>458</v>
      </c>
      <c r="B410" s="13" t="str">
        <f>IFERROR(VLOOKUP(A410,Vocabulary!$A:$J,6,),"")</f>
        <v>VL</v>
      </c>
      <c r="C410" s="13" t="str">
        <f>IFERROR(VLOOKUP(A410,Vocabulary!$A:$J,4,),"")</f>
        <v>Person</v>
      </c>
      <c r="D410" s="13" t="str">
        <f>IFERROR(VLOOKUP(A410,Vocabulary!$A:$J,2,),"")</f>
        <v>Voogdij</v>
      </c>
      <c r="E410" s="13" t="str">
        <f>IFERROR(IF(VLOOKUP(A410,Vocabulary!$A:$J,3,)=0,"",VLOOKUP(A410,Vocabulary!$A:$J,3,)),"")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10" s="13" t="str">
        <f>IFERROR(IF(VLOOKUP(A410,Vocabulary!$A:$J,7,)=0,"",VLOOKUP(A410,Vocabulary!$A:$J,7,)),"")</f>
        <v/>
      </c>
      <c r="H410" s="13" t="str">
        <f>IFERROR(IF(VLOOKUP(G410,Vocabulary!$A:$J,10,)=0,"",VLOOKUP(G410,Vocabulary!$A:$J,10,)),"")</f>
        <v/>
      </c>
      <c r="I410" s="24">
        <v>318</v>
      </c>
      <c r="J410" s="13" t="str">
        <f>IFERROR(IF(VLOOKUP(I410,Vocabulary!$A:$J,10,)=0,"",VLOOKUP(I410,Vocabulary!$A:$J,10,)),"")</f>
        <v>&lt;fed-per:Guardianship&gt;</v>
      </c>
      <c r="K410" s="9">
        <v>458</v>
      </c>
      <c r="L410" s="13" t="str">
        <f>IFERROR(IF(VLOOKUP(K410,Vocabulary!$A:$J,10,)=0,"",VLOOKUP(K410,Vocabulary!$A:$J,10,)),"")</f>
        <v>&lt;vl-persoon:Voogdij&gt;</v>
      </c>
    </row>
    <row r="411" spans="1:12" ht="100.8" x14ac:dyDescent="0.3">
      <c r="A411" s="9">
        <v>459</v>
      </c>
      <c r="B411" s="13" t="str">
        <f>IFERROR(VLOOKUP(A411,Vocabulary!$A:$J,6,),"")</f>
        <v>VL</v>
      </c>
      <c r="C411" s="13" t="str">
        <f>IFERROR(VLOOKUP(A411,Vocabulary!$A:$J,4,),"")</f>
        <v>Person</v>
      </c>
      <c r="D411" s="13" t="str">
        <f>IFERROR(VLOOKUP(A411,Vocabulary!$A:$J,2,),"")</f>
        <v>Vreemdeling</v>
      </c>
      <c r="E411" s="13" t="str">
        <f>IFERROR(IF(VLOOKUP(A411,Vocabulary!$A:$J,3,)=0,"",VLOOKUP(A411,Vocabulary!$A:$J,3,)),"")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11" s="13" t="str">
        <f>IFERROR(IF(VLOOKUP(A411,Vocabulary!$A:$J,7,)=0,"",VLOOKUP(A411,Vocabulary!$A:$J,7,)),"")</f>
        <v/>
      </c>
      <c r="H411" s="13" t="str">
        <f>IFERROR(IF(VLOOKUP(G411,Vocabulary!$A:$J,10,)=0,"",VLOOKUP(G411,Vocabulary!$A:$J,10,)),"")</f>
        <v/>
      </c>
      <c r="J411" s="13" t="str">
        <f>IFERROR(IF(VLOOKUP(I411,Vocabulary!$A:$J,10,)=0,"",VLOOKUP(I411,Vocabulary!$A:$J,10,)),"")</f>
        <v/>
      </c>
      <c r="K411" s="9">
        <v>459</v>
      </c>
      <c r="L411" s="13" t="str">
        <f>IFERROR(IF(VLOOKUP(K411,Vocabulary!$A:$J,10,)=0,"",VLOOKUP(K411,Vocabulary!$A:$J,10,)),"")</f>
        <v>&lt;vl-persoon:Vreemdeling&gt;</v>
      </c>
    </row>
    <row r="412" spans="1:12" ht="57.6" x14ac:dyDescent="0.3">
      <c r="A412" s="9">
        <v>460</v>
      </c>
      <c r="B412" s="13" t="str">
        <f>IFERROR(VLOOKUP(A412,Vocabulary!$A:$J,6,),"")</f>
        <v>VL</v>
      </c>
      <c r="C412" s="13" t="str">
        <f>IFERROR(VLOOKUP(A412,Vocabulary!$A:$J,4,),"")</f>
        <v>Person</v>
      </c>
      <c r="D412" s="13" t="str">
        <f>IFERROR(VLOOKUP(A412,Vocabulary!$A:$J,2,),"")</f>
        <v>afstammingstype</v>
      </c>
      <c r="E412" s="13" t="str">
        <f>IFERROR(IF(VLOOKUP(A412,Vocabulary!$A:$J,3,)=0,"",VLOOKUP(A412,Vocabulary!$A:$J,3,)),"")</f>
        <v xml:space="preserve">Aard vd afstamming. 
Gebruik
Bv geadopteerd, kind uit huwelijk, erkend door de vader etc. </v>
      </c>
      <c r="F412" s="13" t="str">
        <f>IFERROR(IF(VLOOKUP(A412,Vocabulary!$A:$J,7,)=0,"",VLOOKUP(A412,Vocabulary!$A:$J,7,)),"")</f>
        <v/>
      </c>
      <c r="H412" s="13" t="str">
        <f>IFERROR(IF(VLOOKUP(G412,Vocabulary!$A:$J,10,)=0,"",VLOOKUP(G412,Vocabulary!$A:$J,10,)),"")</f>
        <v/>
      </c>
      <c r="J412" s="13" t="str">
        <f>IFERROR(IF(VLOOKUP(I412,Vocabulary!$A:$J,10,)=0,"",VLOOKUP(I412,Vocabulary!$A:$J,10,)),"")</f>
        <v/>
      </c>
      <c r="K412" s="9">
        <v>460</v>
      </c>
      <c r="L412" s="13" t="str">
        <f>IFERROR(IF(VLOOKUP(K412,Vocabulary!$A:$J,10,)=0,"",VLOOKUP(K412,Vocabulary!$A:$J,10,)),"")</f>
        <v>&lt;vl-persoon:afstammingstype&gt;</v>
      </c>
    </row>
    <row r="413" spans="1:12" ht="28.8" x14ac:dyDescent="0.3">
      <c r="A413" s="9">
        <v>461</v>
      </c>
      <c r="B413" s="13" t="str">
        <f>IFERROR(VLOOKUP(A413,Vocabulary!$A:$J,6,),"")</f>
        <v>VL</v>
      </c>
      <c r="C413" s="13" t="str">
        <f>IFERROR(VLOOKUP(A413,Vocabulary!$A:$J,4,),"")</f>
        <v>Person</v>
      </c>
      <c r="D413" s="13" t="str">
        <f>IFERROR(VLOOKUP(A413,Vocabulary!$A:$J,2,),"")</f>
        <v>Staatburgerschap.binnenJurisdictie</v>
      </c>
      <c r="E413" s="13" t="str">
        <f>IFERROR(IF(VLOOKUP(A413,Vocabulary!$A:$J,3,)=0,"",VLOOKUP(A413,Vocabulary!$A:$J,3,)),"")</f>
        <v>Jurisdictie waarbinnen het staatsburgerschap (ve persoon) is gedefineerd.</v>
      </c>
      <c r="F413" s="13" t="str">
        <f>IFERROR(IF(VLOOKUP(A413,Vocabulary!$A:$J,7,)=0,"",VLOOKUP(A413,Vocabulary!$A:$J,7,)),"")</f>
        <v/>
      </c>
      <c r="H413" s="13" t="str">
        <f>IFERROR(IF(VLOOKUP(G413,Vocabulary!$A:$J,10,)=0,"",VLOOKUP(G413,Vocabulary!$A:$J,10,)),"")</f>
        <v/>
      </c>
      <c r="J413" s="13" t="str">
        <f>IFERROR(IF(VLOOKUP(I413,Vocabulary!$A:$J,10,)=0,"",VLOOKUP(I413,Vocabulary!$A:$J,10,)),"")</f>
        <v/>
      </c>
      <c r="K413" s="9">
        <v>461</v>
      </c>
      <c r="L413" s="13" t="str">
        <f>IFERROR(IF(VLOOKUP(K413,Vocabulary!$A:$J,10,)=0,"",VLOOKUP(K413,Vocabulary!$A:$J,10,)),"")</f>
        <v>&lt;vl-persoon:Staatburgerschap.binnenJurisdictie&gt;</v>
      </c>
    </row>
    <row r="414" spans="1:12" ht="28.8" x14ac:dyDescent="0.3">
      <c r="A414" s="9">
        <v>462</v>
      </c>
      <c r="B414" s="13" t="str">
        <f>IFERROR(VLOOKUP(A414,Vocabulary!$A:$J,6,),"")</f>
        <v>VL</v>
      </c>
      <c r="C414" s="13" t="str">
        <f>IFERROR(VLOOKUP(A414,Vocabulary!$A:$J,4,),"")</f>
        <v>Person</v>
      </c>
      <c r="D414" s="13" t="str">
        <f>IFERROR(VLOOKUP(A414,Vocabulary!$A:$J,2,),"")</f>
        <v>Inwonerschap.binnenJurisdictie</v>
      </c>
      <c r="E414" s="13" t="str">
        <f>IFERROR(IF(VLOOKUP(A414,Vocabulary!$A:$J,3,)=0,"",VLOOKUP(A414,Vocabulary!$A:$J,3,)),"")</f>
        <v>Jurisdictie waarbinnen het inwonerschap (ve persoon) is gedefineerd.</v>
      </c>
      <c r="F414" s="13" t="str">
        <f>IFERROR(IF(VLOOKUP(A414,Vocabulary!$A:$J,7,)=0,"",VLOOKUP(A414,Vocabulary!$A:$J,7,)),"")</f>
        <v/>
      </c>
      <c r="H414" s="13" t="str">
        <f>IFERROR(IF(VLOOKUP(G414,Vocabulary!$A:$J,10,)=0,"",VLOOKUP(G414,Vocabulary!$A:$J,10,)),"")</f>
        <v/>
      </c>
      <c r="J414" s="13" t="str">
        <f>IFERROR(IF(VLOOKUP(I414,Vocabulary!$A:$J,10,)=0,"",VLOOKUP(I414,Vocabulary!$A:$J,10,)),"")</f>
        <v/>
      </c>
      <c r="K414" s="9">
        <v>462</v>
      </c>
      <c r="L414" s="13" t="str">
        <f>IFERROR(IF(VLOOKUP(K414,Vocabulary!$A:$J,10,)=0,"",VLOOKUP(K414,Vocabulary!$A:$J,10,)),"")</f>
        <v>&lt;vl-persoon:Inwonerschap.binnenJurisdictie&gt;</v>
      </c>
    </row>
    <row r="415" spans="1:12" x14ac:dyDescent="0.3">
      <c r="A415" s="9">
        <v>463</v>
      </c>
      <c r="B415" s="13" t="str">
        <f>IFERROR(VLOOKUP(A415,Vocabulary!$A:$J,6,),"")</f>
        <v>VL</v>
      </c>
      <c r="C415" s="13" t="str">
        <f>IFERROR(VLOOKUP(A415,Vocabulary!$A:$J,4,),"")</f>
        <v>Person</v>
      </c>
      <c r="D415" s="13" t="str">
        <f>IFERROR(VLOOKUP(A415,Vocabulary!$A:$J,2,),"")</f>
        <v>datum</v>
      </c>
      <c r="E415" s="13" t="str">
        <f>IFERROR(IF(VLOOKUP(A415,Vocabulary!$A:$J,3,)=0,"",VLOOKUP(A415,Vocabulary!$A:$J,3,)),"")</f>
        <v>Datum waarop de gebeurtenis plaatsvond.</v>
      </c>
      <c r="F415" s="13" t="str">
        <f>IFERROR(IF(VLOOKUP(A415,Vocabulary!$A:$J,7,)=0,"",VLOOKUP(A415,Vocabulary!$A:$J,7,)),"")</f>
        <v/>
      </c>
      <c r="G415" s="4">
        <v>140.14099999999999</v>
      </c>
      <c r="H415" s="13" t="str">
        <f>IFERROR(IF(VLOOKUP(G415,Vocabulary!$A:$J,10,)=0,"",VLOOKUP(G415,Vocabulary!$A:$J,10,)),"")</f>
        <v/>
      </c>
      <c r="I415" s="24">
        <v>330.33100000000002</v>
      </c>
      <c r="J415" s="13" t="str">
        <f>IFERROR(IF(VLOOKUP(I415,Vocabulary!$A:$J,10,)=0,"",VLOOKUP(I415,Vocabulary!$A:$J,10,)),"")</f>
        <v/>
      </c>
      <c r="K415" s="9">
        <v>463</v>
      </c>
      <c r="L415" s="13" t="str">
        <f>IFERROR(IF(VLOOKUP(K415,Vocabulary!$A:$J,10,)=0,"",VLOOKUP(K415,Vocabulary!$A:$J,10,)),"")</f>
        <v>&lt;vl-persoon:datum&gt;</v>
      </c>
    </row>
    <row r="416" spans="1:12" x14ac:dyDescent="0.3">
      <c r="A416" s="9">
        <v>464</v>
      </c>
      <c r="B416" s="13" t="str">
        <f>IFERROR(VLOOKUP(A416,Vocabulary!$A:$J,6,),"")</f>
        <v>VL</v>
      </c>
      <c r="C416" s="13" t="str">
        <f>IFERROR(VLOOKUP(A416,Vocabulary!$A:$J,4,),"")</f>
        <v>Person</v>
      </c>
      <c r="D416" s="13" t="str">
        <f>IFERROR(VLOOKUP(A416,Vocabulary!$A:$J,2,),"")</f>
        <v>datumVanAfstamming</v>
      </c>
      <c r="E416" s="13" t="str">
        <f>IFERROR(IF(VLOOKUP(A416,Vocabulary!$A:$J,3,)=0,"",VLOOKUP(A416,Vocabulary!$A:$J,3,)),"")</f>
        <v>De datum waarop de afstamming wordt vastgesteld.</v>
      </c>
      <c r="F416" s="13" t="str">
        <f>IFERROR(IF(VLOOKUP(A416,Vocabulary!$A:$J,7,)=0,"",VLOOKUP(A416,Vocabulary!$A:$J,7,)),"")</f>
        <v/>
      </c>
      <c r="H416" s="13" t="str">
        <f>IFERROR(IF(VLOOKUP(G416,Vocabulary!$A:$J,10,)=0,"",VLOOKUP(G416,Vocabulary!$A:$J,10,)),"")</f>
        <v/>
      </c>
      <c r="J416" s="13" t="str">
        <f>IFERROR(IF(VLOOKUP(I416,Vocabulary!$A:$J,10,)=0,"",VLOOKUP(I416,Vocabulary!$A:$J,10,)),"")</f>
        <v/>
      </c>
      <c r="K416" s="9">
        <v>464</v>
      </c>
      <c r="L416" s="13" t="str">
        <f>IFERROR(IF(VLOOKUP(K416,Vocabulary!$A:$J,10,)=0,"",VLOOKUP(K416,Vocabulary!$A:$J,10,)),"")</f>
        <v>&lt;vl-persoon:datumVanAfstamming&gt;</v>
      </c>
    </row>
    <row r="417" spans="1:12" x14ac:dyDescent="0.3">
      <c r="A417" s="9">
        <v>465</v>
      </c>
      <c r="B417" s="13" t="str">
        <f>IFERROR(VLOOKUP(A417,Vocabulary!$A:$J,6,),"")</f>
        <v>VL</v>
      </c>
      <c r="C417" s="13" t="str">
        <f>IFERROR(VLOOKUP(A417,Vocabulary!$A:$J,4,),"")</f>
        <v>Person</v>
      </c>
      <c r="D417" s="13" t="str">
        <f>IFERROR(VLOOKUP(A417,Vocabulary!$A:$J,2,),"")</f>
        <v>gebruikteVoornaam</v>
      </c>
      <c r="E417" s="13" t="str">
        <f>IFERROR(IF(VLOOKUP(A417,Vocabulary!$A:$J,3,)=0,"",VLOOKUP(A417,Vocabulary!$A:$J,3,)),"")</f>
        <v>Belangrijkste vd voornamen ve persoon.</v>
      </c>
      <c r="F417" s="13" t="str">
        <f>IFERROR(IF(VLOOKUP(A417,Vocabulary!$A:$J,7,)=0,"",VLOOKUP(A417,Vocabulary!$A:$J,7,)),"")</f>
        <v/>
      </c>
      <c r="H417" s="13" t="str">
        <f>IFERROR(IF(VLOOKUP(G417,Vocabulary!$A:$J,10,)=0,"",VLOOKUP(G417,Vocabulary!$A:$J,10,)),"")</f>
        <v/>
      </c>
      <c r="I417" s="24">
        <v>333</v>
      </c>
      <c r="J417" s="13" t="str">
        <f>IFERROR(IF(VLOOKUP(I417,Vocabulary!$A:$J,10,)=0,"",VLOOKUP(I417,Vocabulary!$A:$J,10,)),"")</f>
        <v>&lt;foaf:givenName&gt;</v>
      </c>
      <c r="K417" s="9">
        <v>465</v>
      </c>
      <c r="L417" s="13" t="str">
        <f>IFERROR(IF(VLOOKUP(K417,Vocabulary!$A:$J,10,)=0,"",VLOOKUP(K417,Vocabulary!$A:$J,10,)),"")</f>
        <v>&lt;vl-persoon:gebruikteVoornaam&gt;</v>
      </c>
    </row>
    <row r="418" spans="1:12" x14ac:dyDescent="0.3">
      <c r="A418" s="9">
        <v>466</v>
      </c>
      <c r="B418" s="13" t="str">
        <f>IFERROR(VLOOKUP(A418,Vocabulary!$A:$J,6,),"")</f>
        <v>VL</v>
      </c>
      <c r="C418" s="13" t="str">
        <f>IFERROR(VLOOKUP(A418,Vocabulary!$A:$J,4,),"")</f>
        <v>Person</v>
      </c>
      <c r="D418" s="13" t="str">
        <f>IFERROR(VLOOKUP(A418,Vocabulary!$A:$J,2,),"")</f>
        <v>geslacht</v>
      </c>
      <c r="E418" s="13" t="str">
        <f>IFERROR(IF(VLOOKUP(A418,Vocabulary!$A:$J,3,)=0,"",VLOOKUP(A418,Vocabulary!$A:$J,3,)),"")</f>
        <v>Het feit of de persoon een man of een vrouw is.</v>
      </c>
      <c r="F418" s="13" t="str">
        <f>IFERROR(IF(VLOOKUP(A418,Vocabulary!$A:$J,7,)=0,"",VLOOKUP(A418,Vocabulary!$A:$J,7,)),"")</f>
        <v/>
      </c>
      <c r="G418" s="4">
        <v>138</v>
      </c>
      <c r="H418" s="13" t="str">
        <f>IFERROR(IF(VLOOKUP(G418,Vocabulary!$A:$J,10,)=0,"",VLOOKUP(G418,Vocabulary!$A:$J,10,)),"")</f>
        <v>&lt;eu:PersonGender&gt;</v>
      </c>
      <c r="I418" s="24">
        <v>335</v>
      </c>
      <c r="J418" s="13" t="str">
        <f>IFERROR(IF(VLOOKUP(I418,Vocabulary!$A:$J,10,)=0,"",VLOOKUP(I418,Vocabulary!$A:$J,10,)),"")</f>
        <v>&lt;foaf:gender&gt;</v>
      </c>
      <c r="K418" s="9">
        <v>466</v>
      </c>
      <c r="L418" s="13" t="str">
        <f>IFERROR(IF(VLOOKUP(K418,Vocabulary!$A:$J,10,)=0,"",VLOOKUP(K418,Vocabulary!$A:$J,10,)),"")</f>
        <v>&lt;vl-persoon:geslacht&gt;</v>
      </c>
    </row>
    <row r="419" spans="1:12" ht="72" x14ac:dyDescent="0.3">
      <c r="A419" s="9">
        <v>467</v>
      </c>
      <c r="B419" s="13" t="str">
        <f>IFERROR(VLOOKUP(A419,Vocabulary!$A:$J,6,),"")</f>
        <v>VL</v>
      </c>
      <c r="C419" s="13" t="str">
        <f>IFERROR(VLOOKUP(A419,Vocabulary!$A:$J,4,),"")</f>
        <v>Person</v>
      </c>
      <c r="D419" s="13" t="str">
        <f>IFERROR(VLOOKUP(A419,Vocabulary!$A:$J,2,),"")</f>
        <v>gezinsadres</v>
      </c>
      <c r="E419" s="13" t="str">
        <f>IFERROR(IF(VLOOKUP(A419,Vocabulary!$A:$J,3,)=0,"",VLOOKUP(A419,Vocabulary!$A:$J,3,)),"")</f>
        <v xml:space="preserve">Verblijfplaats vh gezin. 
Gebruik
Dikwijls een criterium om te bepalen of personen deel uitmaken van eenzelfde gezin. </v>
      </c>
      <c r="F419" s="13" t="str">
        <f>IFERROR(IF(VLOOKUP(A419,Vocabulary!$A:$J,7,)=0,"",VLOOKUP(A419,Vocabulary!$A:$J,7,)),"")</f>
        <v/>
      </c>
      <c r="H419" s="13" t="str">
        <f>IFERROR(IF(VLOOKUP(G419,Vocabulary!$A:$J,10,)=0,"",VLOOKUP(G419,Vocabulary!$A:$J,10,)),"")</f>
        <v/>
      </c>
      <c r="J419" s="13" t="str">
        <f>IFERROR(IF(VLOOKUP(I419,Vocabulary!$A:$J,10,)=0,"",VLOOKUP(I419,Vocabulary!$A:$J,10,)),"")</f>
        <v/>
      </c>
      <c r="K419" s="9">
        <v>467</v>
      </c>
      <c r="L419" s="13" t="str">
        <f>IFERROR(IF(VLOOKUP(K419,Vocabulary!$A:$J,10,)=0,"",VLOOKUP(K419,Vocabulary!$A:$J,10,)),"")</f>
        <v>&lt;vl-persoon:gezinsadres&gt;</v>
      </c>
    </row>
    <row r="420" spans="1:12" ht="86.4" x14ac:dyDescent="0.3">
      <c r="A420" s="9">
        <v>468</v>
      </c>
      <c r="B420" s="13" t="str">
        <f>IFERROR(VLOOKUP(A420,Vocabulary!$A:$J,6,),"")</f>
        <v>VL</v>
      </c>
      <c r="C420" s="13" t="str">
        <f>IFERROR(VLOOKUP(A420,Vocabulary!$A:$J,4,),"")</f>
        <v>Person</v>
      </c>
      <c r="D420" s="13" t="str">
        <f>IFERROR(VLOOKUP(A420,Vocabulary!$A:$J,2,),"")</f>
        <v>gezinsrelatietype</v>
      </c>
      <c r="E420" s="13" t="str">
        <f>IFERROR(IF(VLOOKUP(A420,Vocabulary!$A:$J,3,)=0,"",VLOOKUP(A420,Vocabulary!$A:$J,3,)),"")</f>
        <v xml:space="preserve">Aard vd relatie. 
Gebruik
Wordt typisch bepaald tov het gezinshoofd. Bv als de vader gezinshoofd is en een gezinslid is zoon, dan zou als de grootvader gezinshoofd was datzelfde gezinslid kleinzoon zijn. </v>
      </c>
      <c r="F420" s="13" t="str">
        <f>IFERROR(IF(VLOOKUP(A420,Vocabulary!$A:$J,7,)=0,"",VLOOKUP(A420,Vocabulary!$A:$J,7,)),"")</f>
        <v/>
      </c>
      <c r="H420" s="13" t="str">
        <f>IFERROR(IF(VLOOKUP(G420,Vocabulary!$A:$J,10,)=0,"",VLOOKUP(G420,Vocabulary!$A:$J,10,)),"")</f>
        <v/>
      </c>
      <c r="I420" s="24">
        <v>338</v>
      </c>
      <c r="J420" s="13" t="str">
        <f>IFERROR(IF(VLOOKUP(I420,Vocabulary!$A:$J,10,)=0,"",VLOOKUP(I420,Vocabulary!$A:$J,10,)),"")</f>
        <v>&lt;fed-per:householdRelationType&gt;</v>
      </c>
      <c r="K420" s="9">
        <v>468</v>
      </c>
      <c r="L420" s="13" t="str">
        <f>IFERROR(IF(VLOOKUP(K420,Vocabulary!$A:$J,10,)=0,"",VLOOKUP(K420,Vocabulary!$A:$J,10,)),"")</f>
        <v>&lt;vl-persoon:gezinsrelatietype&gt;</v>
      </c>
    </row>
    <row r="421" spans="1:12" x14ac:dyDescent="0.3">
      <c r="A421" s="9">
        <v>469</v>
      </c>
      <c r="B421" s="13" t="str">
        <f>IFERROR(VLOOKUP(A421,Vocabulary!$A:$J,6,),"")</f>
        <v>VL</v>
      </c>
      <c r="C421" s="13" t="str">
        <f>IFERROR(VLOOKUP(A421,Vocabulary!$A:$J,4,),"")</f>
        <v>Person</v>
      </c>
      <c r="D421" s="13" t="str">
        <f>IFERROR(VLOOKUP(A421,Vocabulary!$A:$J,2,),"")</f>
        <v>heeftBurgerlijkeStaat</v>
      </c>
      <c r="E421" s="13" t="str">
        <f>IFERROR(IF(VLOOKUP(A421,Vocabulary!$A:$J,3,)=0,"",VLOOKUP(A421,Vocabulary!$A:$J,3,)),"")</f>
        <v>Burgerlijke staat vd Persoon.</v>
      </c>
      <c r="F421" s="13" t="str">
        <f>IFERROR(IF(VLOOKUP(A421,Vocabulary!$A:$J,7,)=0,"",VLOOKUP(A421,Vocabulary!$A:$J,7,)),"")</f>
        <v/>
      </c>
      <c r="H421" s="13" t="str">
        <f>IFERROR(IF(VLOOKUP(G421,Vocabulary!$A:$J,10,)=0,"",VLOOKUP(G421,Vocabulary!$A:$J,10,)),"")</f>
        <v/>
      </c>
      <c r="I421" s="24">
        <v>329</v>
      </c>
      <c r="J421" s="13" t="str">
        <f>IFERROR(IF(VLOOKUP(I421,Vocabulary!$A:$J,10,)=0,"",VLOOKUP(I421,Vocabulary!$A:$J,10,)),"")</f>
        <v>&lt;fed-per:civilState&gt;</v>
      </c>
      <c r="K421" s="9">
        <v>469</v>
      </c>
      <c r="L421" s="13" t="str">
        <f>IFERROR(IF(VLOOKUP(K421,Vocabulary!$A:$J,10,)=0,"",VLOOKUP(K421,Vocabulary!$A:$J,10,)),"")</f>
        <v>&lt;vl-persoon:heeftBurgerlijkeStaat&gt;</v>
      </c>
    </row>
    <row r="422" spans="1:12" x14ac:dyDescent="0.3">
      <c r="A422" s="9">
        <v>470</v>
      </c>
      <c r="B422" s="13" t="str">
        <f>IFERROR(VLOOKUP(A422,Vocabulary!$A:$J,6,),"")</f>
        <v>VL</v>
      </c>
      <c r="C422" s="13" t="str">
        <f>IFERROR(VLOOKUP(A422,Vocabulary!$A:$J,4,),"")</f>
        <v>Person</v>
      </c>
      <c r="D422" s="13" t="str">
        <f>IFERROR(VLOOKUP(A422,Vocabulary!$A:$J,2,),"")</f>
        <v>heeftGeboorte</v>
      </c>
      <c r="E422" s="13" t="str">
        <f>IFERROR(IF(VLOOKUP(A422,Vocabulary!$A:$J,3,)=0,"",VLOOKUP(A422,Vocabulary!$A:$J,3,)),"")</f>
        <v>Verwijst naar de geboortegegevens vd persoon.</v>
      </c>
      <c r="F422" s="13" t="str">
        <f>IFERROR(IF(VLOOKUP(A422,Vocabulary!$A:$J,7,)=0,"",VLOOKUP(A422,Vocabulary!$A:$J,7,)),"")</f>
        <v/>
      </c>
      <c r="H422" s="13" t="str">
        <f>IFERROR(IF(VLOOKUP(G422,Vocabulary!$A:$J,10,)=0,"",VLOOKUP(G422,Vocabulary!$A:$J,10,)),"")</f>
        <v/>
      </c>
      <c r="J422" s="13" t="str">
        <f>IFERROR(IF(VLOOKUP(I422,Vocabulary!$A:$J,10,)=0,"",VLOOKUP(I422,Vocabulary!$A:$J,10,)),"")</f>
        <v/>
      </c>
      <c r="K422" s="9">
        <v>470</v>
      </c>
      <c r="L422" s="13" t="str">
        <f>IFERROR(IF(VLOOKUP(K422,Vocabulary!$A:$J,10,)=0,"",VLOOKUP(K422,Vocabulary!$A:$J,10,)),"")</f>
        <v>&lt;vl-persoon:heeftGeboorte&gt;</v>
      </c>
    </row>
    <row r="423" spans="1:12" ht="72" x14ac:dyDescent="0.3">
      <c r="A423" s="9">
        <v>471</v>
      </c>
      <c r="B423" s="13" t="str">
        <f>IFERROR(VLOOKUP(A423,Vocabulary!$A:$J,6,),"")</f>
        <v>VL</v>
      </c>
      <c r="C423" s="13" t="str">
        <f>IFERROR(VLOOKUP(A423,Vocabulary!$A:$J,4,),"")</f>
        <v>Person</v>
      </c>
      <c r="D423" s="13" t="str">
        <f>IFERROR(VLOOKUP(A423,Vocabulary!$A:$J,2,),"")</f>
        <v>heeftInwonerschap</v>
      </c>
      <c r="E423" s="13" t="str">
        <f>IFERROR(IF(VLOOKUP(A423,Vocabulary!$A:$J,3,)=0,"",VLOOKUP(A423,Vocabulary!$A:$J,3,)),"")</f>
        <v xml:space="preserve">Inwonerschap vd persoon. 
Gebruik
De entiteit inwonerschap beschrijft het inwonerschap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471</v>
      </c>
      <c r="L423" s="13" t="str">
        <f>IFERROR(IF(VLOOKUP(K423,Vocabulary!$A:$J,10,)=0,"",VLOOKUP(K423,Vocabulary!$A:$J,10,)),"")</f>
        <v>&lt;vl-persoon:heeftInwonerschap&gt;</v>
      </c>
    </row>
    <row r="424" spans="1:12" x14ac:dyDescent="0.3">
      <c r="A424" s="9">
        <v>472</v>
      </c>
      <c r="B424" s="13" t="str">
        <f>IFERROR(VLOOKUP(A424,Vocabulary!$A:$J,6,),"")</f>
        <v>VL</v>
      </c>
      <c r="C424" s="13" t="str">
        <f>IFERROR(VLOOKUP(A424,Vocabulary!$A:$J,4,),"")</f>
        <v>Person</v>
      </c>
      <c r="D424" s="13" t="str">
        <f>IFERROR(VLOOKUP(A424,Vocabulary!$A:$J,2,),"")</f>
        <v>heeftNationaliteit</v>
      </c>
      <c r="E424" s="13" t="str">
        <f>IFERROR(IF(VLOOKUP(A424,Vocabulary!$A:$J,3,)=0,"",VLOOKUP(A424,Vocabulary!$A:$J,3,)),"")</f>
        <v>Nationaliteit vd persoon.</v>
      </c>
      <c r="F424" s="13" t="str">
        <f>IFERROR(IF(VLOOKUP(A424,Vocabulary!$A:$J,7,)=0,"",VLOOKUP(A424,Vocabulary!$A:$J,7,)),"")</f>
        <v/>
      </c>
      <c r="H424" s="13" t="str">
        <f>IFERROR(IF(VLOOKUP(G424,Vocabulary!$A:$J,10,)=0,"",VLOOKUP(G424,Vocabulary!$A:$J,10,)),"")</f>
        <v/>
      </c>
      <c r="J424" s="13" t="str">
        <f>IFERROR(IF(VLOOKUP(I424,Vocabulary!$A:$J,10,)=0,"",VLOOKUP(I424,Vocabulary!$A:$J,10,)),"")</f>
        <v/>
      </c>
      <c r="K424" s="9">
        <v>472</v>
      </c>
      <c r="L424" s="13" t="str">
        <f>IFERROR(IF(VLOOKUP(K424,Vocabulary!$A:$J,10,)=0,"",VLOOKUP(K424,Vocabulary!$A:$J,10,)),"")</f>
        <v>&lt;vl-persoon:heeftNationaliteit&gt;</v>
      </c>
    </row>
    <row r="425" spans="1:12" x14ac:dyDescent="0.3">
      <c r="A425" s="9">
        <v>473</v>
      </c>
      <c r="B425" s="13" t="str">
        <f>IFERROR(VLOOKUP(A425,Vocabulary!$A:$J,6,),"")</f>
        <v>VL</v>
      </c>
      <c r="C425" s="13" t="str">
        <f>IFERROR(VLOOKUP(A425,Vocabulary!$A:$J,4,),"")</f>
        <v>Person</v>
      </c>
      <c r="D425" s="13" t="str">
        <f>IFERROR(VLOOKUP(A425,Vocabulary!$A:$J,2,),"")</f>
        <v>heeftOverlijden</v>
      </c>
      <c r="E425" s="13" t="str">
        <f>IFERROR(IF(VLOOKUP(A425,Vocabulary!$A:$J,3,)=0,"",VLOOKUP(A425,Vocabulary!$A:$J,3,)),"")</f>
        <v>Verwijst naar de overlijdensgegevens vd persoon.</v>
      </c>
      <c r="F425" s="13" t="str">
        <f>IFERROR(IF(VLOOKUP(A425,Vocabulary!$A:$J,7,)=0,"",VLOOKUP(A425,Vocabulary!$A:$J,7,)),"")</f>
        <v/>
      </c>
      <c r="H425" s="13" t="str">
        <f>IFERROR(IF(VLOOKUP(G425,Vocabulary!$A:$J,10,)=0,"",VLOOKUP(G425,Vocabulary!$A:$J,10,)),"")</f>
        <v/>
      </c>
      <c r="J425" s="13" t="str">
        <f>IFERROR(IF(VLOOKUP(I425,Vocabulary!$A:$J,10,)=0,"",VLOOKUP(I425,Vocabulary!$A:$J,10,)),"")</f>
        <v/>
      </c>
      <c r="K425" s="9">
        <v>473</v>
      </c>
      <c r="L425" s="13" t="str">
        <f>IFERROR(IF(VLOOKUP(K425,Vocabulary!$A:$J,10,)=0,"",VLOOKUP(K425,Vocabulary!$A:$J,10,)),"")</f>
        <v>&lt;vl-persoon:heeftOverlijden&gt;</v>
      </c>
    </row>
    <row r="426" spans="1:12" x14ac:dyDescent="0.3">
      <c r="A426" s="9">
        <v>474</v>
      </c>
      <c r="B426" s="13" t="str">
        <f>IFERROR(VLOOKUP(A426,Vocabulary!$A:$J,6,),"")</f>
        <v>VL</v>
      </c>
      <c r="C426" s="13" t="str">
        <f>IFERROR(VLOOKUP(A426,Vocabulary!$A:$J,4,),"")</f>
        <v>Person</v>
      </c>
      <c r="D426" s="13" t="str">
        <f>IFERROR(VLOOKUP(A426,Vocabulary!$A:$J,2,),"")</f>
        <v>heeftPersoonsrelatie</v>
      </c>
      <c r="E426" s="13" t="str">
        <f>IFERROR(IF(VLOOKUP(A426,Vocabulary!$A:$J,3,)=0,"",VLOOKUP(A426,Vocabulary!$A:$J,3,)),"")</f>
        <v>Relatie van een persoon (met een ander persoon).</v>
      </c>
      <c r="F426" s="13" t="str">
        <f>IFERROR(IF(VLOOKUP(A426,Vocabulary!$A:$J,7,)=0,"",VLOOKUP(A426,Vocabulary!$A:$J,7,)),"")</f>
        <v/>
      </c>
      <c r="H426" s="13" t="str">
        <f>IFERROR(IF(VLOOKUP(G426,Vocabulary!$A:$J,10,)=0,"",VLOOKUP(G426,Vocabulary!$A:$J,10,)),"")</f>
        <v/>
      </c>
      <c r="J426" s="13" t="str">
        <f>IFERROR(IF(VLOOKUP(I426,Vocabulary!$A:$J,10,)=0,"",VLOOKUP(I426,Vocabulary!$A:$J,10,)),"")</f>
        <v/>
      </c>
      <c r="K426" s="9">
        <v>474</v>
      </c>
      <c r="L426" s="13" t="str">
        <f>IFERROR(IF(VLOOKUP(K426,Vocabulary!$A:$J,10,)=0,"",VLOOKUP(K426,Vocabulary!$A:$J,10,)),"")</f>
        <v>&lt;vl-persoon:heeftPersoonsrelatie&gt;</v>
      </c>
    </row>
    <row r="427" spans="1:12" ht="72" x14ac:dyDescent="0.3">
      <c r="A427" s="9">
        <v>475</v>
      </c>
      <c r="B427" s="13" t="str">
        <f>IFERROR(VLOOKUP(A427,Vocabulary!$A:$J,6,),"")</f>
        <v>VL</v>
      </c>
      <c r="C427" s="13" t="str">
        <f>IFERROR(VLOOKUP(A427,Vocabulary!$A:$J,4,),"")</f>
        <v>Person</v>
      </c>
      <c r="D427" s="13" t="str">
        <f>IFERROR(VLOOKUP(A427,Vocabulary!$A:$J,2,),"")</f>
        <v>heeftStaatsburgerschap</v>
      </c>
      <c r="E427" s="13" t="str">
        <f>IFERROR(IF(VLOOKUP(A427,Vocabulary!$A:$J,3,)=0,"",VLOOKUP(A427,Vocabulary!$A:$J,3,)),"")</f>
        <v xml:space="preserve">Staatsburgerschap vd persoon. 
Gebruik
De entiteit staatsburgerschap beschrijft het staatsburgerschap in meer detail (oa de jurisdictie waarbinnen het gedefinieerd is). </v>
      </c>
      <c r="F427" s="13" t="str">
        <f>IFERROR(IF(VLOOKUP(A427,Vocabulary!$A:$J,7,)=0,"",VLOOKUP(A427,Vocabulary!$A:$J,7,)),"")</f>
        <v/>
      </c>
      <c r="H427" s="13" t="str">
        <f>IFERROR(IF(VLOOKUP(G427,Vocabulary!$A:$J,10,)=0,"",VLOOKUP(G427,Vocabulary!$A:$J,10,)),"")</f>
        <v/>
      </c>
      <c r="J427" s="13" t="str">
        <f>IFERROR(IF(VLOOKUP(I427,Vocabulary!$A:$J,10,)=0,"",VLOOKUP(I427,Vocabulary!$A:$J,10,)),"")</f>
        <v/>
      </c>
      <c r="K427" s="9">
        <v>475</v>
      </c>
      <c r="L427" s="13" t="str">
        <f>IFERROR(IF(VLOOKUP(K427,Vocabulary!$A:$J,10,)=0,"",VLOOKUP(K427,Vocabulary!$A:$J,10,)),"")</f>
        <v>&lt;vl-persoon:heeftStaatsburgerschap&gt;</v>
      </c>
    </row>
    <row r="428" spans="1:12" x14ac:dyDescent="0.3">
      <c r="A428" s="9">
        <v>476</v>
      </c>
      <c r="B428" s="13" t="str">
        <f>IFERROR(VLOOKUP(A428,Vocabulary!$A:$J,6,),"")</f>
        <v>VL</v>
      </c>
      <c r="C428" s="13" t="str">
        <f>IFERROR(VLOOKUP(A428,Vocabulary!$A:$J,4,),"")</f>
        <v>Person</v>
      </c>
      <c r="D428" s="13" t="str">
        <f>IFERROR(VLOOKUP(A428,Vocabulary!$A:$J,2,),"")</f>
        <v>heeftVerblijfplaats</v>
      </c>
      <c r="E428" s="13" t="str">
        <f>IFERROR(IF(VLOOKUP(A428,Vocabulary!$A:$J,3,)=0,"",VLOOKUP(A428,Vocabulary!$A:$J,3,)),"")</f>
        <v>Plaats waar een persoon verblijft.</v>
      </c>
      <c r="F428" s="13" t="str">
        <f>IFERROR(IF(VLOOKUP(A428,Vocabulary!$A:$J,7,)=0,"",VLOOKUP(A428,Vocabulary!$A:$J,7,)),"")</f>
        <v/>
      </c>
      <c r="H428" s="13" t="str">
        <f>IFERROR(IF(VLOOKUP(G428,Vocabulary!$A:$J,10,)=0,"",VLOOKUP(G428,Vocabulary!$A:$J,10,)),"")</f>
        <v/>
      </c>
      <c r="J428" s="13" t="str">
        <f>IFERROR(IF(VLOOKUP(I428,Vocabulary!$A:$J,10,)=0,"",VLOOKUP(I428,Vocabulary!$A:$J,10,)),"")</f>
        <v/>
      </c>
      <c r="K428" s="9">
        <v>476</v>
      </c>
      <c r="L428" s="13" t="str">
        <f>IFERROR(IF(VLOOKUP(K428,Vocabulary!$A:$J,10,)=0,"",VLOOKUP(K428,Vocabulary!$A:$J,10,)),"")</f>
        <v>&lt;vl-persoon:heeftVerblijfplaats&gt;</v>
      </c>
    </row>
    <row r="429" spans="1:12" x14ac:dyDescent="0.3">
      <c r="A429" s="9">
        <v>477</v>
      </c>
      <c r="B429" s="13" t="str">
        <f>IFERROR(VLOOKUP(A429,Vocabulary!$A:$J,6,),"")</f>
        <v>VL</v>
      </c>
      <c r="C429" s="13" t="str">
        <f>IFERROR(VLOOKUP(A429,Vocabulary!$A:$J,4,),"")</f>
        <v>Person</v>
      </c>
      <c r="D429" s="13" t="str">
        <f>IFERROR(VLOOKUP(A429,Vocabulary!$A:$J,2,),"")</f>
        <v>isHoofdVan</v>
      </c>
      <c r="E429" s="13" t="str">
        <f>IFERROR(IF(VLOOKUP(A429,Vocabulary!$A:$J,3,)=0,"",VLOOKUP(A429,Vocabulary!$A:$J,3,)),"")</f>
        <v>Persoon die standaard het gezin vertegenwoordigt.</v>
      </c>
      <c r="F429" s="13" t="str">
        <f>IFERROR(IF(VLOOKUP(A429,Vocabulary!$A:$J,7,)=0,"",VLOOKUP(A429,Vocabulary!$A:$J,7,)),"")</f>
        <v/>
      </c>
      <c r="H429" s="13" t="str">
        <f>IFERROR(IF(VLOOKUP(G429,Vocabulary!$A:$J,10,)=0,"",VLOOKUP(G429,Vocabulary!$A:$J,10,)),"")</f>
        <v/>
      </c>
      <c r="I429" s="24">
        <v>337</v>
      </c>
      <c r="J429" s="13" t="str">
        <f>IFERROR(IF(VLOOKUP(I429,Vocabulary!$A:$J,10,)=0,"",VLOOKUP(I429,Vocabulary!$A:$J,10,)),"")</f>
        <v>&lt;fed-per:headOf&gt;</v>
      </c>
      <c r="K429" s="9">
        <v>477</v>
      </c>
      <c r="L429" s="13" t="str">
        <f>IFERROR(IF(VLOOKUP(K429,Vocabulary!$A:$J,10,)=0,"",VLOOKUP(K429,Vocabulary!$A:$J,10,)),"")</f>
        <v>&lt;vl-persoon:isHoofdVan&gt;</v>
      </c>
    </row>
    <row r="430" spans="1:12" x14ac:dyDescent="0.3">
      <c r="A430" s="9">
        <v>478</v>
      </c>
      <c r="B430" s="13" t="str">
        <f>IFERROR(VLOOKUP(A430,Vocabulary!$A:$J,6,),"")</f>
        <v>VL</v>
      </c>
      <c r="C430" s="13" t="str">
        <f>IFERROR(VLOOKUP(A430,Vocabulary!$A:$J,4,),"")</f>
        <v>Person</v>
      </c>
      <c r="D430" s="13" t="str">
        <f>IFERROR(VLOOKUP(A430,Vocabulary!$A:$J,2,),"")</f>
        <v>isLidVan</v>
      </c>
      <c r="E430" s="13" t="str">
        <f>IFERROR(IF(VLOOKUP(A430,Vocabulary!$A:$J,3,)=0,"",VLOOKUP(A430,Vocabulary!$A:$J,3,)),"")</f>
        <v>Persoon die tot een gezin behoort.</v>
      </c>
      <c r="F430" s="13" t="str">
        <f>IFERROR(IF(VLOOKUP(A430,Vocabulary!$A:$J,7,)=0,"",VLOOKUP(A430,Vocabulary!$A:$J,7,)),"")</f>
        <v/>
      </c>
      <c r="H430" s="13" t="str">
        <f>IFERROR(IF(VLOOKUP(G430,Vocabulary!$A:$J,10,)=0,"",VLOOKUP(G430,Vocabulary!$A:$J,10,)),"")</f>
        <v/>
      </c>
      <c r="I430" s="24">
        <v>341</v>
      </c>
      <c r="J430" s="13" t="str">
        <f>IFERROR(IF(VLOOKUP(I430,Vocabulary!$A:$J,10,)=0,"",VLOOKUP(I430,Vocabulary!$A:$J,10,)),"")</f>
        <v>&lt;fed-per:memberOf&gt;</v>
      </c>
      <c r="K430" s="9">
        <v>478</v>
      </c>
      <c r="L430" s="13" t="str">
        <f>IFERROR(IF(VLOOKUP(K430,Vocabulary!$A:$J,10,)=0,"",VLOOKUP(K430,Vocabulary!$A:$J,10,)),"")</f>
        <v>&lt;vl-persoon:isLidVan&gt;</v>
      </c>
    </row>
    <row r="431" spans="1:12" x14ac:dyDescent="0.3">
      <c r="A431" s="9">
        <v>479</v>
      </c>
      <c r="B431" s="13" t="str">
        <f>IFERROR(VLOOKUP(A431,Vocabulary!$A:$J,6,),"")</f>
        <v>VL</v>
      </c>
      <c r="C431" s="13" t="str">
        <f>IFERROR(VLOOKUP(A431,Vocabulary!$A:$J,4,),"")</f>
        <v>Person</v>
      </c>
      <c r="D431" s="13" t="str">
        <f>IFERROR(VLOOKUP(A431,Vocabulary!$A:$J,2,),"")</f>
        <v>isRelatieMet</v>
      </c>
      <c r="E431" s="13" t="str">
        <f>IFERROR(IF(VLOOKUP(A431,Vocabulary!$A:$J,3,)=0,"",VLOOKUP(A431,Vocabulary!$A:$J,3,)),"")</f>
        <v>Persoon waarmee de persoon gerelateerd is.</v>
      </c>
      <c r="F431" s="13" t="str">
        <f>IFERROR(IF(VLOOKUP(A431,Vocabulary!$A:$J,7,)=0,"",VLOOKUP(A431,Vocabulary!$A:$J,7,)),"")</f>
        <v/>
      </c>
      <c r="H431" s="13" t="str">
        <f>IFERROR(IF(VLOOKUP(G431,Vocabulary!$A:$J,10,)=0,"",VLOOKUP(G431,Vocabulary!$A:$J,10,)),"")</f>
        <v/>
      </c>
      <c r="J431" s="13" t="str">
        <f>IFERROR(IF(VLOOKUP(I431,Vocabulary!$A:$J,10,)=0,"",VLOOKUP(I431,Vocabulary!$A:$J,10,)),"")</f>
        <v/>
      </c>
      <c r="K431" s="9">
        <v>479</v>
      </c>
      <c r="L431" s="13" t="str">
        <f>IFERROR(IF(VLOOKUP(K431,Vocabulary!$A:$J,10,)=0,"",VLOOKUP(K431,Vocabulary!$A:$J,10,)),"")</f>
        <v>&lt;vl-persoon:isRelatieMet&gt;</v>
      </c>
    </row>
    <row r="432" spans="1:12" x14ac:dyDescent="0.3">
      <c r="A432" s="9">
        <v>480</v>
      </c>
      <c r="B432" s="13" t="str">
        <f>IFERROR(VLOOKUP(A432,Vocabulary!$A:$J,6,),"")</f>
        <v>VL</v>
      </c>
      <c r="C432" s="13" t="str">
        <f>IFERROR(VLOOKUP(A432,Vocabulary!$A:$J,4,),"")</f>
        <v>Person</v>
      </c>
      <c r="D432" s="13" t="str">
        <f>IFERROR(VLOOKUP(A432,Vocabulary!$A:$J,2,),"")</f>
        <v>nationaliteit</v>
      </c>
      <c r="E432" s="13" t="str">
        <f>IFERROR(IF(VLOOKUP(A432,Vocabulary!$A:$J,3,)=0,"",VLOOKUP(A432,Vocabulary!$A:$J,3,)),"")</f>
        <v>De nationaliteit vd persoon.</v>
      </c>
      <c r="F432" s="13" t="str">
        <f>IFERROR(IF(VLOOKUP(A432,Vocabulary!$A:$J,7,)=0,"",VLOOKUP(A432,Vocabulary!$A:$J,7,)),"")</f>
        <v/>
      </c>
      <c r="H432" s="13" t="str">
        <f>IFERROR(IF(VLOOKUP(G432,Vocabulary!$A:$J,10,)=0,"",VLOOKUP(G432,Vocabulary!$A:$J,10,)),"")</f>
        <v/>
      </c>
      <c r="I432" s="24">
        <v>343</v>
      </c>
      <c r="J432" s="13" t="str">
        <f>IFERROR(IF(VLOOKUP(I432,Vocabulary!$A:$J,10,)=0,"",VLOOKUP(I432,Vocabulary!$A:$J,10,)),"")</f>
        <v>&lt;fed-per:nationality&gt;</v>
      </c>
      <c r="K432" s="9">
        <v>480</v>
      </c>
      <c r="L432" s="13" t="str">
        <f>IFERROR(IF(VLOOKUP(K432,Vocabulary!$A:$J,10,)=0,"",VLOOKUP(K432,Vocabulary!$A:$J,10,)),"")</f>
        <v>&lt;vl-persoon:nationaliteit&gt;</v>
      </c>
    </row>
    <row r="433" spans="1:12" x14ac:dyDescent="0.3">
      <c r="A433" s="9">
        <v>481</v>
      </c>
      <c r="B433" s="13" t="str">
        <f>IFERROR(VLOOKUP(A433,Vocabulary!$A:$J,6,),"")</f>
        <v>VL</v>
      </c>
      <c r="C433" s="13" t="str">
        <f>IFERROR(VLOOKUP(A433,Vocabulary!$A:$J,4,),"")</f>
        <v>Person</v>
      </c>
      <c r="D433" s="13" t="str">
        <f>IFERROR(VLOOKUP(A433,Vocabulary!$A:$J,2,),"")</f>
        <v>plaats</v>
      </c>
      <c r="E433" s="13" t="str">
        <f>IFERROR(IF(VLOOKUP(A433,Vocabulary!$A:$J,3,)=0,"",VLOOKUP(A433,Vocabulary!$A:$J,3,)),"")</f>
        <v>Plaats waar de gebeurtenis plaatsvond.</v>
      </c>
      <c r="F433" s="13" t="str">
        <f>IFERROR(IF(VLOOKUP(A433,Vocabulary!$A:$J,7,)=0,"",VLOOKUP(A433,Vocabulary!$A:$J,7,)),"")</f>
        <v/>
      </c>
      <c r="G433" s="4">
        <v>144.14500000000001</v>
      </c>
      <c r="H433" s="13" t="str">
        <f>IFERROR(IF(VLOOKUP(G433,Vocabulary!$A:$J,10,)=0,"",VLOOKUP(G433,Vocabulary!$A:$J,10,)),"")</f>
        <v/>
      </c>
      <c r="I433" s="24">
        <v>345.346</v>
      </c>
      <c r="J433" s="13" t="str">
        <f>IFERROR(IF(VLOOKUP(I433,Vocabulary!$A:$J,10,)=0,"",VLOOKUP(I433,Vocabulary!$A:$J,10,)),"")</f>
        <v/>
      </c>
      <c r="K433" s="9">
        <v>481</v>
      </c>
      <c r="L433" s="13" t="str">
        <f>IFERROR(IF(VLOOKUP(K433,Vocabulary!$A:$J,10,)=0,"",VLOOKUP(K433,Vocabulary!$A:$J,10,)),"")</f>
        <v>&lt;vl-persoon:plaats&gt;</v>
      </c>
    </row>
    <row r="434" spans="1:12" x14ac:dyDescent="0.3">
      <c r="A434" s="9">
        <v>482</v>
      </c>
      <c r="B434" s="13" t="str">
        <f>IFERROR(VLOOKUP(A434,Vocabulary!$A:$J,6,),"")</f>
        <v>VL</v>
      </c>
      <c r="C434" s="13" t="str">
        <f>IFERROR(VLOOKUP(A434,Vocabulary!$A:$J,4,),"")</f>
        <v>Person</v>
      </c>
      <c r="D434" s="13" t="str">
        <f>IFERROR(VLOOKUP(A434,Vocabulary!$A:$J,2,),"")</f>
        <v>registratie</v>
      </c>
      <c r="E434" s="13" t="str">
        <f>IFERROR(IF(VLOOKUP(A434,Vocabulary!$A:$J,3,)=0,"",VLOOKUP(A434,Vocabulary!$A:$J,3,)),"")</f>
        <v>Identificatiecode vd persoon ih register.</v>
      </c>
      <c r="F434" s="13" t="str">
        <f>IFERROR(IF(VLOOKUP(A434,Vocabulary!$A:$J,7,)=0,"",VLOOKUP(A434,Vocabulary!$A:$J,7,)),"")</f>
        <v/>
      </c>
      <c r="H434" s="13" t="str">
        <f>IFERROR(IF(VLOOKUP(G434,Vocabulary!$A:$J,10,)=0,"",VLOOKUP(G434,Vocabulary!$A:$J,10,)),"")</f>
        <v/>
      </c>
      <c r="I434" s="24">
        <v>344</v>
      </c>
      <c r="J434" s="13" t="str">
        <f>IFERROR(IF(VLOOKUP(I434,Vocabulary!$A:$J,10,)=0,"",VLOOKUP(I434,Vocabulary!$A:$J,10,)),"")</f>
        <v>&lt;dcterms:identifier&gt;</v>
      </c>
      <c r="K434" s="9">
        <v>482</v>
      </c>
      <c r="L434" s="13" t="str">
        <f>IFERROR(IF(VLOOKUP(K434,Vocabulary!$A:$J,10,)=0,"",VLOOKUP(K434,Vocabulary!$A:$J,10,)),"")</f>
        <v>&lt;vl-persoon:registratie&gt;</v>
      </c>
    </row>
    <row r="435" spans="1:12" x14ac:dyDescent="0.3">
      <c r="A435" s="9">
        <v>483</v>
      </c>
      <c r="B435" s="13" t="str">
        <f>IFERROR(VLOOKUP(A435,Vocabulary!$A:$J,6,),"")</f>
        <v>VL</v>
      </c>
      <c r="C435" s="13" t="str">
        <f>IFERROR(VLOOKUP(A435,Vocabulary!$A:$J,4,),"")</f>
        <v>Person</v>
      </c>
      <c r="D435" s="13" t="str">
        <f>IFERROR(VLOOKUP(A435,Vocabulary!$A:$J,2,),"")</f>
        <v>type</v>
      </c>
      <c r="E435" s="13" t="str">
        <f>IFERROR(IF(VLOOKUP(A435,Vocabulary!$A:$J,3,)=0,"",VLOOKUP(A435,Vocabulary!$A:$J,3,)),"")</f>
        <v>Aard vd burgerlijke staat.</v>
      </c>
      <c r="F435" s="13" t="str">
        <f>IFERROR(IF(VLOOKUP(A435,Vocabulary!$A:$J,7,)=0,"",VLOOKUP(A435,Vocabulary!$A:$J,7,)),"")</f>
        <v/>
      </c>
      <c r="H435" s="13" t="str">
        <f>IFERROR(IF(VLOOKUP(G435,Vocabulary!$A:$J,10,)=0,"",VLOOKUP(G435,Vocabulary!$A:$J,10,)),"")</f>
        <v/>
      </c>
      <c r="J435" s="13" t="str">
        <f>IFERROR(IF(VLOOKUP(I435,Vocabulary!$A:$J,10,)=0,"",VLOOKUP(I435,Vocabulary!$A:$J,10,)),"")</f>
        <v/>
      </c>
      <c r="K435" s="9">
        <v>483</v>
      </c>
      <c r="L435" s="13" t="str">
        <f>IFERROR(IF(VLOOKUP(K435,Vocabulary!$A:$J,10,)=0,"",VLOOKUP(K435,Vocabulary!$A:$J,10,)),"")</f>
        <v>&lt;vl-persoon:type&gt;</v>
      </c>
    </row>
    <row r="436" spans="1:12" x14ac:dyDescent="0.3">
      <c r="A436" s="9">
        <v>484</v>
      </c>
      <c r="B436" s="13" t="str">
        <f>IFERROR(VLOOKUP(A436,Vocabulary!$A:$J,6,),"")</f>
        <v>VL</v>
      </c>
      <c r="C436" s="13" t="str">
        <f>IFERROR(VLOOKUP(A436,Vocabulary!$A:$J,4,),"")</f>
        <v>Person</v>
      </c>
      <c r="D436" s="13" t="str">
        <f>IFERROR(VLOOKUP(A436,Vocabulary!$A:$J,2,),"")</f>
        <v>verblijfsadres</v>
      </c>
      <c r="E436" s="13" t="str">
        <f>IFERROR(IF(VLOOKUP(A436,Vocabulary!$A:$J,3,)=0,"",VLOOKUP(A436,Vocabulary!$A:$J,3,)),"")</f>
        <v>Plaats waar een persoon al dan niet tijdelijk woont of logeert.</v>
      </c>
      <c r="F436" s="13" t="str">
        <f>IFERROR(IF(VLOOKUP(A436,Vocabulary!$A:$J,7,)=0,"",VLOOKUP(A436,Vocabulary!$A:$J,7,)),"")</f>
        <v/>
      </c>
      <c r="H436" s="13" t="str">
        <f>IFERROR(IF(VLOOKUP(G436,Vocabulary!$A:$J,10,)=0,"",VLOOKUP(G436,Vocabulary!$A:$J,10,)),"")</f>
        <v/>
      </c>
      <c r="I436" s="24">
        <v>348</v>
      </c>
      <c r="J436" s="13" t="str">
        <f>IFERROR(IF(VLOOKUP(I436,Vocabulary!$A:$J,10,)=0,"",VLOOKUP(I436,Vocabulary!$A:$J,10,)),"")</f>
        <v>&lt;fed-per:residenceAddress&gt;</v>
      </c>
      <c r="K436" s="9">
        <v>484</v>
      </c>
      <c r="L436" s="13" t="str">
        <f>IFERROR(IF(VLOOKUP(K436,Vocabulary!$A:$J,10,)=0,"",VLOOKUP(K436,Vocabulary!$A:$J,10,)),"")</f>
        <v>&lt;vl-persoon:verblijfsadres&gt;</v>
      </c>
    </row>
    <row r="437" spans="1:12" ht="28.8" x14ac:dyDescent="0.3">
      <c r="A437" s="9">
        <v>485</v>
      </c>
      <c r="B437" s="13" t="str">
        <f>IFERROR(VLOOKUP(A437,Vocabulary!$A:$J,6,),"")</f>
        <v>VL</v>
      </c>
      <c r="C437" s="13" t="str">
        <f>IFERROR(VLOOKUP(A437,Vocabulary!$A:$J,4,),"")</f>
        <v>Person</v>
      </c>
      <c r="D437" s="13" t="str">
        <f>IFERROR(VLOOKUP(A437,Vocabulary!$A:$J,2,),"")</f>
        <v>volledigeNaam</v>
      </c>
      <c r="E437" s="13" t="str">
        <f>IFERROR(IF(VLOOKUP(A437,Vocabulary!$A:$J,3,)=0,"",VLOOKUP(A437,Vocabulary!$A:$J,3,)),"")</f>
        <v>De volledige naam vd persoon, doorgaans de combinatie van voornamen en achternaam.</v>
      </c>
      <c r="F437" s="13" t="str">
        <f>IFERROR(IF(VLOOKUP(A437,Vocabulary!$A:$J,7,)=0,"",VLOOKUP(A437,Vocabulary!$A:$J,7,)),"")</f>
        <v/>
      </c>
      <c r="H437" s="13" t="str">
        <f>IFERROR(IF(VLOOKUP(G437,Vocabulary!$A:$J,10,)=0,"",VLOOKUP(G437,Vocabulary!$A:$J,10,)),"")</f>
        <v/>
      </c>
      <c r="I437" s="24">
        <v>334</v>
      </c>
      <c r="J437" s="13" t="str">
        <f>IFERROR(IF(VLOOKUP(I437,Vocabulary!$A:$J,10,)=0,"",VLOOKUP(I437,Vocabulary!$A:$J,10,)),"")</f>
        <v>&lt;fed-per:fullName&gt;</v>
      </c>
      <c r="K437" s="9">
        <v>485</v>
      </c>
      <c r="L437" s="13" t="str">
        <f>IFERROR(IF(VLOOKUP(K437,Vocabulary!$A:$J,10,)=0,"",VLOOKUP(K437,Vocabulary!$A:$J,10,)),"")</f>
        <v>&lt;vl-persoon:volledigeNaam&gt;</v>
      </c>
    </row>
    <row r="438" spans="1:12" ht="28.8" x14ac:dyDescent="0.3">
      <c r="A438" s="9">
        <v>486</v>
      </c>
      <c r="B438" s="13" t="str">
        <f>IFERROR(VLOOKUP(A438,Vocabulary!$A:$J,6,),"")</f>
        <v>VL</v>
      </c>
      <c r="C438" s="13" t="str">
        <f>IFERROR(VLOOKUP(A438,Vocabulary!$A:$J,4,),"")</f>
        <v>Organization</v>
      </c>
      <c r="D438" s="13" t="str">
        <f>IFERROR(VLOOKUP(A438,Vocabulary!$A:$J,2,),"")</f>
        <v>Fusie</v>
      </c>
      <c r="E438" s="13" t="str">
        <f>IFERROR(IF(VLOOKUP(A438,Vocabulary!$A:$J,3,)=0,"",VLOOKUP(A438,Vocabulary!$A:$J,3,)),"")</f>
        <v>Gebeurtenis waarbij twee organisaties samen een nieuwe organisatie vormen.</v>
      </c>
      <c r="F438" s="13" t="str">
        <f>IFERROR(IF(VLOOKUP(A438,Vocabulary!$A:$J,7,)=0,"",VLOOKUP(A438,Vocabulary!$A:$J,7,)),"")</f>
        <v/>
      </c>
      <c r="H438" s="13" t="str">
        <f>IFERROR(IF(VLOOKUP(G438,Vocabulary!$A:$J,10,)=0,"",VLOOKUP(G438,Vocabulary!$A:$J,10,)),"")</f>
        <v/>
      </c>
      <c r="J438" s="13" t="str">
        <f>IFERROR(IF(VLOOKUP(I438,Vocabulary!$A:$J,10,)=0,"",VLOOKUP(I438,Vocabulary!$A:$J,10,)),"")</f>
        <v/>
      </c>
      <c r="K438" s="9">
        <v>486</v>
      </c>
      <c r="L438" s="13" t="str">
        <f>IFERROR(IF(VLOOKUP(K438,Vocabulary!$A:$J,10,)=0,"",VLOOKUP(K438,Vocabulary!$A:$J,10,)),"")</f>
        <v>&lt;vl-organisatie:Fusie&gt;</v>
      </c>
    </row>
    <row r="439" spans="1:12" ht="72" x14ac:dyDescent="0.3">
      <c r="A439" s="9">
        <v>487</v>
      </c>
      <c r="B439" s="13" t="str">
        <f>IFERROR(VLOOKUP(A439,Vocabulary!$A:$J,6,),"")</f>
        <v>VL</v>
      </c>
      <c r="C439" s="13" t="str">
        <f>IFERROR(VLOOKUP(A439,Vocabulary!$A:$J,4,),"")</f>
        <v>Organization</v>
      </c>
      <c r="D439" s="13" t="str">
        <f>IFERROR(VLOOKUP(A439,Vocabulary!$A:$J,2,),"")</f>
        <v>Hoedanigheid</v>
      </c>
      <c r="E439" s="13" t="str">
        <f>IFERROR(IF(VLOOKUP(A439,Vocabulary!$A:$J,3,)=0,"",VLOOKUP(A439,Vocabulary!$A:$J,3,)),"")</f>
        <v xml:space="preserve">Agent met een positie. 
Gebruik
 Laat een functie toe om te handelen,bv ihkv een dienstverlening (bv diversiteitsplan wordt opgemaakt door diversiteitsambtenaar). </v>
      </c>
      <c r="F439" s="13" t="str">
        <f>IFERROR(IF(VLOOKUP(A439,Vocabulary!$A:$J,7,)=0,"",VLOOKUP(A439,Vocabulary!$A:$J,7,)),"")</f>
        <v/>
      </c>
      <c r="H439" s="13" t="str">
        <f>IFERROR(IF(VLOOKUP(G439,Vocabulary!$A:$J,10,)=0,"",VLOOKUP(G439,Vocabulary!$A:$J,10,)),"")</f>
        <v/>
      </c>
      <c r="J439" s="13" t="str">
        <f>IFERROR(IF(VLOOKUP(I439,Vocabulary!$A:$J,10,)=0,"",VLOOKUP(I439,Vocabulary!$A:$J,10,)),"")</f>
        <v/>
      </c>
      <c r="K439" s="9">
        <v>487</v>
      </c>
      <c r="L439" s="13" t="str">
        <f>IFERROR(IF(VLOOKUP(K439,Vocabulary!$A:$J,10,)=0,"",VLOOKUP(K439,Vocabulary!$A:$J,10,)),"")</f>
        <v>&lt;vl-organisatie:Hoedanigheid&gt;</v>
      </c>
    </row>
    <row r="440" spans="1:12" ht="28.8" x14ac:dyDescent="0.3">
      <c r="A440" s="9">
        <v>488</v>
      </c>
      <c r="B440" s="13" t="str">
        <f>IFERROR(VLOOKUP(A440,Vocabulary!$A:$J,6,),"")</f>
        <v>VL</v>
      </c>
      <c r="C440" s="13" t="str">
        <f>IFERROR(VLOOKUP(A440,Vocabulary!$A:$J,4,),"")</f>
        <v>Organization</v>
      </c>
      <c r="D440" s="13" t="str">
        <f>IFERROR(VLOOKUP(A440,Vocabulary!$A:$J,2,),"")</f>
        <v>Splitsing</v>
      </c>
      <c r="E440" s="13" t="str">
        <f>IFERROR(IF(VLOOKUP(A440,Vocabulary!$A:$J,3,)=0,"",VLOOKUP(A440,Vocabulary!$A:$J,3,)),"")</f>
        <v>Gebeurtenis waarbij uit één organisatie twee organisaties worden gevormd.</v>
      </c>
      <c r="F440" s="13" t="str">
        <f>IFERROR(IF(VLOOKUP(A440,Vocabulary!$A:$J,7,)=0,"",VLOOKUP(A440,Vocabulary!$A:$J,7,)),"")</f>
        <v/>
      </c>
      <c r="H440" s="13" t="str">
        <f>IFERROR(IF(VLOOKUP(G440,Vocabulary!$A:$J,10,)=0,"",VLOOKUP(G440,Vocabulary!$A:$J,10,)),"")</f>
        <v/>
      </c>
      <c r="J440" s="13" t="str">
        <f>IFERROR(IF(VLOOKUP(I440,Vocabulary!$A:$J,10,)=0,"",VLOOKUP(I440,Vocabulary!$A:$J,10,)),"")</f>
        <v/>
      </c>
      <c r="K440" s="9">
        <v>488</v>
      </c>
      <c r="L440" s="13" t="str">
        <f>IFERROR(IF(VLOOKUP(K440,Vocabulary!$A:$J,10,)=0,"",VLOOKUP(K440,Vocabulary!$A:$J,10,)),"")</f>
        <v>&lt;vl-organisatie:Splitsing&gt;</v>
      </c>
    </row>
    <row r="441" spans="1:12" x14ac:dyDescent="0.3">
      <c r="A441" s="9">
        <v>489</v>
      </c>
      <c r="B441" s="13" t="str">
        <f>IFERROR(VLOOKUP(A441,Vocabulary!$A:$J,6,),"")</f>
        <v>VL</v>
      </c>
      <c r="C441" s="13" t="str">
        <f>IFERROR(VLOOKUP(A441,Vocabulary!$A:$J,4,),"")</f>
        <v>Organization</v>
      </c>
      <c r="D441" s="13" t="str">
        <f>IFERROR(VLOOKUP(A441,Vocabulary!$A:$J,2,),"")</f>
        <v>Stopzetting</v>
      </c>
      <c r="E441" s="13" t="str">
        <f>IFERROR(IF(VLOOKUP(A441,Vocabulary!$A:$J,3,)=0,"",VLOOKUP(A441,Vocabulary!$A:$J,3,)),"")</f>
        <v>Gebeurtenis waarbij een organisatie is stopgezet.</v>
      </c>
      <c r="F441" s="13" t="str">
        <f>IFERROR(IF(VLOOKUP(A441,Vocabulary!$A:$J,7,)=0,"",VLOOKUP(A441,Vocabulary!$A:$J,7,)),"")</f>
        <v/>
      </c>
      <c r="H441" s="13" t="str">
        <f>IFERROR(IF(VLOOKUP(G441,Vocabulary!$A:$J,10,)=0,"",VLOOKUP(G441,Vocabulary!$A:$J,10,)),"")</f>
        <v/>
      </c>
      <c r="J441" s="13" t="str">
        <f>IFERROR(IF(VLOOKUP(I441,Vocabulary!$A:$J,10,)=0,"",VLOOKUP(I441,Vocabulary!$A:$J,10,)),"")</f>
        <v/>
      </c>
      <c r="K441" s="9">
        <v>489</v>
      </c>
      <c r="L441" s="13" t="str">
        <f>IFERROR(IF(VLOOKUP(K441,Vocabulary!$A:$J,10,)=0,"",VLOOKUP(K441,Vocabulary!$A:$J,10,)),"")</f>
        <v>&lt;vl-organisatie:Stopzetting&gt;</v>
      </c>
    </row>
    <row r="442" spans="1:12" ht="72" x14ac:dyDescent="0.3">
      <c r="A442" s="9">
        <v>490</v>
      </c>
      <c r="B442" s="13" t="str">
        <f>IFERROR(VLOOKUP(A442,Vocabulary!$A:$J,6,),"")</f>
        <v>VL</v>
      </c>
      <c r="C442" s="13" t="str">
        <f>IFERROR(VLOOKUP(A442,Vocabulary!$A:$J,4,),"")</f>
        <v>Organization</v>
      </c>
      <c r="D442" s="13" t="str">
        <f>IFERROR(VLOOKUP(A442,Vocabulary!$A:$J,2,),"")</f>
        <v>Vervanging</v>
      </c>
      <c r="E442" s="13" t="str">
        <f>IFERROR(IF(VLOOKUP(A442,Vocabulary!$A:$J,3,)=0,"",VLOOKUP(A442,Vocabulary!$A:$J,3,)),"")</f>
        <v xml:space="preserve">Gebeurtenis waarbij een organisatie wordt vervangen door een andere. 
Gebruik
 Bvb doorstart ve bedrijf na technisch faillissement. </v>
      </c>
      <c r="F442" s="13" t="str">
        <f>IFERROR(IF(VLOOKUP(A442,Vocabulary!$A:$J,7,)=0,"",VLOOKUP(A442,Vocabulary!$A:$J,7,)),"")</f>
        <v/>
      </c>
      <c r="H442" s="13" t="str">
        <f>IFERROR(IF(VLOOKUP(G442,Vocabulary!$A:$J,10,)=0,"",VLOOKUP(G442,Vocabulary!$A:$J,10,)),"")</f>
        <v/>
      </c>
      <c r="J442" s="13" t="str">
        <f>IFERROR(IF(VLOOKUP(I442,Vocabulary!$A:$J,10,)=0,"",VLOOKUP(I442,Vocabulary!$A:$J,10,)),"")</f>
        <v/>
      </c>
      <c r="K442" s="9">
        <v>490</v>
      </c>
      <c r="L442" s="13" t="str">
        <f>IFERROR(IF(VLOOKUP(K442,Vocabulary!$A:$J,10,)=0,"",VLOOKUP(K442,Vocabulary!$A:$J,10,)),"")</f>
        <v>&lt;vl-organisatie:Vervanging&gt;</v>
      </c>
    </row>
    <row r="443" spans="1:12" x14ac:dyDescent="0.3">
      <c r="A443" s="9">
        <v>491</v>
      </c>
      <c r="B443" s="13" t="str">
        <f>IFERROR(VLOOKUP(A443,Vocabulary!$A:$J,6,),"")</f>
        <v>VL</v>
      </c>
      <c r="C443" s="13" t="str">
        <f>IFERROR(VLOOKUP(A443,Vocabulary!$A:$J,4,),"")</f>
        <v>Organization</v>
      </c>
      <c r="D443" s="13" t="str">
        <f>IFERROR(VLOOKUP(A443,Vocabulary!$A:$J,2,),"")</f>
        <v>bestaatUit</v>
      </c>
      <c r="E443" s="13" t="str">
        <f>IFERROR(IF(VLOOKUP(A443,Vocabulary!$A:$J,3,)=0,"",VLOOKUP(A443,Vocabulary!$A:$J,3,)),"")</f>
        <v>Adresseerbaar object dat met de vestiging overeenstemt.</v>
      </c>
      <c r="F443" s="13" t="str">
        <f>IFERROR(IF(VLOOKUP(A443,Vocabulary!$A:$J,7,)=0,"",VLOOKUP(A443,Vocabulary!$A:$J,7,)),"")</f>
        <v/>
      </c>
      <c r="H443" s="13" t="str">
        <f>IFERROR(IF(VLOOKUP(G443,Vocabulary!$A:$J,10,)=0,"",VLOOKUP(G443,Vocabulary!$A:$J,10,)),"")</f>
        <v/>
      </c>
      <c r="J443" s="13" t="str">
        <f>IFERROR(IF(VLOOKUP(I443,Vocabulary!$A:$J,10,)=0,"",VLOOKUP(I443,Vocabulary!$A:$J,10,)),"")</f>
        <v/>
      </c>
      <c r="K443" s="9">
        <v>491</v>
      </c>
      <c r="L443" s="13" t="str">
        <f>IFERROR(IF(VLOOKUP(K443,Vocabulary!$A:$J,10,)=0,"",VLOOKUP(K443,Vocabulary!$A:$J,10,)),"")</f>
        <v>&lt;vl-organisatie:bestaatUit&gt;</v>
      </c>
    </row>
    <row r="444" spans="1:12" ht="28.8" x14ac:dyDescent="0.3">
      <c r="A444" s="9">
        <v>492</v>
      </c>
      <c r="B444" s="13" t="str">
        <f>IFERROR(VLOOKUP(A444,Vocabulary!$A:$J,6,),"")</f>
        <v>VL</v>
      </c>
      <c r="C444" s="13" t="str">
        <f>IFERROR(VLOOKUP(A444,Vocabulary!$A:$J,4,),"")</f>
        <v>Organization</v>
      </c>
      <c r="D444" s="13" t="str">
        <f>IFERROR(VLOOKUP(A444,Vocabulary!$A:$J,2,),"")</f>
        <v>contactinfo</v>
      </c>
      <c r="E444" s="13" t="str">
        <f>IFERROR(IF(VLOOKUP(A444,Vocabulary!$A:$J,3,)=0,"",VLOOKUP(A444,Vocabulary!$A:$J,3,)),"")</f>
        <v>Informatie zoals email, telefoon die toelaat de hoedanigheid te contacteren.</v>
      </c>
      <c r="F444" s="13" t="str">
        <f>IFERROR(IF(VLOOKUP(A444,Vocabulary!$A:$J,7,)=0,"",VLOOKUP(A444,Vocabulary!$A:$J,7,)),"")</f>
        <v/>
      </c>
      <c r="H444" s="13" t="str">
        <f>IFERROR(IF(VLOOKUP(G444,Vocabulary!$A:$J,10,)=0,"",VLOOKUP(G444,Vocabulary!$A:$J,10,)),"")</f>
        <v/>
      </c>
      <c r="J444" s="13" t="str">
        <f>IFERROR(IF(VLOOKUP(I444,Vocabulary!$A:$J,10,)=0,"",VLOOKUP(I444,Vocabulary!$A:$J,10,)),"")</f>
        <v/>
      </c>
      <c r="K444" s="9">
        <v>492</v>
      </c>
      <c r="L444" s="13" t="str">
        <f>IFERROR(IF(VLOOKUP(K444,Vocabulary!$A:$J,10,)=0,"",VLOOKUP(K444,Vocabulary!$A:$J,10,)),"")</f>
        <v>&lt;vl-organisatie:contactinfo&gt;</v>
      </c>
    </row>
    <row r="445" spans="1:12" ht="187.2" x14ac:dyDescent="0.3">
      <c r="A445" s="9">
        <v>493</v>
      </c>
      <c r="B445" s="13" t="str">
        <f>IFERROR(VLOOKUP(A445,Vocabulary!$A:$J,6,),"")</f>
        <v>VL</v>
      </c>
      <c r="C445" s="13" t="str">
        <f>IFERROR(VLOOKUP(A445,Vocabulary!$A:$J,4,),"")</f>
        <v>Organization</v>
      </c>
      <c r="D445" s="13" t="str">
        <f>IFERROR(VLOOKUP(A445,Vocabulary!$A:$J,2,),"")</f>
        <v>rechtspersoonlijkheid</v>
      </c>
      <c r="E445" s="13" t="str">
        <f>IFERROR(IF(VLOOKUP(A445,Vocabulary!$A:$J,3,)=0,"",VLOOKUP(A445,Vocabulary!$A:$J,3,)),"")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5" s="13" t="str">
        <f>IFERROR(IF(VLOOKUP(A445,Vocabulary!$A:$J,7,)=0,"",VLOOKUP(A445,Vocabulary!$A:$J,7,)),"")</f>
        <v/>
      </c>
      <c r="H445" s="13" t="str">
        <f>IFERROR(IF(VLOOKUP(G445,Vocabulary!$A:$J,10,)=0,"",VLOOKUP(G445,Vocabulary!$A:$J,10,)),"")</f>
        <v/>
      </c>
      <c r="I445" s="24">
        <v>242</v>
      </c>
      <c r="J445" s="13" t="str">
        <f>IFERROR(IF(VLOOKUP(I445,Vocabulary!$A:$J,10,)=0,"",VLOOKUP(I445,Vocabulary!$A:$J,10,)),"")</f>
        <v>&lt;fed-bus:organizationType&gt;</v>
      </c>
      <c r="K445" s="9">
        <v>493</v>
      </c>
      <c r="L445" s="13" t="str">
        <f>IFERROR(IF(VLOOKUP(K445,Vocabulary!$A:$J,10,)=0,"",VLOOKUP(K445,Vocabulary!$A:$J,10,)),"")</f>
        <v>&lt;vl-organisatie:rechtspersoonlijkheid&gt;</v>
      </c>
    </row>
    <row r="446" spans="1:12" ht="72" x14ac:dyDescent="0.3">
      <c r="A446" s="9">
        <v>494</v>
      </c>
      <c r="B446" s="13" t="str">
        <f>IFERROR(VLOOKUP(A446,Vocabulary!$A:$J,6,),"")</f>
        <v>VL</v>
      </c>
      <c r="C446" s="13" t="str">
        <f>IFERROR(VLOOKUP(A446,Vocabulary!$A:$J,4,),"")</f>
        <v>Organization</v>
      </c>
      <c r="D446" s="13" t="str">
        <f>IFERROR(VLOOKUP(A446,Vocabulary!$A:$J,2,),"")</f>
        <v>rechtstoestand</v>
      </c>
      <c r="E446" s="13" t="str">
        <f>IFERROR(IF(VLOOKUP(A446,Vocabulary!$A:$J,3,)=0,"",VLOOKUP(A446,Vocabulary!$A:$J,3,)),"")</f>
        <v xml:space="preserve">Status van de geregistreerde organisatie. 
Gebruik
Stemt in de KBO overeen met rechtstoestand, bvb normale toestand, gerechtelijk akkoord, opening faillissement etc. </v>
      </c>
      <c r="F446" s="13" t="str">
        <f>IFERROR(IF(VLOOKUP(A446,Vocabulary!$A:$J,7,)=0,"",VLOOKUP(A446,Vocabulary!$A:$J,7,)),"")</f>
        <v/>
      </c>
      <c r="G446" s="4">
        <v>107</v>
      </c>
      <c r="H446" s="13" t="str">
        <f>IFERROR(IF(VLOOKUP(G446,Vocabulary!$A:$J,10,)=0,"",VLOOKUP(G446,Vocabulary!$A:$J,10,)),"")</f>
        <v>&lt;eu:LegalEntityCompanyStatus&gt;</v>
      </c>
      <c r="I446" s="24">
        <v>239</v>
      </c>
      <c r="J446" s="13" t="str">
        <f>IFERROR(IF(VLOOKUP(I446,Vocabulary!$A:$J,10,)=0,"",VLOOKUP(I446,Vocabulary!$A:$J,10,)),"")</f>
        <v>&lt;fed-bus:legalStatus&gt;</v>
      </c>
      <c r="K446" s="9">
        <v>494</v>
      </c>
      <c r="L446" s="13" t="str">
        <f>IFERROR(IF(VLOOKUP(K446,Vocabulary!$A:$J,10,)=0,"",VLOOKUP(K446,Vocabulary!$A:$J,10,)),"")</f>
        <v>&lt;vl-organisatie:rechtstoestand&gt;</v>
      </c>
    </row>
    <row r="447" spans="1:12" ht="72" x14ac:dyDescent="0.3">
      <c r="A447" s="9">
        <v>495</v>
      </c>
      <c r="B447" s="13" t="str">
        <f>IFERROR(VLOOKUP(A447,Vocabulary!$A:$J,6,),"")</f>
        <v>VL</v>
      </c>
      <c r="C447" s="13" t="str">
        <f>IFERROR(VLOOKUP(A447,Vocabulary!$A:$J,4,),"")</f>
        <v>Organization</v>
      </c>
      <c r="D447" s="13" t="str">
        <f>IFERROR(VLOOKUP(A447,Vocabulary!$A:$J,2,),"")</f>
        <v>rechtsvorm</v>
      </c>
      <c r="E447" s="13" t="str">
        <f>IFERROR(IF(VLOOKUP(A447,Vocabulary!$A:$J,3,)=0,"",VLOOKUP(A447,Vocabulary!$A:$J,3,)),"")</f>
        <v xml:space="preserve">Juridisch statuut van de geregistreerde organisatie. 
Gebruik
Stemt in de KBO overeen met rechtsvorm, bvb NV, VZW, Stad/Gemeente, OCMW etc. </v>
      </c>
      <c r="F447" s="13" t="str">
        <f>IFERROR(IF(VLOOKUP(A447,Vocabulary!$A:$J,7,)=0,"",VLOOKUP(A447,Vocabulary!$A:$J,7,)),"")</f>
        <v/>
      </c>
      <c r="G447" s="4">
        <v>106</v>
      </c>
      <c r="H447" s="13" t="str">
        <f>IFERROR(IF(VLOOKUP(G447,Vocabulary!$A:$J,10,)=0,"",VLOOKUP(G447,Vocabulary!$A:$J,10,)),"")</f>
        <v>&lt;eu:LegalEntityCompanyType&gt;</v>
      </c>
      <c r="I447" s="24">
        <v>237</v>
      </c>
      <c r="J447" s="13" t="str">
        <f>IFERROR(IF(VLOOKUP(I447,Vocabulary!$A:$J,10,)=0,"",VLOOKUP(I447,Vocabulary!$A:$J,10,)),"")</f>
        <v>&lt;rov:legalForm&gt;</v>
      </c>
      <c r="K447" s="9">
        <v>495</v>
      </c>
      <c r="L447" s="13" t="str">
        <f>IFERROR(IF(VLOOKUP(K447,Vocabulary!$A:$J,10,)=0,"",VLOOKUP(K447,Vocabulary!$A:$J,10,)),"")</f>
        <v>&lt;vl-organisatie:rechtsvorm&gt;</v>
      </c>
    </row>
    <row r="448" spans="1:12" ht="57.6" x14ac:dyDescent="0.3">
      <c r="A448" s="9">
        <v>496</v>
      </c>
      <c r="B448" s="13" t="str">
        <f>IFERROR(VLOOKUP(A448,Vocabulary!$A:$J,6,),"")</f>
        <v>VL</v>
      </c>
      <c r="C448" s="13" t="str">
        <f>IFERROR(VLOOKUP(A448,Vocabulary!$A:$J,4,),"")</f>
        <v>Organization</v>
      </c>
      <c r="D448" s="13" t="str">
        <f>IFERROR(VLOOKUP(A448,Vocabulary!$A:$J,2,),"")</f>
        <v>redenStopzetting</v>
      </c>
      <c r="E448" s="13" t="str">
        <f>IFERROR(IF(VLOOKUP(A448,Vocabulary!$A:$J,3,)=0,"",VLOOKUP(A448,Vocabulary!$A:$J,3,)),"")</f>
        <v xml:space="preserve">Reden waarom de organisatie is stopgezet. 
Gebruik
Bvb pensionering, faillissement </v>
      </c>
      <c r="F448" s="13" t="str">
        <f>IFERROR(IF(VLOOKUP(A448,Vocabulary!$A:$J,7,)=0,"",VLOOKUP(A448,Vocabulary!$A:$J,7,)),"")</f>
        <v/>
      </c>
      <c r="H448" s="13" t="str">
        <f>IFERROR(IF(VLOOKUP(G448,Vocabulary!$A:$J,10,)=0,"",VLOOKUP(G448,Vocabulary!$A:$J,10,)),"")</f>
        <v/>
      </c>
      <c r="I448" s="24">
        <v>230</v>
      </c>
      <c r="J448" s="13" t="str">
        <f>IFERROR(IF(VLOOKUP(I448,Vocabulary!$A:$J,10,)=0,"",VLOOKUP(I448,Vocabulary!$A:$J,10,)),"")</f>
        <v>&lt;fed-bus:endReason&gt;</v>
      </c>
      <c r="K448" s="9">
        <v>496</v>
      </c>
      <c r="L448" s="13" t="str">
        <f>IFERROR(IF(VLOOKUP(K448,Vocabulary!$A:$J,10,)=0,"",VLOOKUP(K448,Vocabulary!$A:$J,10,)),"")</f>
        <v>&lt;vl-organisatie:redenStopzetting&gt;</v>
      </c>
    </row>
    <row r="449" spans="1:12" ht="28.8" x14ac:dyDescent="0.3">
      <c r="A449" s="9">
        <v>497</v>
      </c>
      <c r="B449" s="13" t="str">
        <f>IFERROR(VLOOKUP(A449,Vocabulary!$A:$J,6,),"")</f>
        <v>VL</v>
      </c>
      <c r="C449" s="13" t="str">
        <f>IFERROR(VLOOKUP(A449,Vocabulary!$A:$J,4,),"")</f>
        <v>Generic</v>
      </c>
      <c r="D449" s="13" t="str">
        <f>IFERROR(VLOOKUP(A449,Vocabulary!$A:$J,2,),"")</f>
        <v>aanschrijfprefix</v>
      </c>
      <c r="E449" s="13" t="str">
        <f>IFERROR(IF(VLOOKUP(A449,Vocabulary!$A:$J,3,)=0,"",VLOOKUP(A449,Vocabulary!$A:$J,3,)),"")</f>
        <v/>
      </c>
      <c r="F449" s="13" t="str">
        <f>IFERROR(IF(VLOOKUP(A449,Vocabulary!$A:$J,7,)=0,"",VLOOKUP(A449,Vocabulary!$A:$J,7,)),"")</f>
        <v>external terminology:
http://ww.w3.org/2006/vcard/ns#honorific-prefix</v>
      </c>
      <c r="H449" s="13" t="str">
        <f>IFERROR(IF(VLOOKUP(G449,Vocabulary!$A:$J,10,)=0,"",VLOOKUP(G449,Vocabulary!$A:$J,10,)),"")</f>
        <v/>
      </c>
      <c r="J449" s="13" t="str">
        <f>IFERROR(IF(VLOOKUP(I449,Vocabulary!$A:$J,10,)=0,"",VLOOKUP(I449,Vocabulary!$A:$J,10,)),"")</f>
        <v/>
      </c>
      <c r="K449" s="9">
        <v>497</v>
      </c>
      <c r="L449" s="13" t="str">
        <f>IFERROR(IF(VLOOKUP(K449,Vocabulary!$A:$J,10,)=0,"",VLOOKUP(K449,Vocabulary!$A:$J,10,)),"")</f>
        <v>&lt;vl-generiek-ext:aanschrijfprefix&gt;</v>
      </c>
    </row>
    <row r="450" spans="1:12" ht="28.8" x14ac:dyDescent="0.3">
      <c r="A450" s="9">
        <v>498</v>
      </c>
      <c r="B450" s="13" t="str">
        <f>IFERROR(VLOOKUP(A450,Vocabulary!$A:$J,6,),"")</f>
        <v>VL</v>
      </c>
      <c r="C450" s="13" t="str">
        <f>IFERROR(VLOOKUP(A450,Vocabulary!$A:$J,4,),"")</f>
        <v>Generic</v>
      </c>
      <c r="D450" s="13" t="str">
        <f>IFERROR(VLOOKUP(A450,Vocabulary!$A:$J,2,),"")</f>
        <v>Activiteit</v>
      </c>
      <c r="E450" s="13" t="str">
        <f>IFERROR(IF(VLOOKUP(A450,Vocabulary!$A:$J,3,)=0,"",VLOOKUP(A450,Vocabulary!$A:$J,3,)),"")</f>
        <v/>
      </c>
      <c r="F450" s="13" t="str">
        <f>IFERROR(IF(VLOOKUP(A450,Vocabulary!$A:$J,7,)=0,"",VLOOKUP(A450,Vocabulary!$A:$J,7,)),"")</f>
        <v>external terminology:
http://www.w3.org/ns/prov#Activity</v>
      </c>
      <c r="H450" s="13" t="str">
        <f>IFERROR(IF(VLOOKUP(G450,Vocabulary!$A:$J,10,)=0,"",VLOOKUP(G450,Vocabulary!$A:$J,10,)),"")</f>
        <v/>
      </c>
      <c r="J450" s="13" t="str">
        <f>IFERROR(IF(VLOOKUP(I450,Vocabulary!$A:$J,10,)=0,"",VLOOKUP(I450,Vocabulary!$A:$J,10,)),"")</f>
        <v/>
      </c>
      <c r="K450" s="9">
        <v>498</v>
      </c>
      <c r="L450" s="13" t="str">
        <f>IFERROR(IF(VLOOKUP(K450,Vocabulary!$A:$J,10,)=0,"",VLOOKUP(K450,Vocabulary!$A:$J,10,)),"")</f>
        <v>&lt;vl-generiek-ext:Activiteit&gt;</v>
      </c>
    </row>
    <row r="451" spans="1:12" ht="28.8" x14ac:dyDescent="0.3">
      <c r="A451" s="9">
        <v>499</v>
      </c>
      <c r="B451" s="13" t="str">
        <f>IFERROR(VLOOKUP(A451,Vocabulary!$A:$J,6,),"")</f>
        <v>VL</v>
      </c>
      <c r="C451" s="13" t="str">
        <f>IFERROR(VLOOKUP(A451,Vocabulary!$A:$J,4,),"")</f>
        <v>Generic</v>
      </c>
      <c r="D451" s="13" t="str">
        <f>IFERROR(VLOOKUP(A451,Vocabulary!$A:$J,2,),"")</f>
        <v>activiteit</v>
      </c>
      <c r="E451" s="13" t="str">
        <f>IFERROR(IF(VLOOKUP(A451,Vocabulary!$A:$J,3,)=0,"",VLOOKUP(A451,Vocabulary!$A:$J,3,)),"")</f>
        <v/>
      </c>
      <c r="F451" s="13" t="str">
        <f>IFERROR(IF(VLOOKUP(A451,Vocabulary!$A:$J,7,)=0,"",VLOOKUP(A451,Vocabulary!$A:$J,7,)),"")</f>
        <v>external terminology:
http://www.w3.org/ns/prov#activity</v>
      </c>
      <c r="H451" s="13" t="str">
        <f>IFERROR(IF(VLOOKUP(G451,Vocabulary!$A:$J,10,)=0,"",VLOOKUP(G451,Vocabulary!$A:$J,10,)),"")</f>
        <v/>
      </c>
      <c r="J451" s="13" t="str">
        <f>IFERROR(IF(VLOOKUP(I451,Vocabulary!$A:$J,10,)=0,"",VLOOKUP(I451,Vocabulary!$A:$J,10,)),"")</f>
        <v/>
      </c>
      <c r="K451" s="9">
        <v>499</v>
      </c>
      <c r="L451" s="13" t="str">
        <f>IFERROR(IF(VLOOKUP(K451,Vocabulary!$A:$J,10,)=0,"",VLOOKUP(K451,Vocabulary!$A:$J,10,)),"")</f>
        <v>&lt;vl-generiek-ext:activiteit&gt;</v>
      </c>
    </row>
    <row r="452" spans="1:12" ht="28.8" x14ac:dyDescent="0.3">
      <c r="A452" s="9">
        <v>500</v>
      </c>
      <c r="B452" s="13" t="str">
        <f>IFERROR(VLOOKUP(A452,Vocabulary!$A:$J,6,),"")</f>
        <v>VL</v>
      </c>
      <c r="C452" s="13" t="str">
        <f>IFERROR(VLOOKUP(A452,Vocabulary!$A:$J,4,),"")</f>
        <v>Generic</v>
      </c>
      <c r="D452" s="13" t="str">
        <f>IFERROR(VLOOKUP(A452,Vocabulary!$A:$J,2,),"")</f>
        <v>adres</v>
      </c>
      <c r="E452" s="13" t="str">
        <f>IFERROR(IF(VLOOKUP(A452,Vocabulary!$A:$J,3,)=0,"",VLOOKUP(A452,Vocabulary!$A:$J,3,)),"")</f>
        <v/>
      </c>
      <c r="F452" s="13" t="str">
        <f>IFERROR(IF(VLOOKUP(A452,Vocabulary!$A:$J,7,)=0,"",VLOOKUP(A452,Vocabulary!$A:$J,7,)),"")</f>
        <v>external terminology:
http://www.w3.org/ns/locn#address</v>
      </c>
      <c r="H452" s="13" t="str">
        <f>IFERROR(IF(VLOOKUP(G452,Vocabulary!$A:$J,10,)=0,"",VLOOKUP(G452,Vocabulary!$A:$J,10,)),"")</f>
        <v/>
      </c>
      <c r="I452" s="24">
        <v>224</v>
      </c>
      <c r="J452" s="13" t="str">
        <f>IFERROR(IF(VLOOKUP(I452,Vocabulary!$A:$J,10,)=0,"",VLOOKUP(I452,Vocabulary!$A:$J,10,)),"")</f>
        <v>&lt;locn:address&gt;</v>
      </c>
      <c r="K452" s="9">
        <v>500</v>
      </c>
      <c r="L452" s="13" t="str">
        <f>IFERROR(IF(VLOOKUP(K452,Vocabulary!$A:$J,10,)=0,"",VLOOKUP(K452,Vocabulary!$A:$J,10,)),"")</f>
        <v>&lt;vl-generiek-ext:adres&gt;</v>
      </c>
    </row>
    <row r="453" spans="1:12" ht="43.2" x14ac:dyDescent="0.3">
      <c r="A453" s="9">
        <v>501</v>
      </c>
      <c r="B453" s="13" t="str">
        <f>IFERROR(VLOOKUP(A453,Vocabulary!$A:$J,6,),"")</f>
        <v>VL</v>
      </c>
      <c r="C453" s="13" t="str">
        <f>IFERROR(VLOOKUP(A453,Vocabulary!$A:$J,4,),"")</f>
        <v>Generic</v>
      </c>
      <c r="D453" s="13" t="str">
        <f>IFERROR(VLOOKUP(A453,Vocabulary!$A:$J,2,),"")</f>
        <v>Agent</v>
      </c>
      <c r="E453" s="13" t="str">
        <f>IFERROR(IF(VLOOKUP(A453,Vocabulary!$A:$J,3,)=0,"",VLOOKUP(A453,Vocabulary!$A:$J,3,)),"")</f>
        <v>Examples of Agent include person, organization, and software agent.
A resource that acts or has the power to act.</v>
      </c>
      <c r="F453" s="13" t="str">
        <f>IFERROR(IF(VLOOKUP(A453,Vocabulary!$A:$J,7,)=0,"",VLOOKUP(A453,Vocabulary!$A:$J,7,)),"")</f>
        <v>external terminology:
http://purl.org/dc/terms/Agent</v>
      </c>
      <c r="G453" s="4">
        <v>13</v>
      </c>
      <c r="H453" s="13" t="str">
        <f>IFERROR(IF(VLOOKUP(G453,Vocabulary!$A:$J,10,)=0,"",VLOOKUP(G453,Vocabulary!$A:$J,10,)),"")</f>
        <v>&lt;eu:Agent&gt;</v>
      </c>
      <c r="I453" s="24">
        <v>670</v>
      </c>
      <c r="J453" s="13" t="str">
        <f>IFERROR(IF(VLOOKUP(I453,Vocabulary!$A:$J,10,)=0,"",VLOOKUP(I453,Vocabulary!$A:$J,10,)),"")</f>
        <v>&lt;dcterms:Agent&gt;</v>
      </c>
      <c r="K453" s="9">
        <v>501</v>
      </c>
      <c r="L453" s="13" t="str">
        <f>IFERROR(IF(VLOOKUP(K453,Vocabulary!$A:$J,10,)=0,"",VLOOKUP(K453,Vocabulary!$A:$J,10,)),"")</f>
        <v>&lt;vl-generiek-ext:Agent&gt;</v>
      </c>
    </row>
    <row r="454" spans="1:12" ht="43.2" x14ac:dyDescent="0.3">
      <c r="A454" s="9">
        <v>502</v>
      </c>
      <c r="B454" s="13" t="str">
        <f>IFERROR(VLOOKUP(A454,Vocabulary!$A:$J,6,),"")</f>
        <v>VL</v>
      </c>
      <c r="C454" s="13" t="str">
        <f>IFERROR(VLOOKUP(A454,Vocabulary!$A:$J,4,),"")</f>
        <v>Generic</v>
      </c>
      <c r="D454" s="13" t="str">
        <f>IFERROR(VLOOKUP(A454,Vocabulary!$A:$J,2,),"")</f>
        <v>Agent</v>
      </c>
      <c r="E454" s="13" t="str">
        <f>IFERROR(IF(VLOOKUP(A454,Vocabulary!$A:$J,3,)=0,"",VLOOKUP(A454,Vocabulary!$A:$J,3,)),"")</f>
        <v>An agent is something that bears some form of responsibility for an activity taking place, for the existence of an entity, or for another agent's activity.</v>
      </c>
      <c r="F454" s="13" t="str">
        <f>IFERROR(IF(VLOOKUP(A454,Vocabulary!$A:$J,7,)=0,"",VLOOKUP(A454,Vocabulary!$A:$J,7,)),"")</f>
        <v>external terminology:
http://www.w3.org/ns/prov#Agent</v>
      </c>
      <c r="H454" s="13" t="str">
        <f>IFERROR(IF(VLOOKUP(G454,Vocabulary!$A:$J,10,)=0,"",VLOOKUP(G454,Vocabulary!$A:$J,10,)),"")</f>
        <v/>
      </c>
      <c r="J454" s="13" t="str">
        <f>IFERROR(IF(VLOOKUP(I454,Vocabulary!$A:$J,10,)=0,"",VLOOKUP(I454,Vocabulary!$A:$J,10,)),"")</f>
        <v/>
      </c>
      <c r="K454" s="9">
        <v>502</v>
      </c>
      <c r="L454" s="13" t="str">
        <f>IFERROR(IF(VLOOKUP(K454,Vocabulary!$A:$J,10,)=0,"",VLOOKUP(K454,Vocabulary!$A:$J,10,)),"")</f>
        <v>&lt;vl-generiek-ext:Agent&gt;</v>
      </c>
    </row>
    <row r="455" spans="1:12" ht="28.8" x14ac:dyDescent="0.3">
      <c r="A455" s="9">
        <v>503</v>
      </c>
      <c r="B455" s="13" t="str">
        <f>IFERROR(VLOOKUP(A455,Vocabulary!$A:$J,6,),"")</f>
        <v>VL</v>
      </c>
      <c r="C455" s="13" t="str">
        <f>IFERROR(VLOOKUP(A455,Vocabulary!$A:$J,4,),"")</f>
        <v>Generic</v>
      </c>
      <c r="D455" s="13" t="str">
        <f>IFERROR(VLOOKUP(A455,Vocabulary!$A:$J,2,),"")</f>
        <v>alsGML</v>
      </c>
      <c r="E455" s="13" t="str">
        <f>IFERROR(IF(VLOOKUP(A455,Vocabulary!$A:$J,3,)=0,"",VLOOKUP(A455,Vocabulary!$A:$J,3,)),"")</f>
        <v/>
      </c>
      <c r="F455" s="13" t="str">
        <f>IFERROR(IF(VLOOKUP(A455,Vocabulary!$A:$J,7,)=0,"",VLOOKUP(A455,Vocabulary!$A:$J,7,)),"")</f>
        <v>external terminology:
http://www.opengis.net/ont/geosparql#asGML</v>
      </c>
      <c r="H455" s="13" t="str">
        <f>IFERROR(IF(VLOOKUP(G455,Vocabulary!$A:$J,10,)=0,"",VLOOKUP(G455,Vocabulary!$A:$J,10,)),"")</f>
        <v/>
      </c>
      <c r="J455" s="13" t="str">
        <f>IFERROR(IF(VLOOKUP(I455,Vocabulary!$A:$J,10,)=0,"",VLOOKUP(I455,Vocabulary!$A:$J,10,)),"")</f>
        <v/>
      </c>
      <c r="K455" s="9">
        <v>503</v>
      </c>
      <c r="L455" s="13" t="str">
        <f>IFERROR(IF(VLOOKUP(K455,Vocabulary!$A:$J,10,)=0,"",VLOOKUP(K455,Vocabulary!$A:$J,10,)),"")</f>
        <v>&lt;vl-generiek-ext:alsGML&gt;</v>
      </c>
    </row>
    <row r="456" spans="1:12" ht="28.8" x14ac:dyDescent="0.3">
      <c r="A456" s="9">
        <v>504</v>
      </c>
      <c r="B456" s="13" t="str">
        <f>IFERROR(VLOOKUP(A456,Vocabulary!$A:$J,6,),"")</f>
        <v>VL</v>
      </c>
      <c r="C456" s="13" t="str">
        <f>IFERROR(VLOOKUP(A456,Vocabulary!$A:$J,4,),"")</f>
        <v>Generic</v>
      </c>
      <c r="D456" s="13" t="str">
        <f>IFERROR(VLOOKUP(A456,Vocabulary!$A:$J,2,),"")</f>
        <v>alsWKT</v>
      </c>
      <c r="E456" s="13" t="str">
        <f>IFERROR(IF(VLOOKUP(A456,Vocabulary!$A:$J,3,)=0,"",VLOOKUP(A456,Vocabulary!$A:$J,3,)),"")</f>
        <v/>
      </c>
      <c r="F456" s="13" t="str">
        <f>IFERROR(IF(VLOOKUP(A456,Vocabulary!$A:$J,7,)=0,"",VLOOKUP(A456,Vocabulary!$A:$J,7,)),"")</f>
        <v>external terminology:
http://www.opengis.net/ont/geosparql#asWKT</v>
      </c>
      <c r="H456" s="13" t="str">
        <f>IFERROR(IF(VLOOKUP(G456,Vocabulary!$A:$J,10,)=0,"",VLOOKUP(G456,Vocabulary!$A:$J,10,)),"")</f>
        <v/>
      </c>
      <c r="J456" s="13" t="str">
        <f>IFERROR(IF(VLOOKUP(I456,Vocabulary!$A:$J,10,)=0,"",VLOOKUP(I456,Vocabulary!$A:$J,10,)),"")</f>
        <v/>
      </c>
      <c r="K456" s="9">
        <v>504</v>
      </c>
      <c r="L456" s="13" t="str">
        <f>IFERROR(IF(VLOOKUP(K456,Vocabulary!$A:$J,10,)=0,"",VLOOKUP(K456,Vocabulary!$A:$J,10,)),"")</f>
        <v>&lt;vl-generiek-ext:alsWKT&gt;</v>
      </c>
    </row>
    <row r="457" spans="1:12" ht="28.8" x14ac:dyDescent="0.3">
      <c r="A457" s="9">
        <v>505</v>
      </c>
      <c r="B457" s="13" t="str">
        <f>IFERROR(VLOOKUP(A457,Vocabulary!$A:$J,6,),"")</f>
        <v>VL</v>
      </c>
      <c r="C457" s="13" t="str">
        <f>IFERROR(VLOOKUP(A457,Vocabulary!$A:$J,4,),"")</f>
        <v>Generic</v>
      </c>
      <c r="D457" s="13" t="str">
        <f>IFERROR(VLOOKUP(A457,Vocabulary!$A:$J,2,),"")</f>
        <v>beschrijving</v>
      </c>
      <c r="E457" s="13" t="str">
        <f>IFERROR(IF(VLOOKUP(A457,Vocabulary!$A:$J,3,)=0,"",VLOOKUP(A457,Vocabulary!$A:$J,3,)),"")</f>
        <v/>
      </c>
      <c r="F457" s="13" t="str">
        <f>IFERROR(IF(VLOOKUP(A457,Vocabulary!$A:$J,7,)=0,"",VLOOKUP(A457,Vocabulary!$A:$J,7,)),"")</f>
        <v>external terminology:
http://purl.org/dc/terms/description</v>
      </c>
      <c r="H457" s="13" t="str">
        <f>IFERROR(IF(VLOOKUP(G457,Vocabulary!$A:$J,10,)=0,"",VLOOKUP(G457,Vocabulary!$A:$J,10,)),"")</f>
        <v/>
      </c>
      <c r="J457" s="13" t="str">
        <f>IFERROR(IF(VLOOKUP(I457,Vocabulary!$A:$J,10,)=0,"",VLOOKUP(I457,Vocabulary!$A:$J,10,)),"")</f>
        <v/>
      </c>
      <c r="K457" s="9">
        <v>505</v>
      </c>
      <c r="L457" s="13" t="str">
        <f>IFERROR(IF(VLOOKUP(K457,Vocabulary!$A:$J,10,)=0,"",VLOOKUP(K457,Vocabulary!$A:$J,10,)),"")</f>
        <v>&lt;vl-generiek-ext:beschrijving&gt;</v>
      </c>
    </row>
    <row r="458" spans="1:12" ht="28.8" x14ac:dyDescent="0.3">
      <c r="A458" s="9">
        <v>506</v>
      </c>
      <c r="B458" s="13" t="str">
        <f>IFERROR(VLOOKUP(A458,Vocabulary!$A:$J,6,),"")</f>
        <v>VL</v>
      </c>
      <c r="C458" s="13" t="str">
        <f>IFERROR(VLOOKUP(A458,Vocabulary!$A:$J,4,),"")</f>
        <v>Generic</v>
      </c>
      <c r="D458" s="13" t="str">
        <f>IFERROR(VLOOKUP(A458,Vocabulary!$A:$J,2,),"")</f>
        <v>Contactpunt</v>
      </c>
      <c r="E458" s="13" t="str">
        <f>IFERROR(IF(VLOOKUP(A458,Vocabulary!$A:$J,3,)=0,"",VLOOKUP(A458,Vocabulary!$A:$J,3,)),"")</f>
        <v>A contact point for a person or organization.</v>
      </c>
      <c r="F458" s="13" t="str">
        <f>IFERROR(IF(VLOOKUP(A458,Vocabulary!$A:$J,7,)=0,"",VLOOKUP(A458,Vocabulary!$A:$J,7,)),"")</f>
        <v>external terminology:
http://schema.org/ContactPoint</v>
      </c>
      <c r="H458" s="13" t="str">
        <f>IFERROR(IF(VLOOKUP(G458,Vocabulary!$A:$J,10,)=0,"",VLOOKUP(G458,Vocabulary!$A:$J,10,)),"")</f>
        <v/>
      </c>
      <c r="J458" s="13" t="str">
        <f>IFERROR(IF(VLOOKUP(I458,Vocabulary!$A:$J,10,)=0,"",VLOOKUP(I458,Vocabulary!$A:$J,10,)),"")</f>
        <v/>
      </c>
      <c r="K458" s="9">
        <v>506</v>
      </c>
      <c r="L458" s="13" t="str">
        <f>IFERROR(IF(VLOOKUP(K458,Vocabulary!$A:$J,10,)=0,"",VLOOKUP(K458,Vocabulary!$A:$J,10,)),"")</f>
        <v>&lt;vl-generiek-ext:Contactpunt&gt;</v>
      </c>
    </row>
    <row r="459" spans="1:12" ht="28.8" x14ac:dyDescent="0.3">
      <c r="A459" s="9">
        <v>507</v>
      </c>
      <c r="B459" s="13" t="str">
        <f>IFERROR(VLOOKUP(A459,Vocabulary!$A:$J,6,),"")</f>
        <v>VL</v>
      </c>
      <c r="C459" s="13" t="str">
        <f>IFERROR(VLOOKUP(A459,Vocabulary!$A:$J,4,),"")</f>
        <v>Generic</v>
      </c>
      <c r="D459" s="13" t="str">
        <f>IFERROR(VLOOKUP(A459,Vocabulary!$A:$J,2,),"")</f>
        <v>Document</v>
      </c>
      <c r="E459" s="13" t="str">
        <f>IFERROR(IF(VLOOKUP(A459,Vocabulary!$A:$J,3,)=0,"",VLOOKUP(A459,Vocabulary!$A:$J,3,)),"")</f>
        <v/>
      </c>
      <c r="F459" s="13" t="str">
        <f>IFERROR(IF(VLOOKUP(A459,Vocabulary!$A:$J,7,)=0,"",VLOOKUP(A459,Vocabulary!$A:$J,7,)),"")</f>
        <v>external terminology:
http://xmlns.com/foaf/0.1/Document</v>
      </c>
      <c r="H459" s="13" t="str">
        <f>IFERROR(IF(VLOOKUP(G459,Vocabulary!$A:$J,10,)=0,"",VLOOKUP(G459,Vocabulary!$A:$J,10,)),"")</f>
        <v/>
      </c>
      <c r="J459" s="13" t="str">
        <f>IFERROR(IF(VLOOKUP(I459,Vocabulary!$A:$J,10,)=0,"",VLOOKUP(I459,Vocabulary!$A:$J,10,)),"")</f>
        <v/>
      </c>
      <c r="K459" s="9">
        <v>507</v>
      </c>
      <c r="L459" s="13" t="str">
        <f>IFERROR(IF(VLOOKUP(K459,Vocabulary!$A:$J,10,)=0,"",VLOOKUP(K459,Vocabulary!$A:$J,10,)),"")</f>
        <v>&lt;vl-generiek-ext:Document&gt;</v>
      </c>
    </row>
    <row r="460" spans="1:12" ht="28.8" x14ac:dyDescent="0.3">
      <c r="A460" s="9">
        <v>508</v>
      </c>
      <c r="B460" s="13" t="str">
        <f>IFERROR(VLOOKUP(A460,Vocabulary!$A:$J,6,),"")</f>
        <v>VL</v>
      </c>
      <c r="C460" s="13" t="str">
        <f>IFERROR(VLOOKUP(A460,Vocabulary!$A:$J,4,),"")</f>
        <v>Generic</v>
      </c>
      <c r="D460" s="13" t="str">
        <f>IFERROR(VLOOKUP(A460,Vocabulary!$A:$J,2,),"")</f>
        <v>email</v>
      </c>
      <c r="E460" s="13" t="str">
        <f>IFERROR(IF(VLOOKUP(A460,Vocabulary!$A:$J,3,)=0,"",VLOOKUP(A460,Vocabulary!$A:$J,3,)),"")</f>
        <v/>
      </c>
      <c r="F460" s="13" t="str">
        <f>IFERROR(IF(VLOOKUP(A460,Vocabulary!$A:$J,7,)=0,"",VLOOKUP(A460,Vocabulary!$A:$J,7,)),"")</f>
        <v>external terminology:
http://schema.org/email</v>
      </c>
      <c r="H460" s="13" t="str">
        <f>IFERROR(IF(VLOOKUP(G460,Vocabulary!$A:$J,10,)=0,"",VLOOKUP(G460,Vocabulary!$A:$J,10,)),"")</f>
        <v/>
      </c>
      <c r="I460" s="24">
        <v>228</v>
      </c>
      <c r="J460" s="13" t="str">
        <f>IFERROR(IF(VLOOKUP(I460,Vocabulary!$A:$J,10,)=0,"",VLOOKUP(I460,Vocabulary!$A:$J,10,)),"")</f>
        <v>&lt;schema:email&gt;</v>
      </c>
      <c r="K460" s="9">
        <v>508</v>
      </c>
      <c r="L460" s="13" t="str">
        <f>IFERROR(IF(VLOOKUP(K460,Vocabulary!$A:$J,10,)=0,"",VLOOKUP(K460,Vocabulary!$A:$J,10,)),"")</f>
        <v>&lt;vl-generiek-ext:email&gt;</v>
      </c>
    </row>
    <row r="461" spans="1:12" ht="28.8" x14ac:dyDescent="0.3">
      <c r="A461" s="9">
        <v>509</v>
      </c>
      <c r="B461" s="13" t="str">
        <f>IFERROR(VLOOKUP(A461,Vocabulary!$A:$J,6,),"")</f>
        <v>VL</v>
      </c>
      <c r="C461" s="13" t="str">
        <f>IFERROR(VLOOKUP(A461,Vocabulary!$A:$J,4,),"")</f>
        <v>Generic</v>
      </c>
      <c r="D461" s="13" t="str">
        <f>IFERROR(VLOOKUP(A461,Vocabulary!$A:$J,2,),"")</f>
        <v>Entiteit</v>
      </c>
      <c r="E461" s="13" t="str">
        <f>IFERROR(IF(VLOOKUP(A461,Vocabulary!$A:$J,3,)=0,"",VLOOKUP(A461,Vocabulary!$A:$J,3,)),"")</f>
        <v/>
      </c>
      <c r="F461" s="13" t="str">
        <f>IFERROR(IF(VLOOKUP(A461,Vocabulary!$A:$J,7,)=0,"",VLOOKUP(A461,Vocabulary!$A:$J,7,)),"")</f>
        <v>external terminology:
http://www.w3.org/ns/prov#Entity</v>
      </c>
      <c r="H461" s="13" t="str">
        <f>IFERROR(IF(VLOOKUP(G461,Vocabulary!$A:$J,10,)=0,"",VLOOKUP(G461,Vocabulary!$A:$J,10,)),"")</f>
        <v/>
      </c>
      <c r="J461" s="13" t="str">
        <f>IFERROR(IF(VLOOKUP(I461,Vocabulary!$A:$J,10,)=0,"",VLOOKUP(I461,Vocabulary!$A:$J,10,)),"")</f>
        <v/>
      </c>
      <c r="K461" s="9">
        <v>509</v>
      </c>
      <c r="L461" s="13" t="str">
        <f>IFERROR(IF(VLOOKUP(K461,Vocabulary!$A:$J,10,)=0,"",VLOOKUP(K461,Vocabulary!$A:$J,10,)),"")</f>
        <v>&lt;vl-generiek-ext:Entiteit&gt;</v>
      </c>
    </row>
    <row r="462" spans="1:12" ht="28.8" x14ac:dyDescent="0.3">
      <c r="A462" s="9">
        <v>510</v>
      </c>
      <c r="B462" s="13" t="str">
        <f>IFERROR(VLOOKUP(A462,Vocabulary!$A:$J,6,),"")</f>
        <v>VL</v>
      </c>
      <c r="C462" s="13" t="str">
        <f>IFERROR(VLOOKUP(A462,Vocabulary!$A:$J,4,),"")</f>
        <v>Generic</v>
      </c>
      <c r="D462" s="13" t="str">
        <f>IFERROR(VLOOKUP(A462,Vocabulary!$A:$J,2,),"")</f>
        <v>faxnummer</v>
      </c>
      <c r="E462" s="13" t="str">
        <f>IFERROR(IF(VLOOKUP(A462,Vocabulary!$A:$J,3,)=0,"",VLOOKUP(A462,Vocabulary!$A:$J,3,)),"")</f>
        <v/>
      </c>
      <c r="F462" s="13" t="str">
        <f>IFERROR(IF(VLOOKUP(A462,Vocabulary!$A:$J,7,)=0,"",VLOOKUP(A462,Vocabulary!$A:$J,7,)),"")</f>
        <v>external terminology:
http://schema.org/faxNumber</v>
      </c>
      <c r="H462" s="13" t="str">
        <f>IFERROR(IF(VLOOKUP(G462,Vocabulary!$A:$J,10,)=0,"",VLOOKUP(G462,Vocabulary!$A:$J,10,)),"")</f>
        <v/>
      </c>
      <c r="I462" s="24">
        <v>233</v>
      </c>
      <c r="J462" s="13" t="str">
        <f>IFERROR(IF(VLOOKUP(I462,Vocabulary!$A:$J,10,)=0,"",VLOOKUP(I462,Vocabulary!$A:$J,10,)),"")</f>
        <v>&lt;schema:faxNumber&gt;</v>
      </c>
      <c r="K462" s="9">
        <v>510</v>
      </c>
      <c r="L462" s="13" t="str">
        <f>IFERROR(IF(VLOOKUP(K462,Vocabulary!$A:$J,10,)=0,"",VLOOKUP(K462,Vocabulary!$A:$J,10,)),"")</f>
        <v>&lt;vl-generiek-ext:faxnummer&gt;</v>
      </c>
    </row>
    <row r="463" spans="1:12" ht="72" x14ac:dyDescent="0.3">
      <c r="A463" s="9">
        <v>511</v>
      </c>
      <c r="B463" s="13" t="str">
        <f>IFERROR(VLOOKUP(A463,Vocabulary!$A:$J,6,),"")</f>
        <v>VL</v>
      </c>
      <c r="C463" s="13" t="str">
        <f>IFERROR(VLOOKUP(A463,Vocabulary!$A:$J,4,),"")</f>
        <v>Generic</v>
      </c>
      <c r="D463" s="13" t="str">
        <f>IFERROR(VLOOKUP(A463,Vocabulary!$A:$J,2,),"")</f>
        <v>FormeelKader</v>
      </c>
      <c r="E463" s="13" t="str">
        <f>IFERROR(IF(VLOOKUP(A463,Vocabulary!$A:$J,3,)=0,"",VLOOKUP(A463,Vocabulary!$A:$J,3,)),"")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63" s="13" t="str">
        <f>IFERROR(IF(VLOOKUP(A463,Vocabulary!$A:$J,7,)=0,"",VLOOKUP(A463,Vocabulary!$A:$J,7,)),"")</f>
        <v>external terminology:
http://purl.org/vocab/cpsv#FormalFramework</v>
      </c>
      <c r="H463" s="13" t="str">
        <f>IFERROR(IF(VLOOKUP(G463,Vocabulary!$A:$J,10,)=0,"",VLOOKUP(G463,Vocabulary!$A:$J,10,)),"")</f>
        <v/>
      </c>
      <c r="J463" s="13" t="str">
        <f>IFERROR(IF(VLOOKUP(I463,Vocabulary!$A:$J,10,)=0,"",VLOOKUP(I463,Vocabulary!$A:$J,10,)),"")</f>
        <v/>
      </c>
      <c r="K463" s="9">
        <v>511</v>
      </c>
      <c r="L463" s="13" t="str">
        <f>IFERROR(IF(VLOOKUP(K463,Vocabulary!$A:$J,10,)=0,"",VLOOKUP(K463,Vocabulary!$A:$J,10,)),"")</f>
        <v>&lt;vl-generiek-ext:FormeelKader&gt;</v>
      </c>
    </row>
    <row r="464" spans="1:12" ht="28.8" x14ac:dyDescent="0.3">
      <c r="A464" s="9">
        <v>512</v>
      </c>
      <c r="B464" s="13" t="str">
        <f>IFERROR(VLOOKUP(A464,Vocabulary!$A:$J,6,),"")</f>
        <v>VL</v>
      </c>
      <c r="C464" s="13" t="str">
        <f>IFERROR(VLOOKUP(A464,Vocabulary!$A:$J,4,),"")</f>
        <v>Generic</v>
      </c>
      <c r="D464" s="13" t="str">
        <f>IFERROR(VLOOKUP(A464,Vocabulary!$A:$J,2,),"")</f>
        <v>gebruikt</v>
      </c>
      <c r="E464" s="13" t="str">
        <f>IFERROR(IF(VLOOKUP(A464,Vocabulary!$A:$J,3,)=0,"",VLOOKUP(A464,Vocabulary!$A:$J,3,)),"")</f>
        <v/>
      </c>
      <c r="F464" s="13" t="str">
        <f>IFERROR(IF(VLOOKUP(A464,Vocabulary!$A:$J,7,)=0,"",VLOOKUP(A464,Vocabulary!$A:$J,7,)),"")</f>
        <v>external terminology:
http://www.w3.org/ns/prov#used</v>
      </c>
      <c r="H464" s="13" t="str">
        <f>IFERROR(IF(VLOOKUP(G464,Vocabulary!$A:$J,10,)=0,"",VLOOKUP(G464,Vocabulary!$A:$J,10,)),"")</f>
        <v/>
      </c>
      <c r="J464" s="13" t="str">
        <f>IFERROR(IF(VLOOKUP(I464,Vocabulary!$A:$J,10,)=0,"",VLOOKUP(I464,Vocabulary!$A:$J,10,)),"")</f>
        <v/>
      </c>
      <c r="K464" s="9">
        <v>512</v>
      </c>
      <c r="L464" s="13" t="str">
        <f>IFERROR(IF(VLOOKUP(K464,Vocabulary!$A:$J,10,)=0,"",VLOOKUP(K464,Vocabulary!$A:$J,10,)),"")</f>
        <v>&lt;vl-generiek-ext:gebruikt&gt;</v>
      </c>
    </row>
    <row r="465" spans="1:12" ht="28.8" x14ac:dyDescent="0.3">
      <c r="A465" s="9">
        <v>513</v>
      </c>
      <c r="B465" s="13" t="str">
        <f>IFERROR(VLOOKUP(A465,Vocabulary!$A:$J,6,),"")</f>
        <v>VL</v>
      </c>
      <c r="C465" s="13" t="str">
        <f>IFERROR(VLOOKUP(A465,Vocabulary!$A:$J,4,),"")</f>
        <v>Generic</v>
      </c>
      <c r="D465" s="13" t="str">
        <f>IFERROR(VLOOKUP(A465,Vocabulary!$A:$J,2,),"")</f>
        <v>gekwalificeerdeGeneratie</v>
      </c>
      <c r="E465" s="13" t="str">
        <f>IFERROR(IF(VLOOKUP(A465,Vocabulary!$A:$J,3,)=0,"",VLOOKUP(A465,Vocabulary!$A:$J,3,)),"")</f>
        <v/>
      </c>
      <c r="F465" s="13" t="str">
        <f>IFERROR(IF(VLOOKUP(A465,Vocabulary!$A:$J,7,)=0,"",VLOOKUP(A465,Vocabulary!$A:$J,7,)),"")</f>
        <v>external terminology:
http://www.w3.org/ns/prov#qualifiedGeneration</v>
      </c>
      <c r="H465" s="13" t="str">
        <f>IFERROR(IF(VLOOKUP(G465,Vocabulary!$A:$J,10,)=0,"",VLOOKUP(G465,Vocabulary!$A:$J,10,)),"")</f>
        <v/>
      </c>
      <c r="J465" s="13" t="str">
        <f>IFERROR(IF(VLOOKUP(I465,Vocabulary!$A:$J,10,)=0,"",VLOOKUP(I465,Vocabulary!$A:$J,10,)),"")</f>
        <v/>
      </c>
      <c r="K465" s="9">
        <v>513</v>
      </c>
      <c r="L465" s="13" t="str">
        <f>IFERROR(IF(VLOOKUP(K465,Vocabulary!$A:$J,10,)=0,"",VLOOKUP(K465,Vocabulary!$A:$J,10,)),"")</f>
        <v>&lt;vl-generiek-ext:gekwalificeerdeGeneratie&gt;</v>
      </c>
    </row>
    <row r="466" spans="1:12" ht="28.8" x14ac:dyDescent="0.3">
      <c r="A466" s="9">
        <v>514</v>
      </c>
      <c r="B466" s="13" t="str">
        <f>IFERROR(VLOOKUP(A466,Vocabulary!$A:$J,6,),"")</f>
        <v>VL</v>
      </c>
      <c r="C466" s="13" t="str">
        <f>IFERROR(VLOOKUP(A466,Vocabulary!$A:$J,4,),"")</f>
        <v>Generic</v>
      </c>
      <c r="D466" s="13" t="str">
        <f>IFERROR(VLOOKUP(A466,Vocabulary!$A:$J,2,),"")</f>
        <v>gekwalificeerdeInvalidatie</v>
      </c>
      <c r="E466" s="13" t="str">
        <f>IFERROR(IF(VLOOKUP(A466,Vocabulary!$A:$J,3,)=0,"",VLOOKUP(A466,Vocabulary!$A:$J,3,)),"")</f>
        <v/>
      </c>
      <c r="F466" s="13" t="str">
        <f>IFERROR(IF(VLOOKUP(A466,Vocabulary!$A:$J,7,)=0,"",VLOOKUP(A466,Vocabulary!$A:$J,7,)),"")</f>
        <v>external terminology:
http://www.w3.org/ns/prov#qualifiedInvalidation</v>
      </c>
      <c r="H466" s="13" t="str">
        <f>IFERROR(IF(VLOOKUP(G466,Vocabulary!$A:$J,10,)=0,"",VLOOKUP(G466,Vocabulary!$A:$J,10,)),"")</f>
        <v/>
      </c>
      <c r="J466" s="13" t="str">
        <f>IFERROR(IF(VLOOKUP(I466,Vocabulary!$A:$J,10,)=0,"",VLOOKUP(I466,Vocabulary!$A:$J,10,)),"")</f>
        <v/>
      </c>
      <c r="K466" s="9">
        <v>514</v>
      </c>
      <c r="L466" s="13" t="str">
        <f>IFERROR(IF(VLOOKUP(K466,Vocabulary!$A:$J,10,)=0,"",VLOOKUP(K466,Vocabulary!$A:$J,10,)),"")</f>
        <v>&lt;vl-generiek-ext:gekwalificeerdeInvalidatie&gt;</v>
      </c>
    </row>
    <row r="467" spans="1:12" ht="28.8" x14ac:dyDescent="0.3">
      <c r="A467" s="9">
        <v>515</v>
      </c>
      <c r="B467" s="13" t="str">
        <f>IFERROR(VLOOKUP(A467,Vocabulary!$A:$J,6,),"")</f>
        <v>VL</v>
      </c>
      <c r="C467" s="13" t="str">
        <f>IFERROR(VLOOKUP(A467,Vocabulary!$A:$J,4,),"")</f>
        <v>Generic</v>
      </c>
      <c r="D467" s="13" t="str">
        <f>IFERROR(VLOOKUP(A467,Vocabulary!$A:$J,2,),"")</f>
        <v>Generatie</v>
      </c>
      <c r="E467" s="13" t="str">
        <f>IFERROR(IF(VLOOKUP(A467,Vocabulary!$A:$J,3,)=0,"",VLOOKUP(A467,Vocabulary!$A:$J,3,)),"")</f>
        <v/>
      </c>
      <c r="F467" s="13" t="str">
        <f>IFERROR(IF(VLOOKUP(A467,Vocabulary!$A:$J,7,)=0,"",VLOOKUP(A467,Vocabulary!$A:$J,7,)),"")</f>
        <v>external terminology:
http://www.w3.org/ns/prov#Generation</v>
      </c>
      <c r="H467" s="13" t="str">
        <f>IFERROR(IF(VLOOKUP(G467,Vocabulary!$A:$J,10,)=0,"",VLOOKUP(G467,Vocabulary!$A:$J,10,)),"")</f>
        <v/>
      </c>
      <c r="J467" s="13" t="str">
        <f>IFERROR(IF(VLOOKUP(I467,Vocabulary!$A:$J,10,)=0,"",VLOOKUP(I467,Vocabulary!$A:$J,10,)),"")</f>
        <v/>
      </c>
      <c r="K467" s="9">
        <v>515</v>
      </c>
      <c r="L467" s="13" t="str">
        <f>IFERROR(IF(VLOOKUP(K467,Vocabulary!$A:$J,10,)=0,"",VLOOKUP(K467,Vocabulary!$A:$J,10,)),"")</f>
        <v>&lt;vl-generiek-ext:Generatie&gt;</v>
      </c>
    </row>
    <row r="468" spans="1:12" ht="43.2" x14ac:dyDescent="0.3">
      <c r="A468" s="9">
        <v>516</v>
      </c>
      <c r="B468" s="13" t="str">
        <f>IFERROR(VLOOKUP(A468,Vocabulary!$A:$J,6,),"")</f>
        <v>VL</v>
      </c>
      <c r="C468" s="13" t="str">
        <f>IFERROR(VLOOKUP(A468,Vocabulary!$A:$J,4,),"")</f>
        <v>Generic</v>
      </c>
      <c r="D468" s="13" t="str">
        <f>IFERROR(VLOOKUP(A468,Vocabulary!$A:$J,2,),"")</f>
        <v>Geometrie</v>
      </c>
      <c r="E468" s="13" t="str">
        <f>IFERROR(IF(VLOOKUP(A468,Vocabulary!$A:$J,3,)=0,"",VLOOKUP(A468,Vocabulary!$A:$J,3,)),"")</f>
        <v>The locn:Geometry class provides the means to identify a location as a point, line, polygon, etc. expressed using coordinates in some coordinate reference system.</v>
      </c>
      <c r="F468" s="13" t="str">
        <f>IFERROR(IF(VLOOKUP(A468,Vocabulary!$A:$J,7,)=0,"",VLOOKUP(A468,Vocabulary!$A:$J,7,)),"")</f>
        <v>external terminology:
http://www.w3.org/ns/locn#Geometry</v>
      </c>
      <c r="H468" s="13" t="str">
        <f>IFERROR(IF(VLOOKUP(G468,Vocabulary!$A:$J,10,)=0,"",VLOOKUP(G468,Vocabulary!$A:$J,10,)),"")</f>
        <v/>
      </c>
      <c r="J468" s="13" t="str">
        <f>IFERROR(IF(VLOOKUP(I468,Vocabulary!$A:$J,10,)=0,"",VLOOKUP(I468,Vocabulary!$A:$J,10,)),"")</f>
        <v/>
      </c>
      <c r="K468" s="9">
        <v>516</v>
      </c>
      <c r="L468" s="13" t="str">
        <f>IFERROR(IF(VLOOKUP(K468,Vocabulary!$A:$J,10,)=0,"",VLOOKUP(K468,Vocabulary!$A:$J,10,)),"")</f>
        <v>&lt;vl-generiek-ext:Geometrie&gt;</v>
      </c>
    </row>
    <row r="469" spans="1:12" ht="28.8" x14ac:dyDescent="0.3">
      <c r="A469" s="9">
        <v>517</v>
      </c>
      <c r="B469" s="13" t="str">
        <f>IFERROR(VLOOKUP(A469,Vocabulary!$A:$J,6,),"")</f>
        <v>VL</v>
      </c>
      <c r="C469" s="13" t="str">
        <f>IFERROR(VLOOKUP(A469,Vocabulary!$A:$J,4,),"")</f>
        <v>Generic</v>
      </c>
      <c r="D469" s="13" t="str">
        <f>IFERROR(VLOOKUP(A469,Vocabulary!$A:$J,2,),"")</f>
        <v>geometrie</v>
      </c>
      <c r="E469" s="13" t="str">
        <f>IFERROR(IF(VLOOKUP(A469,Vocabulary!$A:$J,3,)=0,"",VLOOKUP(A469,Vocabulary!$A:$J,3,)),"")</f>
        <v/>
      </c>
      <c r="F469" s="13" t="str">
        <f>IFERROR(IF(VLOOKUP(A469,Vocabulary!$A:$J,7,)=0,"",VLOOKUP(A469,Vocabulary!$A:$J,7,)),"")</f>
        <v>external terminology:
http://www.w3.org/ns/locn#geometry</v>
      </c>
      <c r="H469" s="13" t="str">
        <f>IFERROR(IF(VLOOKUP(G469,Vocabulary!$A:$J,10,)=0,"",VLOOKUP(G469,Vocabulary!$A:$J,10,)),"")</f>
        <v/>
      </c>
      <c r="J469" s="13" t="str">
        <f>IFERROR(IF(VLOOKUP(I469,Vocabulary!$A:$J,10,)=0,"",VLOOKUP(I469,Vocabulary!$A:$J,10,)),"")</f>
        <v/>
      </c>
      <c r="K469" s="9">
        <v>517</v>
      </c>
      <c r="L469" s="13" t="str">
        <f>IFERROR(IF(VLOOKUP(K469,Vocabulary!$A:$J,10,)=0,"",VLOOKUP(K469,Vocabulary!$A:$J,10,)),"")</f>
        <v>&lt;vl-generiek-ext:geometrie&gt;</v>
      </c>
    </row>
    <row r="470" spans="1:12" ht="28.8" x14ac:dyDescent="0.3">
      <c r="A470" s="9">
        <v>518</v>
      </c>
      <c r="B470" s="13" t="str">
        <f>IFERROR(VLOOKUP(A470,Vocabulary!$A:$J,6,),"")</f>
        <v>VL</v>
      </c>
      <c r="C470" s="13" t="str">
        <f>IFERROR(VLOOKUP(A470,Vocabulary!$A:$J,4,),"")</f>
        <v>Generic</v>
      </c>
      <c r="D470" s="13" t="str">
        <f>IFERROR(VLOOKUP(A470,Vocabulary!$A:$J,2,),"")</f>
        <v>Identificator</v>
      </c>
      <c r="E470" s="13" t="str">
        <f>IFERROR(IF(VLOOKUP(A470,Vocabulary!$A:$J,3,)=0,"",VLOOKUP(A470,Vocabulary!$A:$J,3,)),"")</f>
        <v/>
      </c>
      <c r="F470" s="13" t="str">
        <f>IFERROR(IF(VLOOKUP(A470,Vocabulary!$A:$J,7,)=0,"",VLOOKUP(A470,Vocabulary!$A:$J,7,)),"")</f>
        <v>external terminology:
http://www.w3.org/ns/adms#Identifier</v>
      </c>
      <c r="G470" s="4" t="s">
        <v>1420</v>
      </c>
      <c r="H470" s="13" t="str">
        <f>IFERROR(IF(VLOOKUP(G470,Vocabulary!$A:$J,10,)=0,"",VLOOKUP(G470,Vocabulary!$A:$J,10,)),"")</f>
        <v/>
      </c>
      <c r="J470" s="13" t="str">
        <f>IFERROR(IF(VLOOKUP(I470,Vocabulary!$A:$J,10,)=0,"",VLOOKUP(I470,Vocabulary!$A:$J,10,)),"")</f>
        <v/>
      </c>
      <c r="K470" s="9">
        <v>518</v>
      </c>
      <c r="L470" s="13" t="str">
        <f>IFERROR(IF(VLOOKUP(K470,Vocabulary!$A:$J,10,)=0,"",VLOOKUP(K470,Vocabulary!$A:$J,10,)),"")</f>
        <v>&lt;vl-generiek-ext:Identificator&gt;</v>
      </c>
    </row>
    <row r="471" spans="1:12" ht="28.8" x14ac:dyDescent="0.3">
      <c r="A471" s="9">
        <v>519</v>
      </c>
      <c r="B471" s="13" t="str">
        <f>IFERROR(VLOOKUP(A471,Vocabulary!$A:$J,6,),"")</f>
        <v>VL</v>
      </c>
      <c r="C471" s="13" t="str">
        <f>IFERROR(VLOOKUP(A471,Vocabulary!$A:$J,4,),"")</f>
        <v>Generic</v>
      </c>
      <c r="D471" s="13" t="str">
        <f>IFERROR(VLOOKUP(A471,Vocabulary!$A:$J,2,),"")</f>
        <v>identificator</v>
      </c>
      <c r="E471" s="13" t="str">
        <f>IFERROR(IF(VLOOKUP(A471,Vocabulary!$A:$J,3,)=0,"",VLOOKUP(A471,Vocabulary!$A:$J,3,)),"")</f>
        <v/>
      </c>
      <c r="F471" s="13" t="str">
        <f>IFERROR(IF(VLOOKUP(A471,Vocabulary!$A:$J,7,)=0,"",VLOOKUP(A471,Vocabulary!$A:$J,7,)),"")</f>
        <v>external terminology:
http://www.w3.org/ns/adms#identifier</v>
      </c>
      <c r="H471" s="13" t="str">
        <f>IFERROR(IF(VLOOKUP(G471,Vocabulary!$A:$J,10,)=0,"",VLOOKUP(G471,Vocabulary!$A:$J,10,)),"")</f>
        <v/>
      </c>
      <c r="J471" s="13" t="str">
        <f>IFERROR(IF(VLOOKUP(I471,Vocabulary!$A:$J,10,)=0,"",VLOOKUP(I471,Vocabulary!$A:$J,10,)),"")</f>
        <v/>
      </c>
      <c r="K471" s="9">
        <v>519</v>
      </c>
      <c r="L471" s="13" t="str">
        <f>IFERROR(IF(VLOOKUP(K471,Vocabulary!$A:$J,10,)=0,"",VLOOKUP(K471,Vocabulary!$A:$J,10,)),"")</f>
        <v>&lt;vl-generiek-ext:identificator&gt;</v>
      </c>
    </row>
    <row r="472" spans="1:12" ht="28.8" x14ac:dyDescent="0.3">
      <c r="A472" s="9">
        <v>520</v>
      </c>
      <c r="B472" s="13" t="str">
        <f>IFERROR(VLOOKUP(A472,Vocabulary!$A:$J,6,),"")</f>
        <v>VL</v>
      </c>
      <c r="C472" s="13" t="str">
        <f>IFERROR(VLOOKUP(A472,Vocabulary!$A:$J,4,),"")</f>
        <v>Generic</v>
      </c>
      <c r="D472" s="13" t="str">
        <f>IFERROR(VLOOKUP(A472,Vocabulary!$A:$J,2,),"")</f>
        <v>Invalidatie</v>
      </c>
      <c r="E472" s="13" t="str">
        <f>IFERROR(IF(VLOOKUP(A472,Vocabulary!$A:$J,3,)=0,"",VLOOKUP(A472,Vocabulary!$A:$J,3,)),"")</f>
        <v/>
      </c>
      <c r="F472" s="13" t="str">
        <f>IFERROR(IF(VLOOKUP(A472,Vocabulary!$A:$J,7,)=0,"",VLOOKUP(A472,Vocabulary!$A:$J,7,)),"")</f>
        <v>external terminology:
http://www.w3.org/ns/prov#Invalidation</v>
      </c>
      <c r="H472" s="13" t="str">
        <f>IFERROR(IF(VLOOKUP(G472,Vocabulary!$A:$J,10,)=0,"",VLOOKUP(G472,Vocabulary!$A:$J,10,)),"")</f>
        <v/>
      </c>
      <c r="J472" s="13" t="str">
        <f>IFERROR(IF(VLOOKUP(I472,Vocabulary!$A:$J,10,)=0,"",VLOOKUP(I472,Vocabulary!$A:$J,10,)),"")</f>
        <v/>
      </c>
      <c r="K472" s="9">
        <v>520</v>
      </c>
      <c r="L472" s="13" t="str">
        <f>IFERROR(IF(VLOOKUP(K472,Vocabulary!$A:$J,10,)=0,"",VLOOKUP(K472,Vocabulary!$A:$J,10,)),"")</f>
        <v>&lt;vl-generiek-ext:Invalidatie&gt;</v>
      </c>
    </row>
    <row r="473" spans="1:12" ht="28.8" x14ac:dyDescent="0.3">
      <c r="A473" s="9">
        <v>521</v>
      </c>
      <c r="B473" s="13" t="str">
        <f>IFERROR(VLOOKUP(A473,Vocabulary!$A:$J,6,),"")</f>
        <v>VL</v>
      </c>
      <c r="C473" s="13" t="str">
        <f>IFERROR(VLOOKUP(A473,Vocabulary!$A:$J,4,),"")</f>
        <v>Generic</v>
      </c>
      <c r="D473" s="13" t="str">
        <f>IFERROR(VLOOKUP(A473,Vocabulary!$A:$J,2,),"")</f>
        <v>isPrimairOnderwerpVan</v>
      </c>
      <c r="E473" s="13" t="str">
        <f>IFERROR(IF(VLOOKUP(A473,Vocabulary!$A:$J,3,)=0,"",VLOOKUP(A473,Vocabulary!$A:$J,3,)),"")</f>
        <v/>
      </c>
      <c r="F473" s="13" t="str">
        <f>IFERROR(IF(VLOOKUP(A473,Vocabulary!$A:$J,7,)=0,"",VLOOKUP(A473,Vocabulary!$A:$J,7,)),"")</f>
        <v>external terminology:
http://xmlns.com/foaf/0.1/isPrimaryTopicOf</v>
      </c>
      <c r="H473" s="13" t="str">
        <f>IFERROR(IF(VLOOKUP(G473,Vocabulary!$A:$J,10,)=0,"",VLOOKUP(G473,Vocabulary!$A:$J,10,)),"")</f>
        <v/>
      </c>
      <c r="J473" s="13" t="str">
        <f>IFERROR(IF(VLOOKUP(I473,Vocabulary!$A:$J,10,)=0,"",VLOOKUP(I473,Vocabulary!$A:$J,10,)),"")</f>
        <v/>
      </c>
      <c r="K473" s="9">
        <v>521</v>
      </c>
      <c r="L473" s="13" t="str">
        <f>IFERROR(IF(VLOOKUP(K473,Vocabulary!$A:$J,10,)=0,"",VLOOKUP(K473,Vocabulary!$A:$J,10,)),"")</f>
        <v>&lt;vl-generiek-ext:isPrimairOnderwerpVan&gt;</v>
      </c>
    </row>
    <row r="474" spans="1:12" ht="28.8" x14ac:dyDescent="0.3">
      <c r="A474" s="9">
        <v>522</v>
      </c>
      <c r="B474" s="13" t="str">
        <f>IFERROR(VLOOKUP(A474,Vocabulary!$A:$J,6,),"")</f>
        <v>VL</v>
      </c>
      <c r="C474" s="13" t="str">
        <f>IFERROR(VLOOKUP(A474,Vocabulary!$A:$J,4,),"")</f>
        <v>Generic</v>
      </c>
      <c r="D474" s="13" t="str">
        <f>IFERROR(VLOOKUP(A474,Vocabulary!$A:$J,2,),"")</f>
        <v>Jurisdictie</v>
      </c>
      <c r="E474" s="13" t="str">
        <f>IFERROR(IF(VLOOKUP(A474,Vocabulary!$A:$J,3,)=0,"",VLOOKUP(A474,Vocabulary!$A:$J,3,)),"")</f>
        <v/>
      </c>
      <c r="F474" s="13" t="str">
        <f>IFERROR(IF(VLOOKUP(A474,Vocabulary!$A:$J,7,)=0,"",VLOOKUP(A474,Vocabulary!$A:$J,7,)),"")</f>
        <v>external terminology:
http://purl.org/dc/terms/Jurisdiction</v>
      </c>
      <c r="G474" s="4">
        <v>98</v>
      </c>
      <c r="H474" s="13" t="str">
        <f>IFERROR(IF(VLOOKUP(G474,Vocabulary!$A:$J,10,)=0,"",VLOOKUP(G474,Vocabulary!$A:$J,10,)),"")</f>
        <v>&lt;eu:Jurisdiction&gt;</v>
      </c>
      <c r="I474" s="24">
        <v>676</v>
      </c>
      <c r="J474" s="13" t="str">
        <f>IFERROR(IF(VLOOKUP(I474,Vocabulary!$A:$J,10,)=0,"",VLOOKUP(I474,Vocabulary!$A:$J,10,)),"")</f>
        <v>&lt;dcterms:Jurisdiction&gt;</v>
      </c>
      <c r="K474" s="9">
        <v>522</v>
      </c>
      <c r="L474" s="13" t="str">
        <f>IFERROR(IF(VLOOKUP(K474,Vocabulary!$A:$J,10,)=0,"",VLOOKUP(K474,Vocabulary!$A:$J,10,)),"")</f>
        <v>&lt;vl-generiek-ext:Jurisdictie&gt;</v>
      </c>
    </row>
    <row r="475" spans="1:12" ht="28.8" x14ac:dyDescent="0.3">
      <c r="A475" s="9">
        <v>523</v>
      </c>
      <c r="B475" s="13" t="str">
        <f>IFERROR(VLOOKUP(A475,Vocabulary!$A:$J,6,),"")</f>
        <v>VL</v>
      </c>
      <c r="C475" s="13" t="str">
        <f>IFERROR(VLOOKUP(A475,Vocabulary!$A:$J,4,),"")</f>
        <v>Generic</v>
      </c>
      <c r="D475" s="13" t="str">
        <f>IFERROR(VLOOKUP(A475,Vocabulary!$A:$J,2,),"")</f>
        <v>label</v>
      </c>
      <c r="E475" s="13" t="str">
        <f>IFERROR(IF(VLOOKUP(A475,Vocabulary!$A:$J,3,)=0,"",VLOOKUP(A475,Vocabulary!$A:$J,3,)),"")</f>
        <v/>
      </c>
      <c r="F475" s="13" t="str">
        <f>IFERROR(IF(VLOOKUP(A475,Vocabulary!$A:$J,7,)=0,"",VLOOKUP(A475,Vocabulary!$A:$J,7,)),"")</f>
        <v>external terminology:
http://www.w3.org/2000/01/rdf-schema#label</v>
      </c>
      <c r="H475" s="13" t="str">
        <f>IFERROR(IF(VLOOKUP(G475,Vocabulary!$A:$J,10,)=0,"",VLOOKUP(G475,Vocabulary!$A:$J,10,)),"")</f>
        <v/>
      </c>
      <c r="J475" s="13" t="str">
        <f>IFERROR(IF(VLOOKUP(I475,Vocabulary!$A:$J,10,)=0,"",VLOOKUP(I475,Vocabulary!$A:$J,10,)),"")</f>
        <v/>
      </c>
      <c r="K475" s="9">
        <v>523</v>
      </c>
      <c r="L475" s="13" t="str">
        <f>IFERROR(IF(VLOOKUP(K475,Vocabulary!$A:$J,10,)=0,"",VLOOKUP(K475,Vocabulary!$A:$J,10,)),"")</f>
        <v>&lt;vl-generiek-ext:label&gt;</v>
      </c>
    </row>
    <row r="476" spans="1:12" ht="28.8" x14ac:dyDescent="0.3">
      <c r="A476" s="9">
        <v>524</v>
      </c>
      <c r="B476" s="13" t="str">
        <f>IFERROR(VLOOKUP(A476,Vocabulary!$A:$J,6,),"")</f>
        <v>VL</v>
      </c>
      <c r="C476" s="13" t="str">
        <f>IFERROR(VLOOKUP(A476,Vocabulary!$A:$J,4,),"")</f>
        <v>Generic</v>
      </c>
      <c r="D476" s="13" t="str">
        <f>IFERROR(VLOOKUP(A476,Vocabulary!$A:$J,2,),"")</f>
        <v>Lijnstring</v>
      </c>
      <c r="E476" s="13" t="str">
        <f>IFERROR(IF(VLOOKUP(A476,Vocabulary!$A:$J,3,)=0,"",VLOOKUP(A476,Vocabulary!$A:$J,3,)),"")</f>
        <v/>
      </c>
      <c r="F476" s="13" t="str">
        <f>IFERROR(IF(VLOOKUP(A476,Vocabulary!$A:$J,7,)=0,"",VLOOKUP(A476,Vocabulary!$A:$J,7,)),"")</f>
        <v>external terminology:
http://www.opengis.net/ont/sf#LineString</v>
      </c>
      <c r="H476" s="13" t="str">
        <f>IFERROR(IF(VLOOKUP(G476,Vocabulary!$A:$J,10,)=0,"",VLOOKUP(G476,Vocabulary!$A:$J,10,)),"")</f>
        <v/>
      </c>
      <c r="J476" s="13" t="str">
        <f>IFERROR(IF(VLOOKUP(I476,Vocabulary!$A:$J,10,)=0,"",VLOOKUP(I476,Vocabulary!$A:$J,10,)),"")</f>
        <v/>
      </c>
      <c r="K476" s="9">
        <v>524</v>
      </c>
      <c r="L476" s="13" t="str">
        <f>IFERROR(IF(VLOOKUP(K476,Vocabulary!$A:$J,10,)=0,"",VLOOKUP(K476,Vocabulary!$A:$J,10,)),"")</f>
        <v>&lt;vl-generiek-ext:Lijnstring&gt;</v>
      </c>
    </row>
    <row r="477" spans="1:12" ht="28.8" x14ac:dyDescent="0.3">
      <c r="A477" s="9">
        <v>525</v>
      </c>
      <c r="B477" s="13" t="str">
        <f>IFERROR(VLOOKUP(A477,Vocabulary!$A:$J,6,),"")</f>
        <v>VL</v>
      </c>
      <c r="C477" s="13" t="str">
        <f>IFERROR(VLOOKUP(A477,Vocabulary!$A:$J,4,),"")</f>
        <v>Generic</v>
      </c>
      <c r="D477" s="13" t="str">
        <f>IFERROR(VLOOKUP(A477,Vocabulary!$A:$J,2,),"")</f>
        <v>maker</v>
      </c>
      <c r="E477" s="13" t="str">
        <f>IFERROR(IF(VLOOKUP(A477,Vocabulary!$A:$J,3,)=0,"",VLOOKUP(A477,Vocabulary!$A:$J,3,)),"")</f>
        <v/>
      </c>
      <c r="F477" s="13" t="str">
        <f>IFERROR(IF(VLOOKUP(A477,Vocabulary!$A:$J,7,)=0,"",VLOOKUP(A477,Vocabulary!$A:$J,7,)),"")</f>
        <v>external terminology:
http://purl.org/dc/terms/creator</v>
      </c>
      <c r="H477" s="13" t="str">
        <f>IFERROR(IF(VLOOKUP(G477,Vocabulary!$A:$J,10,)=0,"",VLOOKUP(G477,Vocabulary!$A:$J,10,)),"")</f>
        <v/>
      </c>
      <c r="J477" s="13" t="str">
        <f>IFERROR(IF(VLOOKUP(I477,Vocabulary!$A:$J,10,)=0,"",VLOOKUP(I477,Vocabulary!$A:$J,10,)),"")</f>
        <v/>
      </c>
      <c r="K477" s="9">
        <v>525</v>
      </c>
      <c r="L477" s="13" t="str">
        <f>IFERROR(IF(VLOOKUP(K477,Vocabulary!$A:$J,10,)=0,"",VLOOKUP(K477,Vocabulary!$A:$J,10,)),"")</f>
        <v>&lt;vl-generiek-ext:maker&gt;</v>
      </c>
    </row>
    <row r="478" spans="1:12" ht="28.8" x14ac:dyDescent="0.3">
      <c r="A478" s="9">
        <v>526</v>
      </c>
      <c r="B478" s="13" t="str">
        <f>IFERROR(VLOOKUP(A478,Vocabulary!$A:$J,6,),"")</f>
        <v>VL</v>
      </c>
      <c r="C478" s="13" t="str">
        <f>IFERROR(VLOOKUP(A478,Vocabulary!$A:$J,4,),"")</f>
        <v>Generic</v>
      </c>
      <c r="D478" s="13" t="str">
        <f>IFERROR(VLOOKUP(A478,Vocabulary!$A:$J,2,),"")</f>
        <v>naam</v>
      </c>
      <c r="E478" s="13" t="str">
        <f>IFERROR(IF(VLOOKUP(A478,Vocabulary!$A:$J,3,)=0,"",VLOOKUP(A478,Vocabulary!$A:$J,3,)),"")</f>
        <v/>
      </c>
      <c r="F478" s="13" t="str">
        <f>IFERROR(IF(VLOOKUP(A478,Vocabulary!$A:$J,7,)=0,"",VLOOKUP(A478,Vocabulary!$A:$J,7,)),"")</f>
        <v>external terminology:
http://xmlns.com/foaf/0.1/name</v>
      </c>
      <c r="H478" s="13" t="str">
        <f>IFERROR(IF(VLOOKUP(G478,Vocabulary!$A:$J,10,)=0,"",VLOOKUP(G478,Vocabulary!$A:$J,10,)),"")</f>
        <v/>
      </c>
      <c r="J478" s="13" t="str">
        <f>IFERROR(IF(VLOOKUP(I478,Vocabulary!$A:$J,10,)=0,"",VLOOKUP(I478,Vocabulary!$A:$J,10,)),"")</f>
        <v/>
      </c>
      <c r="K478" s="9">
        <v>526</v>
      </c>
      <c r="L478" s="13" t="str">
        <f>IFERROR(IF(VLOOKUP(K478,Vocabulary!$A:$J,10,)=0,"",VLOOKUP(K478,Vocabulary!$A:$J,10,)),"")</f>
        <v>&lt;vl-generiek-ext:naam&gt;</v>
      </c>
    </row>
    <row r="479" spans="1:12" ht="28.8" x14ac:dyDescent="0.3">
      <c r="A479" s="9">
        <v>527</v>
      </c>
      <c r="B479" s="13" t="str">
        <f>IFERROR(VLOOKUP(A479,Vocabulary!$A:$J,6,),"")</f>
        <v>VL</v>
      </c>
      <c r="C479" s="13" t="str">
        <f>IFERROR(VLOOKUP(A479,Vocabulary!$A:$J,4,),"")</f>
        <v>Generic</v>
      </c>
      <c r="D479" s="13" t="str">
        <f>IFERROR(VLOOKUP(A479,Vocabulary!$A:$J,2,),"")</f>
        <v>notatie</v>
      </c>
      <c r="E479" s="13" t="str">
        <f>IFERROR(IF(VLOOKUP(A479,Vocabulary!$A:$J,3,)=0,"",VLOOKUP(A479,Vocabulary!$A:$J,3,)),"")</f>
        <v/>
      </c>
      <c r="F479" s="13" t="str">
        <f>IFERROR(IF(VLOOKUP(A479,Vocabulary!$A:$J,7,)=0,"",VLOOKUP(A479,Vocabulary!$A:$J,7,)),"")</f>
        <v>external terminology:
http://www.w3.org/2004/02/skos/core#notation</v>
      </c>
      <c r="H479" s="13" t="str">
        <f>IFERROR(IF(VLOOKUP(G479,Vocabulary!$A:$J,10,)=0,"",VLOOKUP(G479,Vocabulary!$A:$J,10,)),"")</f>
        <v/>
      </c>
      <c r="J479" s="13" t="str">
        <f>IFERROR(IF(VLOOKUP(I479,Vocabulary!$A:$J,10,)=0,"",VLOOKUP(I479,Vocabulary!$A:$J,10,)),"")</f>
        <v/>
      </c>
      <c r="K479" s="9">
        <v>527</v>
      </c>
      <c r="L479" s="13" t="str">
        <f>IFERROR(IF(VLOOKUP(K479,Vocabulary!$A:$J,10,)=0,"",VLOOKUP(K479,Vocabulary!$A:$J,10,)),"")</f>
        <v>&lt;vl-generiek-ext:notatie&gt;</v>
      </c>
    </row>
    <row r="480" spans="1:12" ht="28.8" x14ac:dyDescent="0.3">
      <c r="A480" s="9">
        <v>528</v>
      </c>
      <c r="B480" s="13" t="str">
        <f>IFERROR(VLOOKUP(A480,Vocabulary!$A:$J,6,),"")</f>
        <v>VL</v>
      </c>
      <c r="C480" s="13" t="str">
        <f>IFERROR(VLOOKUP(A480,Vocabulary!$A:$J,4,),"")</f>
        <v>Generic</v>
      </c>
      <c r="D480" s="13" t="str">
        <f>IFERROR(VLOOKUP(A480,Vocabulary!$A:$J,2,),"")</f>
        <v>onderwerp</v>
      </c>
      <c r="E480" s="13" t="str">
        <f>IFERROR(IF(VLOOKUP(A480,Vocabulary!$A:$J,3,)=0,"",VLOOKUP(A480,Vocabulary!$A:$J,3,)),"")</f>
        <v/>
      </c>
      <c r="F480" s="13" t="str">
        <f>IFERROR(IF(VLOOKUP(A480,Vocabulary!$A:$J,7,)=0,"",VLOOKUP(A480,Vocabulary!$A:$J,7,)),"")</f>
        <v>external terminology:
http://data.europa.eu/m8g/subject</v>
      </c>
      <c r="H480" s="13" t="str">
        <f>IFERROR(IF(VLOOKUP(G480,Vocabulary!$A:$J,10,)=0,"",VLOOKUP(G480,Vocabulary!$A:$J,10,)),"")</f>
        <v/>
      </c>
      <c r="J480" s="13" t="str">
        <f>IFERROR(IF(VLOOKUP(I480,Vocabulary!$A:$J,10,)=0,"",VLOOKUP(I480,Vocabulary!$A:$J,10,)),"")</f>
        <v/>
      </c>
      <c r="K480" s="9">
        <v>528</v>
      </c>
      <c r="L480" s="13" t="str">
        <f>IFERROR(IF(VLOOKUP(K480,Vocabulary!$A:$J,10,)=0,"",VLOOKUP(K480,Vocabulary!$A:$J,10,)),"")</f>
        <v>&lt;vl-generiek-ext:onderwerp&gt;</v>
      </c>
    </row>
    <row r="481" spans="1:12" ht="28.8" x14ac:dyDescent="0.3">
      <c r="A481" s="9">
        <v>529</v>
      </c>
      <c r="B481" s="13" t="str">
        <f>IFERROR(VLOOKUP(A481,Vocabulary!$A:$J,6,),"")</f>
        <v>VL</v>
      </c>
      <c r="C481" s="13" t="str">
        <f>IFERROR(VLOOKUP(A481,Vocabulary!$A:$J,4,),"")</f>
        <v>Generic</v>
      </c>
      <c r="D481" s="13" t="str">
        <f>IFERROR(VLOOKUP(A481,Vocabulary!$A:$J,2,),"")</f>
        <v>opTijdstip</v>
      </c>
      <c r="E481" s="13" t="str">
        <f>IFERROR(IF(VLOOKUP(A481,Vocabulary!$A:$J,3,)=0,"",VLOOKUP(A481,Vocabulary!$A:$J,3,)),"")</f>
        <v/>
      </c>
      <c r="F481" s="13" t="str">
        <f>IFERROR(IF(VLOOKUP(A481,Vocabulary!$A:$J,7,)=0,"",VLOOKUP(A481,Vocabulary!$A:$J,7,)),"")</f>
        <v>external terminology:
http://www.w3.org/ns/prov#atTime</v>
      </c>
      <c r="H481" s="13" t="str">
        <f>IFERROR(IF(VLOOKUP(G481,Vocabulary!$A:$J,10,)=0,"",VLOOKUP(G481,Vocabulary!$A:$J,10,)),"")</f>
        <v/>
      </c>
      <c r="J481" s="13" t="str">
        <f>IFERROR(IF(VLOOKUP(I481,Vocabulary!$A:$J,10,)=0,"",VLOOKUP(I481,Vocabulary!$A:$J,10,)),"")</f>
        <v/>
      </c>
      <c r="K481" s="9">
        <v>529</v>
      </c>
      <c r="L481" s="13" t="str">
        <f>IFERROR(IF(VLOOKUP(K481,Vocabulary!$A:$J,10,)=0,"",VLOOKUP(K481,Vocabulary!$A:$J,10,)),"")</f>
        <v>&lt;vl-generiek-ext:opTijdstip&gt;</v>
      </c>
    </row>
    <row r="482" spans="1:12" ht="28.8" x14ac:dyDescent="0.3">
      <c r="A482" s="9">
        <v>530</v>
      </c>
      <c r="B482" s="13" t="str">
        <f>IFERROR(VLOOKUP(A482,Vocabulary!$A:$J,6,),"")</f>
        <v>VL</v>
      </c>
      <c r="C482" s="13" t="str">
        <f>IFERROR(VLOOKUP(A482,Vocabulary!$A:$J,4,),"")</f>
        <v>Generic</v>
      </c>
      <c r="D482" s="13" t="str">
        <f>IFERROR(VLOOKUP(A482,Vocabulary!$A:$J,2,),"")</f>
        <v>openingsuren</v>
      </c>
      <c r="E482" s="13" t="str">
        <f>IFERROR(IF(VLOOKUP(A482,Vocabulary!$A:$J,3,)=0,"",VLOOKUP(A482,Vocabulary!$A:$J,3,)),"")</f>
        <v/>
      </c>
      <c r="F482" s="13" t="str">
        <f>IFERROR(IF(VLOOKUP(A482,Vocabulary!$A:$J,7,)=0,"",VLOOKUP(A482,Vocabulary!$A:$J,7,)),"")</f>
        <v>external terminology:
http://schema.org/openingHours</v>
      </c>
      <c r="H482" s="13" t="str">
        <f>IFERROR(IF(VLOOKUP(G482,Vocabulary!$A:$J,10,)=0,"",VLOOKUP(G482,Vocabulary!$A:$J,10,)),"")</f>
        <v/>
      </c>
      <c r="J482" s="13" t="str">
        <f>IFERROR(IF(VLOOKUP(I482,Vocabulary!$A:$J,10,)=0,"",VLOOKUP(I482,Vocabulary!$A:$J,10,)),"")</f>
        <v/>
      </c>
      <c r="K482" s="9">
        <v>530</v>
      </c>
      <c r="L482" s="13" t="str">
        <f>IFERROR(IF(VLOOKUP(K482,Vocabulary!$A:$J,10,)=0,"",VLOOKUP(K482,Vocabulary!$A:$J,10,)),"")</f>
        <v>&lt;vl-generiek-ext:openingsuren&gt;</v>
      </c>
    </row>
    <row r="483" spans="1:12" ht="28.8" x14ac:dyDescent="0.3">
      <c r="A483" s="9">
        <v>531</v>
      </c>
      <c r="B483" s="13" t="str">
        <f>IFERROR(VLOOKUP(A483,Vocabulary!$A:$J,6,),"")</f>
        <v>VL</v>
      </c>
      <c r="C483" s="13" t="str">
        <f>IFERROR(VLOOKUP(A483,Vocabulary!$A:$J,4,),"")</f>
        <v>Generic</v>
      </c>
      <c r="D483" s="13" t="str">
        <f>IFERROR(VLOOKUP(A483,Vocabulary!$A:$J,2,),"")</f>
        <v>pagina</v>
      </c>
      <c r="E483" s="13" t="str">
        <f>IFERROR(IF(VLOOKUP(A483,Vocabulary!$A:$J,3,)=0,"",VLOOKUP(A483,Vocabulary!$A:$J,3,)),"")</f>
        <v/>
      </c>
      <c r="F483" s="13" t="str">
        <f>IFERROR(IF(VLOOKUP(A483,Vocabulary!$A:$J,7,)=0,"",VLOOKUP(A483,Vocabulary!$A:$J,7,)),"")</f>
        <v>external terminology:
http://xmlns.com/foaf/0.1/page</v>
      </c>
      <c r="H483" s="13" t="str">
        <f>IFERROR(IF(VLOOKUP(G483,Vocabulary!$A:$J,10,)=0,"",VLOOKUP(G483,Vocabulary!$A:$J,10,)),"")</f>
        <v/>
      </c>
      <c r="J483" s="13" t="str">
        <f>IFERROR(IF(VLOOKUP(I483,Vocabulary!$A:$J,10,)=0,"",VLOOKUP(I483,Vocabulary!$A:$J,10,)),"")</f>
        <v/>
      </c>
      <c r="K483" s="9">
        <v>531</v>
      </c>
      <c r="L483" s="13" t="str">
        <f>IFERROR(IF(VLOOKUP(K483,Vocabulary!$A:$J,10,)=0,"",VLOOKUP(K483,Vocabulary!$A:$J,10,)),"")</f>
        <v>&lt;vl-generiek-ext:pagina&gt;</v>
      </c>
    </row>
    <row r="484" spans="1:12" ht="28.8" x14ac:dyDescent="0.3">
      <c r="A484" s="9">
        <v>532</v>
      </c>
      <c r="B484" s="13" t="str">
        <f>IFERROR(VLOOKUP(A484,Vocabulary!$A:$J,6,),"")</f>
        <v>VL</v>
      </c>
      <c r="C484" s="13" t="str">
        <f>IFERROR(VLOOKUP(A484,Vocabulary!$A:$J,4,),"")</f>
        <v>Generic</v>
      </c>
      <c r="D484" s="13" t="str">
        <f>IFERROR(VLOOKUP(A484,Vocabulary!$A:$J,2,),"")</f>
        <v>Polygoon</v>
      </c>
      <c r="E484" s="13" t="str">
        <f>IFERROR(IF(VLOOKUP(A484,Vocabulary!$A:$J,3,)=0,"",VLOOKUP(A484,Vocabulary!$A:$J,3,)),"")</f>
        <v/>
      </c>
      <c r="F484" s="13" t="str">
        <f>IFERROR(IF(VLOOKUP(A484,Vocabulary!$A:$J,7,)=0,"",VLOOKUP(A484,Vocabulary!$A:$J,7,)),"")</f>
        <v>external terminology:
http://www.opengis.net/ont/sf#Polygon</v>
      </c>
      <c r="H484" s="13" t="str">
        <f>IFERROR(IF(VLOOKUP(G484,Vocabulary!$A:$J,10,)=0,"",VLOOKUP(G484,Vocabulary!$A:$J,10,)),"")</f>
        <v/>
      </c>
      <c r="J484" s="13" t="str">
        <f>IFERROR(IF(VLOOKUP(I484,Vocabulary!$A:$J,10,)=0,"",VLOOKUP(I484,Vocabulary!$A:$J,10,)),"")</f>
        <v/>
      </c>
      <c r="K484" s="9">
        <v>532</v>
      </c>
      <c r="L484" s="13" t="str">
        <f>IFERROR(IF(VLOOKUP(K484,Vocabulary!$A:$J,10,)=0,"",VLOOKUP(K484,Vocabulary!$A:$J,10,)),"")</f>
        <v>&lt;vl-generiek-ext:Polygoon&gt;</v>
      </c>
    </row>
    <row r="485" spans="1:12" ht="28.8" x14ac:dyDescent="0.3">
      <c r="A485" s="9">
        <v>533</v>
      </c>
      <c r="B485" s="13" t="str">
        <f>IFERROR(VLOOKUP(A485,Vocabulary!$A:$J,6,),"")</f>
        <v>VL</v>
      </c>
      <c r="C485" s="13" t="str">
        <f>IFERROR(VLOOKUP(A485,Vocabulary!$A:$J,4,),"")</f>
        <v>Generic</v>
      </c>
      <c r="D485" s="13" t="str">
        <f>IFERROR(VLOOKUP(A485,Vocabulary!$A:$J,2,),"")</f>
        <v>Punt</v>
      </c>
      <c r="E485" s="13" t="str">
        <f>IFERROR(IF(VLOOKUP(A485,Vocabulary!$A:$J,3,)=0,"",VLOOKUP(A485,Vocabulary!$A:$J,3,)),"")</f>
        <v/>
      </c>
      <c r="F485" s="13" t="str">
        <f>IFERROR(IF(VLOOKUP(A485,Vocabulary!$A:$J,7,)=0,"",VLOOKUP(A485,Vocabulary!$A:$J,7,)),"")</f>
        <v>external terminology:
http://www.opengis.net/ont/sf#Point</v>
      </c>
      <c r="H485" s="13" t="str">
        <f>IFERROR(IF(VLOOKUP(G485,Vocabulary!$A:$J,10,)=0,"",VLOOKUP(G485,Vocabulary!$A:$J,10,)),"")</f>
        <v/>
      </c>
      <c r="J485" s="13" t="str">
        <f>IFERROR(IF(VLOOKUP(I485,Vocabulary!$A:$J,10,)=0,"",VLOOKUP(I485,Vocabulary!$A:$J,10,)),"")</f>
        <v/>
      </c>
      <c r="K485" s="9">
        <v>533</v>
      </c>
      <c r="L485" s="13" t="str">
        <f>IFERROR(IF(VLOOKUP(K485,Vocabulary!$A:$J,10,)=0,"",VLOOKUP(K485,Vocabulary!$A:$J,10,)),"")</f>
        <v>&lt;vl-generiek-ext:Punt&gt;</v>
      </c>
    </row>
    <row r="486" spans="1:12" ht="28.8" x14ac:dyDescent="0.3">
      <c r="A486" s="9">
        <v>534</v>
      </c>
      <c r="B486" s="13" t="str">
        <f>IFERROR(VLOOKUP(A486,Vocabulary!$A:$J,6,),"")</f>
        <v>VL</v>
      </c>
      <c r="C486" s="13" t="str">
        <f>IFERROR(VLOOKUP(A486,Vocabulary!$A:$J,4,),"")</f>
        <v>Generic</v>
      </c>
      <c r="D486" s="13" t="str">
        <f>IFERROR(VLOOKUP(A486,Vocabulary!$A:$J,2,),"")</f>
        <v>relatie</v>
      </c>
      <c r="E486" s="13" t="str">
        <f>IFERROR(IF(VLOOKUP(A486,Vocabulary!$A:$J,3,)=0,"",VLOOKUP(A486,Vocabulary!$A:$J,3,)),"")</f>
        <v/>
      </c>
      <c r="F486" s="13" t="str">
        <f>IFERROR(IF(VLOOKUP(A486,Vocabulary!$A:$J,7,)=0,"",VLOOKUP(A486,Vocabulary!$A:$J,7,)),"")</f>
        <v>external terminology:
http://purl.org/dc/terms/relation</v>
      </c>
      <c r="H486" s="13" t="str">
        <f>IFERROR(IF(VLOOKUP(G486,Vocabulary!$A:$J,10,)=0,"",VLOOKUP(G486,Vocabulary!$A:$J,10,)),"")</f>
        <v/>
      </c>
      <c r="J486" s="13" t="str">
        <f>IFERROR(IF(VLOOKUP(I486,Vocabulary!$A:$J,10,)=0,"",VLOOKUP(I486,Vocabulary!$A:$J,10,)),"")</f>
        <v/>
      </c>
      <c r="K486" s="9">
        <v>534</v>
      </c>
      <c r="L486" s="13" t="str">
        <f>IFERROR(IF(VLOOKUP(K486,Vocabulary!$A:$J,10,)=0,"",VLOOKUP(K486,Vocabulary!$A:$J,10,)),"")</f>
        <v>&lt;vl-generiek-ext:relatie&gt;</v>
      </c>
    </row>
    <row r="487" spans="1:12" ht="28.8" x14ac:dyDescent="0.3">
      <c r="A487" s="9">
        <v>535</v>
      </c>
      <c r="B487" s="13" t="str">
        <f>IFERROR(VLOOKUP(A487,Vocabulary!$A:$J,6,),"")</f>
        <v>VL</v>
      </c>
      <c r="C487" s="13" t="str">
        <f>IFERROR(VLOOKUP(A487,Vocabulary!$A:$J,4,),"")</f>
        <v>Generic</v>
      </c>
      <c r="D487" s="13" t="str">
        <f>IFERROR(VLOOKUP(A487,Vocabulary!$A:$J,2,),"")</f>
        <v>Resource</v>
      </c>
      <c r="E487" s="13" t="str">
        <f>IFERROR(IF(VLOOKUP(A487,Vocabulary!$A:$J,3,)=0,"",VLOOKUP(A487,Vocabulary!$A:$J,3,)),"")</f>
        <v/>
      </c>
      <c r="F487" s="13" t="str">
        <f>IFERROR(IF(VLOOKUP(A487,Vocabulary!$A:$J,7,)=0,"",VLOOKUP(A487,Vocabulary!$A:$J,7,)),"")</f>
        <v>external terminology:
http://www.w3.org/2000/01/rdf-schema#Resource</v>
      </c>
      <c r="H487" s="13" t="str">
        <f>IFERROR(IF(VLOOKUP(G487,Vocabulary!$A:$J,10,)=0,"",VLOOKUP(G487,Vocabulary!$A:$J,10,)),"")</f>
        <v/>
      </c>
      <c r="J487" s="13" t="str">
        <f>IFERROR(IF(VLOOKUP(I487,Vocabulary!$A:$J,10,)=0,"",VLOOKUP(I487,Vocabulary!$A:$J,10,)),"")</f>
        <v/>
      </c>
      <c r="K487" s="9">
        <v>535</v>
      </c>
      <c r="L487" s="13" t="str">
        <f>IFERROR(IF(VLOOKUP(K487,Vocabulary!$A:$J,10,)=0,"",VLOOKUP(K487,Vocabulary!$A:$J,10,)),"")</f>
        <v>&lt;vl-generiek-ext:Resource&gt;</v>
      </c>
    </row>
    <row r="488" spans="1:12" ht="28.8" x14ac:dyDescent="0.3">
      <c r="A488" s="9">
        <v>536</v>
      </c>
      <c r="B488" s="13" t="str">
        <f>IFERROR(VLOOKUP(A488,Vocabulary!$A:$J,6,),"")</f>
        <v>VL</v>
      </c>
      <c r="C488" s="13" t="str">
        <f>IFERROR(VLOOKUP(A488,Vocabulary!$A:$J,4,),"")</f>
        <v>Generic</v>
      </c>
      <c r="D488" s="13" t="str">
        <f>IFERROR(VLOOKUP(A488,Vocabulary!$A:$J,2,),"")</f>
        <v>schemaAgentschap</v>
      </c>
      <c r="E488" s="13" t="str">
        <f>IFERROR(IF(VLOOKUP(A488,Vocabulary!$A:$J,3,)=0,"",VLOOKUP(A488,Vocabulary!$A:$J,3,)),"")</f>
        <v/>
      </c>
      <c r="F488" s="13" t="str">
        <f>IFERROR(IF(VLOOKUP(A488,Vocabulary!$A:$J,7,)=0,"",VLOOKUP(A488,Vocabulary!$A:$J,7,)),"")</f>
        <v>external terminology:
http://www.w3.org/ns/adms#schemaAgency</v>
      </c>
      <c r="H488" s="13" t="str">
        <f>IFERROR(IF(VLOOKUP(G488,Vocabulary!$A:$J,10,)=0,"",VLOOKUP(G488,Vocabulary!$A:$J,10,)),"")</f>
        <v/>
      </c>
      <c r="J488" s="13" t="str">
        <f>IFERROR(IF(VLOOKUP(I488,Vocabulary!$A:$J,10,)=0,"",VLOOKUP(I488,Vocabulary!$A:$J,10,)),"")</f>
        <v/>
      </c>
      <c r="K488" s="9">
        <v>536</v>
      </c>
      <c r="L488" s="13" t="str">
        <f>IFERROR(IF(VLOOKUP(K488,Vocabulary!$A:$J,10,)=0,"",VLOOKUP(K488,Vocabulary!$A:$J,10,)),"")</f>
        <v>&lt;vl-generiek-ext:schemaAgentschap&gt;</v>
      </c>
    </row>
    <row r="489" spans="1:12" ht="28.8" x14ac:dyDescent="0.3">
      <c r="A489" s="9">
        <v>537</v>
      </c>
      <c r="B489" s="13" t="str">
        <f>IFERROR(VLOOKUP(A489,Vocabulary!$A:$J,6,),"")</f>
        <v>VL</v>
      </c>
      <c r="C489" s="13" t="str">
        <f>IFERROR(VLOOKUP(A489,Vocabulary!$A:$J,4,),"")</f>
        <v>Generic</v>
      </c>
      <c r="D489" s="13" t="str">
        <f>IFERROR(VLOOKUP(A489,Vocabulary!$A:$J,2,),"")</f>
        <v>status</v>
      </c>
      <c r="E489" s="13" t="str">
        <f>IFERROR(IF(VLOOKUP(A489,Vocabulary!$A:$J,3,)=0,"",VLOOKUP(A489,Vocabulary!$A:$J,3,)),"")</f>
        <v/>
      </c>
      <c r="F489" s="13" t="str">
        <f>IFERROR(IF(VLOOKUP(A489,Vocabulary!$A:$J,7,)=0,"",VLOOKUP(A489,Vocabulary!$A:$J,7,)),"")</f>
        <v>external terminology:
http://www.w3.org/ns/adms#status</v>
      </c>
      <c r="H489" s="13" t="str">
        <f>IFERROR(IF(VLOOKUP(G489,Vocabulary!$A:$J,10,)=0,"",VLOOKUP(G489,Vocabulary!$A:$J,10,)),"")</f>
        <v/>
      </c>
      <c r="J489" s="13" t="str">
        <f>IFERROR(IF(VLOOKUP(I489,Vocabulary!$A:$J,10,)=0,"",VLOOKUP(I489,Vocabulary!$A:$J,10,)),"")</f>
        <v/>
      </c>
      <c r="K489" s="9">
        <v>537</v>
      </c>
      <c r="L489" s="13" t="str">
        <f>IFERROR(IF(VLOOKUP(K489,Vocabulary!$A:$J,10,)=0,"",VLOOKUP(K489,Vocabulary!$A:$J,10,)),"")</f>
        <v>&lt;vl-generiek-ext:status&gt;</v>
      </c>
    </row>
    <row r="490" spans="1:12" ht="28.8" x14ac:dyDescent="0.3">
      <c r="A490" s="9">
        <v>538</v>
      </c>
      <c r="B490" s="13" t="str">
        <f>IFERROR(VLOOKUP(A490,Vocabulary!$A:$J,6,),"")</f>
        <v>VL</v>
      </c>
      <c r="C490" s="13" t="str">
        <f>IFERROR(VLOOKUP(A490,Vocabulary!$A:$J,4,),"")</f>
        <v>Generic</v>
      </c>
      <c r="D490" s="13" t="str">
        <f>IFERROR(VLOOKUP(A490,Vocabulary!$A:$J,2,),"")</f>
        <v>taal</v>
      </c>
      <c r="E490" s="13" t="str">
        <f>IFERROR(IF(VLOOKUP(A490,Vocabulary!$A:$J,3,)=0,"",VLOOKUP(A490,Vocabulary!$A:$J,3,)),"")</f>
        <v/>
      </c>
      <c r="F490" s="13" t="str">
        <f>IFERROR(IF(VLOOKUP(A490,Vocabulary!$A:$J,7,)=0,"",VLOOKUP(A490,Vocabulary!$A:$J,7,)),"")</f>
        <v>external terminology:
http://data.europa.eu/eli/ontology#language</v>
      </c>
      <c r="H490" s="13" t="str">
        <f>IFERROR(IF(VLOOKUP(G490,Vocabulary!$A:$J,10,)=0,"",VLOOKUP(G490,Vocabulary!$A:$J,10,)),"")</f>
        <v/>
      </c>
      <c r="J490" s="13" t="str">
        <f>IFERROR(IF(VLOOKUP(I490,Vocabulary!$A:$J,10,)=0,"",VLOOKUP(I490,Vocabulary!$A:$J,10,)),"")</f>
        <v/>
      </c>
      <c r="K490" s="9">
        <v>538</v>
      </c>
      <c r="L490" s="13" t="str">
        <f>IFERROR(IF(VLOOKUP(K490,Vocabulary!$A:$J,10,)=0,"",VLOOKUP(K490,Vocabulary!$A:$J,10,)),"")</f>
        <v>&lt;vl-generiek-ext:taal&gt;</v>
      </c>
    </row>
    <row r="491" spans="1:12" ht="28.8" x14ac:dyDescent="0.3">
      <c r="A491" s="9">
        <v>539</v>
      </c>
      <c r="B491" s="13" t="str">
        <f>IFERROR(VLOOKUP(A491,Vocabulary!$A:$J,6,),"")</f>
        <v>VL</v>
      </c>
      <c r="C491" s="13" t="str">
        <f>IFERROR(VLOOKUP(A491,Vocabulary!$A:$J,4,),"")</f>
        <v>Generic</v>
      </c>
      <c r="D491" s="13" t="str">
        <f>IFERROR(VLOOKUP(A491,Vocabulary!$A:$J,2,),"")</f>
        <v>telefoon</v>
      </c>
      <c r="E491" s="13" t="str">
        <f>IFERROR(IF(VLOOKUP(A491,Vocabulary!$A:$J,3,)=0,"",VLOOKUP(A491,Vocabulary!$A:$J,3,)),"")</f>
        <v/>
      </c>
      <c r="F491" s="13" t="str">
        <f>IFERROR(IF(VLOOKUP(A491,Vocabulary!$A:$J,7,)=0,"",VLOOKUP(A491,Vocabulary!$A:$J,7,)),"")</f>
        <v>external terminology:
http://schema.org/telephone</v>
      </c>
      <c r="H491" s="13" t="str">
        <f>IFERROR(IF(VLOOKUP(G491,Vocabulary!$A:$J,10,)=0,"",VLOOKUP(G491,Vocabulary!$A:$J,10,)),"")</f>
        <v/>
      </c>
      <c r="I491" s="24">
        <v>245</v>
      </c>
      <c r="J491" s="13" t="str">
        <f>IFERROR(IF(VLOOKUP(I491,Vocabulary!$A:$J,10,)=0,"",VLOOKUP(I491,Vocabulary!$A:$J,10,)),"")</f>
        <v>&lt;schema:telephone&gt;</v>
      </c>
      <c r="K491" s="9">
        <v>539</v>
      </c>
      <c r="L491" s="13" t="str">
        <f>IFERROR(IF(VLOOKUP(K491,Vocabulary!$A:$J,10,)=0,"",VLOOKUP(K491,Vocabulary!$A:$J,10,)),"")</f>
        <v>&lt;vl-generiek-ext:telefoon&gt;</v>
      </c>
    </row>
    <row r="492" spans="1:12" ht="28.8" x14ac:dyDescent="0.3">
      <c r="A492" s="9">
        <v>540</v>
      </c>
      <c r="B492" s="13" t="str">
        <f>IFERROR(VLOOKUP(A492,Vocabulary!$A:$J,6,),"")</f>
        <v>VL</v>
      </c>
      <c r="C492" s="13" t="str">
        <f>IFERROR(VLOOKUP(A492,Vocabulary!$A:$J,4,),"")</f>
        <v>Generic</v>
      </c>
      <c r="D492" s="13" t="str">
        <f>IFERROR(VLOOKUP(A492,Vocabulary!$A:$J,2,),"")</f>
        <v>territorialeToepassing</v>
      </c>
      <c r="E492" s="13" t="str">
        <f>IFERROR(IF(VLOOKUP(A492,Vocabulary!$A:$J,3,)=0,"",VLOOKUP(A492,Vocabulary!$A:$J,3,)),"")</f>
        <v/>
      </c>
      <c r="F492" s="13" t="str">
        <f>IFERROR(IF(VLOOKUP(A492,Vocabulary!$A:$J,7,)=0,"",VLOOKUP(A492,Vocabulary!$A:$J,7,)),"")</f>
        <v>external terminology:
http://data.europa.eu/m8g/territorialApplication</v>
      </c>
      <c r="H492" s="13" t="str">
        <f>IFERROR(IF(VLOOKUP(G492,Vocabulary!$A:$J,10,)=0,"",VLOOKUP(G492,Vocabulary!$A:$J,10,)),"")</f>
        <v/>
      </c>
      <c r="J492" s="13" t="str">
        <f>IFERROR(IF(VLOOKUP(I492,Vocabulary!$A:$J,10,)=0,"",VLOOKUP(I492,Vocabulary!$A:$J,10,)),"")</f>
        <v/>
      </c>
      <c r="K492" s="9">
        <v>540</v>
      </c>
      <c r="L492" s="13" t="str">
        <f>IFERROR(IF(VLOOKUP(K492,Vocabulary!$A:$J,10,)=0,"",VLOOKUP(K492,Vocabulary!$A:$J,10,)),"")</f>
        <v>&lt;vl-generiek-ext:territorialeToepassing&gt;</v>
      </c>
    </row>
    <row r="493" spans="1:12" ht="28.8" x14ac:dyDescent="0.3">
      <c r="A493" s="9">
        <v>541</v>
      </c>
      <c r="B493" s="13" t="str">
        <f>IFERROR(VLOOKUP(A493,Vocabulary!$A:$J,6,),"")</f>
        <v>VL</v>
      </c>
      <c r="C493" s="13" t="str">
        <f>IFERROR(VLOOKUP(A493,Vocabulary!$A:$J,4,),"")</f>
        <v>Generic</v>
      </c>
      <c r="D493" s="13" t="str">
        <f>IFERROR(VLOOKUP(A493,Vocabulary!$A:$J,2,),"")</f>
        <v>TijdsInterval</v>
      </c>
      <c r="E493" s="13" t="str">
        <f>IFERROR(IF(VLOOKUP(A493,Vocabulary!$A:$J,3,)=0,"",VLOOKUP(A493,Vocabulary!$A:$J,3,)),"")</f>
        <v/>
      </c>
      <c r="F493" s="13" t="str">
        <f>IFERROR(IF(VLOOKUP(A493,Vocabulary!$A:$J,7,)=0,"",VLOOKUP(A493,Vocabulary!$A:$J,7,)),"")</f>
        <v>external terminology:
http://purl.org/dc/terms/PeriodOfTime</v>
      </c>
      <c r="H493" s="13" t="str">
        <f>IFERROR(IF(VLOOKUP(G493,Vocabulary!$A:$J,10,)=0,"",VLOOKUP(G493,Vocabulary!$A:$J,10,)),"")</f>
        <v/>
      </c>
      <c r="I493" s="24">
        <v>350</v>
      </c>
      <c r="J493" s="13" t="str">
        <f>IFERROR(IF(VLOOKUP(I493,Vocabulary!$A:$J,10,)=0,"",VLOOKUP(I493,Vocabulary!$A:$J,10,)),"")</f>
        <v>&lt;fed-temp:Period&gt;</v>
      </c>
      <c r="K493" s="9">
        <v>541</v>
      </c>
      <c r="L493" s="13" t="str">
        <f>IFERROR(IF(VLOOKUP(K493,Vocabulary!$A:$J,10,)=0,"",VLOOKUP(K493,Vocabulary!$A:$J,10,)),"")</f>
        <v>&lt;vl-generiek-ext:TijdsInterval&gt;</v>
      </c>
    </row>
    <row r="494" spans="1:12" ht="28.8" x14ac:dyDescent="0.3">
      <c r="A494" s="9">
        <v>542</v>
      </c>
      <c r="B494" s="13" t="str">
        <f>IFERROR(VLOOKUP(A494,Vocabulary!$A:$J,6,),"")</f>
        <v>VL</v>
      </c>
      <c r="C494" s="13" t="str">
        <f>IFERROR(VLOOKUP(A494,Vocabulary!$A:$J,4,),"")</f>
        <v>Generic</v>
      </c>
      <c r="D494" s="13" t="str">
        <f>IFERROR(VLOOKUP(A494,Vocabulary!$A:$J,2,),"")</f>
        <v>titel</v>
      </c>
      <c r="E494" s="13" t="str">
        <f>IFERROR(IF(VLOOKUP(A494,Vocabulary!$A:$J,3,)=0,"",VLOOKUP(A494,Vocabulary!$A:$J,3,)),"")</f>
        <v/>
      </c>
      <c r="F494" s="13" t="str">
        <f>IFERROR(IF(VLOOKUP(A494,Vocabulary!$A:$J,7,)=0,"",VLOOKUP(A494,Vocabulary!$A:$J,7,)),"")</f>
        <v>external terminology:
http://purl.org/dc/terms/title</v>
      </c>
      <c r="H494" s="13" t="str">
        <f>IFERROR(IF(VLOOKUP(G494,Vocabulary!$A:$J,10,)=0,"",VLOOKUP(G494,Vocabulary!$A:$J,10,)),"")</f>
        <v/>
      </c>
      <c r="J494" s="13" t="str">
        <f>IFERROR(IF(VLOOKUP(I494,Vocabulary!$A:$J,10,)=0,"",VLOOKUP(I494,Vocabulary!$A:$J,10,)),"")</f>
        <v/>
      </c>
      <c r="K494" s="9">
        <v>542</v>
      </c>
      <c r="L494" s="13" t="str">
        <f>IFERROR(IF(VLOOKUP(K494,Vocabulary!$A:$J,10,)=0,"",VLOOKUP(K494,Vocabulary!$A:$J,10,)),"")</f>
        <v>&lt;vl-generiek-ext:titel&gt;</v>
      </c>
    </row>
    <row r="495" spans="1:12" ht="28.8" x14ac:dyDescent="0.3">
      <c r="A495" s="9">
        <v>543</v>
      </c>
      <c r="B495" s="13" t="str">
        <f>IFERROR(VLOOKUP(A495,Vocabulary!$A:$J,6,),"")</f>
        <v>VL</v>
      </c>
      <c r="C495" s="13" t="str">
        <f>IFERROR(VLOOKUP(A495,Vocabulary!$A:$J,4,),"")</f>
        <v>Generic</v>
      </c>
      <c r="D495" s="13" t="str">
        <f>IFERROR(VLOOKUP(A495,Vocabulary!$A:$J,2,),"")</f>
        <v>type</v>
      </c>
      <c r="E495" s="13" t="str">
        <f>IFERROR(IF(VLOOKUP(A495,Vocabulary!$A:$J,3,)=0,"",VLOOKUP(A495,Vocabulary!$A:$J,3,)),"")</f>
        <v/>
      </c>
      <c r="F495" s="13" t="str">
        <f>IFERROR(IF(VLOOKUP(A495,Vocabulary!$A:$J,7,)=0,"",VLOOKUP(A495,Vocabulary!$A:$J,7,)),"")</f>
        <v>external terminology:
http://purl.org/dc/terms/type</v>
      </c>
      <c r="H495" s="13" t="str">
        <f>IFERROR(IF(VLOOKUP(G495,Vocabulary!$A:$J,10,)=0,"",VLOOKUP(G495,Vocabulary!$A:$J,10,)),"")</f>
        <v/>
      </c>
      <c r="J495" s="13" t="str">
        <f>IFERROR(IF(VLOOKUP(I495,Vocabulary!$A:$J,10,)=0,"",VLOOKUP(I495,Vocabulary!$A:$J,10,)),"")</f>
        <v/>
      </c>
      <c r="K495" s="9">
        <v>543</v>
      </c>
      <c r="L495" s="13" t="str">
        <f>IFERROR(IF(VLOOKUP(K495,Vocabulary!$A:$J,10,)=0,"",VLOOKUP(K495,Vocabulary!$A:$J,10,)),"")</f>
        <v>&lt;vl-generiek-ext:type&gt;</v>
      </c>
    </row>
    <row r="496" spans="1:12" ht="28.8" x14ac:dyDescent="0.3">
      <c r="A496" s="9">
        <v>544</v>
      </c>
      <c r="B496" s="13" t="str">
        <f>IFERROR(VLOOKUP(A496,Vocabulary!$A:$J,6,),"")</f>
        <v>VL</v>
      </c>
      <c r="C496" s="13" t="str">
        <f>IFERROR(VLOOKUP(A496,Vocabulary!$A:$J,4,),"")</f>
        <v>Generic</v>
      </c>
      <c r="D496" s="13" t="str">
        <f>IFERROR(VLOOKUP(A496,Vocabulary!$A:$J,2,),"")</f>
        <v>uitgegeven</v>
      </c>
      <c r="E496" s="13" t="str">
        <f>IFERROR(IF(VLOOKUP(A496,Vocabulary!$A:$J,3,)=0,"",VLOOKUP(A496,Vocabulary!$A:$J,3,)),"")</f>
        <v/>
      </c>
      <c r="F496" s="13" t="str">
        <f>IFERROR(IF(VLOOKUP(A496,Vocabulary!$A:$J,7,)=0,"",VLOOKUP(A496,Vocabulary!$A:$J,7,)),"")</f>
        <v>external terminology:
http://purl.org/dc/terms/issued</v>
      </c>
      <c r="H496" s="13" t="str">
        <f>IFERROR(IF(VLOOKUP(G496,Vocabulary!$A:$J,10,)=0,"",VLOOKUP(G496,Vocabulary!$A:$J,10,)),"")</f>
        <v/>
      </c>
      <c r="J496" s="13" t="str">
        <f>IFERROR(IF(VLOOKUP(I496,Vocabulary!$A:$J,10,)=0,"",VLOOKUP(I496,Vocabulary!$A:$J,10,)),"")</f>
        <v/>
      </c>
      <c r="K496" s="9">
        <v>544</v>
      </c>
      <c r="L496" s="13" t="str">
        <f>IFERROR(IF(VLOOKUP(K496,Vocabulary!$A:$J,10,)=0,"",VLOOKUP(K496,Vocabulary!$A:$J,10,)),"")</f>
        <v>&lt;vl-generiek-ext:uitgegeven&gt;</v>
      </c>
    </row>
    <row r="497" spans="1:12" ht="28.8" x14ac:dyDescent="0.3">
      <c r="A497" s="9">
        <v>545</v>
      </c>
      <c r="B497" s="13" t="str">
        <f>IFERROR(VLOOKUP(A497,Vocabulary!$A:$J,6,),"")</f>
        <v>VL</v>
      </c>
      <c r="C497" s="13" t="str">
        <f>IFERROR(VLOOKUP(A497,Vocabulary!$A:$J,4,),"")</f>
        <v>Generic</v>
      </c>
      <c r="D497" s="13" t="str">
        <f>IFERROR(VLOOKUP(A497,Vocabulary!$A:$J,2,),"")</f>
        <v>urenBeschikbaarheid</v>
      </c>
      <c r="E497" s="13" t="str">
        <f>IFERROR(IF(VLOOKUP(A497,Vocabulary!$A:$J,3,)=0,"",VLOOKUP(A497,Vocabulary!$A:$J,3,)),"")</f>
        <v/>
      </c>
      <c r="F497" s="13" t="str">
        <f>IFERROR(IF(VLOOKUP(A497,Vocabulary!$A:$J,7,)=0,"",VLOOKUP(A497,Vocabulary!$A:$J,7,)),"")</f>
        <v>external terminology:
http://schema.org/hoursAvailable</v>
      </c>
      <c r="H497" s="13" t="str">
        <f>IFERROR(IF(VLOOKUP(G497,Vocabulary!$A:$J,10,)=0,"",VLOOKUP(G497,Vocabulary!$A:$J,10,)),"")</f>
        <v/>
      </c>
      <c r="J497" s="13" t="str">
        <f>IFERROR(IF(VLOOKUP(I497,Vocabulary!$A:$J,10,)=0,"",VLOOKUP(I497,Vocabulary!$A:$J,10,)),"")</f>
        <v/>
      </c>
      <c r="K497" s="9">
        <v>545</v>
      </c>
      <c r="L497" s="13" t="str">
        <f>IFERROR(IF(VLOOKUP(K497,Vocabulary!$A:$J,10,)=0,"",VLOOKUP(K497,Vocabulary!$A:$J,10,)),"")</f>
        <v>&lt;vl-generiek-ext:urenBeschikbaarheid&gt;</v>
      </c>
    </row>
    <row r="498" spans="1:12" ht="28.8" x14ac:dyDescent="0.3">
      <c r="A498" s="9">
        <v>546</v>
      </c>
      <c r="B498" s="13" t="str">
        <f>IFERROR(VLOOKUP(A498,Vocabulary!$A:$J,6,),"")</f>
        <v>VL</v>
      </c>
      <c r="C498" s="13" t="str">
        <f>IFERROR(VLOOKUP(A498,Vocabulary!$A:$J,4,),"")</f>
        <v>Generic</v>
      </c>
      <c r="D498" s="13" t="str">
        <f>IFERROR(VLOOKUP(A498,Vocabulary!$A:$J,2,),"")</f>
        <v>wasGeassocieerdMet</v>
      </c>
      <c r="E498" s="13" t="str">
        <f>IFERROR(IF(VLOOKUP(A498,Vocabulary!$A:$J,3,)=0,"",VLOOKUP(A498,Vocabulary!$A:$J,3,)),"")</f>
        <v/>
      </c>
      <c r="F498" s="13" t="str">
        <f>IFERROR(IF(VLOOKUP(A498,Vocabulary!$A:$J,7,)=0,"",VLOOKUP(A498,Vocabulary!$A:$J,7,)),"")</f>
        <v>external terminology:
http://www.w3.org/ns/prov#wasAssociatedWith</v>
      </c>
      <c r="H498" s="13" t="str">
        <f>IFERROR(IF(VLOOKUP(G498,Vocabulary!$A:$J,10,)=0,"",VLOOKUP(G498,Vocabulary!$A:$J,10,)),"")</f>
        <v/>
      </c>
      <c r="J498" s="13" t="str">
        <f>IFERROR(IF(VLOOKUP(I498,Vocabulary!$A:$J,10,)=0,"",VLOOKUP(I498,Vocabulary!$A:$J,10,)),"")</f>
        <v/>
      </c>
      <c r="K498" s="9">
        <v>546</v>
      </c>
      <c r="L498" s="13" t="str">
        <f>IFERROR(IF(VLOOKUP(K498,Vocabulary!$A:$J,10,)=0,"",VLOOKUP(K498,Vocabulary!$A:$J,10,)),"")</f>
        <v>&lt;vl-generiek-ext:wasGeassocieerdMet&gt;</v>
      </c>
    </row>
    <row r="499" spans="1:12" ht="28.8" x14ac:dyDescent="0.3">
      <c r="A499" s="9">
        <v>547</v>
      </c>
      <c r="B499" s="13" t="str">
        <f>IFERROR(VLOOKUP(A499,Vocabulary!$A:$J,6,),"")</f>
        <v>VL</v>
      </c>
      <c r="C499" s="13" t="str">
        <f>IFERROR(VLOOKUP(A499,Vocabulary!$A:$J,4,),"")</f>
        <v>Location</v>
      </c>
      <c r="D499" s="13" t="str">
        <f>IFERROR(VLOOKUP(A499,Vocabulary!$A:$J,2,),"")</f>
        <v>administratieveEenheidNiveau1</v>
      </c>
      <c r="E499" s="13" t="str">
        <f>IFERROR(IF(VLOOKUP(A499,Vocabulary!$A:$J,3,)=0,"",VLOOKUP(A499,Vocabulary!$A:$J,3,)),"")</f>
        <v>The uppermost administrative unit for the address, almost always a country.</v>
      </c>
      <c r="F499" s="13" t="str">
        <f>IFERROR(IF(VLOOKUP(A499,Vocabulary!$A:$J,7,)=0,"",VLOOKUP(A499,Vocabulary!$A:$J,7,)),"")</f>
        <v>external terminology:
http://www.w3.org/ns/locn#adminUnitL1</v>
      </c>
      <c r="G499" s="4">
        <v>10</v>
      </c>
      <c r="H499" s="13" t="str">
        <f>IFERROR(IF(VLOOKUP(G499,Vocabulary!$A:$J,10,)=0,"",VLOOKUP(G499,Vocabulary!$A:$J,10,)),"")</f>
        <v>&lt;eu:AddressAdminUnitL1&gt;</v>
      </c>
      <c r="I499" s="24">
        <v>651</v>
      </c>
      <c r="J499" s="13" t="str">
        <f>IFERROR(IF(VLOOKUP(I499,Vocabulary!$A:$J,10,)=0,"",VLOOKUP(I499,Vocabulary!$A:$J,10,)),"")</f>
        <v>&lt;locn:adminUnitL1&gt;</v>
      </c>
      <c r="K499" s="9">
        <v>547</v>
      </c>
      <c r="L499" s="13" t="str">
        <f>IFERROR(IF(VLOOKUP(K499,Vocabulary!$A:$J,10,)=0,"",VLOOKUP(K499,Vocabulary!$A:$J,10,)),"")</f>
        <v>&lt;vl-adres-ext:administratieveEenheidNiveau1&gt;</v>
      </c>
    </row>
    <row r="500" spans="1:12" ht="28.8" x14ac:dyDescent="0.3">
      <c r="A500" s="9">
        <v>548</v>
      </c>
      <c r="B500" s="13" t="str">
        <f>IFERROR(VLOOKUP(A500,Vocabulary!$A:$J,6,),"")</f>
        <v>VL</v>
      </c>
      <c r="C500" s="13" t="str">
        <f>IFERROR(VLOOKUP(A500,Vocabulary!$A:$J,4,),"")</f>
        <v>Location</v>
      </c>
      <c r="D500" s="13" t="str">
        <f>IFERROR(VLOOKUP(A500,Vocabulary!$A:$J,2,),"")</f>
        <v>administratieveEenheidNiveau2</v>
      </c>
      <c r="E500" s="13" t="str">
        <f>IFERROR(IF(VLOOKUP(A500,Vocabulary!$A:$J,3,)=0,"",VLOOKUP(A500,Vocabulary!$A:$J,3,)),"")</f>
        <v>The region of the address, usually a county, state or other such area that typically encompasses several localities.</v>
      </c>
      <c r="F500" s="13" t="str">
        <f>IFERROR(IF(VLOOKUP(A500,Vocabulary!$A:$J,7,)=0,"",VLOOKUP(A500,Vocabulary!$A:$J,7,)),"")</f>
        <v>external terminology:
http://www.w3.org/ns/locn#adminUnitL2</v>
      </c>
      <c r="G500" s="4">
        <v>9</v>
      </c>
      <c r="H500" s="13" t="str">
        <f>IFERROR(IF(VLOOKUP(G500,Vocabulary!$A:$J,10,)=0,"",VLOOKUP(G500,Vocabulary!$A:$J,10,)),"")</f>
        <v>&lt;eu:AddressAdminUnitL2&gt;</v>
      </c>
      <c r="I500" s="24">
        <v>652</v>
      </c>
      <c r="J500" s="13" t="str">
        <f>IFERROR(IF(VLOOKUP(I500,Vocabulary!$A:$J,10,)=0,"",VLOOKUP(I500,Vocabulary!$A:$J,10,)),"")</f>
        <v>&lt;locn:adminUnitL2&gt;</v>
      </c>
      <c r="K500" s="9">
        <v>548</v>
      </c>
      <c r="L500" s="13" t="str">
        <f>IFERROR(IF(VLOOKUP(K500,Vocabulary!$A:$J,10,)=0,"",VLOOKUP(K500,Vocabulary!$A:$J,10,)),"")</f>
        <v>&lt;vl-adres-ext:administratieveEenheidNiveau2&gt;</v>
      </c>
    </row>
    <row r="501" spans="1:12" ht="28.8" x14ac:dyDescent="0.3">
      <c r="A501" s="9">
        <v>549</v>
      </c>
      <c r="B501" s="13" t="str">
        <f>IFERROR(VLOOKUP(A501,Vocabulary!$A:$J,6,),"")</f>
        <v>VL</v>
      </c>
      <c r="C501" s="13" t="str">
        <f>IFERROR(VLOOKUP(A501,Vocabulary!$A:$J,4,),"")</f>
        <v>Location</v>
      </c>
      <c r="D501" s="13" t="str">
        <f>IFERROR(VLOOKUP(A501,Vocabulary!$A:$J,2,),"")</f>
        <v>adresgebied</v>
      </c>
      <c r="E501" s="13" t="str">
        <f>IFERROR(IF(VLOOKUP(A501,Vocabulary!$A:$J,3,)=0,"",VLOOKUP(A501,Vocabulary!$A:$J,3,)),"")</f>
        <v/>
      </c>
      <c r="F501" s="13" t="str">
        <f>IFERROR(IF(VLOOKUP(A501,Vocabulary!$A:$J,7,)=0,"",VLOOKUP(A501,Vocabulary!$A:$J,7,)),"")</f>
        <v>external terminology:
http://www.w3.org/ns/locn#addressArea</v>
      </c>
      <c r="G501" s="4">
        <v>7</v>
      </c>
      <c r="H501" s="13" t="str">
        <f>IFERROR(IF(VLOOKUP(G501,Vocabulary!$A:$J,10,)=0,"",VLOOKUP(G501,Vocabulary!$A:$J,10,)),"")</f>
        <v>&lt;eu:AddressAddressArea&gt;</v>
      </c>
      <c r="I501" s="24">
        <v>653</v>
      </c>
      <c r="J501" s="13" t="str">
        <f>IFERROR(IF(VLOOKUP(I501,Vocabulary!$A:$J,10,)=0,"",VLOOKUP(I501,Vocabulary!$A:$J,10,)),"")</f>
        <v>&lt;locn:addressArea&gt;</v>
      </c>
      <c r="K501" s="9">
        <v>549</v>
      </c>
      <c r="L501" s="13" t="str">
        <f>IFERROR(IF(VLOOKUP(K501,Vocabulary!$A:$J,10,)=0,"",VLOOKUP(K501,Vocabulary!$A:$J,10,)),"")</f>
        <v>&lt;vl-adres-ext:adresgebied&gt;</v>
      </c>
    </row>
    <row r="502" spans="1:12" ht="28.8" x14ac:dyDescent="0.3">
      <c r="A502" s="9">
        <v>550</v>
      </c>
      <c r="B502" s="13" t="str">
        <f>IFERROR(VLOOKUP(A502,Vocabulary!$A:$J,6,),"")</f>
        <v>VL</v>
      </c>
      <c r="C502" s="13" t="str">
        <f>IFERROR(VLOOKUP(A502,Vocabulary!$A:$J,4,),"")</f>
        <v>Location</v>
      </c>
      <c r="D502" s="13" t="str">
        <f>IFERROR(VLOOKUP(A502,Vocabulary!$A:$J,2,),"")</f>
        <v>Adresvoorstelling</v>
      </c>
      <c r="E502" s="13" t="str">
        <f>IFERROR(IF(VLOOKUP(A502,Vocabulary!$A:$J,3,)=0,"",VLOOKUP(A502,Vocabulary!$A:$J,3,)),"")</f>
        <v/>
      </c>
      <c r="F502" s="13" t="str">
        <f>IFERROR(IF(VLOOKUP(A502,Vocabulary!$A:$J,7,)=0,"",VLOOKUP(A502,Vocabulary!$A:$J,7,)),"")</f>
        <v>external terminology:
http://www.w3.org/ns/locn#Address</v>
      </c>
      <c r="H502" s="13" t="str">
        <f>IFERROR(IF(VLOOKUP(G502,Vocabulary!$A:$J,10,)=0,"",VLOOKUP(G502,Vocabulary!$A:$J,10,)),"")</f>
        <v/>
      </c>
      <c r="J502" s="13" t="str">
        <f>IFERROR(IF(VLOOKUP(I502,Vocabulary!$A:$J,10,)=0,"",VLOOKUP(I502,Vocabulary!$A:$J,10,)),"")</f>
        <v/>
      </c>
      <c r="K502" s="9">
        <v>550</v>
      </c>
      <c r="L502" s="13" t="str">
        <f>IFERROR(IF(VLOOKUP(K502,Vocabulary!$A:$J,10,)=0,"",VLOOKUP(K502,Vocabulary!$A:$J,10,)),"")</f>
        <v>&lt;vl-adres-ext:Adresvoorstelling&gt;</v>
      </c>
    </row>
    <row r="503" spans="1:12" ht="28.8" x14ac:dyDescent="0.3">
      <c r="A503" s="9">
        <v>551</v>
      </c>
      <c r="B503" s="13" t="str">
        <f>IFERROR(VLOOKUP(A503,Vocabulary!$A:$J,6,),"")</f>
        <v>VL</v>
      </c>
      <c r="C503" s="13" t="str">
        <f>IFERROR(VLOOKUP(A503,Vocabulary!$A:$J,4,),"")</f>
        <v>Location</v>
      </c>
      <c r="D503" s="13" t="str">
        <f>IFERROR(VLOOKUP(A503,Vocabulary!$A:$J,2,),"")</f>
        <v>label</v>
      </c>
      <c r="E503" s="13" t="str">
        <f>IFERROR(IF(VLOOKUP(A503,Vocabulary!$A:$J,3,)=0,"",VLOOKUP(A503,Vocabulary!$A:$J,3,)),"")</f>
        <v/>
      </c>
      <c r="F503" s="13" t="str">
        <f>IFERROR(IF(VLOOKUP(A503,Vocabulary!$A:$J,7,)=0,"",VLOOKUP(A503,Vocabulary!$A:$J,7,)),"")</f>
        <v>external terminology:
http://www.w3.org/2000/01/rdf-schema#label</v>
      </c>
      <c r="H503" s="13" t="str">
        <f>IFERROR(IF(VLOOKUP(G503,Vocabulary!$A:$J,10,)=0,"",VLOOKUP(G503,Vocabulary!$A:$J,10,)),"")</f>
        <v/>
      </c>
      <c r="J503" s="13" t="str">
        <f>IFERROR(IF(VLOOKUP(I503,Vocabulary!$A:$J,10,)=0,"",VLOOKUP(I503,Vocabulary!$A:$J,10,)),"")</f>
        <v/>
      </c>
      <c r="K503" s="9">
        <v>551</v>
      </c>
      <c r="L503" s="13" t="str">
        <f>IFERROR(IF(VLOOKUP(K503,Vocabulary!$A:$J,10,)=0,"",VLOOKUP(K503,Vocabulary!$A:$J,10,)),"")</f>
        <v>&lt;vl-adres-ext:label&gt;</v>
      </c>
    </row>
    <row r="504" spans="1:12" ht="28.8" x14ac:dyDescent="0.3">
      <c r="A504" s="9">
        <v>552</v>
      </c>
      <c r="B504" s="13" t="str">
        <f>IFERROR(VLOOKUP(A504,Vocabulary!$A:$J,6,),"")</f>
        <v>VL</v>
      </c>
      <c r="C504" s="13" t="str">
        <f>IFERROR(VLOOKUP(A504,Vocabulary!$A:$J,4,),"")</f>
        <v>Location</v>
      </c>
      <c r="D504" s="13" t="str">
        <f>IFERROR(VLOOKUP(A504,Vocabulary!$A:$J,2,),"")</f>
        <v>locatieaanduiding</v>
      </c>
      <c r="E504" s="13" t="str">
        <f>IFERROR(IF(VLOOKUP(A504,Vocabulary!$A:$J,3,)=0,"",VLOOKUP(A504,Vocabulary!$A:$J,3,)),"")</f>
        <v/>
      </c>
      <c r="F504" s="13" t="str">
        <f>IFERROR(IF(VLOOKUP(A504,Vocabulary!$A:$J,7,)=0,"",VLOOKUP(A504,Vocabulary!$A:$J,7,)),"")</f>
        <v>external terminology:
http://www.w3.org/ns/locn#locatorDesignator</v>
      </c>
      <c r="H504" s="13" t="str">
        <f>IFERROR(IF(VLOOKUP(G504,Vocabulary!$A:$J,10,)=0,"",VLOOKUP(G504,Vocabulary!$A:$J,10,)),"")</f>
        <v/>
      </c>
      <c r="J504" s="13" t="str">
        <f>IFERROR(IF(VLOOKUP(I504,Vocabulary!$A:$J,10,)=0,"",VLOOKUP(I504,Vocabulary!$A:$J,10,)),"")</f>
        <v/>
      </c>
      <c r="K504" s="9">
        <v>552</v>
      </c>
      <c r="L504" s="13" t="str">
        <f>IFERROR(IF(VLOOKUP(K504,Vocabulary!$A:$J,10,)=0,"",VLOOKUP(K504,Vocabulary!$A:$J,10,)),"")</f>
        <v>&lt;vl-adres-ext:locatieaanduiding&gt;</v>
      </c>
    </row>
    <row r="505" spans="1:12" ht="57.6" x14ac:dyDescent="0.3">
      <c r="A505" s="9">
        <v>553</v>
      </c>
      <c r="B505" s="13" t="str">
        <f>IFERROR(VLOOKUP(A505,Vocabulary!$A:$J,6,),"")</f>
        <v>VL</v>
      </c>
      <c r="C505" s="13" t="str">
        <f>IFERROR(VLOOKUP(A505,Vocabulary!$A:$J,4,),"")</f>
        <v>Location</v>
      </c>
      <c r="D505" s="13" t="str">
        <f>IFERROR(VLOOKUP(A505,Vocabulary!$A:$J,2,),"")</f>
        <v>locatienaam</v>
      </c>
      <c r="E505" s="13" t="str">
        <f>IFERROR(IF(VLOOKUP(A505,Vocabulary!$A:$J,3,)=0,"",VLOOKUP(A505,Vocabulary!$A:$J,3,)),"")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F505" s="13" t="str">
        <f>IFERROR(IF(VLOOKUP(A505,Vocabulary!$A:$J,7,)=0,"",VLOOKUP(A505,Vocabulary!$A:$J,7,)),"")</f>
        <v>external terminology:
http://www.w3.org/ns/locn#locatorName</v>
      </c>
      <c r="G505" s="4">
        <v>6</v>
      </c>
      <c r="H505" s="13" t="str">
        <f>IFERROR(IF(VLOOKUP(G505,Vocabulary!$A:$J,10,)=0,"",VLOOKUP(G505,Vocabulary!$A:$J,10,)),"")</f>
        <v>&lt;eu:AddressLocatorName&gt;</v>
      </c>
      <c r="I505" s="24">
        <v>654</v>
      </c>
      <c r="J505" s="13" t="str">
        <f>IFERROR(IF(VLOOKUP(I505,Vocabulary!$A:$J,10,)=0,"",VLOOKUP(I505,Vocabulary!$A:$J,10,)),"")</f>
        <v>&lt;locn:locatorName&gt;</v>
      </c>
      <c r="K505" s="9">
        <v>553</v>
      </c>
      <c r="L505" s="13" t="str">
        <f>IFERROR(IF(VLOOKUP(K505,Vocabulary!$A:$J,10,)=0,"",VLOOKUP(K505,Vocabulary!$A:$J,10,)),"")</f>
        <v>&lt;vl-adres-ext:locatienaam&gt;</v>
      </c>
    </row>
    <row r="506" spans="1:12" ht="28.8" x14ac:dyDescent="0.3">
      <c r="A506" s="9">
        <v>554</v>
      </c>
      <c r="B506" s="13" t="str">
        <f>IFERROR(VLOOKUP(A506,Vocabulary!$A:$J,6,),"")</f>
        <v>VL</v>
      </c>
      <c r="C506" s="13" t="str">
        <f>IFERROR(VLOOKUP(A506,Vocabulary!$A:$J,4,),"")</f>
        <v>Location</v>
      </c>
      <c r="D506" s="13" t="str">
        <f>IFERROR(VLOOKUP(A506,Vocabulary!$A:$J,2,),"")</f>
        <v>postbus</v>
      </c>
      <c r="E506" s="13" t="str">
        <f>IFERROR(IF(VLOOKUP(A506,Vocabulary!$A:$J,3,)=0,"",VLOOKUP(A506,Vocabulary!$A:$J,3,)),"")</f>
        <v/>
      </c>
      <c r="F506" s="13" t="str">
        <f>IFERROR(IF(VLOOKUP(A506,Vocabulary!$A:$J,7,)=0,"",VLOOKUP(A506,Vocabulary!$A:$J,7,)),"")</f>
        <v>external terminology:
http://www.w3.org/ns/locn#poBox</v>
      </c>
      <c r="H506" s="13" t="str">
        <f>IFERROR(IF(VLOOKUP(G506,Vocabulary!$A:$J,10,)=0,"",VLOOKUP(G506,Vocabulary!$A:$J,10,)),"")</f>
        <v/>
      </c>
      <c r="J506" s="13" t="str">
        <f>IFERROR(IF(VLOOKUP(I506,Vocabulary!$A:$J,10,)=0,"",VLOOKUP(I506,Vocabulary!$A:$J,10,)),"")</f>
        <v/>
      </c>
      <c r="K506" s="9">
        <v>554</v>
      </c>
      <c r="L506" s="13" t="str">
        <f>IFERROR(IF(VLOOKUP(K506,Vocabulary!$A:$J,10,)=0,"",VLOOKUP(K506,Vocabulary!$A:$J,10,)),"")</f>
        <v>&lt;vl-adres-ext:postbus&gt;</v>
      </c>
    </row>
    <row r="507" spans="1:12" ht="28.8" x14ac:dyDescent="0.3">
      <c r="A507" s="9">
        <v>557</v>
      </c>
      <c r="B507" s="13" t="str">
        <f>IFERROR(VLOOKUP(A507,Vocabulary!$A:$J,6,),"")</f>
        <v>VL</v>
      </c>
      <c r="C507" s="13" t="str">
        <f>IFERROR(VLOOKUP(A507,Vocabulary!$A:$J,4,),"")</f>
        <v>Location</v>
      </c>
      <c r="D507" s="13" t="str">
        <f>IFERROR(VLOOKUP(A507,Vocabulary!$A:$J,2,),"")</f>
        <v>straatnaam</v>
      </c>
      <c r="E507" s="13" t="str">
        <f>IFERROR(IF(VLOOKUP(A507,Vocabulary!$A:$J,3,)=0,"",VLOOKUP(A507,Vocabulary!$A:$J,3,)),"")</f>
        <v/>
      </c>
      <c r="F507" s="13" t="str">
        <f>IFERROR(IF(VLOOKUP(A507,Vocabulary!$A:$J,7,)=0,"",VLOOKUP(A507,Vocabulary!$A:$J,7,)),"")</f>
        <v>external terminology:
http://www.w3.org/ns/locn#thoroughfare</v>
      </c>
      <c r="H507" s="13" t="str">
        <f>IFERROR(IF(VLOOKUP(G507,Vocabulary!$A:$J,10,)=0,"",VLOOKUP(G507,Vocabulary!$A:$J,10,)),"")</f>
        <v/>
      </c>
      <c r="I507" s="24">
        <v>664</v>
      </c>
      <c r="J507" s="13" t="str">
        <f>IFERROR(IF(VLOOKUP(I507,Vocabulary!$A:$J,10,)=0,"",VLOOKUP(I507,Vocabulary!$A:$J,10,)),"")</f>
        <v>&lt;inspire-ad:ThoroughfareName.name&gt;</v>
      </c>
      <c r="K507" s="9">
        <v>557</v>
      </c>
      <c r="L507" s="13" t="str">
        <f>IFERROR(IF(VLOOKUP(K507,Vocabulary!$A:$J,10,)=0,"",VLOOKUP(K507,Vocabulary!$A:$J,10,)),"")</f>
        <v>&lt;vl-adres-ext:straatnaam&gt;</v>
      </c>
    </row>
    <row r="508" spans="1:12" ht="28.8" x14ac:dyDescent="0.3">
      <c r="A508" s="9">
        <v>559</v>
      </c>
      <c r="B508" s="13" t="str">
        <f>IFERROR(VLOOKUP(A508,Vocabulary!$A:$J,6,),"")</f>
        <v>VL</v>
      </c>
      <c r="C508" s="13" t="str">
        <f>IFERROR(VLOOKUP(A508,Vocabulary!$A:$J,4,),"")</f>
        <v>Person</v>
      </c>
      <c r="D508" s="13" t="str">
        <f>IFERROR(VLOOKUP(A508,Vocabulary!$A:$J,2,),"")</f>
        <v>contactpunt</v>
      </c>
      <c r="E508" s="13" t="str">
        <f>IFERROR(IF(VLOOKUP(A508,Vocabulary!$A:$J,3,)=0,"",VLOOKUP(A508,Vocabulary!$A:$J,3,)),"")</f>
        <v>A contact point for a person or organization.</v>
      </c>
      <c r="F508" s="13" t="str">
        <f>IFERROR(IF(VLOOKUP(A508,Vocabulary!$A:$J,7,)=0,"",VLOOKUP(A508,Vocabulary!$A:$J,7,)),"")</f>
        <v>external terminology:
http://schema.org/contactPoint</v>
      </c>
      <c r="H508" s="13" t="str">
        <f>IFERROR(IF(VLOOKUP(G508,Vocabulary!$A:$J,10,)=0,"",VLOOKUP(G508,Vocabulary!$A:$J,10,)),"")</f>
        <v/>
      </c>
      <c r="J508" s="13" t="str">
        <f>IFERROR(IF(VLOOKUP(I508,Vocabulary!$A:$J,10,)=0,"",VLOOKUP(I508,Vocabulary!$A:$J,10,)),"")</f>
        <v/>
      </c>
      <c r="K508" s="9">
        <v>559</v>
      </c>
      <c r="L508" s="13" t="str">
        <f>IFERROR(IF(VLOOKUP(K508,Vocabulary!$A:$J,10,)=0,"",VLOOKUP(K508,Vocabulary!$A:$J,10,)),"")</f>
        <v>&lt;vl-persoon-ext:contactpunt&gt;</v>
      </c>
    </row>
    <row r="509" spans="1:12" ht="72" x14ac:dyDescent="0.3">
      <c r="A509" s="9">
        <v>560</v>
      </c>
      <c r="B509" s="13" t="str">
        <f>IFERROR(VLOOKUP(A509,Vocabulary!$A:$J,6,),"")</f>
        <v>VL</v>
      </c>
      <c r="C509" s="13" t="str">
        <f>IFERROR(VLOOKUP(A509,Vocabulary!$A:$J,4,),"")</f>
        <v>Person</v>
      </c>
      <c r="D509" s="13" t="str">
        <f>IFERROR(VLOOKUP(A509,Vocabulary!$A:$J,2,),"")</f>
        <v>familienaam</v>
      </c>
      <c r="E509" s="13" t="str">
        <f>IFERROR(IF(VLOOKUP(A509,Vocabulary!$A:$J,3,)=0,"",VLOOKUP(A509,Vocabulary!$A:$J,3,)),"")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9" s="13" t="str">
        <f>IFERROR(IF(VLOOKUP(A509,Vocabulary!$A:$J,7,)=0,"",VLOOKUP(A509,Vocabulary!$A:$J,7,)),"")</f>
        <v>external terminology:
http://xmlns.com/foaf/0.1/familyName</v>
      </c>
      <c r="G509" s="4">
        <v>135</v>
      </c>
      <c r="H509" s="13" t="str">
        <f>IFERROR(IF(VLOOKUP(G509,Vocabulary!$A:$J,10,)=0,"",VLOOKUP(G509,Vocabulary!$A:$J,10,)),"")</f>
        <v>&lt;eu:PersonFamilyName&gt;</v>
      </c>
      <c r="I509" s="24">
        <v>332</v>
      </c>
      <c r="J509" s="13" t="str">
        <f>IFERROR(IF(VLOOKUP(I509,Vocabulary!$A:$J,10,)=0,"",VLOOKUP(I509,Vocabulary!$A:$J,10,)),"")</f>
        <v>&lt;foaf:familyName&gt;</v>
      </c>
      <c r="K509" s="9">
        <v>560</v>
      </c>
      <c r="L509" s="13" t="str">
        <f>IFERROR(IF(VLOOKUP(K509,Vocabulary!$A:$J,10,)=0,"",VLOOKUP(K509,Vocabulary!$A:$J,10,)),"")</f>
        <v>&lt;vl-persoon-ext:familienaam&gt;</v>
      </c>
    </row>
    <row r="510" spans="1:12" ht="129.6" x14ac:dyDescent="0.3">
      <c r="A510" s="9">
        <v>561</v>
      </c>
      <c r="B510" s="13" t="str">
        <f>IFERROR(VLOOKUP(A510,Vocabulary!$A:$J,6,),"")</f>
        <v>VL</v>
      </c>
      <c r="C510" s="13" t="str">
        <f>IFERROR(VLOOKUP(A510,Vocabulary!$A:$J,4,),"")</f>
        <v>Person</v>
      </c>
      <c r="D510" s="13" t="str">
        <f>IFERROR(VLOOKUP(A510,Vocabulary!$A:$J,2,),"")</f>
        <v>geboortenaam</v>
      </c>
      <c r="E510" s="13" t="str">
        <f>IFERROR(IF(VLOOKUP(A510,Vocabulary!$A:$J,3,)=0,"",VLOOKUP(A510,Vocabulary!$A:$J,3,)),"")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10" s="13" t="str">
        <f>IFERROR(IF(VLOOKUP(A510,Vocabulary!$A:$J,7,)=0,"",VLOOKUP(A510,Vocabulary!$A:$J,7,)),"")</f>
        <v>external terminology:
http://www.w3.org/ns/person#birthName</v>
      </c>
      <c r="G510" s="4">
        <v>139</v>
      </c>
      <c r="H510" s="13" t="str">
        <f>IFERROR(IF(VLOOKUP(G510,Vocabulary!$A:$J,10,)=0,"",VLOOKUP(G510,Vocabulary!$A:$J,10,)),"")</f>
        <v>&lt;eu:PersonBirthName&gt;</v>
      </c>
      <c r="J510" s="13" t="str">
        <f>IFERROR(IF(VLOOKUP(I510,Vocabulary!$A:$J,10,)=0,"",VLOOKUP(I510,Vocabulary!$A:$J,10,)),"")</f>
        <v/>
      </c>
      <c r="K510" s="9">
        <v>561</v>
      </c>
      <c r="L510" s="13" t="str">
        <f>IFERROR(IF(VLOOKUP(K510,Vocabulary!$A:$J,10,)=0,"",VLOOKUP(K510,Vocabulary!$A:$J,10,)),"")</f>
        <v>&lt;vl-persoon-ext:geboortenaam&gt;</v>
      </c>
    </row>
    <row r="511" spans="1:12" ht="72" x14ac:dyDescent="0.3">
      <c r="A511" s="9">
        <v>562</v>
      </c>
      <c r="B511" s="13" t="str">
        <f>IFERROR(VLOOKUP(A511,Vocabulary!$A:$J,6,),"")</f>
        <v>VL</v>
      </c>
      <c r="C511" s="13" t="str">
        <f>IFERROR(VLOOKUP(A511,Vocabulary!$A:$J,4,),"")</f>
        <v>Person</v>
      </c>
      <c r="D511" s="13" t="str">
        <f>IFERROR(VLOOKUP(A511,Vocabulary!$A:$J,2,),"")</f>
        <v>gegevenNaam</v>
      </c>
      <c r="E511" s="13" t="str">
        <f>IFERROR(IF(VLOOKUP(A511,Vocabulary!$A:$J,3,)=0,"",VLOOKUP(A511,Vocabulary!$A:$J,3,)),"")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11" s="13" t="str">
        <f>IFERROR(IF(VLOOKUP(A511,Vocabulary!$A:$J,7,)=0,"",VLOOKUP(A511,Vocabulary!$A:$J,7,)),"")</f>
        <v>external terminology:
http://xmlns.com/foaf/0.1/givenName</v>
      </c>
      <c r="H511" s="13" t="str">
        <f>IFERROR(IF(VLOOKUP(G511,Vocabulary!$A:$J,10,)=0,"",VLOOKUP(G511,Vocabulary!$A:$J,10,)),"")</f>
        <v/>
      </c>
      <c r="J511" s="13" t="str">
        <f>IFERROR(IF(VLOOKUP(I511,Vocabulary!$A:$J,10,)=0,"",VLOOKUP(I511,Vocabulary!$A:$J,10,)),"")</f>
        <v/>
      </c>
      <c r="K511" s="9">
        <v>562</v>
      </c>
      <c r="L511" s="13" t="str">
        <f>IFERROR(IF(VLOOKUP(K511,Vocabulary!$A:$J,10,)=0,"",VLOOKUP(K511,Vocabulary!$A:$J,10,)),"")</f>
        <v>&lt;vl-persoon-ext:gegevenNaam&gt;</v>
      </c>
    </row>
    <row r="512" spans="1:12" ht="28.8" x14ac:dyDescent="0.3">
      <c r="A512" s="9">
        <v>563</v>
      </c>
      <c r="B512" s="13" t="str">
        <f>IFERROR(VLOOKUP(A512,Vocabulary!$A:$J,6,),"")</f>
        <v>VL</v>
      </c>
      <c r="C512" s="13" t="str">
        <f>IFERROR(VLOOKUP(A512,Vocabulary!$A:$J,4,),"")</f>
        <v>Person</v>
      </c>
      <c r="D512" s="13" t="str">
        <f>IFERROR(VLOOKUP(A512,Vocabulary!$A:$J,2,),"")</f>
        <v>inwonerschap</v>
      </c>
      <c r="E512" s="13" t="str">
        <f>IFERROR(IF(VLOOKUP(A512,Vocabulary!$A:$J,3,)=0,"",VLOOKUP(A512,Vocabulary!$A:$J,3,)),"")</f>
        <v/>
      </c>
      <c r="F512" s="13" t="str">
        <f>IFERROR(IF(VLOOKUP(A512,Vocabulary!$A:$J,7,)=0,"",VLOOKUP(A512,Vocabulary!$A:$J,7,)),"")</f>
        <v>external terminology:
http://www.w3.org/ns/person#residency</v>
      </c>
      <c r="H512" s="13" t="str">
        <f>IFERROR(IF(VLOOKUP(G512,Vocabulary!$A:$J,10,)=0,"",VLOOKUP(G512,Vocabulary!$A:$J,10,)),"")</f>
        <v/>
      </c>
      <c r="J512" s="13" t="str">
        <f>IFERROR(IF(VLOOKUP(I512,Vocabulary!$A:$J,10,)=0,"",VLOOKUP(I512,Vocabulary!$A:$J,10,)),"")</f>
        <v/>
      </c>
      <c r="K512" s="9">
        <v>563</v>
      </c>
      <c r="L512" s="13" t="str">
        <f>IFERROR(IF(VLOOKUP(K512,Vocabulary!$A:$J,10,)=0,"",VLOOKUP(K512,Vocabulary!$A:$J,10,)),"")</f>
        <v>&lt;vl-persoon-ext:inwonerschap&gt;</v>
      </c>
    </row>
    <row r="513" spans="1:12" ht="28.8" x14ac:dyDescent="0.3">
      <c r="A513" s="9">
        <v>564</v>
      </c>
      <c r="B513" s="13" t="str">
        <f>IFERROR(VLOOKUP(A513,Vocabulary!$A:$J,6,),"")</f>
        <v>VL</v>
      </c>
      <c r="C513" s="13" t="str">
        <f>IFERROR(VLOOKUP(A513,Vocabulary!$A:$J,4,),"")</f>
        <v>Person</v>
      </c>
      <c r="D513" s="13" t="str">
        <f>IFERROR(VLOOKUP(A513,Vocabulary!$A:$J,2,),"")</f>
        <v>naam</v>
      </c>
      <c r="E513" s="13" t="str">
        <f>IFERROR(IF(VLOOKUP(A513,Vocabulary!$A:$J,3,)=0,"",VLOOKUP(A513,Vocabulary!$A:$J,3,)),"")</f>
        <v/>
      </c>
      <c r="F513" s="13" t="str">
        <f>IFERROR(IF(VLOOKUP(A513,Vocabulary!$A:$J,7,)=0,"",VLOOKUP(A513,Vocabulary!$A:$J,7,)),"")</f>
        <v>external terminology:
http://xmlns.com/foaf/0.1/name</v>
      </c>
      <c r="H513" s="13" t="str">
        <f>IFERROR(IF(VLOOKUP(G513,Vocabulary!$A:$J,10,)=0,"",VLOOKUP(G513,Vocabulary!$A:$J,10,)),"")</f>
        <v/>
      </c>
      <c r="J513" s="13" t="str">
        <f>IFERROR(IF(VLOOKUP(I513,Vocabulary!$A:$J,10,)=0,"",VLOOKUP(I513,Vocabulary!$A:$J,10,)),"")</f>
        <v/>
      </c>
      <c r="K513" s="9">
        <v>564</v>
      </c>
      <c r="L513" s="13" t="str">
        <f>IFERROR(IF(VLOOKUP(K513,Vocabulary!$A:$J,10,)=0,"",VLOOKUP(K513,Vocabulary!$A:$J,10,)),"")</f>
        <v>&lt;vl-persoon-ext:naam&gt;</v>
      </c>
    </row>
    <row r="514" spans="1:12" ht="86.4" x14ac:dyDescent="0.3">
      <c r="A514" s="9">
        <v>565</v>
      </c>
      <c r="B514" s="13" t="str">
        <f>IFERROR(VLOOKUP(A514,Vocabulary!$A:$J,6,),"")</f>
        <v>VL</v>
      </c>
      <c r="C514" s="13" t="str">
        <f>IFERROR(VLOOKUP(A514,Vocabulary!$A:$J,4,),"")</f>
        <v>Person</v>
      </c>
      <c r="D514" s="13" t="str">
        <f>IFERROR(VLOOKUP(A514,Vocabulary!$A:$J,2,),"")</f>
        <v>patroniem</v>
      </c>
      <c r="E514" s="13" t="str">
        <f>IFERROR(IF(VLOOKUP(A514,Vocabulary!$A:$J,3,)=0,"",VLOOKUP(A514,Vocabulary!$A:$J,3,)),"")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4" s="13" t="str">
        <f>IFERROR(IF(VLOOKUP(A514,Vocabulary!$A:$J,7,)=0,"",VLOOKUP(A514,Vocabulary!$A:$J,7,)),"")</f>
        <v>external terminology:
http://www.w3.org/ns/person#patronymicName</v>
      </c>
      <c r="G514" s="4">
        <v>136</v>
      </c>
      <c r="H514" s="13" t="str">
        <f>IFERROR(IF(VLOOKUP(G514,Vocabulary!$A:$J,10,)=0,"",VLOOKUP(G514,Vocabulary!$A:$J,10,)),"")</f>
        <v>&lt;eu:PersonPatronymicName&gt;</v>
      </c>
      <c r="J514" s="13" t="str">
        <f>IFERROR(IF(VLOOKUP(I514,Vocabulary!$A:$J,10,)=0,"",VLOOKUP(I514,Vocabulary!$A:$J,10,)),"")</f>
        <v/>
      </c>
      <c r="K514" s="9">
        <v>565</v>
      </c>
      <c r="L514" s="13" t="str">
        <f>IFERROR(IF(VLOOKUP(K514,Vocabulary!$A:$J,10,)=0,"",VLOOKUP(K514,Vocabulary!$A:$J,10,)),"")</f>
        <v>&lt;vl-persoon-ext:patroniem&gt;</v>
      </c>
    </row>
    <row r="515" spans="1:12" ht="57.6" x14ac:dyDescent="0.3">
      <c r="A515" s="9">
        <v>566</v>
      </c>
      <c r="B515" s="13" t="str">
        <f>IFERROR(VLOOKUP(A515,Vocabulary!$A:$J,6,),"")</f>
        <v>VL</v>
      </c>
      <c r="C515" s="13" t="str">
        <f>IFERROR(VLOOKUP(A515,Vocabulary!$A:$J,4,),"")</f>
        <v>Person</v>
      </c>
      <c r="D515" s="13" t="str">
        <f>IFERROR(VLOOKUP(A515,Vocabulary!$A:$J,2,),"")</f>
        <v>Persoon</v>
      </c>
      <c r="E515" s="13" t="str">
        <f>IFERROR(IF(VLOOKUP(A515,Vocabulary!$A:$J,3,)=0,"",VLOOKUP(A515,Vocabulary!$A:$J,3,)),"")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F515" s="13" t="str">
        <f>IFERROR(IF(VLOOKUP(A515,Vocabulary!$A:$J,7,)=0,"",VLOOKUP(A515,Vocabulary!$A:$J,7,)),"")</f>
        <v>external terminology:
http://www.w3.org/ns/person#Person</v>
      </c>
      <c r="H515" s="13" t="str">
        <f>IFERROR(IF(VLOOKUP(G515,Vocabulary!$A:$J,10,)=0,"",VLOOKUP(G515,Vocabulary!$A:$J,10,)),"")</f>
        <v/>
      </c>
      <c r="I515" s="24">
        <v>323</v>
      </c>
      <c r="J515" s="13" t="str">
        <f>IFERROR(IF(VLOOKUP(I515,Vocabulary!$A:$J,10,)=0,"",VLOOKUP(I515,Vocabulary!$A:$J,10,)),"")</f>
        <v>&lt;person:Person&gt;</v>
      </c>
      <c r="K515" s="9">
        <v>566</v>
      </c>
      <c r="L515" s="13" t="str">
        <f>IFERROR(IF(VLOOKUP(K515,Vocabulary!$A:$J,10,)=0,"",VLOOKUP(K515,Vocabulary!$A:$J,10,)),"")</f>
        <v>&lt;vl-persoon-ext:Persoon&gt;</v>
      </c>
    </row>
    <row r="516" spans="1:12" ht="28.8" x14ac:dyDescent="0.3">
      <c r="A516" s="9">
        <v>567</v>
      </c>
      <c r="B516" s="13" t="str">
        <f>IFERROR(VLOOKUP(A516,Vocabulary!$A:$J,6,),"")</f>
        <v>VL</v>
      </c>
      <c r="C516" s="13" t="str">
        <f>IFERROR(VLOOKUP(A516,Vocabulary!$A:$J,4,),"")</f>
        <v>Person</v>
      </c>
      <c r="D516" s="13" t="str">
        <f>IFERROR(VLOOKUP(A516,Vocabulary!$A:$J,2,),"")</f>
        <v>staatsburgerschap</v>
      </c>
      <c r="E516" s="13" t="str">
        <f>IFERROR(IF(VLOOKUP(A516,Vocabulary!$A:$J,3,)=0,"",VLOOKUP(A516,Vocabulary!$A:$J,3,)),"")</f>
        <v/>
      </c>
      <c r="F516" s="13" t="str">
        <f>IFERROR(IF(VLOOKUP(A516,Vocabulary!$A:$J,7,)=0,"",VLOOKUP(A516,Vocabulary!$A:$J,7,)),"")</f>
        <v>external terminology:
http://www.w3.org/ns/person#citizenship</v>
      </c>
      <c r="H516" s="13" t="str">
        <f>IFERROR(IF(VLOOKUP(G516,Vocabulary!$A:$J,10,)=0,"",VLOOKUP(G516,Vocabulary!$A:$J,10,)),"")</f>
        <v/>
      </c>
      <c r="J516" s="13" t="str">
        <f>IFERROR(IF(VLOOKUP(I516,Vocabulary!$A:$J,10,)=0,"",VLOOKUP(I516,Vocabulary!$A:$J,10,)),"")</f>
        <v/>
      </c>
      <c r="K516" s="9">
        <v>567</v>
      </c>
      <c r="L516" s="13" t="str">
        <f>IFERROR(IF(VLOOKUP(K516,Vocabulary!$A:$J,10,)=0,"",VLOOKUP(K516,Vocabulary!$A:$J,10,)),"")</f>
        <v>&lt;vl-persoon-ext:staatsburgerschap&gt;</v>
      </c>
    </row>
    <row r="517" spans="1:12" ht="28.8" x14ac:dyDescent="0.3">
      <c r="A517" s="9">
        <v>568</v>
      </c>
      <c r="B517" s="13" t="str">
        <f>IFERROR(VLOOKUP(A517,Vocabulary!$A:$J,6,),"")</f>
        <v>VL</v>
      </c>
      <c r="C517" s="13" t="str">
        <f>IFERROR(VLOOKUP(A517,Vocabulary!$A:$J,4,),"")</f>
        <v>Organization</v>
      </c>
      <c r="D517" s="13" t="str">
        <f>IFERROR(VLOOKUP(A517,Vocabulary!$A:$J,2,),"")</f>
        <v>alternatieveLabel</v>
      </c>
      <c r="E517" s="13" t="str">
        <f>IFERROR(IF(VLOOKUP(A517,Vocabulary!$A:$J,3,)=0,"",VLOOKUP(A517,Vocabulary!$A:$J,3,)),"")</f>
        <v/>
      </c>
      <c r="F517" s="13" t="str">
        <f>IFERROR(IF(VLOOKUP(A517,Vocabulary!$A:$J,7,)=0,"",VLOOKUP(A517,Vocabulary!$A:$J,7,)),"")</f>
        <v>external terminology:
http://www.w3.org/2004/02/skos/core#altLabel</v>
      </c>
      <c r="H517" s="13" t="str">
        <f>IFERROR(IF(VLOOKUP(G517,Vocabulary!$A:$J,10,)=0,"",VLOOKUP(G517,Vocabulary!$A:$J,10,)),"")</f>
        <v/>
      </c>
      <c r="J517" s="13" t="str">
        <f>IFERROR(IF(VLOOKUP(I517,Vocabulary!$A:$J,10,)=0,"",VLOOKUP(I517,Vocabulary!$A:$J,10,)),"")</f>
        <v/>
      </c>
      <c r="K517" s="9">
        <v>568</v>
      </c>
      <c r="L517" s="13" t="str">
        <f>IFERROR(IF(VLOOKUP(K517,Vocabulary!$A:$J,10,)=0,"",VLOOKUP(K517,Vocabulary!$A:$J,10,)),"")</f>
        <v>&lt;vl-organisatie-ext:alternatieveLabel&gt;</v>
      </c>
    </row>
    <row r="518" spans="1:12" ht="28.8" x14ac:dyDescent="0.3">
      <c r="A518" s="9">
        <v>569</v>
      </c>
      <c r="B518" s="13" t="str">
        <f>IFERROR(VLOOKUP(A518,Vocabulary!$A:$J,6,),"")</f>
        <v>VL</v>
      </c>
      <c r="C518" s="13" t="str">
        <f>IFERROR(VLOOKUP(A518,Vocabulary!$A:$J,4,),"")</f>
        <v>Organization</v>
      </c>
      <c r="D518" s="13" t="str">
        <f>IFERROR(VLOOKUP(A518,Vocabulary!$A:$J,2,),"")</f>
        <v>beschrijving</v>
      </c>
      <c r="E518" s="13" t="str">
        <f>IFERROR(IF(VLOOKUP(A518,Vocabulary!$A:$J,3,)=0,"",VLOOKUP(A518,Vocabulary!$A:$J,3,)),"")</f>
        <v/>
      </c>
      <c r="F518" s="13" t="str">
        <f>IFERROR(IF(VLOOKUP(A518,Vocabulary!$A:$J,7,)=0,"",VLOOKUP(A518,Vocabulary!$A:$J,7,)),"")</f>
        <v>external terminology:
http://purl.org/dc/terms/description</v>
      </c>
      <c r="H518" s="13" t="str">
        <f>IFERROR(IF(VLOOKUP(G518,Vocabulary!$A:$J,10,)=0,"",VLOOKUP(G518,Vocabulary!$A:$J,10,)),"")</f>
        <v/>
      </c>
      <c r="J518" s="13" t="str">
        <f>IFERROR(IF(VLOOKUP(I518,Vocabulary!$A:$J,10,)=0,"",VLOOKUP(I518,Vocabulary!$A:$J,10,)),"")</f>
        <v/>
      </c>
      <c r="K518" s="9">
        <v>569</v>
      </c>
      <c r="L518" s="13" t="str">
        <f>IFERROR(IF(VLOOKUP(K518,Vocabulary!$A:$J,10,)=0,"",VLOOKUP(K518,Vocabulary!$A:$J,10,)),"")</f>
        <v>&lt;vl-organisatie-ext:beschrijving&gt;</v>
      </c>
    </row>
    <row r="519" spans="1:12" ht="28.8" x14ac:dyDescent="0.3">
      <c r="A519" s="9">
        <v>570</v>
      </c>
      <c r="B519" s="13" t="str">
        <f>IFERROR(VLOOKUP(A519,Vocabulary!$A:$J,6,),"")</f>
        <v>VL</v>
      </c>
      <c r="C519" s="13" t="str">
        <f>IFERROR(VLOOKUP(A519,Vocabulary!$A:$J,4,),"")</f>
        <v>Organization</v>
      </c>
      <c r="D519" s="13" t="str">
        <f>IFERROR(VLOOKUP(A519,Vocabulary!$A:$J,2,),"")</f>
        <v>classificatie</v>
      </c>
      <c r="E519" s="13" t="str">
        <f>IFERROR(IF(VLOOKUP(A519,Vocabulary!$A:$J,3,)=0,"",VLOOKUP(A519,Vocabulary!$A:$J,3,)),"")</f>
        <v/>
      </c>
      <c r="F519" s="13" t="str">
        <f>IFERROR(IF(VLOOKUP(A519,Vocabulary!$A:$J,7,)=0,"",VLOOKUP(A519,Vocabulary!$A:$J,7,)),"")</f>
        <v>external terminology:
http://www.w3.org/ns/org#classification</v>
      </c>
      <c r="H519" s="13" t="str">
        <f>IFERROR(IF(VLOOKUP(G519,Vocabulary!$A:$J,10,)=0,"",VLOOKUP(G519,Vocabulary!$A:$J,10,)),"")</f>
        <v/>
      </c>
      <c r="J519" s="13" t="str">
        <f>IFERROR(IF(VLOOKUP(I519,Vocabulary!$A:$J,10,)=0,"",VLOOKUP(I519,Vocabulary!$A:$J,10,)),"")</f>
        <v/>
      </c>
      <c r="K519" s="9">
        <v>570</v>
      </c>
      <c r="L519" s="13" t="str">
        <f>IFERROR(IF(VLOOKUP(K519,Vocabulary!$A:$J,10,)=0,"",VLOOKUP(K519,Vocabulary!$A:$J,10,)),"")</f>
        <v>&lt;vl-organisatie-ext:classificatie&gt;</v>
      </c>
    </row>
    <row r="520" spans="1:12" ht="28.8" x14ac:dyDescent="0.3">
      <c r="A520" s="9">
        <v>571</v>
      </c>
      <c r="B520" s="13" t="str">
        <f>IFERROR(VLOOKUP(A520,Vocabulary!$A:$J,6,),"")</f>
        <v>VL</v>
      </c>
      <c r="C520" s="13" t="str">
        <f>IFERROR(VLOOKUP(A520,Vocabulary!$A:$J,4,),"")</f>
        <v>Organization</v>
      </c>
      <c r="D520" s="13" t="str">
        <f>IFERROR(VLOOKUP(A520,Vocabulary!$A:$J,2,),"")</f>
        <v>contactpunt</v>
      </c>
      <c r="E520" s="13" t="str">
        <f>IFERROR(IF(VLOOKUP(A520,Vocabulary!$A:$J,3,)=0,"",VLOOKUP(A520,Vocabulary!$A:$J,3,)),"")</f>
        <v>A contact point for a person or organization.</v>
      </c>
      <c r="F520" s="13" t="str">
        <f>IFERROR(IF(VLOOKUP(A520,Vocabulary!$A:$J,7,)=0,"",VLOOKUP(A520,Vocabulary!$A:$J,7,)),"")</f>
        <v>external terminology:
http://schema.org/contactPoint</v>
      </c>
      <c r="H520" s="13" t="str">
        <f>IFERROR(IF(VLOOKUP(G520,Vocabulary!$A:$J,10,)=0,"",VLOOKUP(G520,Vocabulary!$A:$J,10,)),"")</f>
        <v/>
      </c>
      <c r="J520" s="13" t="str">
        <f>IFERROR(IF(VLOOKUP(I520,Vocabulary!$A:$J,10,)=0,"",VLOOKUP(I520,Vocabulary!$A:$J,10,)),"")</f>
        <v/>
      </c>
      <c r="K520" s="9">
        <v>571</v>
      </c>
      <c r="L520" s="13" t="str">
        <f>IFERROR(IF(VLOOKUP(K520,Vocabulary!$A:$J,10,)=0,"",VLOOKUP(K520,Vocabulary!$A:$J,10,)),"")</f>
        <v>&lt;vl-organisatie-ext:contactpunt&gt;</v>
      </c>
    </row>
    <row r="521" spans="1:12" ht="28.8" x14ac:dyDescent="0.3">
      <c r="A521" s="9">
        <v>572</v>
      </c>
      <c r="B521" s="13" t="str">
        <f>IFERROR(VLOOKUP(A521,Vocabulary!$A:$J,6,),"")</f>
        <v>VL</v>
      </c>
      <c r="C521" s="13" t="str">
        <f>IFERROR(VLOOKUP(A521,Vocabulary!$A:$J,4,),"")</f>
        <v>Organization</v>
      </c>
      <c r="D521" s="13" t="str">
        <f>IFERROR(VLOOKUP(A521,Vocabulary!$A:$J,2,),"")</f>
        <v>datum</v>
      </c>
      <c r="E521" s="13" t="str">
        <f>IFERROR(IF(VLOOKUP(A521,Vocabulary!$A:$J,3,)=0,"",VLOOKUP(A521,Vocabulary!$A:$J,3,)),"")</f>
        <v/>
      </c>
      <c r="F521" s="13" t="str">
        <f>IFERROR(IF(VLOOKUP(A521,Vocabulary!$A:$J,7,)=0,"",VLOOKUP(A521,Vocabulary!$A:$J,7,)),"")</f>
        <v>external terminology:
http://purl.org/dc/terms/date</v>
      </c>
      <c r="H521" s="13" t="str">
        <f>IFERROR(IF(VLOOKUP(G521,Vocabulary!$A:$J,10,)=0,"",VLOOKUP(G521,Vocabulary!$A:$J,10,)),"")</f>
        <v/>
      </c>
      <c r="J521" s="13" t="str">
        <f>IFERROR(IF(VLOOKUP(I521,Vocabulary!$A:$J,10,)=0,"",VLOOKUP(I521,Vocabulary!$A:$J,10,)),"")</f>
        <v/>
      </c>
      <c r="K521" s="9">
        <v>572</v>
      </c>
      <c r="L521" s="13" t="str">
        <f>IFERROR(IF(VLOOKUP(K521,Vocabulary!$A:$J,10,)=0,"",VLOOKUP(K521,Vocabulary!$A:$J,10,)),"")</f>
        <v>&lt;vl-organisatie-ext:datum&gt;</v>
      </c>
    </row>
    <row r="522" spans="1:12" ht="28.8" x14ac:dyDescent="0.3">
      <c r="A522" s="9">
        <v>573</v>
      </c>
      <c r="B522" s="13" t="str">
        <f>IFERROR(VLOOKUP(A522,Vocabulary!$A:$J,6,),"")</f>
        <v>VL</v>
      </c>
      <c r="C522" s="13" t="str">
        <f>IFERROR(VLOOKUP(A522,Vocabulary!$A:$J,4,),"")</f>
        <v>Organization</v>
      </c>
      <c r="D522" s="13" t="str">
        <f>IFERROR(VLOOKUP(A522,Vocabulary!$A:$J,2,),"")</f>
        <v>doel</v>
      </c>
      <c r="E522" s="13" t="str">
        <f>IFERROR(IF(VLOOKUP(A522,Vocabulary!$A:$J,3,)=0,"",VLOOKUP(A522,Vocabulary!$A:$J,3,)),"")</f>
        <v/>
      </c>
      <c r="F522" s="13" t="str">
        <f>IFERROR(IF(VLOOKUP(A522,Vocabulary!$A:$J,7,)=0,"",VLOOKUP(A522,Vocabulary!$A:$J,7,)),"")</f>
        <v>external terminology:
http://www.w3.org/ns/org#purpose</v>
      </c>
      <c r="H522" s="13" t="str">
        <f>IFERROR(IF(VLOOKUP(G522,Vocabulary!$A:$J,10,)=0,"",VLOOKUP(G522,Vocabulary!$A:$J,10,)),"")</f>
        <v/>
      </c>
      <c r="J522" s="13" t="str">
        <f>IFERROR(IF(VLOOKUP(I522,Vocabulary!$A:$J,10,)=0,"",VLOOKUP(I522,Vocabulary!$A:$J,10,)),"")</f>
        <v/>
      </c>
      <c r="K522" s="9">
        <v>573</v>
      </c>
      <c r="L522" s="13" t="str">
        <f>IFERROR(IF(VLOOKUP(K522,Vocabulary!$A:$J,10,)=0,"",VLOOKUP(K522,Vocabulary!$A:$J,10,)),"")</f>
        <v>&lt;vl-organisatie-ext:doel&gt;</v>
      </c>
    </row>
    <row r="523" spans="1:12" ht="28.8" x14ac:dyDescent="0.3">
      <c r="A523" s="9">
        <v>574</v>
      </c>
      <c r="B523" s="13" t="str">
        <f>IFERROR(VLOOKUP(A523,Vocabulary!$A:$J,6,),"")</f>
        <v>VL</v>
      </c>
      <c r="C523" s="13" t="str">
        <f>IFERROR(VLOOKUP(A523,Vocabulary!$A:$J,4,),"")</f>
        <v>Organization</v>
      </c>
      <c r="D523" s="13" t="str">
        <f>IFERROR(VLOOKUP(A523,Vocabulary!$A:$J,2,),"")</f>
        <v>eenheidVan</v>
      </c>
      <c r="E523" s="13" t="str">
        <f>IFERROR(IF(VLOOKUP(A523,Vocabulary!$A:$J,3,)=0,"",VLOOKUP(A523,Vocabulary!$A:$J,3,)),"")</f>
        <v/>
      </c>
      <c r="F523" s="13" t="str">
        <f>IFERROR(IF(VLOOKUP(A523,Vocabulary!$A:$J,7,)=0,"",VLOOKUP(A523,Vocabulary!$A:$J,7,)),"")</f>
        <v>external terminology:
http://www.w3.org/ns/org#unitOf</v>
      </c>
      <c r="G523" s="4">
        <v>167</v>
      </c>
      <c r="H523" s="13" t="str">
        <f>IFERROR(IF(VLOOKUP(G523,Vocabulary!$A:$J,10,)=0,"",VLOOKUP(G523,Vocabulary!$A:$J,10,)),"")</f>
        <v>&lt;eu:PublicOrganizationUnitOf&gt;</v>
      </c>
      <c r="I523" s="24">
        <v>661</v>
      </c>
      <c r="J523" s="13" t="str">
        <f>IFERROR(IF(VLOOKUP(I523,Vocabulary!$A:$J,10,)=0,"",VLOOKUP(I523,Vocabulary!$A:$J,10,)),"")</f>
        <v>&lt;org:unitOf&gt;</v>
      </c>
      <c r="K523" s="9">
        <v>574</v>
      </c>
      <c r="L523" s="13" t="str">
        <f>IFERROR(IF(VLOOKUP(K523,Vocabulary!$A:$J,10,)=0,"",VLOOKUP(K523,Vocabulary!$A:$J,10,)),"")</f>
        <v>&lt;vl-organisatie-ext:eenheidVan&gt;</v>
      </c>
    </row>
    <row r="524" spans="1:12" ht="100.8" x14ac:dyDescent="0.3">
      <c r="A524" s="9">
        <v>575</v>
      </c>
      <c r="B524" s="13" t="str">
        <f>IFERROR(VLOOKUP(A524,Vocabulary!$A:$J,6,),"")</f>
        <v>VL</v>
      </c>
      <c r="C524" s="13" t="str">
        <f>IFERROR(VLOOKUP(A524,Vocabulary!$A:$J,4,),"")</f>
        <v>Organization</v>
      </c>
      <c r="D524" s="13" t="str">
        <f>IFERROR(VLOOKUP(A524,Vocabulary!$A:$J,2,),"")</f>
        <v>FormeleOrganisatie</v>
      </c>
      <c r="E524" s="13" t="str">
        <f>IFERROR(IF(VLOOKUP(A524,Vocabulary!$A:$J,3,)=0,"",VLOOKUP(A524,Vocabulary!$A:$J,3,)),"")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4" s="13" t="str">
        <f>IFERROR(IF(VLOOKUP(A524,Vocabulary!$A:$J,7,)=0,"",VLOOKUP(A524,Vocabulary!$A:$J,7,)),"")</f>
        <v>external terminology:
http://www.w3.org/ns/org#FormalOrganization</v>
      </c>
      <c r="H524" s="13" t="str">
        <f>IFERROR(IF(VLOOKUP(G524,Vocabulary!$A:$J,10,)=0,"",VLOOKUP(G524,Vocabulary!$A:$J,10,)),"")</f>
        <v/>
      </c>
      <c r="I524" s="24">
        <v>658</v>
      </c>
      <c r="J524" s="13" t="str">
        <f>IFERROR(IF(VLOOKUP(I524,Vocabulary!$A:$J,10,)=0,"",VLOOKUP(I524,Vocabulary!$A:$J,10,)),"")</f>
        <v>&lt;org:FormalOrganization&gt;</v>
      </c>
      <c r="K524" s="9">
        <v>575</v>
      </c>
      <c r="L524" s="13" t="str">
        <f>IFERROR(IF(VLOOKUP(K524,Vocabulary!$A:$J,10,)=0,"",VLOOKUP(K524,Vocabulary!$A:$J,10,)),"")</f>
        <v>&lt;vl-organisatie-ext:FormeleOrganisatie&gt;</v>
      </c>
    </row>
    <row r="525" spans="1:12" ht="28.8" x14ac:dyDescent="0.3">
      <c r="A525" s="9">
        <v>576</v>
      </c>
      <c r="B525" s="13" t="str">
        <f>IFERROR(VLOOKUP(A525,Vocabulary!$A:$J,6,),"")</f>
        <v>VL</v>
      </c>
      <c r="C525" s="13" t="str">
        <f>IFERROR(VLOOKUP(A525,Vocabulary!$A:$J,4,),"")</f>
        <v>Organization</v>
      </c>
      <c r="D525" s="13" t="str">
        <f>IFERROR(VLOOKUP(A525,Vocabulary!$A:$J,2,),"")</f>
        <v>gelinktMet</v>
      </c>
      <c r="E525" s="13" t="str">
        <f>IFERROR(IF(VLOOKUP(A525,Vocabulary!$A:$J,3,)=0,"",VLOOKUP(A525,Vocabulary!$A:$J,3,)),"")</f>
        <v/>
      </c>
      <c r="F525" s="13" t="str">
        <f>IFERROR(IF(VLOOKUP(A525,Vocabulary!$A:$J,7,)=0,"",VLOOKUP(A525,Vocabulary!$A:$J,7,)),"")</f>
        <v>external terminology:
http://www.w3.org/ns/org#linkedTo</v>
      </c>
      <c r="H525" s="13" t="str">
        <f>IFERROR(IF(VLOOKUP(G525,Vocabulary!$A:$J,10,)=0,"",VLOOKUP(G525,Vocabulary!$A:$J,10,)),"")</f>
        <v/>
      </c>
      <c r="J525" s="13" t="str">
        <f>IFERROR(IF(VLOOKUP(I525,Vocabulary!$A:$J,10,)=0,"",VLOOKUP(I525,Vocabulary!$A:$J,10,)),"")</f>
        <v/>
      </c>
      <c r="K525" s="9">
        <v>576</v>
      </c>
      <c r="L525" s="13" t="str">
        <f>IFERROR(IF(VLOOKUP(K525,Vocabulary!$A:$J,10,)=0,"",VLOOKUP(K525,Vocabulary!$A:$J,10,)),"")</f>
        <v>&lt;vl-organisatie-ext:gelinktMet&gt;</v>
      </c>
    </row>
    <row r="526" spans="1:12" ht="288" x14ac:dyDescent="0.3">
      <c r="A526" s="9">
        <v>577</v>
      </c>
      <c r="B526" s="13" t="str">
        <f>IFERROR(VLOOKUP(A526,Vocabulary!$A:$J,6,),"")</f>
        <v>VL</v>
      </c>
      <c r="C526" s="13" t="str">
        <f>IFERROR(VLOOKUP(A526,Vocabulary!$A:$J,4,),"")</f>
        <v>Organization</v>
      </c>
      <c r="D526" s="13" t="str">
        <f>IFERROR(VLOOKUP(A526,Vocabulary!$A:$J,2,),"")</f>
        <v>GeregistreerdeOrganisatie</v>
      </c>
      <c r="E526" s="13" t="str">
        <f>IFERROR(IF(VLOOKUP(A526,Vocabulary!$A:$J,3,)=0,"",VLOOKUP(A526,Vocabulary!$A:$J,3,)),"")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6" s="13" t="str">
        <f>IFERROR(IF(VLOOKUP(A526,Vocabulary!$A:$J,7,)=0,"",VLOOKUP(A526,Vocabulary!$A:$J,7,)),"")</f>
        <v>external terminology:
http://www.w3.org/ns/regorg#RegisteredOrganization</v>
      </c>
      <c r="H526" s="13" t="str">
        <f>IFERROR(IF(VLOOKUP(G526,Vocabulary!$A:$J,10,)=0,"",VLOOKUP(G526,Vocabulary!$A:$J,10,)),"")</f>
        <v/>
      </c>
      <c r="I526" s="24">
        <v>659</v>
      </c>
      <c r="J526" s="13" t="str">
        <f>IFERROR(IF(VLOOKUP(I526,Vocabulary!$A:$J,10,)=0,"",VLOOKUP(I526,Vocabulary!$A:$J,10,)),"")</f>
        <v>&lt;rov:RegisteredOrganization&gt;</v>
      </c>
      <c r="K526" s="9">
        <v>577</v>
      </c>
      <c r="L526" s="13" t="str">
        <f>IFERROR(IF(VLOOKUP(K526,Vocabulary!$A:$J,10,)=0,"",VLOOKUP(K526,Vocabulary!$A:$J,10,)),"")</f>
        <v>&lt;vl-organisatie-ext:GeregistreerdeOrganisatie&gt;</v>
      </c>
    </row>
    <row r="527" spans="1:12" ht="28.8" x14ac:dyDescent="0.3">
      <c r="A527" s="9">
        <v>578</v>
      </c>
      <c r="B527" s="13" t="str">
        <f>IFERROR(VLOOKUP(A527,Vocabulary!$A:$J,6,),"")</f>
        <v>VL</v>
      </c>
      <c r="C527" s="13" t="str">
        <f>IFERROR(VLOOKUP(A527,Vocabulary!$A:$J,4,),"")</f>
        <v>Organization</v>
      </c>
      <c r="D527" s="13" t="str">
        <f>IFERROR(VLOOKUP(A527,Vocabulary!$A:$J,2,),"")</f>
        <v>gevolgVan</v>
      </c>
      <c r="E527" s="13" t="str">
        <f>IFERROR(IF(VLOOKUP(A527,Vocabulary!$A:$J,3,)=0,"",VLOOKUP(A527,Vocabulary!$A:$J,3,)),"")</f>
        <v/>
      </c>
      <c r="F527" s="13" t="str">
        <f>IFERROR(IF(VLOOKUP(A527,Vocabulary!$A:$J,7,)=0,"",VLOOKUP(A527,Vocabulary!$A:$J,7,)),"")</f>
        <v>external terminology:
http://www.w3.org/ns/org#resultedFrom</v>
      </c>
      <c r="H527" s="13" t="str">
        <f>IFERROR(IF(VLOOKUP(G527,Vocabulary!$A:$J,10,)=0,"",VLOOKUP(G527,Vocabulary!$A:$J,10,)),"")</f>
        <v/>
      </c>
      <c r="J527" s="13" t="str">
        <f>IFERROR(IF(VLOOKUP(I527,Vocabulary!$A:$J,10,)=0,"",VLOOKUP(I527,Vocabulary!$A:$J,10,)),"")</f>
        <v/>
      </c>
      <c r="K527" s="9">
        <v>578</v>
      </c>
      <c r="L527" s="13" t="str">
        <f>IFERROR(IF(VLOOKUP(K527,Vocabulary!$A:$J,10,)=0,"",VLOOKUP(K527,Vocabulary!$A:$J,10,)),"")</f>
        <v>&lt;vl-organisatie-ext:gevolgVan&gt;</v>
      </c>
    </row>
    <row r="528" spans="1:12" ht="28.8" x14ac:dyDescent="0.3">
      <c r="A528" s="9">
        <v>579</v>
      </c>
      <c r="B528" s="13" t="str">
        <f>IFERROR(VLOOKUP(A528,Vocabulary!$A:$J,6,),"")</f>
        <v>VL</v>
      </c>
      <c r="C528" s="13" t="str">
        <f>IFERROR(VLOOKUP(A528,Vocabulary!$A:$J,4,),"")</f>
        <v>Organization</v>
      </c>
      <c r="D528" s="13" t="str">
        <f>IFERROR(VLOOKUP(A528,Vocabulary!$A:$J,2,),"")</f>
        <v>heeft</v>
      </c>
      <c r="E528" s="13" t="str">
        <f>IFERROR(IF(VLOOKUP(A528,Vocabulary!$A:$J,3,)=0,"",VLOOKUP(A528,Vocabulary!$A:$J,3,)),"")</f>
        <v/>
      </c>
      <c r="F528" s="13" t="str">
        <f>IFERROR(IF(VLOOKUP(A528,Vocabulary!$A:$J,7,)=0,"",VLOOKUP(A528,Vocabulary!$A:$J,7,)),"")</f>
        <v>external terminology:
http://www.w3.org/ns/org#hasMembership</v>
      </c>
      <c r="H528" s="13" t="str">
        <f>IFERROR(IF(VLOOKUP(G528,Vocabulary!$A:$J,10,)=0,"",VLOOKUP(G528,Vocabulary!$A:$J,10,)),"")</f>
        <v/>
      </c>
      <c r="J528" s="13" t="str">
        <f>IFERROR(IF(VLOOKUP(I528,Vocabulary!$A:$J,10,)=0,"",VLOOKUP(I528,Vocabulary!$A:$J,10,)),"")</f>
        <v/>
      </c>
      <c r="K528" s="9">
        <v>579</v>
      </c>
      <c r="L528" s="13" t="str">
        <f>IFERROR(IF(VLOOKUP(K528,Vocabulary!$A:$J,10,)=0,"",VLOOKUP(K528,Vocabulary!$A:$J,10,)),"")</f>
        <v>&lt;vl-organisatie-ext:heeft&gt;</v>
      </c>
    </row>
    <row r="529" spans="1:12" ht="28.8" x14ac:dyDescent="0.3">
      <c r="A529" s="9">
        <v>580</v>
      </c>
      <c r="B529" s="13" t="str">
        <f>IFERROR(VLOOKUP(A529,Vocabulary!$A:$J,6,),"")</f>
        <v>VL</v>
      </c>
      <c r="C529" s="13" t="str">
        <f>IFERROR(VLOOKUP(A529,Vocabulary!$A:$J,4,),"")</f>
        <v>Organization</v>
      </c>
      <c r="D529" s="13" t="str">
        <f>IFERROR(VLOOKUP(A529,Vocabulary!$A:$J,2,),"")</f>
        <v>heeftEenheid</v>
      </c>
      <c r="E529" s="13" t="str">
        <f>IFERROR(IF(VLOOKUP(A529,Vocabulary!$A:$J,3,)=0,"",VLOOKUP(A529,Vocabulary!$A:$J,3,)),"")</f>
        <v/>
      </c>
      <c r="F529" s="13" t="str">
        <f>IFERROR(IF(VLOOKUP(A529,Vocabulary!$A:$J,7,)=0,"",VLOOKUP(A529,Vocabulary!$A:$J,7,)),"")</f>
        <v>external terminology:
http://www.w3.org/ns/org#hasUnit</v>
      </c>
      <c r="G529" s="4">
        <v>166</v>
      </c>
      <c r="H529" s="13" t="str">
        <f>IFERROR(IF(VLOOKUP(G529,Vocabulary!$A:$J,10,)=0,"",VLOOKUP(G529,Vocabulary!$A:$J,10,)),"")</f>
        <v>&lt;eu:PublicOrganizationHasUnit&gt;</v>
      </c>
      <c r="I529" s="24">
        <v>660</v>
      </c>
      <c r="J529" s="13" t="str">
        <f>IFERROR(IF(VLOOKUP(I529,Vocabulary!$A:$J,10,)=0,"",VLOOKUP(I529,Vocabulary!$A:$J,10,)),"")</f>
        <v>&lt;org:hasUnit&gt;</v>
      </c>
      <c r="K529" s="9">
        <v>580</v>
      </c>
      <c r="L529" s="13" t="str">
        <f>IFERROR(IF(VLOOKUP(K529,Vocabulary!$A:$J,10,)=0,"",VLOOKUP(K529,Vocabulary!$A:$J,10,)),"")</f>
        <v>&lt;vl-organisatie-ext:heeftEenheid&gt;</v>
      </c>
    </row>
    <row r="530" spans="1:12" ht="28.8" x14ac:dyDescent="0.3">
      <c r="A530" s="9">
        <v>581</v>
      </c>
      <c r="B530" s="13" t="str">
        <f>IFERROR(VLOOKUP(A530,Vocabulary!$A:$J,6,),"")</f>
        <v>VL</v>
      </c>
      <c r="C530" s="13" t="str">
        <f>IFERROR(VLOOKUP(A530,Vocabulary!$A:$J,4,),"")</f>
        <v>Organization</v>
      </c>
      <c r="D530" s="13" t="str">
        <f>IFERROR(VLOOKUP(A530,Vocabulary!$A:$J,2,),"")</f>
        <v>heeftFormeelKader</v>
      </c>
      <c r="E530" s="13" t="str">
        <f>IFERROR(IF(VLOOKUP(A530,Vocabulary!$A:$J,3,)=0,"",VLOOKUP(A530,Vocabulary!$A:$J,3,)),"")</f>
        <v/>
      </c>
      <c r="F530" s="13" t="str">
        <f>IFERROR(IF(VLOOKUP(A530,Vocabulary!$A:$J,7,)=0,"",VLOOKUP(A530,Vocabulary!$A:$J,7,)),"")</f>
        <v>external terminology:
http://data.europa.eu/m8g/hasFormalFramework</v>
      </c>
      <c r="H530" s="13" t="str">
        <f>IFERROR(IF(VLOOKUP(G530,Vocabulary!$A:$J,10,)=0,"",VLOOKUP(G530,Vocabulary!$A:$J,10,)),"")</f>
        <v/>
      </c>
      <c r="J530" s="13" t="str">
        <f>IFERROR(IF(VLOOKUP(I530,Vocabulary!$A:$J,10,)=0,"",VLOOKUP(I530,Vocabulary!$A:$J,10,)),"")</f>
        <v/>
      </c>
      <c r="K530" s="9">
        <v>581</v>
      </c>
      <c r="L530" s="13" t="str">
        <f>IFERROR(IF(VLOOKUP(K530,Vocabulary!$A:$J,10,)=0,"",VLOOKUP(K530,Vocabulary!$A:$J,10,)),"")</f>
        <v>&lt;vl-organisatie-ext:heeftFormeelKader&gt;</v>
      </c>
    </row>
    <row r="531" spans="1:12" ht="28.8" x14ac:dyDescent="0.3">
      <c r="A531" s="9">
        <v>582</v>
      </c>
      <c r="B531" s="13" t="str">
        <f>IFERROR(VLOOKUP(A531,Vocabulary!$A:$J,6,),"")</f>
        <v>VL</v>
      </c>
      <c r="C531" s="13" t="str">
        <f>IFERROR(VLOOKUP(A531,Vocabulary!$A:$J,4,),"")</f>
        <v>Organization</v>
      </c>
      <c r="D531" s="13" t="str">
        <f>IFERROR(VLOOKUP(A531,Vocabulary!$A:$J,2,),"")</f>
        <v>heeftGeregistreerdeOrganisatie</v>
      </c>
      <c r="E531" s="13" t="str">
        <f>IFERROR(IF(VLOOKUP(A531,Vocabulary!$A:$J,3,)=0,"",VLOOKUP(A531,Vocabulary!$A:$J,3,)),"")</f>
        <v/>
      </c>
      <c r="F531" s="13" t="str">
        <f>IFERROR(IF(VLOOKUP(A531,Vocabulary!$A:$J,7,)=0,"",VLOOKUP(A531,Vocabulary!$A:$J,7,)),"")</f>
        <v>external terminology:
http://www.w3.org/ns/regorg#hasRegisteredOrganization</v>
      </c>
      <c r="H531" s="13" t="str">
        <f>IFERROR(IF(VLOOKUP(G531,Vocabulary!$A:$J,10,)=0,"",VLOOKUP(G531,Vocabulary!$A:$J,10,)),"")</f>
        <v/>
      </c>
      <c r="J531" s="13" t="str">
        <f>IFERROR(IF(VLOOKUP(I531,Vocabulary!$A:$J,10,)=0,"",VLOOKUP(I531,Vocabulary!$A:$J,10,)),"")</f>
        <v/>
      </c>
      <c r="K531" s="9">
        <v>582</v>
      </c>
      <c r="L531" s="13" t="str">
        <f>IFERROR(IF(VLOOKUP(K531,Vocabulary!$A:$J,10,)=0,"",VLOOKUP(K531,Vocabulary!$A:$J,10,)),"")</f>
        <v>&lt;vl-organisatie-ext:heeftGeregistreerdeOrganisatie&gt;</v>
      </c>
    </row>
    <row r="532" spans="1:12" ht="28.8" x14ac:dyDescent="0.3">
      <c r="A532" s="9">
        <v>583</v>
      </c>
      <c r="B532" s="13" t="str">
        <f>IFERROR(VLOOKUP(A532,Vocabulary!$A:$J,6,),"")</f>
        <v>VL</v>
      </c>
      <c r="C532" s="13" t="str">
        <f>IFERROR(VLOOKUP(A532,Vocabulary!$A:$J,4,),"")</f>
        <v>Organization</v>
      </c>
      <c r="D532" s="13" t="str">
        <f>IFERROR(VLOOKUP(A532,Vocabulary!$A:$J,2,),"")</f>
        <v>heeftGeregistreerdeVestiging</v>
      </c>
      <c r="E532" s="13" t="str">
        <f>IFERROR(IF(VLOOKUP(A532,Vocabulary!$A:$J,3,)=0,"",VLOOKUP(A532,Vocabulary!$A:$J,3,)),"")</f>
        <v/>
      </c>
      <c r="F532" s="13" t="str">
        <f>IFERROR(IF(VLOOKUP(A532,Vocabulary!$A:$J,7,)=0,"",VLOOKUP(A532,Vocabulary!$A:$J,7,)),"")</f>
        <v>external terminology:
http://www.w3.org/ns/org#hasRegisteredSite</v>
      </c>
      <c r="H532" s="13" t="str">
        <f>IFERROR(IF(VLOOKUP(G532,Vocabulary!$A:$J,10,)=0,"",VLOOKUP(G532,Vocabulary!$A:$J,10,)),"")</f>
        <v/>
      </c>
      <c r="J532" s="13" t="str">
        <f>IFERROR(IF(VLOOKUP(I532,Vocabulary!$A:$J,10,)=0,"",VLOOKUP(I532,Vocabulary!$A:$J,10,)),"")</f>
        <v/>
      </c>
      <c r="K532" s="9">
        <v>583</v>
      </c>
      <c r="L532" s="13" t="str">
        <f>IFERROR(IF(VLOOKUP(K532,Vocabulary!$A:$J,10,)=0,"",VLOOKUP(K532,Vocabulary!$A:$J,10,)),"")</f>
        <v>&lt;vl-organisatie-ext:heeftGeregistreerdeVestiging&gt;</v>
      </c>
    </row>
    <row r="533" spans="1:12" ht="28.8" x14ac:dyDescent="0.3">
      <c r="A533" s="9">
        <v>584</v>
      </c>
      <c r="B533" s="13" t="str">
        <f>IFERROR(VLOOKUP(A533,Vocabulary!$A:$J,6,),"")</f>
        <v>VL</v>
      </c>
      <c r="C533" s="13" t="str">
        <f>IFERROR(VLOOKUP(A533,Vocabulary!$A:$J,4,),"")</f>
        <v>Organization</v>
      </c>
      <c r="D533" s="13" t="str">
        <f>IFERROR(VLOOKUP(A533,Vocabulary!$A:$J,2,),"")</f>
        <v>heeftPositie</v>
      </c>
      <c r="E533" s="13" t="str">
        <f>IFERROR(IF(VLOOKUP(A533,Vocabulary!$A:$J,3,)=0,"",VLOOKUP(A533,Vocabulary!$A:$J,3,)),"")</f>
        <v/>
      </c>
      <c r="F533" s="13" t="str">
        <f>IFERROR(IF(VLOOKUP(A533,Vocabulary!$A:$J,7,)=0,"",VLOOKUP(A533,Vocabulary!$A:$J,7,)),"")</f>
        <v>external terminology:
http://www.w3.org/ns/org#hasPost</v>
      </c>
      <c r="H533" s="13" t="str">
        <f>IFERROR(IF(VLOOKUP(G533,Vocabulary!$A:$J,10,)=0,"",VLOOKUP(G533,Vocabulary!$A:$J,10,)),"")</f>
        <v/>
      </c>
      <c r="J533" s="13" t="str">
        <f>IFERROR(IF(VLOOKUP(I533,Vocabulary!$A:$J,10,)=0,"",VLOOKUP(I533,Vocabulary!$A:$J,10,)),"")</f>
        <v/>
      </c>
      <c r="K533" s="9">
        <v>584</v>
      </c>
      <c r="L533" s="13" t="str">
        <f>IFERROR(IF(VLOOKUP(K533,Vocabulary!$A:$J,10,)=0,"",VLOOKUP(K533,Vocabulary!$A:$J,10,)),"")</f>
        <v>&lt;vl-organisatie-ext:heeftPositie&gt;</v>
      </c>
    </row>
    <row r="534" spans="1:12" ht="28.8" x14ac:dyDescent="0.3">
      <c r="A534" s="9">
        <v>585</v>
      </c>
      <c r="B534" s="13" t="str">
        <f>IFERROR(VLOOKUP(A534,Vocabulary!$A:$J,6,),"")</f>
        <v>VL</v>
      </c>
      <c r="C534" s="13" t="str">
        <f>IFERROR(VLOOKUP(A534,Vocabulary!$A:$J,4,),"")</f>
        <v>Organization</v>
      </c>
      <c r="D534" s="13" t="str">
        <f>IFERROR(VLOOKUP(A534,Vocabulary!$A:$J,2,),"")</f>
        <v>heeftPrimaireVestiging</v>
      </c>
      <c r="E534" s="13" t="str">
        <f>IFERROR(IF(VLOOKUP(A534,Vocabulary!$A:$J,3,)=0,"",VLOOKUP(A534,Vocabulary!$A:$J,3,)),"")</f>
        <v/>
      </c>
      <c r="F534" s="13" t="str">
        <f>IFERROR(IF(VLOOKUP(A534,Vocabulary!$A:$J,7,)=0,"",VLOOKUP(A534,Vocabulary!$A:$J,7,)),"")</f>
        <v>external terminology:
http://www.w3.org/ns/org#hasPrimarySite</v>
      </c>
      <c r="H534" s="13" t="str">
        <f>IFERROR(IF(VLOOKUP(G534,Vocabulary!$A:$J,10,)=0,"",VLOOKUP(G534,Vocabulary!$A:$J,10,)),"")</f>
        <v/>
      </c>
      <c r="J534" s="13" t="str">
        <f>IFERROR(IF(VLOOKUP(I534,Vocabulary!$A:$J,10,)=0,"",VLOOKUP(I534,Vocabulary!$A:$J,10,)),"")</f>
        <v/>
      </c>
      <c r="K534" s="9">
        <v>585</v>
      </c>
      <c r="L534" s="13" t="str">
        <f>IFERROR(IF(VLOOKUP(K534,Vocabulary!$A:$J,10,)=0,"",VLOOKUP(K534,Vocabulary!$A:$J,10,)),"")</f>
        <v>&lt;vl-organisatie-ext:heeftPrimaireVestiging&gt;</v>
      </c>
    </row>
    <row r="535" spans="1:12" ht="28.8" x14ac:dyDescent="0.3">
      <c r="A535" s="9">
        <v>586</v>
      </c>
      <c r="B535" s="13" t="str">
        <f>IFERROR(VLOOKUP(A535,Vocabulary!$A:$J,6,),"")</f>
        <v>VL</v>
      </c>
      <c r="C535" s="13" t="str">
        <f>IFERROR(VLOOKUP(A535,Vocabulary!$A:$J,4,),"")</f>
        <v>Organization</v>
      </c>
      <c r="D535" s="13" t="str">
        <f>IFERROR(VLOOKUP(A535,Vocabulary!$A:$J,2,),"")</f>
        <v>heeftStandplaats</v>
      </c>
      <c r="E535" s="13" t="str">
        <f>IFERROR(IF(VLOOKUP(A535,Vocabulary!$A:$J,3,)=0,"",VLOOKUP(A535,Vocabulary!$A:$J,3,)),"")</f>
        <v/>
      </c>
      <c r="F535" s="13" t="str">
        <f>IFERROR(IF(VLOOKUP(A535,Vocabulary!$A:$J,7,)=0,"",VLOOKUP(A535,Vocabulary!$A:$J,7,)),"")</f>
        <v>external terminology:
http://www.w3.org/ns/org#basedAt</v>
      </c>
      <c r="H535" s="13" t="str">
        <f>IFERROR(IF(VLOOKUP(G535,Vocabulary!$A:$J,10,)=0,"",VLOOKUP(G535,Vocabulary!$A:$J,10,)),"")</f>
        <v/>
      </c>
      <c r="J535" s="13" t="str">
        <f>IFERROR(IF(VLOOKUP(I535,Vocabulary!$A:$J,10,)=0,"",VLOOKUP(I535,Vocabulary!$A:$J,10,)),"")</f>
        <v/>
      </c>
      <c r="K535" s="9">
        <v>586</v>
      </c>
      <c r="L535" s="13" t="str">
        <f>IFERROR(IF(VLOOKUP(K535,Vocabulary!$A:$J,10,)=0,"",VLOOKUP(K535,Vocabulary!$A:$J,10,)),"")</f>
        <v>&lt;vl-organisatie-ext:heeftStandplaats&gt;</v>
      </c>
    </row>
    <row r="536" spans="1:12" ht="28.8" x14ac:dyDescent="0.3">
      <c r="A536" s="9">
        <v>587</v>
      </c>
      <c r="B536" s="13" t="str">
        <f>IFERROR(VLOOKUP(A536,Vocabulary!$A:$J,6,),"")</f>
        <v>VL</v>
      </c>
      <c r="C536" s="13" t="str">
        <f>IFERROR(VLOOKUP(A536,Vocabulary!$A:$J,4,),"")</f>
        <v>Organization</v>
      </c>
      <c r="D536" s="13" t="str">
        <f>IFERROR(VLOOKUP(A536,Vocabulary!$A:$J,2,),"")</f>
        <v>heeftSuborganisatie</v>
      </c>
      <c r="E536" s="13" t="str">
        <f>IFERROR(IF(VLOOKUP(A536,Vocabulary!$A:$J,3,)=0,"",VLOOKUP(A536,Vocabulary!$A:$J,3,)),"")</f>
        <v/>
      </c>
      <c r="F536" s="13" t="str">
        <f>IFERROR(IF(VLOOKUP(A536,Vocabulary!$A:$J,7,)=0,"",VLOOKUP(A536,Vocabulary!$A:$J,7,)),"")</f>
        <v>external terminology:
http://www.w3.org/ns/org#hasSubOrganization</v>
      </c>
      <c r="G536" s="4">
        <v>164</v>
      </c>
      <c r="H536" s="13" t="str">
        <f>IFERROR(IF(VLOOKUP(G536,Vocabulary!$A:$J,10,)=0,"",VLOOKUP(G536,Vocabulary!$A:$J,10,)),"")</f>
        <v>&lt;eu:PublicOrganizationSubOrganisation&gt;</v>
      </c>
      <c r="I536" s="24">
        <v>657</v>
      </c>
      <c r="J536" s="13" t="str">
        <f>IFERROR(IF(VLOOKUP(I536,Vocabulary!$A:$J,10,)=0,"",VLOOKUP(I536,Vocabulary!$A:$J,10,)),"")</f>
        <v>&lt;org:hasSubOrganization&gt;</v>
      </c>
      <c r="K536" s="9">
        <v>587</v>
      </c>
      <c r="L536" s="13" t="str">
        <f>IFERROR(IF(VLOOKUP(K536,Vocabulary!$A:$J,10,)=0,"",VLOOKUP(K536,Vocabulary!$A:$J,10,)),"")</f>
        <v>&lt;vl-organisatie-ext:heeftSuborganisatie&gt;</v>
      </c>
    </row>
    <row r="537" spans="1:12" ht="28.8" x14ac:dyDescent="0.3">
      <c r="A537" s="9">
        <v>588</v>
      </c>
      <c r="B537" s="13" t="str">
        <f>IFERROR(VLOOKUP(A537,Vocabulary!$A:$J,6,),"")</f>
        <v>VL</v>
      </c>
      <c r="C537" s="13" t="str">
        <f>IFERROR(VLOOKUP(A537,Vocabulary!$A:$J,4,),"")</f>
        <v>Organization</v>
      </c>
      <c r="D537" s="13" t="str">
        <f>IFERROR(VLOOKUP(A537,Vocabulary!$A:$J,2,),"")</f>
        <v>heeftVestiging</v>
      </c>
      <c r="E537" s="13" t="str">
        <f>IFERROR(IF(VLOOKUP(A537,Vocabulary!$A:$J,3,)=0,"",VLOOKUP(A537,Vocabulary!$A:$J,3,)),"")</f>
        <v/>
      </c>
      <c r="F537" s="13" t="str">
        <f>IFERROR(IF(VLOOKUP(A537,Vocabulary!$A:$J,7,)=0,"",VLOOKUP(A537,Vocabulary!$A:$J,7,)),"")</f>
        <v>external terminology:
http://www.w3.org/ns/org#hasSite</v>
      </c>
      <c r="G537" s="4">
        <v>166</v>
      </c>
      <c r="H537" s="13" t="str">
        <f>IFERROR(IF(VLOOKUP(G537,Vocabulary!$A:$J,10,)=0,"",VLOOKUP(G537,Vocabulary!$A:$J,10,)),"")</f>
        <v>&lt;eu:PublicOrganizationHasUnit&gt;</v>
      </c>
      <c r="I537" s="24">
        <v>236</v>
      </c>
      <c r="J537" s="13" t="str">
        <f>IFERROR(IF(VLOOKUP(I537,Vocabulary!$A:$J,10,)=0,"",VLOOKUP(I537,Vocabulary!$A:$J,10,)),"")</f>
        <v>&lt;org:hasSite&gt;</v>
      </c>
      <c r="K537" s="9">
        <v>588</v>
      </c>
      <c r="L537" s="13" t="str">
        <f>IFERROR(IF(VLOOKUP(K537,Vocabulary!$A:$J,10,)=0,"",VLOOKUP(K537,Vocabulary!$A:$J,10,)),"")</f>
        <v>&lt;vl-organisatie-ext:heeftVestiging&gt;</v>
      </c>
    </row>
    <row r="538" spans="1:12" ht="28.8" x14ac:dyDescent="0.3">
      <c r="A538" s="9">
        <v>589</v>
      </c>
      <c r="B538" s="13" t="str">
        <f>IFERROR(VLOOKUP(A538,Vocabulary!$A:$J,6,),"")</f>
        <v>VL</v>
      </c>
      <c r="C538" s="13" t="str">
        <f>IFERROR(VLOOKUP(A538,Vocabulary!$A:$J,4,),"")</f>
        <v>Organization</v>
      </c>
      <c r="D538" s="13" t="str">
        <f>IFERROR(VLOOKUP(A538,Vocabulary!$A:$J,2,),"")</f>
        <v>homepage</v>
      </c>
      <c r="E538" s="13" t="str">
        <f>IFERROR(IF(VLOOKUP(A538,Vocabulary!$A:$J,3,)=0,"",VLOOKUP(A538,Vocabulary!$A:$J,3,)),"")</f>
        <v/>
      </c>
      <c r="F538" s="13" t="str">
        <f>IFERROR(IF(VLOOKUP(A538,Vocabulary!$A:$J,7,)=0,"",VLOOKUP(A538,Vocabulary!$A:$J,7,)),"")</f>
        <v>external terminology:
http://xmlns.com/foaf/0.1/homepage</v>
      </c>
      <c r="H538" s="13" t="str">
        <f>IFERROR(IF(VLOOKUP(G538,Vocabulary!$A:$J,10,)=0,"",VLOOKUP(G538,Vocabulary!$A:$J,10,)),"")</f>
        <v/>
      </c>
      <c r="J538" s="13" t="str">
        <f>IFERROR(IF(VLOOKUP(I538,Vocabulary!$A:$J,10,)=0,"",VLOOKUP(I538,Vocabulary!$A:$J,10,)),"")</f>
        <v/>
      </c>
      <c r="K538" s="9">
        <v>589</v>
      </c>
      <c r="L538" s="13" t="str">
        <f>IFERROR(IF(VLOOKUP(K538,Vocabulary!$A:$J,10,)=0,"",VLOOKUP(K538,Vocabulary!$A:$J,10,)),"")</f>
        <v>&lt;vl-organisatie-ext:homepage&gt;</v>
      </c>
    </row>
    <row r="539" spans="1:12" ht="28.8" x14ac:dyDescent="0.3">
      <c r="A539" s="9">
        <v>590</v>
      </c>
      <c r="B539" s="13" t="str">
        <f>IFERROR(VLOOKUP(A539,Vocabulary!$A:$J,6,),"")</f>
        <v>VL</v>
      </c>
      <c r="C539" s="13" t="str">
        <f>IFERROR(VLOOKUP(A539,Vocabulary!$A:$J,4,),"")</f>
        <v>Organization</v>
      </c>
      <c r="D539" s="13" t="str">
        <f>IFERROR(VLOOKUP(A539,Vocabulary!$A:$J,2,),"")</f>
        <v>hoofdVan</v>
      </c>
      <c r="E539" s="13" t="str">
        <f>IFERROR(IF(VLOOKUP(A539,Vocabulary!$A:$J,3,)=0,"",VLOOKUP(A539,Vocabulary!$A:$J,3,)),"")</f>
        <v/>
      </c>
      <c r="F539" s="13" t="str">
        <f>IFERROR(IF(VLOOKUP(A539,Vocabulary!$A:$J,7,)=0,"",VLOOKUP(A539,Vocabulary!$A:$J,7,)),"")</f>
        <v>external terminology:
http://www.w3.org/ns/org#headOf</v>
      </c>
      <c r="H539" s="13" t="str">
        <f>IFERROR(IF(VLOOKUP(G539,Vocabulary!$A:$J,10,)=0,"",VLOOKUP(G539,Vocabulary!$A:$J,10,)),"")</f>
        <v/>
      </c>
      <c r="J539" s="13" t="str">
        <f>IFERROR(IF(VLOOKUP(I539,Vocabulary!$A:$J,10,)=0,"",VLOOKUP(I539,Vocabulary!$A:$J,10,)),"")</f>
        <v/>
      </c>
      <c r="K539" s="9">
        <v>590</v>
      </c>
      <c r="L539" s="13" t="str">
        <f>IFERROR(IF(VLOOKUP(K539,Vocabulary!$A:$J,10,)=0,"",VLOOKUP(K539,Vocabulary!$A:$J,10,)),"")</f>
        <v>&lt;vl-organisatie-ext:hoofdVan&gt;</v>
      </c>
    </row>
    <row r="540" spans="1:12" ht="28.8" x14ac:dyDescent="0.3">
      <c r="A540" s="9">
        <v>591</v>
      </c>
      <c r="B540" s="13" t="str">
        <f>IFERROR(VLOOKUP(A540,Vocabulary!$A:$J,6,),"")</f>
        <v>VL</v>
      </c>
      <c r="C540" s="13" t="str">
        <f>IFERROR(VLOOKUP(A540,Vocabulary!$A:$J,4,),"")</f>
        <v>Organization</v>
      </c>
      <c r="D540" s="13" t="str">
        <f>IFERROR(VLOOKUP(A540,Vocabulary!$A:$J,2,),"")</f>
        <v>houdt</v>
      </c>
      <c r="E540" s="13" t="str">
        <f>IFERROR(IF(VLOOKUP(A540,Vocabulary!$A:$J,3,)=0,"",VLOOKUP(A540,Vocabulary!$A:$J,3,)),"")</f>
        <v/>
      </c>
      <c r="F540" s="13" t="str">
        <f>IFERROR(IF(VLOOKUP(A540,Vocabulary!$A:$J,7,)=0,"",VLOOKUP(A540,Vocabulary!$A:$J,7,)),"")</f>
        <v>external terminology:
http://www.w3.org/ns/org#holds</v>
      </c>
      <c r="H540" s="13" t="str">
        <f>IFERROR(IF(VLOOKUP(G540,Vocabulary!$A:$J,10,)=0,"",VLOOKUP(G540,Vocabulary!$A:$J,10,)),"")</f>
        <v/>
      </c>
      <c r="I540" s="24">
        <v>235</v>
      </c>
      <c r="J540" s="13" t="str">
        <f>IFERROR(IF(VLOOKUP(I540,Vocabulary!$A:$J,10,)=0,"",VLOOKUP(I540,Vocabulary!$A:$J,10,)),"")</f>
        <v>&lt;fed-bus:function&gt;</v>
      </c>
      <c r="K540" s="9">
        <v>591</v>
      </c>
      <c r="L540" s="13" t="str">
        <f>IFERROR(IF(VLOOKUP(K540,Vocabulary!$A:$J,10,)=0,"",VLOOKUP(K540,Vocabulary!$A:$J,10,)),"")</f>
        <v>&lt;vl-organisatie-ext:houdt&gt;</v>
      </c>
    </row>
    <row r="541" spans="1:12" ht="28.8" x14ac:dyDescent="0.3">
      <c r="A541" s="9">
        <v>592</v>
      </c>
      <c r="B541" s="13" t="str">
        <f>IFERROR(VLOOKUP(A541,Vocabulary!$A:$J,6,),"")</f>
        <v>VL</v>
      </c>
      <c r="C541" s="13" t="str">
        <f>IFERROR(VLOOKUP(A541,Vocabulary!$A:$J,4,),"")</f>
        <v>Organization</v>
      </c>
      <c r="D541" s="13" t="str">
        <f>IFERROR(VLOOKUP(A541,Vocabulary!$A:$J,2,),"")</f>
        <v>ingevuldDoor</v>
      </c>
      <c r="E541" s="13" t="str">
        <f>IFERROR(IF(VLOOKUP(A541,Vocabulary!$A:$J,3,)=0,"",VLOOKUP(A541,Vocabulary!$A:$J,3,)),"")</f>
        <v/>
      </c>
      <c r="F541" s="13" t="str">
        <f>IFERROR(IF(VLOOKUP(A541,Vocabulary!$A:$J,7,)=0,"",VLOOKUP(A541,Vocabulary!$A:$J,7,)),"")</f>
        <v>external terminology:
http://www.w3.org/ns/org#heldBy</v>
      </c>
      <c r="H541" s="13" t="str">
        <f>IFERROR(IF(VLOOKUP(G541,Vocabulary!$A:$J,10,)=0,"",VLOOKUP(G541,Vocabulary!$A:$J,10,)),"")</f>
        <v/>
      </c>
      <c r="J541" s="13" t="str">
        <f>IFERROR(IF(VLOOKUP(I541,Vocabulary!$A:$J,10,)=0,"",VLOOKUP(I541,Vocabulary!$A:$J,10,)),"")</f>
        <v/>
      </c>
      <c r="K541" s="9">
        <v>592</v>
      </c>
      <c r="L541" s="13" t="str">
        <f>IFERROR(IF(VLOOKUP(K541,Vocabulary!$A:$J,10,)=0,"",VLOOKUP(K541,Vocabulary!$A:$J,10,)),"")</f>
        <v>&lt;vl-organisatie-ext:ingevuldDoor&gt;</v>
      </c>
    </row>
    <row r="542" spans="1:12" ht="28.8" x14ac:dyDescent="0.3">
      <c r="A542" s="9">
        <v>593</v>
      </c>
      <c r="B542" s="13" t="str">
        <f>IFERROR(VLOOKUP(A542,Vocabulary!$A:$J,6,),"")</f>
        <v>VL</v>
      </c>
      <c r="C542" s="13" t="str">
        <f>IFERROR(VLOOKUP(A542,Vocabulary!$A:$J,4,),"")</f>
        <v>Organization</v>
      </c>
      <c r="D542" s="13" t="str">
        <f>IFERROR(VLOOKUP(A542,Vocabulary!$A:$J,2,),"")</f>
        <v>isLidmaatschapBij</v>
      </c>
      <c r="E542" s="13" t="str">
        <f>IFERROR(IF(VLOOKUP(A542,Vocabulary!$A:$J,3,)=0,"",VLOOKUP(A542,Vocabulary!$A:$J,3,)),"")</f>
        <v/>
      </c>
      <c r="F542" s="13" t="str">
        <f>IFERROR(IF(VLOOKUP(A542,Vocabulary!$A:$J,7,)=0,"",VLOOKUP(A542,Vocabulary!$A:$J,7,)),"")</f>
        <v>external terminology:
http://www.w3.org/ns/org#organization</v>
      </c>
      <c r="H542" s="13" t="str">
        <f>IFERROR(IF(VLOOKUP(G542,Vocabulary!$A:$J,10,)=0,"",VLOOKUP(G542,Vocabulary!$A:$J,10,)),"")</f>
        <v/>
      </c>
      <c r="J542" s="13" t="str">
        <f>IFERROR(IF(VLOOKUP(I542,Vocabulary!$A:$J,10,)=0,"",VLOOKUP(I542,Vocabulary!$A:$J,10,)),"")</f>
        <v/>
      </c>
      <c r="K542" s="9">
        <v>593</v>
      </c>
      <c r="L542" s="13" t="str">
        <f>IFERROR(IF(VLOOKUP(K542,Vocabulary!$A:$J,10,)=0,"",VLOOKUP(K542,Vocabulary!$A:$J,10,)),"")</f>
        <v>&lt;vl-organisatie-ext:isLidmaatschapBij&gt;</v>
      </c>
    </row>
    <row r="543" spans="1:12" ht="28.8" x14ac:dyDescent="0.3">
      <c r="A543" s="9">
        <v>594</v>
      </c>
      <c r="B543" s="13" t="str">
        <f>IFERROR(VLOOKUP(A543,Vocabulary!$A:$J,6,),"")</f>
        <v>VL</v>
      </c>
      <c r="C543" s="13" t="str">
        <f>IFERROR(VLOOKUP(A543,Vocabulary!$A:$J,4,),"")</f>
        <v>Organization</v>
      </c>
      <c r="D543" s="13" t="str">
        <f>IFERROR(VLOOKUP(A543,Vocabulary!$A:$J,2,),"")</f>
        <v>lid</v>
      </c>
      <c r="E543" s="13" t="str">
        <f>IFERROR(IF(VLOOKUP(A543,Vocabulary!$A:$J,3,)=0,"",VLOOKUP(A543,Vocabulary!$A:$J,3,)),"")</f>
        <v/>
      </c>
      <c r="F543" s="13" t="str">
        <f>IFERROR(IF(VLOOKUP(A543,Vocabulary!$A:$J,7,)=0,"",VLOOKUP(A543,Vocabulary!$A:$J,7,)),"")</f>
        <v>external terminology:
http://www.w3.org/ns/org#member</v>
      </c>
      <c r="H543" s="13" t="str">
        <f>IFERROR(IF(VLOOKUP(G543,Vocabulary!$A:$J,10,)=0,"",VLOOKUP(G543,Vocabulary!$A:$J,10,)),"")</f>
        <v/>
      </c>
      <c r="J543" s="13" t="str">
        <f>IFERROR(IF(VLOOKUP(I543,Vocabulary!$A:$J,10,)=0,"",VLOOKUP(I543,Vocabulary!$A:$J,10,)),"")</f>
        <v/>
      </c>
      <c r="K543" s="9">
        <v>594</v>
      </c>
      <c r="L543" s="13" t="str">
        <f>IFERROR(IF(VLOOKUP(K543,Vocabulary!$A:$J,10,)=0,"",VLOOKUP(K543,Vocabulary!$A:$J,10,)),"")</f>
        <v>&lt;vl-organisatie-ext:lid&gt;</v>
      </c>
    </row>
    <row r="544" spans="1:12" ht="28.8" x14ac:dyDescent="0.3">
      <c r="A544" s="9">
        <v>595</v>
      </c>
      <c r="B544" s="13" t="str">
        <f>IFERROR(VLOOKUP(A544,Vocabulary!$A:$J,6,),"")</f>
        <v>VL</v>
      </c>
      <c r="C544" s="13" t="str">
        <f>IFERROR(VLOOKUP(A544,Vocabulary!$A:$J,4,),"")</f>
        <v>Organization</v>
      </c>
      <c r="D544" s="13" t="str">
        <f>IFERROR(VLOOKUP(A544,Vocabulary!$A:$J,2,),"")</f>
        <v>lidGedurende</v>
      </c>
      <c r="E544" s="13" t="str">
        <f>IFERROR(IF(VLOOKUP(A544,Vocabulary!$A:$J,3,)=0,"",VLOOKUP(A544,Vocabulary!$A:$J,3,)),"")</f>
        <v/>
      </c>
      <c r="F544" s="13" t="str">
        <f>IFERROR(IF(VLOOKUP(A544,Vocabulary!$A:$J,7,)=0,"",VLOOKUP(A544,Vocabulary!$A:$J,7,)),"")</f>
        <v>external terminology:
http://www.w3.org/ns/org#memberDuring</v>
      </c>
      <c r="H544" s="13" t="str">
        <f>IFERROR(IF(VLOOKUP(G544,Vocabulary!$A:$J,10,)=0,"",VLOOKUP(G544,Vocabulary!$A:$J,10,)),"")</f>
        <v/>
      </c>
      <c r="J544" s="13" t="str">
        <f>IFERROR(IF(VLOOKUP(I544,Vocabulary!$A:$J,10,)=0,"",VLOOKUP(I544,Vocabulary!$A:$J,10,)),"")</f>
        <v/>
      </c>
      <c r="K544" s="9">
        <v>595</v>
      </c>
      <c r="L544" s="13" t="str">
        <f>IFERROR(IF(VLOOKUP(K544,Vocabulary!$A:$J,10,)=0,"",VLOOKUP(K544,Vocabulary!$A:$J,10,)),"")</f>
        <v>&lt;vl-organisatie-ext:lidGedurende&gt;</v>
      </c>
    </row>
    <row r="545" spans="1:12" ht="28.8" x14ac:dyDescent="0.3">
      <c r="A545" s="9">
        <v>596</v>
      </c>
      <c r="B545" s="13" t="str">
        <f>IFERROR(VLOOKUP(A545,Vocabulary!$A:$J,6,),"")</f>
        <v>VL</v>
      </c>
      <c r="C545" s="13" t="str">
        <f>IFERROR(VLOOKUP(A545,Vocabulary!$A:$J,4,),"")</f>
        <v>Organization</v>
      </c>
      <c r="D545" s="13" t="str">
        <f>IFERROR(VLOOKUP(A545,Vocabulary!$A:$J,2,),"")</f>
        <v>lidVan</v>
      </c>
      <c r="E545" s="13" t="str">
        <f>IFERROR(IF(VLOOKUP(A545,Vocabulary!$A:$J,3,)=0,"",VLOOKUP(A545,Vocabulary!$A:$J,3,)),"")</f>
        <v/>
      </c>
      <c r="F545" s="13" t="str">
        <f>IFERROR(IF(VLOOKUP(A545,Vocabulary!$A:$J,7,)=0,"",VLOOKUP(A545,Vocabulary!$A:$J,7,)),"")</f>
        <v>external terminology:
http://www.w3.org/ns/org#memberOf</v>
      </c>
      <c r="H545" s="13" t="str">
        <f>IFERROR(IF(VLOOKUP(G545,Vocabulary!$A:$J,10,)=0,"",VLOOKUP(G545,Vocabulary!$A:$J,10,)),"")</f>
        <v/>
      </c>
      <c r="J545" s="13" t="str">
        <f>IFERROR(IF(VLOOKUP(I545,Vocabulary!$A:$J,10,)=0,"",VLOOKUP(I545,Vocabulary!$A:$J,10,)),"")</f>
        <v/>
      </c>
      <c r="K545" s="9">
        <v>596</v>
      </c>
      <c r="L545" s="13" t="str">
        <f>IFERROR(IF(VLOOKUP(K545,Vocabulary!$A:$J,10,)=0,"",VLOOKUP(K545,Vocabulary!$A:$J,10,)),"")</f>
        <v>&lt;vl-organisatie-ext:lidVan&gt;</v>
      </c>
    </row>
    <row r="546" spans="1:12" ht="28.8" x14ac:dyDescent="0.3">
      <c r="A546" s="9">
        <v>597</v>
      </c>
      <c r="B546" s="13" t="str">
        <f>IFERROR(VLOOKUP(A546,Vocabulary!$A:$J,6,),"")</f>
        <v>VL</v>
      </c>
      <c r="C546" s="13" t="str">
        <f>IFERROR(VLOOKUP(A546,Vocabulary!$A:$J,4,),"")</f>
        <v>Organization</v>
      </c>
      <c r="D546" s="13" t="str">
        <f>IFERROR(VLOOKUP(A546,Vocabulary!$A:$J,2,),"")</f>
        <v>Lidmaatschap</v>
      </c>
      <c r="E546" s="13" t="str">
        <f>IFERROR(IF(VLOOKUP(A546,Vocabulary!$A:$J,3,)=0,"",VLOOKUP(A546,Vocabulary!$A:$J,3,)),"")</f>
        <v/>
      </c>
      <c r="F546" s="13" t="str">
        <f>IFERROR(IF(VLOOKUP(A546,Vocabulary!$A:$J,7,)=0,"",VLOOKUP(A546,Vocabulary!$A:$J,7,)),"")</f>
        <v>external terminology:
http://www.w3.org/ns/org#Membership</v>
      </c>
      <c r="H546" s="13" t="str">
        <f>IFERROR(IF(VLOOKUP(G546,Vocabulary!$A:$J,10,)=0,"",VLOOKUP(G546,Vocabulary!$A:$J,10,)),"")</f>
        <v/>
      </c>
      <c r="J546" s="13" t="str">
        <f>IFERROR(IF(VLOOKUP(I546,Vocabulary!$A:$J,10,)=0,"",VLOOKUP(I546,Vocabulary!$A:$J,10,)),"")</f>
        <v/>
      </c>
      <c r="K546" s="9">
        <v>597</v>
      </c>
      <c r="L546" s="13" t="str">
        <f>IFERROR(IF(VLOOKUP(K546,Vocabulary!$A:$J,10,)=0,"",VLOOKUP(K546,Vocabulary!$A:$J,10,)),"")</f>
        <v>&lt;vl-organisatie-ext:Lidmaatschap&gt;</v>
      </c>
    </row>
    <row r="547" spans="1:12" ht="28.8" x14ac:dyDescent="0.3">
      <c r="A547" s="9">
        <v>598</v>
      </c>
      <c r="B547" s="13" t="str">
        <f>IFERROR(VLOOKUP(A547,Vocabulary!$A:$J,6,),"")</f>
        <v>VL</v>
      </c>
      <c r="C547" s="13" t="str">
        <f>IFERROR(VLOOKUP(A547,Vocabulary!$A:$J,4,),"")</f>
        <v>Organization</v>
      </c>
      <c r="D547" s="13" t="str">
        <f>IFERROR(VLOOKUP(A547,Vocabulary!$A:$J,2,),"")</f>
        <v>logo</v>
      </c>
      <c r="E547" s="13" t="str">
        <f>IFERROR(IF(VLOOKUP(A547,Vocabulary!$A:$J,3,)=0,"",VLOOKUP(A547,Vocabulary!$A:$J,3,)),"")</f>
        <v/>
      </c>
      <c r="F547" s="13" t="str">
        <f>IFERROR(IF(VLOOKUP(A547,Vocabulary!$A:$J,7,)=0,"",VLOOKUP(A547,Vocabulary!$A:$J,7,)),"")</f>
        <v>external terminology:
http://schema.org/logo</v>
      </c>
      <c r="H547" s="13" t="str">
        <f>IFERROR(IF(VLOOKUP(G547,Vocabulary!$A:$J,10,)=0,"",VLOOKUP(G547,Vocabulary!$A:$J,10,)),"")</f>
        <v/>
      </c>
      <c r="J547" s="13" t="str">
        <f>IFERROR(IF(VLOOKUP(I547,Vocabulary!$A:$J,10,)=0,"",VLOOKUP(I547,Vocabulary!$A:$J,10,)),"")</f>
        <v/>
      </c>
      <c r="K547" s="9">
        <v>598</v>
      </c>
      <c r="L547" s="13" t="str">
        <f>IFERROR(IF(VLOOKUP(K547,Vocabulary!$A:$J,10,)=0,"",VLOOKUP(K547,Vocabulary!$A:$J,10,)),"")</f>
        <v>&lt;vl-organisatie-ext:logo&gt;</v>
      </c>
    </row>
    <row r="548" spans="1:12" ht="28.8" x14ac:dyDescent="0.3">
      <c r="A548" s="9">
        <v>599</v>
      </c>
      <c r="B548" s="13" t="str">
        <f>IFERROR(VLOOKUP(A548,Vocabulary!$A:$J,6,),"")</f>
        <v>VL</v>
      </c>
      <c r="C548" s="13" t="str">
        <f>IFERROR(VLOOKUP(A548,Vocabulary!$A:$J,4,),"")</f>
        <v>Organization</v>
      </c>
      <c r="D548" s="13" t="str">
        <f>IFERROR(VLOOKUP(A548,Vocabulary!$A:$J,2,),"")</f>
        <v>Oprichtingsgebeurtenis</v>
      </c>
      <c r="E548" s="13" t="str">
        <f>IFERROR(IF(VLOOKUP(A548,Vocabulary!$A:$J,3,)=0,"",VLOOKUP(A548,Vocabulary!$A:$J,3,)),"")</f>
        <v/>
      </c>
      <c r="F548" s="13" t="str">
        <f>IFERROR(IF(VLOOKUP(A548,Vocabulary!$A:$J,7,)=0,"",VLOOKUP(A548,Vocabulary!$A:$J,7,)),"")</f>
        <v>external terminology:
http://data.europa.eu/m8g/FoundationEvent</v>
      </c>
      <c r="H548" s="13" t="str">
        <f>IFERROR(IF(VLOOKUP(G548,Vocabulary!$A:$J,10,)=0,"",VLOOKUP(G548,Vocabulary!$A:$J,10,)),"")</f>
        <v/>
      </c>
      <c r="J548" s="13" t="str">
        <f>IFERROR(IF(VLOOKUP(I548,Vocabulary!$A:$J,10,)=0,"",VLOOKUP(I548,Vocabulary!$A:$J,10,)),"")</f>
        <v/>
      </c>
      <c r="K548" s="9">
        <v>599</v>
      </c>
      <c r="L548" s="13" t="str">
        <f>IFERROR(IF(VLOOKUP(K548,Vocabulary!$A:$J,10,)=0,"",VLOOKUP(K548,Vocabulary!$A:$J,10,)),"")</f>
        <v>&lt;vl-organisatie-ext:Oprichtingsgebeurtenis&gt;</v>
      </c>
    </row>
    <row r="549" spans="1:12" ht="86.4" x14ac:dyDescent="0.3">
      <c r="A549" s="9">
        <v>600</v>
      </c>
      <c r="B549" s="13" t="str">
        <f>IFERROR(VLOOKUP(A549,Vocabulary!$A:$J,6,),"")</f>
        <v>VL</v>
      </c>
      <c r="C549" s="13" t="str">
        <f>IFERROR(VLOOKUP(A549,Vocabulary!$A:$J,4,),"")</f>
        <v>Organization</v>
      </c>
      <c r="D549" s="13" t="str">
        <f>IFERROR(VLOOKUP(A549,Vocabulary!$A:$J,2,),"")</f>
        <v>Organisatie</v>
      </c>
      <c r="E549" s="13" t="str">
        <f>IFERROR(IF(VLOOKUP(A549,Vocabulary!$A:$J,3,)=0,"",VLOOKUP(A549,Vocabulary!$A:$J,3,)),"")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9" s="13" t="str">
        <f>IFERROR(IF(VLOOKUP(A549,Vocabulary!$A:$J,7,)=0,"",VLOOKUP(A549,Vocabulary!$A:$J,7,)),"")</f>
        <v>external terminology:
http://www.w3.org/ns/org#Organization</v>
      </c>
      <c r="G549" s="4">
        <v>101</v>
      </c>
      <c r="H549" s="13" t="str">
        <f>IFERROR(IF(VLOOKUP(G549,Vocabulary!$A:$J,10,)=0,"",VLOOKUP(G549,Vocabulary!$A:$J,10,)),"")</f>
        <v>&lt;eu:LegalEntity&gt;</v>
      </c>
      <c r="I549" s="24">
        <v>221</v>
      </c>
      <c r="J549" s="13" t="str">
        <f>IFERROR(IF(VLOOKUP(I549,Vocabulary!$A:$J,10,)=0,"",VLOOKUP(I549,Vocabulary!$A:$J,10,)),"")</f>
        <v>&lt;org:Organization&gt;</v>
      </c>
      <c r="K549" s="9">
        <v>600</v>
      </c>
      <c r="L549" s="13" t="str">
        <f>IFERROR(IF(VLOOKUP(K549,Vocabulary!$A:$J,10,)=0,"",VLOOKUP(K549,Vocabulary!$A:$J,10,)),"")</f>
        <v>&lt;vl-organisatie-ext:Organisatie&gt;</v>
      </c>
    </row>
    <row r="550" spans="1:12" ht="28.8" x14ac:dyDescent="0.3">
      <c r="A550" s="9">
        <v>601</v>
      </c>
      <c r="B550" s="13" t="str">
        <f>IFERROR(VLOOKUP(A550,Vocabulary!$A:$J,6,),"")</f>
        <v>VL</v>
      </c>
      <c r="C550" s="13" t="str">
        <f>IFERROR(VLOOKUP(A550,Vocabulary!$A:$J,4,),"")</f>
        <v>Organization</v>
      </c>
      <c r="D550" s="13" t="str">
        <f>IFERROR(VLOOKUP(A550,Vocabulary!$A:$J,2,),"")</f>
        <v>organisatieactiviteit</v>
      </c>
      <c r="E550" s="13" t="str">
        <f>IFERROR(IF(VLOOKUP(A550,Vocabulary!$A:$J,3,)=0,"",VLOOKUP(A550,Vocabulary!$A:$J,3,)),"")</f>
        <v/>
      </c>
      <c r="F550" s="13" t="str">
        <f>IFERROR(IF(VLOOKUP(A550,Vocabulary!$A:$J,7,)=0,"",VLOOKUP(A550,Vocabulary!$A:$J,7,)),"")</f>
        <v>external terminology:
http://www.w3.org/ns/regorg#orgActivity</v>
      </c>
      <c r="G550" s="4">
        <v>108</v>
      </c>
      <c r="H550" s="13" t="str">
        <f>IFERROR(IF(VLOOKUP(G550,Vocabulary!$A:$J,10,)=0,"",VLOOKUP(G550,Vocabulary!$A:$J,10,)),"")</f>
        <v>&lt;eu:LegalEntityCompanyActivity&gt;</v>
      </c>
      <c r="I550" s="24">
        <v>673</v>
      </c>
      <c r="J550" s="13" t="str">
        <f>IFERROR(IF(VLOOKUP(I550,Vocabulary!$A:$J,10,)=0,"",VLOOKUP(I550,Vocabulary!$A:$J,10,)),"")</f>
        <v>&lt;rov:orgActivity&gt;</v>
      </c>
      <c r="K550" s="9">
        <v>601</v>
      </c>
      <c r="L550" s="13" t="str">
        <f>IFERROR(IF(VLOOKUP(K550,Vocabulary!$A:$J,10,)=0,"",VLOOKUP(K550,Vocabulary!$A:$J,10,)),"")</f>
        <v>&lt;vl-organisatie-ext:organisatieactiviteit&gt;</v>
      </c>
    </row>
    <row r="551" spans="1:12" ht="72" x14ac:dyDescent="0.3">
      <c r="A551" s="9">
        <v>602</v>
      </c>
      <c r="B551" s="13" t="str">
        <f>IFERROR(VLOOKUP(A551,Vocabulary!$A:$J,6,),"")</f>
        <v>VL</v>
      </c>
      <c r="C551" s="13" t="str">
        <f>IFERROR(VLOOKUP(A551,Vocabulary!$A:$J,4,),"")</f>
        <v>Organization</v>
      </c>
      <c r="D551" s="13" t="str">
        <f>IFERROR(VLOOKUP(A551,Vocabulary!$A:$J,2,),"")</f>
        <v>Organisatie-eenheid</v>
      </c>
      <c r="E551" s="13" t="str">
        <f>IFERROR(IF(VLOOKUP(A551,Vocabulary!$A:$J,3,)=0,"",VLOOKUP(A551,Vocabulary!$A:$J,3,)),"")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51" s="13" t="str">
        <f>IFERROR(IF(VLOOKUP(A551,Vocabulary!$A:$J,7,)=0,"",VLOOKUP(A551,Vocabulary!$A:$J,7,)),"")</f>
        <v>external terminology:
http://www.w3.org/ns/org#OrganizationalUnit</v>
      </c>
      <c r="H551" s="13" t="str">
        <f>IFERROR(IF(VLOOKUP(G551,Vocabulary!$A:$J,10,)=0,"",VLOOKUP(G551,Vocabulary!$A:$J,10,)),"")</f>
        <v/>
      </c>
      <c r="J551" s="13" t="str">
        <f>IFERROR(IF(VLOOKUP(I551,Vocabulary!$A:$J,10,)=0,"",VLOOKUP(I551,Vocabulary!$A:$J,10,)),"")</f>
        <v/>
      </c>
      <c r="K551" s="9">
        <v>602</v>
      </c>
      <c r="L551" s="13" t="str">
        <f>IFERROR(IF(VLOOKUP(K551,Vocabulary!$A:$J,10,)=0,"",VLOOKUP(K551,Vocabulary!$A:$J,10,)),"")</f>
        <v>&lt;vl-organisatie-ext:Organisatie-eenheid&gt;</v>
      </c>
    </row>
    <row r="552" spans="1:12" ht="28.8" x14ac:dyDescent="0.3">
      <c r="A552" s="9">
        <v>603</v>
      </c>
      <c r="B552" s="13" t="str">
        <f>IFERROR(VLOOKUP(A552,Vocabulary!$A:$J,6,),"")</f>
        <v>VL</v>
      </c>
      <c r="C552" s="13" t="str">
        <f>IFERROR(VLOOKUP(A552,Vocabulary!$A:$J,4,),"")</f>
        <v>Organization</v>
      </c>
      <c r="D552" s="13" t="str">
        <f>IFERROR(VLOOKUP(A552,Vocabulary!$A:$J,2,),"")</f>
        <v>organisatiestatus</v>
      </c>
      <c r="E552" s="13" t="str">
        <f>IFERROR(IF(VLOOKUP(A552,Vocabulary!$A:$J,3,)=0,"",VLOOKUP(A552,Vocabulary!$A:$J,3,)),"")</f>
        <v/>
      </c>
      <c r="F552" s="13" t="str">
        <f>IFERROR(IF(VLOOKUP(A552,Vocabulary!$A:$J,7,)=0,"",VLOOKUP(A552,Vocabulary!$A:$J,7,)),"")</f>
        <v>external terminology:
http://www.w3.org/ns/regorg#orgStatus</v>
      </c>
      <c r="H552" s="13" t="str">
        <f>IFERROR(IF(VLOOKUP(G552,Vocabulary!$A:$J,10,)=0,"",VLOOKUP(G552,Vocabulary!$A:$J,10,)),"")</f>
        <v/>
      </c>
      <c r="J552" s="13" t="str">
        <f>IFERROR(IF(VLOOKUP(I552,Vocabulary!$A:$J,10,)=0,"",VLOOKUP(I552,Vocabulary!$A:$J,10,)),"")</f>
        <v/>
      </c>
      <c r="K552" s="9">
        <v>603</v>
      </c>
      <c r="L552" s="13" t="str">
        <f>IFERROR(IF(VLOOKUP(K552,Vocabulary!$A:$J,10,)=0,"",VLOOKUP(K552,Vocabulary!$A:$J,10,)),"")</f>
        <v>&lt;vl-organisatie-ext:organisatiestatus&gt;</v>
      </c>
    </row>
    <row r="553" spans="1:12" ht="28.8" x14ac:dyDescent="0.3">
      <c r="A553" s="9">
        <v>604</v>
      </c>
      <c r="B553" s="13" t="str">
        <f>IFERROR(VLOOKUP(A553,Vocabulary!$A:$J,6,),"")</f>
        <v>VL</v>
      </c>
      <c r="C553" s="13" t="str">
        <f>IFERROR(VLOOKUP(A553,Vocabulary!$A:$J,4,),"")</f>
        <v>Organization</v>
      </c>
      <c r="D553" s="13" t="str">
        <f>IFERROR(VLOOKUP(A553,Vocabulary!$A:$J,2,),"")</f>
        <v>organisatietype</v>
      </c>
      <c r="E553" s="13" t="str">
        <f>IFERROR(IF(VLOOKUP(A553,Vocabulary!$A:$J,3,)=0,"",VLOOKUP(A553,Vocabulary!$A:$J,3,)),"")</f>
        <v/>
      </c>
      <c r="F553" s="13" t="str">
        <f>IFERROR(IF(VLOOKUP(A553,Vocabulary!$A:$J,7,)=0,"",VLOOKUP(A553,Vocabulary!$A:$J,7,)),"")</f>
        <v>external terminology:
http://www.w3.org/ns/regorg#orgType</v>
      </c>
      <c r="H553" s="13" t="str">
        <f>IFERROR(IF(VLOOKUP(G553,Vocabulary!$A:$J,10,)=0,"",VLOOKUP(G553,Vocabulary!$A:$J,10,)),"")</f>
        <v/>
      </c>
      <c r="J553" s="13" t="str">
        <f>IFERROR(IF(VLOOKUP(I553,Vocabulary!$A:$J,10,)=0,"",VLOOKUP(I553,Vocabulary!$A:$J,10,)),"")</f>
        <v/>
      </c>
      <c r="K553" s="9">
        <v>604</v>
      </c>
      <c r="L553" s="13" t="str">
        <f>IFERROR(IF(VLOOKUP(K553,Vocabulary!$A:$J,10,)=0,"",VLOOKUP(K553,Vocabulary!$A:$J,10,)),"")</f>
        <v>&lt;vl-organisatie-ext:organisatietype&gt;</v>
      </c>
    </row>
    <row r="554" spans="1:12" ht="28.8" x14ac:dyDescent="0.3">
      <c r="A554" s="9">
        <v>605</v>
      </c>
      <c r="B554" s="13" t="str">
        <f>IFERROR(VLOOKUP(A554,Vocabulary!$A:$J,6,),"")</f>
        <v>VL</v>
      </c>
      <c r="C554" s="13" t="str">
        <f>IFERROR(VLOOKUP(A554,Vocabulary!$A:$J,4,),"")</f>
        <v>Organization</v>
      </c>
      <c r="D554" s="13" t="str">
        <f>IFERROR(VLOOKUP(A554,Vocabulary!$A:$J,2,),"")</f>
        <v>origineleOrganisatie</v>
      </c>
      <c r="E554" s="13" t="str">
        <f>IFERROR(IF(VLOOKUP(A554,Vocabulary!$A:$J,3,)=0,"",VLOOKUP(A554,Vocabulary!$A:$J,3,)),"")</f>
        <v/>
      </c>
      <c r="F554" s="13" t="str">
        <f>IFERROR(IF(VLOOKUP(A554,Vocabulary!$A:$J,7,)=0,"",VLOOKUP(A554,Vocabulary!$A:$J,7,)),"")</f>
        <v>external terminology:
http://www.w3.org/ns/org#originalOrganization</v>
      </c>
      <c r="H554" s="13" t="str">
        <f>IFERROR(IF(VLOOKUP(G554,Vocabulary!$A:$J,10,)=0,"",VLOOKUP(G554,Vocabulary!$A:$J,10,)),"")</f>
        <v/>
      </c>
      <c r="J554" s="13" t="str">
        <f>IFERROR(IF(VLOOKUP(I554,Vocabulary!$A:$J,10,)=0,"",VLOOKUP(I554,Vocabulary!$A:$J,10,)),"")</f>
        <v/>
      </c>
      <c r="K554" s="9">
        <v>605</v>
      </c>
      <c r="L554" s="13" t="str">
        <f>IFERROR(IF(VLOOKUP(K554,Vocabulary!$A:$J,10,)=0,"",VLOOKUP(K554,Vocabulary!$A:$J,10,)),"")</f>
        <v>&lt;vl-organisatie-ext:origineleOrganisatie&gt;</v>
      </c>
    </row>
    <row r="555" spans="1:12" ht="28.8" x14ac:dyDescent="0.3">
      <c r="A555" s="9">
        <v>606</v>
      </c>
      <c r="B555" s="13" t="str">
        <f>IFERROR(VLOOKUP(A555,Vocabulary!$A:$J,6,),"")</f>
        <v>VL</v>
      </c>
      <c r="C555" s="13" t="str">
        <f>IFERROR(VLOOKUP(A555,Vocabulary!$A:$J,4,),"")</f>
        <v>Organization</v>
      </c>
      <c r="D555" s="13" t="str">
        <f>IFERROR(VLOOKUP(A555,Vocabulary!$A:$J,2,),"")</f>
        <v>Positie</v>
      </c>
      <c r="E555" s="13" t="str">
        <f>IFERROR(IF(VLOOKUP(A555,Vocabulary!$A:$J,3,)=0,"",VLOOKUP(A555,Vocabulary!$A:$J,3,)),"")</f>
        <v/>
      </c>
      <c r="F555" s="13" t="str">
        <f>IFERROR(IF(VLOOKUP(A555,Vocabulary!$A:$J,7,)=0,"",VLOOKUP(A555,Vocabulary!$A:$J,7,)),"")</f>
        <v>external terminology:
http://www.w3.org/ns/org#Post</v>
      </c>
      <c r="H555" s="13" t="str">
        <f>IFERROR(IF(VLOOKUP(G555,Vocabulary!$A:$J,10,)=0,"",VLOOKUP(G555,Vocabulary!$A:$J,10,)),"")</f>
        <v/>
      </c>
      <c r="I555" s="24">
        <v>367</v>
      </c>
      <c r="J555" s="13" t="str">
        <f>IFERROR(IF(VLOOKUP(I555,Vocabulary!$A:$J,10,)=0,"",VLOOKUP(I555,Vocabulary!$A:$J,10,)),"")</f>
        <v>&lt;fed-thesaurus:function#id&gt;</v>
      </c>
      <c r="K555" s="9">
        <v>606</v>
      </c>
      <c r="L555" s="13" t="str">
        <f>IFERROR(IF(VLOOKUP(K555,Vocabulary!$A:$J,10,)=0,"",VLOOKUP(K555,Vocabulary!$A:$J,10,)),"")</f>
        <v>&lt;vl-organisatie-ext:Positie&gt;</v>
      </c>
    </row>
    <row r="556" spans="1:12" ht="28.8" x14ac:dyDescent="0.3">
      <c r="A556" s="9">
        <v>607</v>
      </c>
      <c r="B556" s="13" t="str">
        <f>IFERROR(VLOOKUP(A556,Vocabulary!$A:$J,6,),"")</f>
        <v>VL</v>
      </c>
      <c r="C556" s="13" t="str">
        <f>IFERROR(VLOOKUP(A556,Vocabulary!$A:$J,4,),"")</f>
        <v>Organization</v>
      </c>
      <c r="D556" s="13" t="str">
        <f>IFERROR(VLOOKUP(A556,Vocabulary!$A:$J,2,),"")</f>
        <v>positieBij</v>
      </c>
      <c r="E556" s="13" t="str">
        <f>IFERROR(IF(VLOOKUP(A556,Vocabulary!$A:$J,3,)=0,"",VLOOKUP(A556,Vocabulary!$A:$J,3,)),"")</f>
        <v/>
      </c>
      <c r="F556" s="13" t="str">
        <f>IFERROR(IF(VLOOKUP(A556,Vocabulary!$A:$J,7,)=0,"",VLOOKUP(A556,Vocabulary!$A:$J,7,)),"")</f>
        <v>external terminology:
http://www.w3.org/ns/org#postIn</v>
      </c>
      <c r="H556" s="13" t="str">
        <f>IFERROR(IF(VLOOKUP(G556,Vocabulary!$A:$J,10,)=0,"",VLOOKUP(G556,Vocabulary!$A:$J,10,)),"")</f>
        <v/>
      </c>
      <c r="J556" s="13" t="str">
        <f>IFERROR(IF(VLOOKUP(I556,Vocabulary!$A:$J,10,)=0,"",VLOOKUP(I556,Vocabulary!$A:$J,10,)),"")</f>
        <v/>
      </c>
      <c r="K556" s="9">
        <v>607</v>
      </c>
      <c r="L556" s="13" t="str">
        <f>IFERROR(IF(VLOOKUP(K556,Vocabulary!$A:$J,10,)=0,"",VLOOKUP(K556,Vocabulary!$A:$J,10,)),"")</f>
        <v>&lt;vl-organisatie-ext:positieBij&gt;</v>
      </c>
    </row>
    <row r="557" spans="1:12" ht="28.8" x14ac:dyDescent="0.3">
      <c r="A557" s="9">
        <v>608</v>
      </c>
      <c r="B557" s="13" t="str">
        <f>IFERROR(VLOOKUP(A557,Vocabulary!$A:$J,6,),"")</f>
        <v>VL</v>
      </c>
      <c r="C557" s="13" t="str">
        <f>IFERROR(VLOOKUP(A557,Vocabulary!$A:$J,4,),"")</f>
        <v>Organization</v>
      </c>
      <c r="D557" s="13" t="str">
        <f>IFERROR(VLOOKUP(A557,Vocabulary!$A:$J,2,),"")</f>
        <v>PubliekeOrganisatie</v>
      </c>
      <c r="E557" s="13" t="str">
        <f>IFERROR(IF(VLOOKUP(A557,Vocabulary!$A:$J,3,)=0,"",VLOOKUP(A557,Vocabulary!$A:$J,3,)),"")</f>
        <v/>
      </c>
      <c r="F557" s="13" t="str">
        <f>IFERROR(IF(VLOOKUP(A557,Vocabulary!$A:$J,7,)=0,"",VLOOKUP(A557,Vocabulary!$A:$J,7,)),"")</f>
        <v>external terminology:
http://data.europa.eu/m8g/PublicOrganisation</v>
      </c>
      <c r="G557" s="4">
        <v>154</v>
      </c>
      <c r="H557" s="13" t="str">
        <f>IFERROR(IF(VLOOKUP(G557,Vocabulary!$A:$J,10,)=0,"",VLOOKUP(G557,Vocabulary!$A:$J,10,)),"")</f>
        <v>&lt;eu-org:PublicOrganization&gt;</v>
      </c>
      <c r="I557" s="24">
        <v>222</v>
      </c>
      <c r="J557" s="13" t="str">
        <f>IFERROR(IF(VLOOKUP(I557,Vocabulary!$A:$J,10,)=0,"",VLOOKUP(I557,Vocabulary!$A:$J,10,)),"")</f>
        <v>&lt;eu-org:PublicOrganization&gt;</v>
      </c>
      <c r="K557" s="9">
        <v>608</v>
      </c>
      <c r="L557" s="13" t="str">
        <f>IFERROR(IF(VLOOKUP(K557,Vocabulary!$A:$J,10,)=0,"",VLOOKUP(K557,Vocabulary!$A:$J,10,)),"")</f>
        <v>&lt;vl-organisatie-ext:PubliekeOrganisatie&gt;</v>
      </c>
    </row>
    <row r="558" spans="1:12" ht="28.8" x14ac:dyDescent="0.3">
      <c r="A558" s="9">
        <v>609</v>
      </c>
      <c r="B558" s="13" t="str">
        <f>IFERROR(VLOOKUP(A558,Vocabulary!$A:$J,6,),"")</f>
        <v>VL</v>
      </c>
      <c r="C558" s="13" t="str">
        <f>IFERROR(VLOOKUP(A558,Vocabulary!$A:$J,4,),"")</f>
        <v>Organization</v>
      </c>
      <c r="D558" s="13" t="str">
        <f>IFERROR(VLOOKUP(A558,Vocabulary!$A:$J,2,),"")</f>
        <v>rapporteertAan</v>
      </c>
      <c r="E558" s="13" t="str">
        <f>IFERROR(IF(VLOOKUP(A558,Vocabulary!$A:$J,3,)=0,"",VLOOKUP(A558,Vocabulary!$A:$J,3,)),"")</f>
        <v/>
      </c>
      <c r="F558" s="13" t="str">
        <f>IFERROR(IF(VLOOKUP(A558,Vocabulary!$A:$J,7,)=0,"",VLOOKUP(A558,Vocabulary!$A:$J,7,)),"")</f>
        <v>external terminology:
http://www.w3.org/ns/org#reportsTo</v>
      </c>
      <c r="H558" s="13" t="str">
        <f>IFERROR(IF(VLOOKUP(G558,Vocabulary!$A:$J,10,)=0,"",VLOOKUP(G558,Vocabulary!$A:$J,10,)),"")</f>
        <v/>
      </c>
      <c r="J558" s="13" t="str">
        <f>IFERROR(IF(VLOOKUP(I558,Vocabulary!$A:$J,10,)=0,"",VLOOKUP(I558,Vocabulary!$A:$J,10,)),"")</f>
        <v/>
      </c>
      <c r="K558" s="9">
        <v>609</v>
      </c>
      <c r="L558" s="13" t="str">
        <f>IFERROR(IF(VLOOKUP(K558,Vocabulary!$A:$J,10,)=0,"",VLOOKUP(K558,Vocabulary!$A:$J,10,)),"")</f>
        <v>&lt;vl-organisatie-ext:rapporteertAan&gt;</v>
      </c>
    </row>
    <row r="559" spans="1:12" ht="28.8" x14ac:dyDescent="0.3">
      <c r="A559" s="9">
        <v>610</v>
      </c>
      <c r="B559" s="13" t="str">
        <f>IFERROR(VLOOKUP(A559,Vocabulary!$A:$J,6,),"")</f>
        <v>VL</v>
      </c>
      <c r="C559" s="13" t="str">
        <f>IFERROR(VLOOKUP(A559,Vocabulary!$A:$J,4,),"")</f>
        <v>Organization</v>
      </c>
      <c r="D559" s="13" t="str">
        <f>IFERROR(VLOOKUP(A559,Vocabulary!$A:$J,2,),"")</f>
        <v>registratie</v>
      </c>
      <c r="E559" s="13" t="str">
        <f>IFERROR(IF(VLOOKUP(A559,Vocabulary!$A:$J,3,)=0,"",VLOOKUP(A559,Vocabulary!$A:$J,3,)),"")</f>
        <v/>
      </c>
      <c r="F559" s="13" t="str">
        <f>IFERROR(IF(VLOOKUP(A559,Vocabulary!$A:$J,7,)=0,"",VLOOKUP(A559,Vocabulary!$A:$J,7,)),"")</f>
        <v>external terminology:
http://www.w3.org/ns/regorg#registration</v>
      </c>
      <c r="H559" s="13" t="str">
        <f>IFERROR(IF(VLOOKUP(G559,Vocabulary!$A:$J,10,)=0,"",VLOOKUP(G559,Vocabulary!$A:$J,10,)),"")</f>
        <v/>
      </c>
      <c r="J559" s="13" t="str">
        <f>IFERROR(IF(VLOOKUP(I559,Vocabulary!$A:$J,10,)=0,"",VLOOKUP(I559,Vocabulary!$A:$J,10,)),"")</f>
        <v/>
      </c>
      <c r="K559" s="9">
        <v>610</v>
      </c>
      <c r="L559" s="13" t="str">
        <f>IFERROR(IF(VLOOKUP(K559,Vocabulary!$A:$J,10,)=0,"",VLOOKUP(K559,Vocabulary!$A:$J,10,)),"")</f>
        <v>&lt;vl-organisatie-ext:registratie&gt;</v>
      </c>
    </row>
    <row r="560" spans="1:12" ht="28.8" x14ac:dyDescent="0.3">
      <c r="A560" s="9">
        <v>611</v>
      </c>
      <c r="B560" s="13" t="str">
        <f>IFERROR(VLOOKUP(A560,Vocabulary!$A:$J,6,),"")</f>
        <v>VL</v>
      </c>
      <c r="C560" s="13" t="str">
        <f>IFERROR(VLOOKUP(A560,Vocabulary!$A:$J,4,),"")</f>
        <v>Organization</v>
      </c>
      <c r="D560" s="13" t="str">
        <f>IFERROR(VLOOKUP(A560,Vocabulary!$A:$J,2,),"")</f>
        <v>resulterendeOrganisatie</v>
      </c>
      <c r="E560" s="13" t="str">
        <f>IFERROR(IF(VLOOKUP(A560,Vocabulary!$A:$J,3,)=0,"",VLOOKUP(A560,Vocabulary!$A:$J,3,)),"")</f>
        <v/>
      </c>
      <c r="F560" s="13" t="str">
        <f>IFERROR(IF(VLOOKUP(A560,Vocabulary!$A:$J,7,)=0,"",VLOOKUP(A560,Vocabulary!$A:$J,7,)),"")</f>
        <v>external terminology:
http://www.w3.org/ns/org#resultingOrganization</v>
      </c>
      <c r="H560" s="13" t="str">
        <f>IFERROR(IF(VLOOKUP(G560,Vocabulary!$A:$J,10,)=0,"",VLOOKUP(G560,Vocabulary!$A:$J,10,)),"")</f>
        <v/>
      </c>
      <c r="J560" s="13" t="str">
        <f>IFERROR(IF(VLOOKUP(I560,Vocabulary!$A:$J,10,)=0,"",VLOOKUP(I560,Vocabulary!$A:$J,10,)),"")</f>
        <v/>
      </c>
      <c r="K560" s="9">
        <v>611</v>
      </c>
      <c r="L560" s="13" t="str">
        <f>IFERROR(IF(VLOOKUP(K560,Vocabulary!$A:$J,10,)=0,"",VLOOKUP(K560,Vocabulary!$A:$J,10,)),"")</f>
        <v>&lt;vl-organisatie-ext:resulterendeOrganisatie&gt;</v>
      </c>
    </row>
    <row r="561" spans="1:12" ht="28.8" x14ac:dyDescent="0.3">
      <c r="A561" s="9">
        <v>612</v>
      </c>
      <c r="B561" s="13" t="str">
        <f>IFERROR(VLOOKUP(A561,Vocabulary!$A:$J,6,),"")</f>
        <v>VL</v>
      </c>
      <c r="C561" s="13" t="str">
        <f>IFERROR(VLOOKUP(A561,Vocabulary!$A:$J,4,),"")</f>
        <v>Organization</v>
      </c>
      <c r="D561" s="13" t="str">
        <f>IFERROR(VLOOKUP(A561,Vocabulary!$A:$J,2,),"")</f>
        <v>Rol</v>
      </c>
      <c r="E561" s="13" t="str">
        <f>IFERROR(IF(VLOOKUP(A561,Vocabulary!$A:$J,3,)=0,"",VLOOKUP(A561,Vocabulary!$A:$J,3,)),"")</f>
        <v/>
      </c>
      <c r="F561" s="13" t="str">
        <f>IFERROR(IF(VLOOKUP(A561,Vocabulary!$A:$J,7,)=0,"",VLOOKUP(A561,Vocabulary!$A:$J,7,)),"")</f>
        <v>external terminology:
http://www.w3.org/ns/org#Role</v>
      </c>
      <c r="H561" s="13" t="str">
        <f>IFERROR(IF(VLOOKUP(G561,Vocabulary!$A:$J,10,)=0,"",VLOOKUP(G561,Vocabulary!$A:$J,10,)),"")</f>
        <v/>
      </c>
      <c r="J561" s="13" t="str">
        <f>IFERROR(IF(VLOOKUP(I561,Vocabulary!$A:$J,10,)=0,"",VLOOKUP(I561,Vocabulary!$A:$J,10,)),"")</f>
        <v/>
      </c>
      <c r="K561" s="9">
        <v>612</v>
      </c>
      <c r="L561" s="13" t="str">
        <f>IFERROR(IF(VLOOKUP(K561,Vocabulary!$A:$J,10,)=0,"",VLOOKUP(K561,Vocabulary!$A:$J,10,)),"")</f>
        <v>&lt;vl-organisatie-ext:Rol&gt;</v>
      </c>
    </row>
    <row r="562" spans="1:12" ht="28.8" x14ac:dyDescent="0.3">
      <c r="A562" s="9">
        <v>613</v>
      </c>
      <c r="B562" s="13" t="str">
        <f>IFERROR(VLOOKUP(A562,Vocabulary!$A:$J,6,),"")</f>
        <v>VL</v>
      </c>
      <c r="C562" s="13" t="str">
        <f>IFERROR(VLOOKUP(A562,Vocabulary!$A:$J,4,),"")</f>
        <v>Organization</v>
      </c>
      <c r="D562" s="13" t="str">
        <f>IFERROR(VLOOKUP(A562,Vocabulary!$A:$J,2,),"")</f>
        <v>rol</v>
      </c>
      <c r="E562" s="13" t="str">
        <f>IFERROR(IF(VLOOKUP(A562,Vocabulary!$A:$J,3,)=0,"",VLOOKUP(A562,Vocabulary!$A:$J,3,)),"")</f>
        <v/>
      </c>
      <c r="F562" s="13" t="str">
        <f>IFERROR(IF(VLOOKUP(A562,Vocabulary!$A:$J,7,)=0,"",VLOOKUP(A562,Vocabulary!$A:$J,7,)),"")</f>
        <v>external terminology:
http://www.w3.org/ns/org#role</v>
      </c>
      <c r="H562" s="13" t="str">
        <f>IFERROR(IF(VLOOKUP(G562,Vocabulary!$A:$J,10,)=0,"",VLOOKUP(G562,Vocabulary!$A:$J,10,)),"")</f>
        <v/>
      </c>
      <c r="J562" s="13" t="str">
        <f>IFERROR(IF(VLOOKUP(I562,Vocabulary!$A:$J,10,)=0,"",VLOOKUP(I562,Vocabulary!$A:$J,10,)),"")</f>
        <v/>
      </c>
      <c r="K562" s="9">
        <v>613</v>
      </c>
      <c r="L562" s="13" t="str">
        <f>IFERROR(IF(VLOOKUP(K562,Vocabulary!$A:$J,10,)=0,"",VLOOKUP(K562,Vocabulary!$A:$J,10,)),"")</f>
        <v>&lt;vl-organisatie-ext:rol&gt;</v>
      </c>
    </row>
    <row r="563" spans="1:12" ht="28.8" x14ac:dyDescent="0.3">
      <c r="A563" s="9">
        <v>614</v>
      </c>
      <c r="B563" s="13" t="str">
        <f>IFERROR(VLOOKUP(A563,Vocabulary!$A:$J,6,),"")</f>
        <v>VL</v>
      </c>
      <c r="C563" s="13" t="str">
        <f>IFERROR(VLOOKUP(A563,Vocabulary!$A:$J,4,),"")</f>
        <v>Organization</v>
      </c>
      <c r="D563" s="13" t="str">
        <f>IFERROR(VLOOKUP(A563,Vocabulary!$A:$J,2,),"")</f>
        <v>ruimtelijk</v>
      </c>
      <c r="E563" s="13" t="str">
        <f>IFERROR(IF(VLOOKUP(A563,Vocabulary!$A:$J,3,)=0,"",VLOOKUP(A563,Vocabulary!$A:$J,3,)),"")</f>
        <v/>
      </c>
      <c r="F563" s="13" t="str">
        <f>IFERROR(IF(VLOOKUP(A563,Vocabulary!$A:$J,7,)=0,"",VLOOKUP(A563,Vocabulary!$A:$J,7,)),"")</f>
        <v>external terminology:
http://purl.org/dc/terms/spatial</v>
      </c>
      <c r="H563" s="13" t="str">
        <f>IFERROR(IF(VLOOKUP(G563,Vocabulary!$A:$J,10,)=0,"",VLOOKUP(G563,Vocabulary!$A:$J,10,)),"")</f>
        <v/>
      </c>
      <c r="J563" s="13" t="str">
        <f>IFERROR(IF(VLOOKUP(I563,Vocabulary!$A:$J,10,)=0,"",VLOOKUP(I563,Vocabulary!$A:$J,10,)),"")</f>
        <v/>
      </c>
      <c r="K563" s="9">
        <v>614</v>
      </c>
      <c r="L563" s="13" t="str">
        <f>IFERROR(IF(VLOOKUP(K563,Vocabulary!$A:$J,10,)=0,"",VLOOKUP(K563,Vocabulary!$A:$J,10,)),"")</f>
        <v>&lt;vl-organisatie-ext:ruimtelijk&gt;</v>
      </c>
    </row>
    <row r="564" spans="1:12" ht="115.2" x14ac:dyDescent="0.3">
      <c r="A564" s="9">
        <v>615</v>
      </c>
      <c r="B564" s="13" t="str">
        <f>IFERROR(VLOOKUP(A564,Vocabulary!$A:$J,6,),"")</f>
        <v>VL</v>
      </c>
      <c r="C564" s="13" t="str">
        <f>IFERROR(VLOOKUP(A564,Vocabulary!$A:$J,4,),"")</f>
        <v>Organization</v>
      </c>
      <c r="D564" s="13" t="str">
        <f>IFERROR(VLOOKUP(A564,Vocabulary!$A:$J,2,),"")</f>
        <v>SamenwerkingVanOrganisaties</v>
      </c>
      <c r="E564" s="13" t="str">
        <f>IFERROR(IF(VLOOKUP(A564,Vocabulary!$A:$J,3,)=0,"",VLOOKUP(A564,Vocabulary!$A:$J,3,)),"")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4" s="13" t="str">
        <f>IFERROR(IF(VLOOKUP(A564,Vocabulary!$A:$J,7,)=0,"",VLOOKUP(A564,Vocabulary!$A:$J,7,)),"")</f>
        <v>external terminology:
http://www.w3.org/ns/org#OrganizationalCollaboration</v>
      </c>
      <c r="H564" s="13" t="str">
        <f>IFERROR(IF(VLOOKUP(G564,Vocabulary!$A:$J,10,)=0,"",VLOOKUP(G564,Vocabulary!$A:$J,10,)),"")</f>
        <v/>
      </c>
      <c r="J564" s="13" t="str">
        <f>IFERROR(IF(VLOOKUP(I564,Vocabulary!$A:$J,10,)=0,"",VLOOKUP(I564,Vocabulary!$A:$J,10,)),"")</f>
        <v/>
      </c>
      <c r="K564" s="9">
        <v>615</v>
      </c>
      <c r="L564" s="13" t="str">
        <f>IFERROR(IF(VLOOKUP(K564,Vocabulary!$A:$J,10,)=0,"",VLOOKUP(K564,Vocabulary!$A:$J,10,)),"")</f>
        <v>&lt;vl-organisatie-ext:SamenwerkingVanOrganisaties&gt;</v>
      </c>
    </row>
    <row r="565" spans="1:12" ht="28.8" x14ac:dyDescent="0.3">
      <c r="A565" s="9">
        <v>616</v>
      </c>
      <c r="B565" s="13" t="str">
        <f>IFERROR(VLOOKUP(A565,Vocabulary!$A:$J,6,),"")</f>
        <v>VL</v>
      </c>
      <c r="C565" s="13" t="str">
        <f>IFERROR(VLOOKUP(A565,Vocabulary!$A:$J,4,),"")</f>
        <v>Organization</v>
      </c>
      <c r="D565" s="13" t="str">
        <f>IFERROR(VLOOKUP(A565,Vocabulary!$A:$J,2,),"")</f>
        <v>suborganisatieVan</v>
      </c>
      <c r="E565" s="13" t="str">
        <f>IFERROR(IF(VLOOKUP(A565,Vocabulary!$A:$J,3,)=0,"",VLOOKUP(A565,Vocabulary!$A:$J,3,)),"")</f>
        <v/>
      </c>
      <c r="F565" s="13" t="str">
        <f>IFERROR(IF(VLOOKUP(A565,Vocabulary!$A:$J,7,)=0,"",VLOOKUP(A565,Vocabulary!$A:$J,7,)),"")</f>
        <v>external terminology:
http://www.w3.org/ns/org#subOrganizationOf</v>
      </c>
      <c r="G565" s="4">
        <v>165</v>
      </c>
      <c r="H565" s="13" t="str">
        <f>IFERROR(IF(VLOOKUP(G565,Vocabulary!$A:$J,10,)=0,"",VLOOKUP(G565,Vocabulary!$A:$J,10,)),"")</f>
        <v>&lt;eu:PublicOrganizationSubOrganisationOf&gt;</v>
      </c>
      <c r="I565" s="24">
        <v>656</v>
      </c>
      <c r="J565" s="13" t="str">
        <f>IFERROR(IF(VLOOKUP(I565,Vocabulary!$A:$J,10,)=0,"",VLOOKUP(I565,Vocabulary!$A:$J,10,)),"")</f>
        <v>&lt;org:subOrganizationOf&gt;</v>
      </c>
      <c r="K565" s="9">
        <v>616</v>
      </c>
      <c r="L565" s="13" t="str">
        <f>IFERROR(IF(VLOOKUP(K565,Vocabulary!$A:$J,10,)=0,"",VLOOKUP(K565,Vocabulary!$A:$J,10,)),"")</f>
        <v>&lt;vl-organisatie-ext:suborganisatieVan&gt;</v>
      </c>
    </row>
    <row r="566" spans="1:12" ht="28.8" x14ac:dyDescent="0.3">
      <c r="A566" s="9">
        <v>617</v>
      </c>
      <c r="B566" s="13" t="str">
        <f>IFERROR(VLOOKUP(A566,Vocabulary!$A:$J,6,),"")</f>
        <v>VL</v>
      </c>
      <c r="C566" s="13" t="str">
        <f>IFERROR(VLOOKUP(A566,Vocabulary!$A:$J,4,),"")</f>
        <v>Organization</v>
      </c>
      <c r="D566" s="13" t="str">
        <f>IFERROR(VLOOKUP(A566,Vocabulary!$A:$J,2,),"")</f>
        <v>veranderdDoor</v>
      </c>
      <c r="E566" s="13" t="str">
        <f>IFERROR(IF(VLOOKUP(A566,Vocabulary!$A:$J,3,)=0,"",VLOOKUP(A566,Vocabulary!$A:$J,3,)),"")</f>
        <v/>
      </c>
      <c r="F566" s="13" t="str">
        <f>IFERROR(IF(VLOOKUP(A566,Vocabulary!$A:$J,7,)=0,"",VLOOKUP(A566,Vocabulary!$A:$J,7,)),"")</f>
        <v>external terminology:
http://www.w3.org/ns/org#changedBy</v>
      </c>
      <c r="G566" s="4">
        <v>174</v>
      </c>
      <c r="H566" s="13" t="str">
        <f>IFERROR(IF(VLOOKUP(G566,Vocabulary!$A:$J,10,)=0,"",VLOOKUP(G566,Vocabulary!$A:$J,10,)),"")</f>
        <v>&lt;eu:PublicOrganisationChangedBy&gt;</v>
      </c>
      <c r="J566" s="13" t="str">
        <f>IFERROR(IF(VLOOKUP(I566,Vocabulary!$A:$J,10,)=0,"",VLOOKUP(I566,Vocabulary!$A:$J,10,)),"")</f>
        <v/>
      </c>
      <c r="K566" s="9">
        <v>617</v>
      </c>
      <c r="L566" s="13" t="str">
        <f>IFERROR(IF(VLOOKUP(K566,Vocabulary!$A:$J,10,)=0,"",VLOOKUP(K566,Vocabulary!$A:$J,10,)),"")</f>
        <v>&lt;vl-organisatie-ext:veranderdDoor&gt;</v>
      </c>
    </row>
    <row r="567" spans="1:12" ht="28.8" x14ac:dyDescent="0.3">
      <c r="A567" s="9">
        <v>618</v>
      </c>
      <c r="B567" s="13" t="str">
        <f>IFERROR(VLOOKUP(A567,Vocabulary!$A:$J,6,),"")</f>
        <v>VL</v>
      </c>
      <c r="C567" s="13" t="str">
        <f>IFERROR(VLOOKUP(A567,Vocabulary!$A:$J,4,),"")</f>
        <v>Organization</v>
      </c>
      <c r="D567" s="13" t="str">
        <f>IFERROR(VLOOKUP(A567,Vocabulary!$A:$J,2,),"")</f>
        <v>Veranderingsgebeurtenis</v>
      </c>
      <c r="E567" s="13" t="str">
        <f>IFERROR(IF(VLOOKUP(A567,Vocabulary!$A:$J,3,)=0,"",VLOOKUP(A567,Vocabulary!$A:$J,3,)),"")</f>
        <v/>
      </c>
      <c r="F567" s="13" t="str">
        <f>IFERROR(IF(VLOOKUP(A567,Vocabulary!$A:$J,7,)=0,"",VLOOKUP(A567,Vocabulary!$A:$J,7,)),"")</f>
        <v>external terminology:
http://www.w3.org/ns/org#ChangeEvent</v>
      </c>
      <c r="G567" s="4">
        <v>22</v>
      </c>
      <c r="H567" s="13" t="str">
        <f>IFERROR(IF(VLOOKUP(G567,Vocabulary!$A:$J,10,)=0,"",VLOOKUP(G567,Vocabulary!$A:$J,10,)),"")</f>
        <v>&lt;eu:BusinessEvent&gt;</v>
      </c>
      <c r="J567" s="13" t="str">
        <f>IFERROR(IF(VLOOKUP(I567,Vocabulary!$A:$J,10,)=0,"",VLOOKUP(I567,Vocabulary!$A:$J,10,)),"")</f>
        <v/>
      </c>
      <c r="K567" s="9">
        <v>618</v>
      </c>
      <c r="L567" s="13" t="str">
        <f>IFERROR(IF(VLOOKUP(K567,Vocabulary!$A:$J,10,)=0,"",VLOOKUP(K567,Vocabulary!$A:$J,10,)),"")</f>
        <v>&lt;vl-organisatie-ext:Veranderingsgebeurtenis&gt;</v>
      </c>
    </row>
    <row r="568" spans="1:12" ht="100.8" x14ac:dyDescent="0.3">
      <c r="A568" s="9">
        <v>619</v>
      </c>
      <c r="B568" s="13" t="str">
        <f>IFERROR(VLOOKUP(A568,Vocabulary!$A:$J,6,),"")</f>
        <v>VL</v>
      </c>
      <c r="C568" s="13" t="str">
        <f>IFERROR(VLOOKUP(A568,Vocabulary!$A:$J,4,),"")</f>
        <v>Organization</v>
      </c>
      <c r="D568" s="13" t="str">
        <f>IFERROR(VLOOKUP(A568,Vocabulary!$A:$J,2,),"")</f>
        <v>Vestiging</v>
      </c>
      <c r="E568" s="13" t="str">
        <f>IFERROR(IF(VLOOKUP(A568,Vocabulary!$A:$J,3,)=0,"",VLOOKUP(A568,Vocabulary!$A:$J,3,)),"")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8" s="13" t="str">
        <f>IFERROR(IF(VLOOKUP(A568,Vocabulary!$A:$J,7,)=0,"",VLOOKUP(A568,Vocabulary!$A:$J,7,)),"")</f>
        <v>external terminology:
http://www.w3.org/ns/org#Site</v>
      </c>
      <c r="H568" s="13" t="str">
        <f>IFERROR(IF(VLOOKUP(G568,Vocabulary!$A:$J,10,)=0,"",VLOOKUP(G568,Vocabulary!$A:$J,10,)),"")</f>
        <v/>
      </c>
      <c r="I568" s="24">
        <v>648</v>
      </c>
      <c r="J568" s="13" t="str">
        <f>IFERROR(IF(VLOOKUP(I568,Vocabulary!$A:$J,10,)=0,"",VLOOKUP(I568,Vocabulary!$A:$J,10,)),"")</f>
        <v>&lt;org:Site&gt;</v>
      </c>
      <c r="K568" s="9">
        <v>619</v>
      </c>
      <c r="L568" s="13" t="str">
        <f>IFERROR(IF(VLOOKUP(K568,Vocabulary!$A:$J,10,)=0,"",VLOOKUP(K568,Vocabulary!$A:$J,10,)),"")</f>
        <v>&lt;vl-organisatie-ext:Vestiging&gt;</v>
      </c>
    </row>
    <row r="569" spans="1:12" ht="28.8" x14ac:dyDescent="0.3">
      <c r="A569" s="9">
        <v>620</v>
      </c>
      <c r="B569" s="13" t="str">
        <f>IFERROR(VLOOKUP(A569,Vocabulary!$A:$J,6,),"")</f>
        <v>VL</v>
      </c>
      <c r="C569" s="13" t="str">
        <f>IFERROR(VLOOKUP(A569,Vocabulary!$A:$J,4,),"")</f>
        <v>Organization</v>
      </c>
      <c r="D569" s="13" t="str">
        <f>IFERROR(VLOOKUP(A569,Vocabulary!$A:$J,2,),"")</f>
        <v>vestigingsadres</v>
      </c>
      <c r="E569" s="13" t="str">
        <f>IFERROR(IF(VLOOKUP(A569,Vocabulary!$A:$J,3,)=0,"",VLOOKUP(A569,Vocabulary!$A:$J,3,)),"")</f>
        <v/>
      </c>
      <c r="F569" s="13" t="str">
        <f>IFERROR(IF(VLOOKUP(A569,Vocabulary!$A:$J,7,)=0,"",VLOOKUP(A569,Vocabulary!$A:$J,7,)),"")</f>
        <v>external terminology:
http://www.w3.org/ns/org#siteAddress</v>
      </c>
      <c r="H569" s="13" t="str">
        <f>IFERROR(IF(VLOOKUP(G569,Vocabulary!$A:$J,10,)=0,"",VLOOKUP(G569,Vocabulary!$A:$J,10,)),"")</f>
        <v/>
      </c>
      <c r="J569" s="13" t="str">
        <f>IFERROR(IF(VLOOKUP(I569,Vocabulary!$A:$J,10,)=0,"",VLOOKUP(I569,Vocabulary!$A:$J,10,)),"")</f>
        <v/>
      </c>
      <c r="K569" s="9">
        <v>620</v>
      </c>
      <c r="L569" s="13" t="str">
        <f>IFERROR(IF(VLOOKUP(K569,Vocabulary!$A:$J,10,)=0,"",VLOOKUP(K569,Vocabulary!$A:$J,10,)),"")</f>
        <v>&lt;vl-organisatie-ext:vestigingsadres&gt;</v>
      </c>
    </row>
    <row r="570" spans="1:12" ht="28.8" x14ac:dyDescent="0.3">
      <c r="A570" s="9">
        <v>621</v>
      </c>
      <c r="B570" s="13" t="str">
        <f>IFERROR(VLOOKUP(A570,Vocabulary!$A:$J,6,),"")</f>
        <v>VL</v>
      </c>
      <c r="C570" s="13" t="str">
        <f>IFERROR(VLOOKUP(A570,Vocabulary!$A:$J,4,),"")</f>
        <v>Organization</v>
      </c>
      <c r="D570" s="13" t="str">
        <f>IFERROR(VLOOKUP(A570,Vocabulary!$A:$J,2,),"")</f>
        <v>voorkeurslabel</v>
      </c>
      <c r="E570" s="13" t="str">
        <f>IFERROR(IF(VLOOKUP(A570,Vocabulary!$A:$J,3,)=0,"",VLOOKUP(A570,Vocabulary!$A:$J,3,)),"")</f>
        <v/>
      </c>
      <c r="F570" s="13" t="str">
        <f>IFERROR(IF(VLOOKUP(A570,Vocabulary!$A:$J,7,)=0,"",VLOOKUP(A570,Vocabulary!$A:$J,7,)),"")</f>
        <v>external terminology:
http://www.w3.org/2004/02/skos/core#prefLabel</v>
      </c>
      <c r="H570" s="13" t="str">
        <f>IFERROR(IF(VLOOKUP(G570,Vocabulary!$A:$J,10,)=0,"",VLOOKUP(G570,Vocabulary!$A:$J,10,)),"")</f>
        <v/>
      </c>
      <c r="J570" s="13" t="str">
        <f>IFERROR(IF(VLOOKUP(I570,Vocabulary!$A:$J,10,)=0,"",VLOOKUP(I570,Vocabulary!$A:$J,10,)),"")</f>
        <v/>
      </c>
      <c r="K570" s="9">
        <v>621</v>
      </c>
      <c r="L570" s="13" t="str">
        <f>IFERROR(IF(VLOOKUP(K570,Vocabulary!$A:$J,10,)=0,"",VLOOKUP(K570,Vocabulary!$A:$J,10,)),"")</f>
        <v>&lt;vl-organisatie-ext:voorkeurslabel&gt;</v>
      </c>
    </row>
    <row r="571" spans="1:12" ht="28.8" x14ac:dyDescent="0.3">
      <c r="A571" s="9">
        <v>622</v>
      </c>
      <c r="B571" s="13" t="str">
        <f>IFERROR(VLOOKUP(A571,Vocabulary!$A:$J,6,),"")</f>
        <v>VL</v>
      </c>
      <c r="C571" s="13" t="str">
        <f>IFERROR(VLOOKUP(A571,Vocabulary!$A:$J,4,),"")</f>
        <v>Organization</v>
      </c>
      <c r="D571" s="13" t="str">
        <f>IFERROR(VLOOKUP(A571,Vocabulary!$A:$J,2,),"")</f>
        <v>wettelijkeNaam</v>
      </c>
      <c r="E571" s="13" t="str">
        <f>IFERROR(IF(VLOOKUP(A571,Vocabulary!$A:$J,3,)=0,"",VLOOKUP(A571,Vocabulary!$A:$J,3,)),"")</f>
        <v/>
      </c>
      <c r="F571" s="13" t="str">
        <f>IFERROR(IF(VLOOKUP(A571,Vocabulary!$A:$J,7,)=0,"",VLOOKUP(A571,Vocabulary!$A:$J,7,)),"")</f>
        <v>external terminology:
http://www.w3.org/ns/regorg#legalName</v>
      </c>
      <c r="G571" s="4">
        <v>104</v>
      </c>
      <c r="H571" s="13" t="str">
        <f>IFERROR(IF(VLOOKUP(G571,Vocabulary!$A:$J,10,)=0,"",VLOOKUP(G571,Vocabulary!$A:$J,10,)),"")</f>
        <v>&lt;eu:LegalEntityLegalName&gt;</v>
      </c>
      <c r="I571" s="24">
        <v>238</v>
      </c>
      <c r="J571" s="13" t="str">
        <f>IFERROR(IF(VLOOKUP(I571,Vocabulary!$A:$J,10,)=0,"",VLOOKUP(I571,Vocabulary!$A:$J,10,)),"")</f>
        <v>&lt;rov:legalName&gt;</v>
      </c>
      <c r="K571" s="9">
        <v>622</v>
      </c>
      <c r="L571" s="13" t="str">
        <f>IFERROR(IF(VLOOKUP(K571,Vocabulary!$A:$J,10,)=0,"",VLOOKUP(K571,Vocabulary!$A:$J,10,)),"")</f>
        <v>&lt;vl-organisatie-ext:wettelijkeNaam&gt;</v>
      </c>
    </row>
    <row r="572" spans="1:12" x14ac:dyDescent="0.3">
      <c r="A572" s="9">
        <v>623</v>
      </c>
      <c r="B572" s="13" t="str">
        <f>IFERROR(VLOOKUP(A572,Vocabulary!$A:$J,6,),"")</f>
        <v>VL</v>
      </c>
      <c r="C572" s="13" t="str">
        <f>IFERROR(VLOOKUP(A572,Vocabulary!$A:$J,4,),"")</f>
        <v>Generic</v>
      </c>
      <c r="D572" s="13" t="str">
        <f>IFERROR(VLOOKUP(A572,Vocabulary!$A:$J,2,),"")</f>
        <v>Object</v>
      </c>
      <c r="E572" s="13" t="str">
        <f>IFERROR(IF(VLOOKUP(A572,Vocabulary!$A:$J,3,)=0,"",VLOOKUP(A572,Vocabulary!$A:$J,3,)),"")</f>
        <v/>
      </c>
      <c r="F572" s="13" t="str">
        <f>IFERROR(IF(VLOOKUP(A572,Vocabulary!$A:$J,7,)=0,"",VLOOKUP(A572,Vocabulary!$A:$J,7,)),"")</f>
        <v/>
      </c>
      <c r="H572" s="13" t="str">
        <f>IFERROR(IF(VLOOKUP(G572,Vocabulary!$A:$J,10,)=0,"",VLOOKUP(G572,Vocabulary!$A:$J,10,)),"")</f>
        <v/>
      </c>
      <c r="J572" s="13" t="str">
        <f>IFERROR(IF(VLOOKUP(I572,Vocabulary!$A:$J,10,)=0,"",VLOOKUP(I572,Vocabulary!$A:$J,10,)),"")</f>
        <v/>
      </c>
      <c r="K572" s="9">
        <v>623</v>
      </c>
      <c r="L572" s="13" t="str">
        <f>IFERROR(IF(VLOOKUP(K572,Vocabulary!$A:$J,10,)=0,"",VLOOKUP(K572,Vocabulary!$A:$J,10,)),"")</f>
        <v>&lt;vl-generiek:Object&gt;</v>
      </c>
    </row>
    <row r="573" spans="1:12" x14ac:dyDescent="0.3">
      <c r="A573" s="9">
        <v>624</v>
      </c>
      <c r="B573" s="13" t="str">
        <f>IFERROR(VLOOKUP(A573,Vocabulary!$A:$J,6,),"")</f>
        <v>VL</v>
      </c>
      <c r="C573" s="13" t="str">
        <f>IFERROR(VLOOKUP(A573,Vocabulary!$A:$J,4,),"")</f>
        <v>Generic</v>
      </c>
      <c r="D573" s="13" t="str">
        <f>IFERROR(VLOOKUP(A573,Vocabulary!$A:$J,2,),"")</f>
        <v>ContactInfo</v>
      </c>
      <c r="E573" s="13" t="str">
        <f>IFERROR(IF(VLOOKUP(A573,Vocabulary!$A:$J,3,)=0,"",VLOOKUP(A573,Vocabulary!$A:$J,3,)),"")</f>
        <v/>
      </c>
      <c r="F573" s="13" t="str">
        <f>IFERROR(IF(VLOOKUP(A573,Vocabulary!$A:$J,7,)=0,"",VLOOKUP(A573,Vocabulary!$A:$J,7,)),"")</f>
        <v/>
      </c>
      <c r="H573" s="13" t="str">
        <f>IFERROR(IF(VLOOKUP(G573,Vocabulary!$A:$J,10,)=0,"",VLOOKUP(G573,Vocabulary!$A:$J,10,)),"")</f>
        <v/>
      </c>
      <c r="J573" s="13" t="str">
        <f>IFERROR(IF(VLOOKUP(I573,Vocabulary!$A:$J,10,)=0,"",VLOOKUP(I573,Vocabulary!$A:$J,10,)),"")</f>
        <v/>
      </c>
      <c r="K573" s="9">
        <v>624</v>
      </c>
      <c r="L573" s="13" t="str">
        <f>IFERROR(IF(VLOOKUP(K573,Vocabulary!$A:$J,10,)=0,"",VLOOKUP(K573,Vocabulary!$A:$J,10,)),"")</f>
        <v>&lt;vl-generiek:ContactInfo&gt;</v>
      </c>
    </row>
    <row r="574" spans="1:12" x14ac:dyDescent="0.3">
      <c r="A574" s="9">
        <v>625</v>
      </c>
      <c r="B574" s="13" t="str">
        <f>IFERROR(VLOOKUP(A574,Vocabulary!$A:$J,6,),"")</f>
        <v>VL</v>
      </c>
      <c r="C574" s="13" t="str">
        <f>IFERROR(VLOOKUP(A574,Vocabulary!$A:$J,4,),"")</f>
        <v>Location</v>
      </c>
      <c r="D574" s="13" t="str">
        <f>IFERROR(VLOOKUP(A574,Vocabulary!$A:$J,2,),"")</f>
        <v>Perceel</v>
      </c>
      <c r="E574" s="13" t="str">
        <f>IFERROR(IF(VLOOKUP(A574,Vocabulary!$A:$J,3,)=0,"",VLOOKUP(A574,Vocabulary!$A:$J,3,)),"")</f>
        <v/>
      </c>
      <c r="F574" s="13" t="str">
        <f>IFERROR(IF(VLOOKUP(A574,Vocabulary!$A:$J,7,)=0,"",VLOOKUP(A574,Vocabulary!$A:$J,7,)),"")</f>
        <v/>
      </c>
      <c r="H574" s="13" t="str">
        <f>IFERROR(IF(VLOOKUP(G574,Vocabulary!$A:$J,10,)=0,"",VLOOKUP(G574,Vocabulary!$A:$J,10,)),"")</f>
        <v/>
      </c>
      <c r="I574" s="24">
        <v>260</v>
      </c>
      <c r="J574" s="13" t="str">
        <f>IFERROR(IF(VLOOKUP(I574,Vocabulary!$A:$J,10,)=0,"",VLOOKUP(I574,Vocabulary!$A:$J,10,)),"")</f>
        <v>&lt;fed-loc:Parcel&gt;</v>
      </c>
      <c r="K574" s="9">
        <v>625</v>
      </c>
      <c r="L574" s="13" t="str">
        <f>IFERROR(IF(VLOOKUP(K574,Vocabulary!$A:$J,10,)=0,"",VLOOKUP(K574,Vocabulary!$A:$J,10,)),"")</f>
        <v>&lt;vl-adres:Perceel&gt;</v>
      </c>
    </row>
    <row r="575" spans="1:12" x14ac:dyDescent="0.3">
      <c r="A575" s="9">
        <v>626</v>
      </c>
      <c r="B575" s="13" t="str">
        <f>IFERROR(VLOOKUP(A575,Vocabulary!$A:$J,6,),"")</f>
        <v>VL</v>
      </c>
      <c r="C575" s="13" t="str">
        <f>IFERROR(VLOOKUP(A575,Vocabulary!$A:$J,4,),"")</f>
        <v>Location</v>
      </c>
      <c r="D575" s="13" t="str">
        <f>IFERROR(VLOOKUP(A575,Vocabulary!$A:$J,2,),"")</f>
        <v>Gebouw</v>
      </c>
      <c r="E575" s="13" t="str">
        <f>IFERROR(IF(VLOOKUP(A575,Vocabulary!$A:$J,3,)=0,"",VLOOKUP(A575,Vocabulary!$A:$J,3,)),"")</f>
        <v/>
      </c>
      <c r="F575" s="13" t="str">
        <f>IFERROR(IF(VLOOKUP(A575,Vocabulary!$A:$J,7,)=0,"",VLOOKUP(A575,Vocabulary!$A:$J,7,)),"")</f>
        <v/>
      </c>
      <c r="H575" s="13" t="str">
        <f>IFERROR(IF(VLOOKUP(G575,Vocabulary!$A:$J,10,)=0,"",VLOOKUP(G575,Vocabulary!$A:$J,10,)),"")</f>
        <v/>
      </c>
      <c r="J575" s="13" t="str">
        <f>IFERROR(IF(VLOOKUP(I575,Vocabulary!$A:$J,10,)=0,"",VLOOKUP(I575,Vocabulary!$A:$J,10,)),"")</f>
        <v/>
      </c>
      <c r="K575" s="9">
        <v>626</v>
      </c>
      <c r="L575" s="13" t="str">
        <f>IFERROR(IF(VLOOKUP(K575,Vocabulary!$A:$J,10,)=0,"",VLOOKUP(K575,Vocabulary!$A:$J,10,)),"")</f>
        <v>&lt;vl-adres:Gebouw&gt;</v>
      </c>
    </row>
    <row r="576" spans="1:12" x14ac:dyDescent="0.3">
      <c r="A576" s="9">
        <v>627</v>
      </c>
      <c r="B576" s="13" t="str">
        <f>IFERROR(VLOOKUP(A576,Vocabulary!$A:$J,6,),"")</f>
        <v>VL</v>
      </c>
      <c r="C576" s="13" t="str">
        <f>IFERROR(VLOOKUP(A576,Vocabulary!$A:$J,4,),"")</f>
        <v>Location</v>
      </c>
      <c r="D576" s="13" t="str">
        <f>IFERROR(VLOOKUP(A576,Vocabulary!$A:$J,2,),"")</f>
        <v>Gebouweenheid</v>
      </c>
      <c r="E576" s="13" t="str">
        <f>IFERROR(IF(VLOOKUP(A576,Vocabulary!$A:$J,3,)=0,"",VLOOKUP(A576,Vocabulary!$A:$J,3,)),"")</f>
        <v/>
      </c>
      <c r="F576" s="13" t="str">
        <f>IFERROR(IF(VLOOKUP(A576,Vocabulary!$A:$J,7,)=0,"",VLOOKUP(A576,Vocabulary!$A:$J,7,)),"")</f>
        <v/>
      </c>
      <c r="H576" s="13" t="str">
        <f>IFERROR(IF(VLOOKUP(G576,Vocabulary!$A:$J,10,)=0,"",VLOOKUP(G576,Vocabulary!$A:$J,10,)),"")</f>
        <v/>
      </c>
      <c r="I576" s="24">
        <v>252</v>
      </c>
      <c r="J576" s="13" t="str">
        <f>IFERROR(IF(VLOOKUP(I576,Vocabulary!$A:$J,10,)=0,"",VLOOKUP(I576,Vocabulary!$A:$J,10,)),"")</f>
        <v>&lt;fed-loc:BuildingUnit&gt;</v>
      </c>
      <c r="K576" s="9">
        <v>627</v>
      </c>
      <c r="L576" s="13" t="str">
        <f>IFERROR(IF(VLOOKUP(K576,Vocabulary!$A:$J,10,)=0,"",VLOOKUP(K576,Vocabulary!$A:$J,10,)),"")</f>
        <v>&lt;vl-adres:Gebouweenheid&gt;</v>
      </c>
    </row>
    <row r="577" spans="1:12" x14ac:dyDescent="0.3">
      <c r="A577" s="9">
        <v>628</v>
      </c>
      <c r="B577" s="13" t="str">
        <f>IFERROR(VLOOKUP(A577,Vocabulary!$A:$J,6,),"")</f>
        <v>VL</v>
      </c>
      <c r="C577" s="13" t="str">
        <f>IFERROR(VLOOKUP(A577,Vocabulary!$A:$J,4,),"")</f>
        <v>Location</v>
      </c>
      <c r="D577" s="13" t="str">
        <f>IFERROR(VLOOKUP(A577,Vocabulary!$A:$J,2,),"")</f>
        <v>Standplaats</v>
      </c>
      <c r="E577" s="13" t="str">
        <f>IFERROR(IF(VLOOKUP(A577,Vocabulary!$A:$J,3,)=0,"",VLOOKUP(A577,Vocabulary!$A:$J,3,)),"")</f>
        <v/>
      </c>
      <c r="F577" s="13" t="str">
        <f>IFERROR(IF(VLOOKUP(A577,Vocabulary!$A:$J,7,)=0,"",VLOOKUP(A577,Vocabulary!$A:$J,7,)),"")</f>
        <v/>
      </c>
      <c r="H577" s="13" t="str">
        <f>IFERROR(IF(VLOOKUP(G577,Vocabulary!$A:$J,10,)=0,"",VLOOKUP(G577,Vocabulary!$A:$J,10,)),"")</f>
        <v/>
      </c>
      <c r="I577" s="24">
        <v>263</v>
      </c>
      <c r="J577" s="13" t="str">
        <f>IFERROR(IF(VLOOKUP(I577,Vocabulary!$A:$J,10,)=0,"",VLOOKUP(I577,Vocabulary!$A:$J,10,)),"")</f>
        <v>&lt;fed-loc:Stand&gt;</v>
      </c>
      <c r="K577" s="9">
        <v>628</v>
      </c>
      <c r="L577" s="13" t="str">
        <f>IFERROR(IF(VLOOKUP(K577,Vocabulary!$A:$J,10,)=0,"",VLOOKUP(K577,Vocabulary!$A:$J,10,)),"")</f>
        <v>&lt;vl-adres:Standplaats&gt;</v>
      </c>
    </row>
    <row r="578" spans="1:12" x14ac:dyDescent="0.3">
      <c r="A578" s="9">
        <v>629</v>
      </c>
      <c r="B578" s="13" t="str">
        <f>IFERROR(VLOOKUP(A578,Vocabulary!$A:$J,6,),"")</f>
        <v>VL</v>
      </c>
      <c r="C578" s="13" t="str">
        <f>IFERROR(VLOOKUP(A578,Vocabulary!$A:$J,4,),"")</f>
        <v>Location</v>
      </c>
      <c r="D578" s="13" t="str">
        <f>IFERROR(VLOOKUP(A578,Vocabulary!$A:$J,2,),"")</f>
        <v>Ligplaats</v>
      </c>
      <c r="E578" s="13" t="str">
        <f>IFERROR(IF(VLOOKUP(A578,Vocabulary!$A:$J,3,)=0,"",VLOOKUP(A578,Vocabulary!$A:$J,3,)),"")</f>
        <v/>
      </c>
      <c r="F578" s="13" t="str">
        <f>IFERROR(IF(VLOOKUP(A578,Vocabulary!$A:$J,7,)=0,"",VLOOKUP(A578,Vocabulary!$A:$J,7,)),"")</f>
        <v/>
      </c>
      <c r="H578" s="13" t="str">
        <f>IFERROR(IF(VLOOKUP(G578,Vocabulary!$A:$J,10,)=0,"",VLOOKUP(G578,Vocabulary!$A:$J,10,)),"")</f>
        <v/>
      </c>
      <c r="I578" s="24">
        <v>257</v>
      </c>
      <c r="J578" s="13" t="str">
        <f>IFERROR(IF(VLOOKUP(I578,Vocabulary!$A:$J,10,)=0,"",VLOOKUP(I578,Vocabulary!$A:$J,10,)),"")</f>
        <v>&lt;fed-loc:MooringPlace&gt;</v>
      </c>
      <c r="K578" s="9">
        <v>629</v>
      </c>
      <c r="L578" s="13" t="str">
        <f>IFERROR(IF(VLOOKUP(K578,Vocabulary!$A:$J,10,)=0,"",VLOOKUP(K578,Vocabulary!$A:$J,10,)),"")</f>
        <v>&lt;vl-adres:Ligplaats&gt;</v>
      </c>
    </row>
    <row r="579" spans="1:12" x14ac:dyDescent="0.3">
      <c r="A579" s="9">
        <v>630</v>
      </c>
      <c r="B579" s="13" t="str">
        <f>IFERROR(VLOOKUP(A579,Vocabulary!$A:$J,6,),"")</f>
        <v>VL</v>
      </c>
      <c r="C579" s="13" t="str">
        <f>IFERROR(VLOOKUP(A579,Vocabulary!$A:$J,4,),"")</f>
        <v>Person</v>
      </c>
      <c r="D579" s="13" t="str">
        <f>IFERROR(VLOOKUP(A579,Vocabulary!$A:$J,2,),"")</f>
        <v>heeftRelatieMet</v>
      </c>
      <c r="E579" s="13" t="str">
        <f>IFERROR(IF(VLOOKUP(A579,Vocabulary!$A:$J,3,)=0,"",VLOOKUP(A579,Vocabulary!$A:$J,3,)),"")</f>
        <v/>
      </c>
      <c r="F579" s="13" t="str">
        <f>IFERROR(IF(VLOOKUP(A579,Vocabulary!$A:$J,7,)=0,"",VLOOKUP(A579,Vocabulary!$A:$J,7,)),"")</f>
        <v/>
      </c>
      <c r="H579" s="13" t="str">
        <f>IFERROR(IF(VLOOKUP(G579,Vocabulary!$A:$J,10,)=0,"",VLOOKUP(G579,Vocabulary!$A:$J,10,)),"")</f>
        <v/>
      </c>
      <c r="I579" s="24">
        <v>339</v>
      </c>
      <c r="J579" s="13" t="str">
        <f>IFERROR(IF(VLOOKUP(I579,Vocabulary!$A:$J,10,)=0,"",VLOOKUP(I579,Vocabulary!$A:$J,10,)),"")</f>
        <v>&lt;fed-per:person1&gt;</v>
      </c>
      <c r="K579" s="9">
        <v>630</v>
      </c>
      <c r="L579" s="13" t="str">
        <f>IFERROR(IF(VLOOKUP(K579,Vocabulary!$A:$J,10,)=0,"",VLOOKUP(K579,Vocabulary!$A:$J,10,)),"")</f>
        <v>&lt;vl-persoon:heeftRelatieMet&gt;</v>
      </c>
    </row>
    <row r="580" spans="1:12" x14ac:dyDescent="0.3">
      <c r="A580" s="9">
        <v>631</v>
      </c>
      <c r="B580" s="13" t="str">
        <f>IFERROR(VLOOKUP(A580,Vocabulary!$A:$J,6,),"")</f>
        <v>VL</v>
      </c>
      <c r="C580" s="13" t="str">
        <f>IFERROR(VLOOKUP(A580,Vocabulary!$A:$J,4,),"")</f>
        <v>Organization</v>
      </c>
      <c r="D580" s="13" t="str">
        <f>IFERROR(VLOOKUP(A580,Vocabulary!$A:$J,2,),"")</f>
        <v>alternatieveNaam</v>
      </c>
      <c r="E580" s="13" t="str">
        <f>IFERROR(IF(VLOOKUP(A580,Vocabulary!$A:$J,3,)=0,"",VLOOKUP(A580,Vocabulary!$A:$J,3,)),"")</f>
        <v>alternative label</v>
      </c>
      <c r="F580" s="13" t="str">
        <f>IFERROR(IF(VLOOKUP(A580,Vocabulary!$A:$J,7,)=0,"",VLOOKUP(A580,Vocabulary!$A:$J,7,)),"")</f>
        <v>&lt;skos:altLabel&gt;</v>
      </c>
      <c r="G580" s="4">
        <v>105</v>
      </c>
      <c r="H580" s="13" t="str">
        <f>IFERROR(IF(VLOOKUP(G580,Vocabulary!$A:$J,10,)=0,"",VLOOKUP(G580,Vocabulary!$A:$J,10,)),"")</f>
        <v>&lt;eu:LegalEntityAlternativeName&gt;</v>
      </c>
      <c r="I580" s="24">
        <v>226</v>
      </c>
      <c r="J580" s="13" t="str">
        <f>IFERROR(IF(VLOOKUP(I580,Vocabulary!$A:$J,10,)=0,"",VLOOKUP(I580,Vocabulary!$A:$J,10,)),"")</f>
        <v>&lt;skos:altLabel&gt;</v>
      </c>
      <c r="K580" s="9">
        <v>631</v>
      </c>
      <c r="L580" s="13" t="str">
        <f>IFERROR(IF(VLOOKUP(K580,Vocabulary!$A:$J,10,)=0,"",VLOOKUP(K580,Vocabulary!$A:$J,10,)),"")</f>
        <v>&lt;vl-organisatie-ext:alternatieveNaam&gt;</v>
      </c>
    </row>
    <row r="581" spans="1:12" x14ac:dyDescent="0.3">
      <c r="A581" s="9">
        <v>632</v>
      </c>
      <c r="B581" s="13" t="str">
        <f>IFERROR(VLOOKUP(A581,Vocabulary!$A:$J,6,),"")</f>
        <v>VL</v>
      </c>
      <c r="C581" s="13" t="str">
        <f>IFERROR(VLOOKUP(A581,Vocabulary!$A:$J,4,),"")</f>
        <v>Generic</v>
      </c>
      <c r="D581" s="13" t="str">
        <f>IFERROR(VLOOKUP(A581,Vocabulary!$A:$J,2,),"")</f>
        <v>website</v>
      </c>
      <c r="E581" s="13" t="str">
        <f>IFERROR(IF(VLOOKUP(A581,Vocabulary!$A:$J,3,)=0,"",VLOOKUP(A581,Vocabulary!$A:$J,3,)),"")</f>
        <v/>
      </c>
      <c r="F581" s="13" t="str">
        <f>IFERROR(IF(VLOOKUP(A581,Vocabulary!$A:$J,7,)=0,"",VLOOKUP(A581,Vocabulary!$A:$J,7,)),"")</f>
        <v/>
      </c>
      <c r="H581" s="13" t="str">
        <f>IFERROR(IF(VLOOKUP(G581,Vocabulary!$A:$J,10,)=0,"",VLOOKUP(G581,Vocabulary!$A:$J,10,)),"")</f>
        <v/>
      </c>
      <c r="I581" s="24">
        <v>248</v>
      </c>
      <c r="J581" s="13" t="str">
        <f>IFERROR(IF(VLOOKUP(I581,Vocabulary!$A:$J,10,)=0,"",VLOOKUP(I581,Vocabulary!$A:$J,10,)),"")</f>
        <v>&lt;fed-bus:website&gt;</v>
      </c>
      <c r="K581" s="9">
        <v>632</v>
      </c>
      <c r="L581" s="13" t="str">
        <f>IFERROR(IF(VLOOKUP(K581,Vocabulary!$A:$J,10,)=0,"",VLOOKUP(K581,Vocabulary!$A:$J,10,)),"")</f>
        <v>&lt;vl-generiek-ext:website&gt;</v>
      </c>
    </row>
    <row r="582" spans="1:12" x14ac:dyDescent="0.3">
      <c r="A582" s="9">
        <v>633</v>
      </c>
      <c r="B582" s="13" t="str">
        <f>IFERROR(VLOOKUP(A582,Vocabulary!$A:$J,6,),"")</f>
        <v>VL</v>
      </c>
      <c r="C582" s="13" t="str">
        <f>IFERROR(VLOOKUP(A582,Vocabulary!$A:$J,4,),"")</f>
        <v>Organization</v>
      </c>
      <c r="D582" s="13" t="str">
        <f>IFERROR(VLOOKUP(A582,Vocabulary!$A:$J,2,),"")</f>
        <v>Rechtsvormtype</v>
      </c>
      <c r="E582" s="13" t="str">
        <f>IFERROR(IF(VLOOKUP(A582,Vocabulary!$A:$J,3,)=0,"",VLOOKUP(A582,Vocabulary!$A:$J,3,)),"")</f>
        <v/>
      </c>
      <c r="F582" s="13" t="str">
        <f>IFERROR(IF(VLOOKUP(A582,Vocabulary!$A:$J,7,)=0,"",VLOOKUP(A582,Vocabulary!$A:$J,7,)),"")</f>
        <v/>
      </c>
      <c r="H582" s="13" t="str">
        <f>IFERROR(IF(VLOOKUP(G582,Vocabulary!$A:$J,10,)=0,"",VLOOKUP(G582,Vocabulary!$A:$J,10,)),"")</f>
        <v/>
      </c>
      <c r="I582" s="24">
        <v>372</v>
      </c>
      <c r="J582" s="13" t="str">
        <f>IFERROR(IF(VLOOKUP(I582,Vocabulary!$A:$J,10,)=0,"",VLOOKUP(I582,Vocabulary!$A:$J,10,)),"")</f>
        <v>&lt;fed-thesaurus:legalform#id&gt;</v>
      </c>
      <c r="K582" s="9">
        <v>633</v>
      </c>
      <c r="L582" s="13" t="str">
        <f>IFERROR(IF(VLOOKUP(K582,Vocabulary!$A:$J,10,)=0,"",VLOOKUP(K582,Vocabulary!$A:$J,10,)),"")</f>
        <v>&lt;vl-organisatie:Rechtsvormtype&gt;</v>
      </c>
    </row>
    <row r="583" spans="1:12" x14ac:dyDescent="0.3">
      <c r="A583" s="9">
        <v>634</v>
      </c>
      <c r="B583" s="13" t="str">
        <f>IFERROR(VLOOKUP(A583,Vocabulary!$A:$J,6,),"")</f>
        <v>VL</v>
      </c>
      <c r="C583" s="13" t="str">
        <f>IFERROR(VLOOKUP(A583,Vocabulary!$A:$J,4,),"")</f>
        <v>Organization</v>
      </c>
      <c r="D583" s="13" t="str">
        <f>IFERROR(VLOOKUP(A583,Vocabulary!$A:$J,2,),"")</f>
        <v>Rechtstoestandtype</v>
      </c>
      <c r="E583" s="13" t="str">
        <f>IFERROR(IF(VLOOKUP(A583,Vocabulary!$A:$J,3,)=0,"",VLOOKUP(A583,Vocabulary!$A:$J,3,)),"")</f>
        <v/>
      </c>
      <c r="F583" s="13" t="str">
        <f>IFERROR(IF(VLOOKUP(A583,Vocabulary!$A:$J,7,)=0,"",VLOOKUP(A583,Vocabulary!$A:$J,7,)),"")</f>
        <v/>
      </c>
      <c r="H583" s="13" t="str">
        <f>IFERROR(IF(VLOOKUP(G583,Vocabulary!$A:$J,10,)=0,"",VLOOKUP(G583,Vocabulary!$A:$J,10,)),"")</f>
        <v/>
      </c>
      <c r="I583" s="24">
        <v>373</v>
      </c>
      <c r="J583" s="13" t="str">
        <f>IFERROR(IF(VLOOKUP(I583,Vocabulary!$A:$J,10,)=0,"",VLOOKUP(I583,Vocabulary!$A:$J,10,)),"")</f>
        <v>&lt;fed-thesaurus:legalstatus#id&gt;</v>
      </c>
      <c r="K583" s="9">
        <v>634</v>
      </c>
      <c r="L583" s="13" t="str">
        <f>IFERROR(IF(VLOOKUP(K583,Vocabulary!$A:$J,10,)=0,"",VLOOKUP(K583,Vocabulary!$A:$J,10,)),"")</f>
        <v>&lt;vl-organisatie:Rechtstoestandtype&gt;</v>
      </c>
    </row>
    <row r="584" spans="1:12" ht="158.4" x14ac:dyDescent="0.3">
      <c r="A584" s="9">
        <v>635</v>
      </c>
      <c r="B584" s="13" t="str">
        <f>IFERROR(VLOOKUP(A584,Vocabulary!$A:$J,6,),"")</f>
        <v>VL</v>
      </c>
      <c r="C584" s="13" t="str">
        <f>IFERROR(VLOOKUP(A584,Vocabulary!$A:$J,4,),"")</f>
        <v>Organization</v>
      </c>
      <c r="D584" s="13" t="str">
        <f>IFERROR(VLOOKUP(A584,Vocabulary!$A:$J,2,),"")</f>
        <v>Rechtspersoonlijkheidtype</v>
      </c>
      <c r="E584" s="13" t="str">
        <f>IFERROR(IF(VLOOKUP(A584,Vocabulary!$A:$J,3,)=0,"",VLOOKUP(A584,Vocabulary!$A:$J,3,)),"")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4" s="13" t="str">
        <f>IFERROR(IF(VLOOKUP(A584,Vocabulary!$A:$J,7,)=0,"",VLOOKUP(A584,Vocabulary!$A:$J,7,)),"")</f>
        <v/>
      </c>
      <c r="H584" s="13" t="str">
        <f>IFERROR(IF(VLOOKUP(G584,Vocabulary!$A:$J,10,)=0,"",VLOOKUP(G584,Vocabulary!$A:$J,10,)),"")</f>
        <v/>
      </c>
      <c r="I584" s="24">
        <v>376</v>
      </c>
      <c r="J584" s="13" t="str">
        <f>IFERROR(IF(VLOOKUP(I584,Vocabulary!$A:$J,10,)=0,"",VLOOKUP(I584,Vocabulary!$A:$J,10,)),"")</f>
        <v>&lt;fed-thesaurus:organizationtype#id&gt;</v>
      </c>
      <c r="K584" s="9">
        <v>635</v>
      </c>
      <c r="L584" s="13" t="str">
        <f>IFERROR(IF(VLOOKUP(K584,Vocabulary!$A:$J,10,)=0,"",VLOOKUP(K584,Vocabulary!$A:$J,10,)),"")</f>
        <v>&lt;vl-organisatie:Rechtspersoonlijkheidtype&gt;</v>
      </c>
    </row>
    <row r="585" spans="1:12" x14ac:dyDescent="0.3">
      <c r="A585" s="9">
        <v>636</v>
      </c>
      <c r="B585" s="13" t="str">
        <f>IFERROR(VLOOKUP(A585,Vocabulary!$A:$J,6,),"")</f>
        <v>VL</v>
      </c>
      <c r="C585" s="13" t="str">
        <f>IFERROR(VLOOKUP(A585,Vocabulary!$A:$J,4,),"")</f>
        <v>Location</v>
      </c>
      <c r="D585" s="13" t="str">
        <f>IFERROR(VLOOKUP(A585,Vocabulary!$A:$J,2,),"")</f>
        <v>Statuswaarde</v>
      </c>
      <c r="E585" s="13" t="str">
        <f>IFERROR(IF(VLOOKUP(A585,Vocabulary!$A:$J,3,)=0,"",VLOOKUP(A585,Vocabulary!$A:$J,3,)),"")</f>
        <v/>
      </c>
      <c r="F585" s="13" t="str">
        <f>IFERROR(IF(VLOOKUP(A585,Vocabulary!$A:$J,7,)=0,"",VLOOKUP(A585,Vocabulary!$A:$J,7,)),"")</f>
        <v/>
      </c>
      <c r="H585" s="13" t="str">
        <f>IFERROR(IF(VLOOKUP(G585,Vocabulary!$A:$J,10,)=0,"",VLOOKUP(G585,Vocabulary!$A:$J,10,)),"")</f>
        <v/>
      </c>
      <c r="I585" s="24">
        <v>360.66800000000001</v>
      </c>
      <c r="J585" s="13" t="str">
        <f>IFERROR(IF(VLOOKUP(I585,Vocabulary!$A:$J,10,)=0,"",VLOOKUP(I585,Vocabulary!$A:$J,10,)),"")</f>
        <v/>
      </c>
      <c r="K585" s="9">
        <v>636</v>
      </c>
      <c r="L585" s="13" t="str">
        <f>IFERROR(IF(VLOOKUP(K585,Vocabulary!$A:$J,10,)=0,"",VLOOKUP(K585,Vocabulary!$A:$J,10,)),"")</f>
        <v>&lt;vl-adres:Statuswaarde&gt;</v>
      </c>
    </row>
    <row r="586" spans="1:12" x14ac:dyDescent="0.3">
      <c r="A586" s="9">
        <v>637</v>
      </c>
      <c r="B586" s="13" t="str">
        <f>IFERROR(VLOOKUP(A586,Vocabulary!$A:$J,6,),"")</f>
        <v>VL</v>
      </c>
      <c r="C586" s="13" t="str">
        <f>IFERROR(VLOOKUP(A586,Vocabulary!$A:$J,4,),"")</f>
        <v>Person</v>
      </c>
      <c r="D586" s="13" t="str">
        <f>IFERROR(VLOOKUP(A586,Vocabulary!$A:$J,2,),"")</f>
        <v>achternaam</v>
      </c>
      <c r="E586" s="13" t="str">
        <f>IFERROR(IF(VLOOKUP(A586,Vocabulary!$A:$J,3,)=0,"",VLOOKUP(A586,Vocabulary!$A:$J,3,)),"")</f>
        <v/>
      </c>
      <c r="F586" s="13" t="str">
        <f>IFERROR(IF(VLOOKUP(A586,Vocabulary!$A:$J,7,)=0,"",VLOOKUP(A586,Vocabulary!$A:$J,7,)),"")</f>
        <v/>
      </c>
      <c r="G586" s="4">
        <v>135</v>
      </c>
      <c r="H586" s="13" t="str">
        <f>IFERROR(IF(VLOOKUP(G586,Vocabulary!$A:$J,10,)=0,"",VLOOKUP(G586,Vocabulary!$A:$J,10,)),"")</f>
        <v>&lt;eu:PersonFamilyName&gt;</v>
      </c>
      <c r="I586" s="24">
        <v>332</v>
      </c>
      <c r="J586" s="13" t="str">
        <f>IFERROR(IF(VLOOKUP(I586,Vocabulary!$A:$J,10,)=0,"",VLOOKUP(I586,Vocabulary!$A:$J,10,)),"")</f>
        <v>&lt;foaf:familyName&gt;</v>
      </c>
      <c r="K586" s="9">
        <v>637</v>
      </c>
      <c r="L586" s="13" t="str">
        <f>IFERROR(IF(VLOOKUP(K586,Vocabulary!$A:$J,10,)=0,"",VLOOKUP(K586,Vocabulary!$A:$J,10,)),"")</f>
        <v>&lt;vl-persoon-ext:achternaam&gt;</v>
      </c>
    </row>
    <row r="587" spans="1:12" x14ac:dyDescent="0.3">
      <c r="A587" s="9">
        <v>638</v>
      </c>
      <c r="B587" s="13" t="str">
        <f>IFERROR(VLOOKUP(A587,Vocabulary!$A:$J,6,),"")</f>
        <v>VL</v>
      </c>
      <c r="C587" s="13" t="str">
        <f>IFERROR(VLOOKUP(A587,Vocabulary!$A:$J,4,),"")</f>
        <v>Person</v>
      </c>
      <c r="D587" s="13" t="str">
        <f>IFERROR(VLOOKUP(A587,Vocabulary!$A:$J,2,),"")</f>
        <v>voornaam</v>
      </c>
      <c r="E587" s="13" t="str">
        <f>IFERROR(IF(VLOOKUP(A587,Vocabulary!$A:$J,3,)=0,"",VLOOKUP(A587,Vocabulary!$A:$J,3,)),"")</f>
        <v/>
      </c>
      <c r="F587" s="13" t="str">
        <f>IFERROR(IF(VLOOKUP(A587,Vocabulary!$A:$J,7,)=0,"",VLOOKUP(A587,Vocabulary!$A:$J,7,)),"")</f>
        <v/>
      </c>
      <c r="H587" s="13" t="str">
        <f>IFERROR(IF(VLOOKUP(G587,Vocabulary!$A:$J,10,)=0,"",VLOOKUP(G587,Vocabulary!$A:$J,10,)),"")</f>
        <v/>
      </c>
      <c r="I587" s="24">
        <v>333</v>
      </c>
      <c r="J587" s="13" t="str">
        <f>IFERROR(IF(VLOOKUP(I587,Vocabulary!$A:$J,10,)=0,"",VLOOKUP(I587,Vocabulary!$A:$J,10,)),"")</f>
        <v>&lt;foaf:givenName&gt;</v>
      </c>
      <c r="K587" s="9">
        <v>638</v>
      </c>
      <c r="L587" s="13" t="str">
        <f>IFERROR(IF(VLOOKUP(K587,Vocabulary!$A:$J,10,)=0,"",VLOOKUP(K587,Vocabulary!$A:$J,10,)),"")</f>
        <v>&lt;vl-persoon-ext:voornaam&gt;</v>
      </c>
    </row>
    <row r="588" spans="1:12" x14ac:dyDescent="0.3">
      <c r="A588" s="9">
        <v>639</v>
      </c>
      <c r="B588" s="13" t="str">
        <f>IFERROR(VLOOKUP(A588,Vocabulary!$A:$J,6,),"")</f>
        <v>VL</v>
      </c>
      <c r="C588" s="13" t="str">
        <f>IFERROR(VLOOKUP(A588,Vocabulary!$A:$J,4,),"")</f>
        <v>Person</v>
      </c>
      <c r="D588" s="13" t="str">
        <f>IFERROR(VLOOKUP(A588,Vocabulary!$A:$J,2,),"")</f>
        <v>Geslacht</v>
      </c>
      <c r="E588" s="13" t="str">
        <f>IFERROR(IF(VLOOKUP(A588,Vocabulary!$A:$J,3,)=0,"",VLOOKUP(A588,Vocabulary!$A:$J,3,)),"")</f>
        <v/>
      </c>
      <c r="F588" s="13" t="str">
        <f>IFERROR(IF(VLOOKUP(A588,Vocabulary!$A:$J,7,)=0,"",VLOOKUP(A588,Vocabulary!$A:$J,7,)),"")</f>
        <v/>
      </c>
      <c r="H588" s="13" t="str">
        <f>IFERROR(IF(VLOOKUP(G588,Vocabulary!$A:$J,10,)=0,"",VLOOKUP(G588,Vocabulary!$A:$J,10,)),"")</f>
        <v/>
      </c>
      <c r="I588" s="24">
        <v>368</v>
      </c>
      <c r="J588" s="13" t="str">
        <f>IFERROR(IF(VLOOKUP(I588,Vocabulary!$A:$J,10,)=0,"",VLOOKUP(I588,Vocabulary!$A:$J,10,)),"")</f>
        <v>&lt;fed-thesaurus:gender#id&gt;</v>
      </c>
      <c r="K588" s="9">
        <v>639</v>
      </c>
      <c r="L588" s="13" t="str">
        <f>IFERROR(IF(VLOOKUP(K588,Vocabulary!$A:$J,10,)=0,"",VLOOKUP(K588,Vocabulary!$A:$J,10,)),"")</f>
        <v>&lt;vl-persoon:Geslacht&gt;</v>
      </c>
    </row>
    <row r="589" spans="1:12" x14ac:dyDescent="0.3">
      <c r="A589" s="9">
        <v>640</v>
      </c>
      <c r="B589" s="13" t="str">
        <f>IFERROR(VLOOKUP(A589,Vocabulary!$A:$J,6,),"")</f>
        <v>VL</v>
      </c>
      <c r="C589" s="13" t="str">
        <f>IFERROR(VLOOKUP(A589,Vocabulary!$A:$J,4,),"")</f>
        <v>Person</v>
      </c>
      <c r="D589" s="13" t="str">
        <f>IFERROR(VLOOKUP(A589,Vocabulary!$A:$J,2,),"")</f>
        <v>BurgerlijkeStaatType</v>
      </c>
      <c r="E589" s="13" t="str">
        <f>IFERROR(IF(VLOOKUP(A589,Vocabulary!$A:$J,3,)=0,"",VLOOKUP(A589,Vocabulary!$A:$J,3,)),"")</f>
        <v/>
      </c>
      <c r="F589" s="13" t="str">
        <f>IFERROR(IF(VLOOKUP(A589,Vocabulary!$A:$J,7,)=0,"",VLOOKUP(A589,Vocabulary!$A:$J,7,)),"")</f>
        <v/>
      </c>
      <c r="H589" s="13" t="str">
        <f>IFERROR(IF(VLOOKUP(G589,Vocabulary!$A:$J,10,)=0,"",VLOOKUP(G589,Vocabulary!$A:$J,10,)),"")</f>
        <v/>
      </c>
      <c r="I589" s="24">
        <v>362</v>
      </c>
      <c r="J589" s="13" t="str">
        <f>IFERROR(IF(VLOOKUP(I589,Vocabulary!$A:$J,10,)=0,"",VLOOKUP(I589,Vocabulary!$A:$J,10,)),"")</f>
        <v>&lt;fed-thesaurus:civilstate#id&gt;</v>
      </c>
      <c r="K589" s="9">
        <v>640</v>
      </c>
      <c r="L589" s="13" t="str">
        <f>IFERROR(IF(VLOOKUP(K589,Vocabulary!$A:$J,10,)=0,"",VLOOKUP(K589,Vocabulary!$A:$J,10,)),"")</f>
        <v>&lt;vl-persoon:BurgerlijkeStaatType&gt;</v>
      </c>
    </row>
    <row r="590" spans="1:12" x14ac:dyDescent="0.3">
      <c r="A590" s="9">
        <v>641</v>
      </c>
      <c r="B590" s="13" t="str">
        <f>IFERROR(VLOOKUP(A590,Vocabulary!$A:$J,6,),"")</f>
        <v>VL</v>
      </c>
      <c r="C590" s="13" t="str">
        <f>IFERROR(VLOOKUP(A590,Vocabulary!$A:$J,4,),"")</f>
        <v>Person</v>
      </c>
      <c r="D590" s="13" t="str">
        <f>IFERROR(VLOOKUP(A590,Vocabulary!$A:$J,2,),"")</f>
        <v>Afstammingstype</v>
      </c>
      <c r="E590" s="13" t="str">
        <f>IFERROR(IF(VLOOKUP(A590,Vocabulary!$A:$J,3,)=0,"",VLOOKUP(A590,Vocabulary!$A:$J,3,)),"")</f>
        <v/>
      </c>
      <c r="F590" s="13" t="str">
        <f>IFERROR(IF(VLOOKUP(A590,Vocabulary!$A:$J,7,)=0,"",VLOOKUP(A590,Vocabulary!$A:$J,7,)),"")</f>
        <v/>
      </c>
      <c r="H590" s="13" t="str">
        <f>IFERROR(IF(VLOOKUP(G590,Vocabulary!$A:$J,10,)=0,"",VLOOKUP(G590,Vocabulary!$A:$J,10,)),"")</f>
        <v/>
      </c>
      <c r="I590" s="24">
        <v>363</v>
      </c>
      <c r="J590" s="13" t="str">
        <f>IFERROR(IF(VLOOKUP(I590,Vocabulary!$A:$J,10,)=0,"",VLOOKUP(I590,Vocabulary!$A:$J,10,)),"")</f>
        <v>&lt;fed-thesaurus:descent#id&gt;</v>
      </c>
      <c r="K590" s="9">
        <v>641</v>
      </c>
      <c r="L590" s="13" t="str">
        <f>IFERROR(IF(VLOOKUP(K590,Vocabulary!$A:$J,10,)=0,"",VLOOKUP(K590,Vocabulary!$A:$J,10,)),"")</f>
        <v>&lt;vl-persoon:Afstammingstype&gt;</v>
      </c>
    </row>
    <row r="591" spans="1:12" ht="28.8" x14ac:dyDescent="0.3">
      <c r="A591" s="9">
        <v>642</v>
      </c>
      <c r="B591" s="13" t="str">
        <f>IFERROR(VLOOKUP(A591,Vocabulary!$A:$J,6,),"")</f>
        <v>VL</v>
      </c>
      <c r="C591" s="13" t="str">
        <f>IFERROR(VLOOKUP(A591,Vocabulary!$A:$J,4,),"")</f>
        <v>Person</v>
      </c>
      <c r="D591" s="13" t="str">
        <f>IFERROR(VLOOKUP(A591,Vocabulary!$A:$J,2,),"")</f>
        <v>Gezinsrelatietype</v>
      </c>
      <c r="E591" s="13" t="str">
        <f>IFERROR(IF(VLOOKUP(A591,Vocabulary!$A:$J,3,)=0,"",VLOOKUP(A591,Vocabulary!$A:$J,3,)),"")</f>
        <v/>
      </c>
      <c r="F591" s="13" t="str">
        <f>IFERROR(IF(VLOOKUP(A591,Vocabulary!$A:$J,7,)=0,"",VLOOKUP(A591,Vocabulary!$A:$J,7,)),"")</f>
        <v/>
      </c>
      <c r="H591" s="13" t="str">
        <f>IFERROR(IF(VLOOKUP(G591,Vocabulary!$A:$J,10,)=0,"",VLOOKUP(G591,Vocabulary!$A:$J,10,)),"")</f>
        <v/>
      </c>
      <c r="I591" s="24">
        <v>366</v>
      </c>
      <c r="J591" s="13" t="str">
        <f>IFERROR(IF(VLOOKUP(I591,Vocabulary!$A:$J,10,)=0,"",VLOOKUP(I591,Vocabulary!$A:$J,10,)),"")</f>
        <v>&lt;fed-thesaurus:householdrelationtype#id&gt;</v>
      </c>
      <c r="K591" s="9">
        <v>642</v>
      </c>
      <c r="L591" s="13" t="str">
        <f>IFERROR(IF(VLOOKUP(K591,Vocabulary!$A:$J,10,)=0,"",VLOOKUP(K591,Vocabulary!$A:$J,10,)),"")</f>
        <v>&lt;vl-persoon:Gezinsrelatietype&gt;</v>
      </c>
    </row>
    <row r="592" spans="1:12" x14ac:dyDescent="0.3">
      <c r="A592" s="9">
        <v>643</v>
      </c>
      <c r="B592" s="13" t="str">
        <f>IFERROR(VLOOKUP(A592,Vocabulary!$A:$J,6,),"")</f>
        <v>VL</v>
      </c>
      <c r="C592" s="13" t="str">
        <f>IFERROR(VLOOKUP(A592,Vocabulary!$A:$J,4,),"")</f>
        <v>Organization</v>
      </c>
      <c r="D592" s="13" t="str">
        <f>IFERROR(VLOOKUP(A592,Vocabulary!$A:$J,2,),"")</f>
        <v>isHetResultaatVan</v>
      </c>
      <c r="E592" s="13" t="str">
        <f>IFERROR(IF(VLOOKUP(A592,Vocabulary!$A:$J,3,)=0,"",VLOOKUP(A592,Vocabulary!$A:$J,3,)),"")</f>
        <v/>
      </c>
      <c r="F592" s="13" t="str">
        <f>IFERROR(IF(VLOOKUP(A592,Vocabulary!$A:$J,7,)=0,"",VLOOKUP(A592,Vocabulary!$A:$J,7,)),"")</f>
        <v/>
      </c>
      <c r="G592" s="4">
        <v>175</v>
      </c>
      <c r="H592" s="13" t="str">
        <f>IFERROR(IF(VLOOKUP(G592,Vocabulary!$A:$J,10,)=0,"",VLOOKUP(G592,Vocabulary!$A:$J,10,)),"")</f>
        <v>&lt;eu:PublicOrganisationResultedFrom&gt;</v>
      </c>
      <c r="J592" s="13" t="str">
        <f>IFERROR(IF(VLOOKUP(I592,Vocabulary!$A:$J,10,)=0,"",VLOOKUP(I592,Vocabulary!$A:$J,10,)),"")</f>
        <v/>
      </c>
      <c r="K592" s="9">
        <v>643</v>
      </c>
      <c r="L592" s="13" t="str">
        <f>IFERROR(IF(VLOOKUP(K592,Vocabulary!$A:$J,10,)=0,"",VLOOKUP(K592,Vocabulary!$A:$J,10,)),"")</f>
        <v>&lt;vl-organisatie:isHetResultaatVan&gt;</v>
      </c>
    </row>
    <row r="593" spans="1:12" x14ac:dyDescent="0.3">
      <c r="A593" s="9">
        <v>644</v>
      </c>
      <c r="B593" s="13" t="str">
        <f>IFERROR(VLOOKUP(A593,Vocabulary!$A:$J,6,),"")</f>
        <v>FED</v>
      </c>
      <c r="C593" s="13" t="str">
        <f>IFERROR(VLOOKUP(A593,Vocabulary!$A:$J,4,),"")</f>
        <v>Person</v>
      </c>
      <c r="D593" s="13" t="str">
        <f>IFERROR(VLOOKUP(A593,Vocabulary!$A:$J,2,),"")</f>
        <v>person2</v>
      </c>
      <c r="E593" s="13" t="str">
        <f>IFERROR(IF(VLOOKUP(A593,Vocabulary!$A:$J,3,)=0,"",VLOOKUP(A593,Vocabulary!$A:$J,3,)),"")</f>
        <v>Second person in a relation of 2 persons.</v>
      </c>
      <c r="F593" s="13" t="str">
        <f>IFERROR(IF(VLOOKUP(A593,Vocabulary!$A:$J,7,)=0,"",VLOOKUP(A593,Vocabulary!$A:$J,7,)),"")</f>
        <v/>
      </c>
      <c r="H593" s="13" t="str">
        <f>IFERROR(IF(VLOOKUP(G593,Vocabulary!$A:$J,10,)=0,"",VLOOKUP(G593,Vocabulary!$A:$J,10,)),"")</f>
        <v/>
      </c>
      <c r="I593" s="24">
        <v>644</v>
      </c>
      <c r="J593" s="13" t="str">
        <f>IFERROR(IF(VLOOKUP(I593,Vocabulary!$A:$J,10,)=0,"",VLOOKUP(I593,Vocabulary!$A:$J,10,)),"")</f>
        <v>&lt;fed-per:person2&gt;</v>
      </c>
      <c r="K593" s="9">
        <v>630</v>
      </c>
      <c r="L593" s="13" t="str">
        <f>IFERROR(IF(VLOOKUP(K593,Vocabulary!$A:$J,10,)=0,"",VLOOKUP(K593,Vocabulary!$A:$J,10,)),"")</f>
        <v>&lt;vl-persoon:heeftRelatieMet&gt;</v>
      </c>
    </row>
    <row r="594" spans="1:12" x14ac:dyDescent="0.3">
      <c r="A594" s="9">
        <v>645</v>
      </c>
      <c r="B594" s="13" t="str">
        <f>IFERROR(VLOOKUP(A594,Vocabulary!$A:$J,6,),"")</f>
        <v>FED</v>
      </c>
      <c r="C594" s="13" t="str">
        <f>IFERROR(VLOOKUP(A594,Vocabulary!$A:$J,4,),"")</f>
        <v>Location</v>
      </c>
      <c r="D594" s="13" t="str">
        <f>IFERROR(VLOOKUP(A594,Vocabulary!$A:$J,2,),"")</f>
        <v>Location</v>
      </c>
      <c r="E594" s="13" t="str">
        <f>IFERROR(IF(VLOOKUP(A594,Vocabulary!$A:$J,3,)=0,"",VLOOKUP(A594,Vocabulary!$A:$J,3,)),"")</f>
        <v>An identifiable geographic place.</v>
      </c>
      <c r="F594" s="13" t="str">
        <f>IFERROR(IF(VLOOKUP(A594,Vocabulary!$A:$J,7,)=0,"",VLOOKUP(A594,Vocabulary!$A:$J,7,)),"")</f>
        <v/>
      </c>
      <c r="G594" s="4">
        <v>113</v>
      </c>
      <c r="H594" s="13" t="str">
        <f>IFERROR(IF(VLOOKUP(G594,Vocabulary!$A:$J,10,)=0,"",VLOOKUP(G594,Vocabulary!$A:$J,10,)),"")</f>
        <v>&lt;eu:Location&gt;</v>
      </c>
      <c r="I594" s="9">
        <v>645</v>
      </c>
      <c r="J594" s="13" t="str">
        <f>IFERROR(IF(VLOOKUP(I594,Vocabulary!$A:$J,10,)=0,"",VLOOKUP(I594,Vocabulary!$A:$J,10,)),"")</f>
        <v>&lt;dcterms:Location&gt;</v>
      </c>
      <c r="L594" s="13" t="str">
        <f>IFERROR(IF(VLOOKUP(K594,Vocabulary!$A:$J,10,)=0,"",VLOOKUP(K594,Vocabulary!$A:$J,10,)),"")</f>
        <v/>
      </c>
    </row>
    <row r="595" spans="1:12" ht="100.8" x14ac:dyDescent="0.3">
      <c r="A595" s="9">
        <v>648</v>
      </c>
      <c r="B595" s="13" t="str">
        <f>IFERROR(VLOOKUP(A595,Vocabulary!$A:$J,6,),"")</f>
        <v>FED</v>
      </c>
      <c r="C595" s="13" t="str">
        <f>IFERROR(VLOOKUP(A595,Vocabulary!$A:$J,4,),"")</f>
        <v>Organization</v>
      </c>
      <c r="D595" s="13" t="str">
        <f>IFERROR(VLOOKUP(A595,Vocabulary!$A:$J,2,),"")</f>
        <v>Site</v>
      </c>
      <c r="E595" s="13" t="str">
        <f>IFERROR(IF(VLOOKUP(A595,Vocabulary!$A:$J,3,)=0,"",VLOOKUP(A595,Vocabulary!$A:$J,3,)),"")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5" s="13" t="str">
        <f>IFERROR(IF(VLOOKUP(A595,Vocabulary!$A:$J,7,)=0,"",VLOOKUP(A595,Vocabulary!$A:$J,7,)),"")</f>
        <v xml:space="preserve">
Belgian context: KBO uses the terminology "EstablishmentUnit".</v>
      </c>
      <c r="H595" s="13" t="str">
        <f>IFERROR(IF(VLOOKUP(G595,Vocabulary!$A:$J,10,)=0,"",VLOOKUP(G595,Vocabulary!$A:$J,10,)),"")</f>
        <v/>
      </c>
      <c r="I595" s="24">
        <v>648</v>
      </c>
      <c r="J595" s="13" t="str">
        <f>IFERROR(IF(VLOOKUP(I595,Vocabulary!$A:$J,10,)=0,"",VLOOKUP(I595,Vocabulary!$A:$J,10,)),"")</f>
        <v>&lt;org:Site&gt;</v>
      </c>
      <c r="K595" s="9">
        <v>619</v>
      </c>
      <c r="L595" s="13" t="str">
        <f>IFERROR(IF(VLOOKUP(K595,Vocabulary!$A:$J,10,)=0,"",VLOOKUP(K595,Vocabulary!$A:$J,10,)),"")</f>
        <v>&lt;vl-organisatie-ext:Vestiging&gt;</v>
      </c>
    </row>
    <row r="596" spans="1:12" ht="86.4" x14ac:dyDescent="0.3">
      <c r="A596" s="9">
        <v>649</v>
      </c>
      <c r="B596" s="13" t="str">
        <f>IFERROR(VLOOKUP(A596,Vocabulary!$A:$J,6,),"")</f>
        <v>FED</v>
      </c>
      <c r="C596" s="13" t="str">
        <f>IFERROR(VLOOKUP(A596,Vocabulary!$A:$J,4,),"")</f>
        <v>Location</v>
      </c>
      <c r="D596" s="13" t="str">
        <f>IFERROR(VLOOKUP(A596,Vocabulary!$A:$J,2,),"")</f>
        <v>postName</v>
      </c>
      <c r="E596" s="13" t="str">
        <f>IFERROR(IF(VLOOKUP(A596,Vocabulary!$A:$J,3,)=0,"",VLOOKUP(A596,Vocabulary!$A:$J,3,)),"")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6" s="13" t="str">
        <f>IFERROR(IF(VLOOKUP(A596,Vocabulary!$A:$J,7,)=0,"",VLOOKUP(A596,Vocabulary!$A:$J,7,)),"")</f>
        <v/>
      </c>
      <c r="G596" s="4">
        <v>8</v>
      </c>
      <c r="H596" s="13" t="str">
        <f>IFERROR(IF(VLOOKUP(G596,Vocabulary!$A:$J,10,)=0,"",VLOOKUP(G596,Vocabulary!$A:$J,10,)),"")</f>
        <v>&lt;eu:AddressPostName&gt;</v>
      </c>
      <c r="I596" s="24">
        <v>649</v>
      </c>
      <c r="J596" s="13" t="str">
        <f>IFERROR(IF(VLOOKUP(I596,Vocabulary!$A:$J,10,)=0,"",VLOOKUP(I596,Vocabulary!$A:$J,10,)),"")</f>
        <v>&lt;inspire-ad:PostalDescriptor.postName&gt;</v>
      </c>
      <c r="K596" s="9">
        <v>430</v>
      </c>
      <c r="L596" s="13" t="str">
        <f>IFERROR(IF(VLOOKUP(K596,Vocabulary!$A:$J,10,)=0,"",VLOOKUP(K596,Vocabulary!$A:$J,10,)),"")</f>
        <v>&lt;vl-adres:postnaam&gt;</v>
      </c>
    </row>
    <row r="597" spans="1:12" x14ac:dyDescent="0.3">
      <c r="A597" s="9">
        <v>650</v>
      </c>
      <c r="B597" s="13" t="str">
        <f>IFERROR(VLOOKUP(A597,Vocabulary!$A:$J,6,),"")</f>
        <v>FED</v>
      </c>
      <c r="C597" s="13" t="str">
        <f>IFERROR(VLOOKUP(A597,Vocabulary!$A:$J,4,),"")</f>
        <v>Location</v>
      </c>
      <c r="D597" s="13" t="str">
        <f>IFERROR(VLOOKUP(A597,Vocabulary!$A:$J,2,),"")</f>
        <v>geographicName</v>
      </c>
      <c r="E597" s="13" t="str">
        <f>IFERROR(IF(VLOOKUP(A597,Vocabulary!$A:$J,3,)=0,"",VLOOKUP(A597,Vocabulary!$A:$J,3,)),"")</f>
        <v>A proper noun applied to a spatial object.</v>
      </c>
      <c r="F597" s="13" t="str">
        <f>IFERROR(IF(VLOOKUP(A597,Vocabulary!$A:$J,7,)=0,"",VLOOKUP(A597,Vocabulary!$A:$J,7,)),"")</f>
        <v/>
      </c>
      <c r="G597" s="4">
        <v>114</v>
      </c>
      <c r="H597" s="13" t="str">
        <f>IFERROR(IF(VLOOKUP(G597,Vocabulary!$A:$J,10,)=0,"",VLOOKUP(G597,Vocabulary!$A:$J,10,)),"")</f>
        <v>&lt;eu:LocationGeographicName&gt;</v>
      </c>
      <c r="I597" s="24">
        <v>650</v>
      </c>
      <c r="J597" s="13" t="str">
        <f>IFERROR(IF(VLOOKUP(I597,Vocabulary!$A:$J,10,)=0,"",VLOOKUP(I597,Vocabulary!$A:$J,10,)),"")</f>
        <v>&lt;locn:geographicName&gt;</v>
      </c>
      <c r="L597" s="13" t="str">
        <f>IFERROR(IF(VLOOKUP(K597,Vocabulary!$A:$J,10,)=0,"",VLOOKUP(K597,Vocabulary!$A:$J,10,)),"")</f>
        <v/>
      </c>
    </row>
    <row r="598" spans="1:12" ht="28.8" x14ac:dyDescent="0.3">
      <c r="A598" s="9">
        <v>651</v>
      </c>
      <c r="B598" s="13" t="str">
        <f>IFERROR(VLOOKUP(A598,Vocabulary!$A:$J,6,),"")</f>
        <v>FED</v>
      </c>
      <c r="C598" s="13" t="str">
        <f>IFERROR(VLOOKUP(A598,Vocabulary!$A:$J,4,),"")</f>
        <v>Location</v>
      </c>
      <c r="D598" s="13" t="str">
        <f>IFERROR(VLOOKUP(A598,Vocabulary!$A:$J,2,),"")</f>
        <v>adminUnitL1</v>
      </c>
      <c r="E598" s="13" t="str">
        <f>IFERROR(IF(VLOOKUP(A598,Vocabulary!$A:$J,3,)=0,"",VLOOKUP(A598,Vocabulary!$A:$J,3,)),"")</f>
        <v>The uppermost administrative unit for the address, almost always a country.</v>
      </c>
      <c r="F598" s="13" t="str">
        <f>IFERROR(IF(VLOOKUP(A598,Vocabulary!$A:$J,7,)=0,"",VLOOKUP(A598,Vocabulary!$A:$J,7,)),"")</f>
        <v/>
      </c>
      <c r="G598" s="4">
        <v>10</v>
      </c>
      <c r="H598" s="13" t="str">
        <f>IFERROR(IF(VLOOKUP(G598,Vocabulary!$A:$J,10,)=0,"",VLOOKUP(G598,Vocabulary!$A:$J,10,)),"")</f>
        <v>&lt;eu:AddressAdminUnitL1&gt;</v>
      </c>
      <c r="I598" s="24">
        <v>651</v>
      </c>
      <c r="J598" s="13" t="str">
        <f>IFERROR(IF(VLOOKUP(I598,Vocabulary!$A:$J,10,)=0,"",VLOOKUP(I598,Vocabulary!$A:$J,10,)),"")</f>
        <v>&lt;locn:adminUnitL1&gt;</v>
      </c>
      <c r="K598" s="9">
        <v>547</v>
      </c>
      <c r="L598" s="13" t="str">
        <f>IFERROR(IF(VLOOKUP(K598,Vocabulary!$A:$J,10,)=0,"",VLOOKUP(K598,Vocabulary!$A:$J,10,)),"")</f>
        <v>&lt;vl-adres-ext:administratieveEenheidNiveau1&gt;</v>
      </c>
    </row>
    <row r="599" spans="1:12" ht="28.8" x14ac:dyDescent="0.3">
      <c r="A599" s="9">
        <v>652</v>
      </c>
      <c r="B599" s="13" t="str">
        <f>IFERROR(VLOOKUP(A599,Vocabulary!$A:$J,6,),"")</f>
        <v>FED</v>
      </c>
      <c r="C599" s="13" t="str">
        <f>IFERROR(VLOOKUP(A599,Vocabulary!$A:$J,4,),"")</f>
        <v>Location</v>
      </c>
      <c r="D599" s="13" t="str">
        <f>IFERROR(VLOOKUP(A599,Vocabulary!$A:$J,2,),"")</f>
        <v>adminUnitL2</v>
      </c>
      <c r="E599" s="13" t="str">
        <f>IFERROR(IF(VLOOKUP(A599,Vocabulary!$A:$J,3,)=0,"",VLOOKUP(A599,Vocabulary!$A:$J,3,)),"")</f>
        <v>The region of the address, usually a county, state or other such area that typically encompasses several localities.</v>
      </c>
      <c r="F599" s="13" t="str">
        <f>IFERROR(IF(VLOOKUP(A599,Vocabulary!$A:$J,7,)=0,"",VLOOKUP(A599,Vocabulary!$A:$J,7,)),"")</f>
        <v/>
      </c>
      <c r="G599" s="4">
        <v>9</v>
      </c>
      <c r="H599" s="13" t="str">
        <f>IFERROR(IF(VLOOKUP(G599,Vocabulary!$A:$J,10,)=0,"",VLOOKUP(G599,Vocabulary!$A:$J,10,)),"")</f>
        <v>&lt;eu:AddressAdminUnitL2&gt;</v>
      </c>
      <c r="I599" s="24">
        <v>652</v>
      </c>
      <c r="J599" s="13" t="str">
        <f>IFERROR(IF(VLOOKUP(I599,Vocabulary!$A:$J,10,)=0,"",VLOOKUP(I599,Vocabulary!$A:$J,10,)),"")</f>
        <v>&lt;locn:adminUnitL2&gt;</v>
      </c>
      <c r="K599" s="9">
        <v>548</v>
      </c>
      <c r="L599" s="13" t="str">
        <f>IFERROR(IF(VLOOKUP(K599,Vocabulary!$A:$J,10,)=0,"",VLOOKUP(K599,Vocabulary!$A:$J,10,)),"")</f>
        <v>&lt;vl-adres-ext:administratieveEenheidNiveau2&gt;</v>
      </c>
    </row>
    <row r="600" spans="1:12" ht="57.6" x14ac:dyDescent="0.3">
      <c r="A600" s="9">
        <v>653</v>
      </c>
      <c r="B600" s="13" t="str">
        <f>IFERROR(VLOOKUP(A600,Vocabulary!$A:$J,6,),"")</f>
        <v>FED</v>
      </c>
      <c r="C600" s="13" t="str">
        <f>IFERROR(VLOOKUP(A600,Vocabulary!$A:$J,4,),"")</f>
        <v>Location</v>
      </c>
      <c r="D600" s="13" t="str">
        <f>IFERROR(VLOOKUP(A600,Vocabulary!$A:$J,2,),"")</f>
        <v>addressArea</v>
      </c>
      <c r="E600" s="13" t="str">
        <f>IFERROR(IF(VLOOKUP(A600,Vocabulary!$A:$J,3,)=0,"",VLOOKUP(A600,Vocabulary!$A:$J,3,)),"")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F600" s="13" t="str">
        <f>IFERROR(IF(VLOOKUP(A600,Vocabulary!$A:$J,7,)=0,"",VLOOKUP(A600,Vocabulary!$A:$J,7,)),"")</f>
        <v/>
      </c>
      <c r="G600" s="4">
        <v>7</v>
      </c>
      <c r="H600" s="13" t="str">
        <f>IFERROR(IF(VLOOKUP(G600,Vocabulary!$A:$J,10,)=0,"",VLOOKUP(G600,Vocabulary!$A:$J,10,)),"")</f>
        <v>&lt;eu:AddressAddressArea&gt;</v>
      </c>
      <c r="I600" s="24">
        <v>653</v>
      </c>
      <c r="J600" s="13" t="str">
        <f>IFERROR(IF(VLOOKUP(I600,Vocabulary!$A:$J,10,)=0,"",VLOOKUP(I600,Vocabulary!$A:$J,10,)),"")</f>
        <v>&lt;locn:addressArea&gt;</v>
      </c>
      <c r="K600" s="9">
        <v>549</v>
      </c>
      <c r="L600" s="13" t="str">
        <f>IFERROR(IF(VLOOKUP(K600,Vocabulary!$A:$J,10,)=0,"",VLOOKUP(K600,Vocabulary!$A:$J,10,)),"")</f>
        <v>&lt;vl-adres-ext:adresgebied&gt;</v>
      </c>
    </row>
    <row r="601" spans="1:12" ht="57.6" x14ac:dyDescent="0.3">
      <c r="A601" s="9">
        <v>654</v>
      </c>
      <c r="B601" s="13" t="str">
        <f>IFERROR(VLOOKUP(A601,Vocabulary!$A:$J,6,),"")</f>
        <v>FED</v>
      </c>
      <c r="C601" s="13" t="str">
        <f>IFERROR(VLOOKUP(A601,Vocabulary!$A:$J,4,),"")</f>
        <v>Location</v>
      </c>
      <c r="D601" s="13" t="str">
        <f>IFERROR(VLOOKUP(A601,Vocabulary!$A:$J,2,),"")</f>
        <v>locatorName</v>
      </c>
      <c r="E601" s="13" t="str">
        <f>IFERROR(IF(VLOOKUP(A601,Vocabulary!$A:$J,3,)=0,"",VLOOKUP(A601,Vocabulary!$A:$J,3,)),"")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F601" s="13" t="str">
        <f>IFERROR(IF(VLOOKUP(A601,Vocabulary!$A:$J,7,)=0,"",VLOOKUP(A601,Vocabulary!$A:$J,7,)),"")</f>
        <v/>
      </c>
      <c r="G601" s="4">
        <v>6</v>
      </c>
      <c r="H601" s="13" t="str">
        <f>IFERROR(IF(VLOOKUP(G601,Vocabulary!$A:$J,10,)=0,"",VLOOKUP(G601,Vocabulary!$A:$J,10,)),"")</f>
        <v>&lt;eu:AddressLocatorName&gt;</v>
      </c>
      <c r="I601" s="24">
        <v>654</v>
      </c>
      <c r="J601" s="13" t="str">
        <f>IFERROR(IF(VLOOKUP(I601,Vocabulary!$A:$J,10,)=0,"",VLOOKUP(I601,Vocabulary!$A:$J,10,)),"")</f>
        <v>&lt;locn:locatorName&gt;</v>
      </c>
      <c r="K601" s="9">
        <v>553</v>
      </c>
      <c r="L601" s="13" t="str">
        <f>IFERROR(IF(VLOOKUP(K601,Vocabulary!$A:$J,10,)=0,"",VLOOKUP(K601,Vocabulary!$A:$J,10,)),"")</f>
        <v>&lt;vl-adres-ext:locatienaam&gt;</v>
      </c>
    </row>
    <row r="602" spans="1:12" ht="28.8" x14ac:dyDescent="0.3">
      <c r="A602" s="9">
        <v>655</v>
      </c>
      <c r="B602" s="13" t="str">
        <f>IFERROR(VLOOKUP(A602,Vocabulary!$A:$J,6,),"")</f>
        <v>FED</v>
      </c>
      <c r="C602" s="13" t="str">
        <f>IFERROR(VLOOKUP(A602,Vocabulary!$A:$J,4,),"")</f>
        <v>Organization</v>
      </c>
      <c r="D602" s="13" t="str">
        <f>IFERROR(VLOOKUP(A602,Vocabulary!$A:$J,2,),"")</f>
        <v>siteOf</v>
      </c>
      <c r="E602" s="13" t="str">
        <f>IFERROR(IF(VLOOKUP(A602,Vocabulary!$A:$J,3,)=0,"",VLOOKUP(A602,Vocabulary!$A:$J,3,)),"")</f>
        <v>Indicates an Organization which has some presence at the given site. This is the inverse of `org:hasSite`.</v>
      </c>
      <c r="F602" s="13" t="str">
        <f>IFERROR(IF(VLOOKUP(A602,Vocabulary!$A:$J,7,)=0,"",VLOOKUP(A602,Vocabulary!$A:$J,7,)),"")</f>
        <v/>
      </c>
      <c r="G602" s="4">
        <v>167</v>
      </c>
      <c r="H602" s="13" t="str">
        <f>IFERROR(IF(VLOOKUP(G602,Vocabulary!$A:$J,10,)=0,"",VLOOKUP(G602,Vocabulary!$A:$J,10,)),"")</f>
        <v>&lt;eu:PublicOrganizationUnitOf&gt;</v>
      </c>
      <c r="I602" s="24">
        <v>655</v>
      </c>
      <c r="J602" s="13" t="str">
        <f>IFERROR(IF(VLOOKUP(I602,Vocabulary!$A:$J,10,)=0,"",VLOOKUP(I602,Vocabulary!$A:$J,10,)),"")</f>
        <v>&lt;org:siteOf&gt;</v>
      </c>
      <c r="L602" s="13" t="str">
        <f>IFERROR(IF(VLOOKUP(K602,Vocabulary!$A:$J,10,)=0,"",VLOOKUP(K602,Vocabulary!$A:$J,10,)),"")</f>
        <v/>
      </c>
    </row>
    <row r="603" spans="1:12" ht="57.6" x14ac:dyDescent="0.3">
      <c r="A603" s="4">
        <v>656</v>
      </c>
      <c r="B603" s="13" t="str">
        <f>IFERROR(VLOOKUP(A603,Vocabulary!$A:$J,6,),"")</f>
        <v>FED</v>
      </c>
      <c r="C603" s="13" t="str">
        <f>IFERROR(VLOOKUP(A603,Vocabulary!$A:$J,4,),"")</f>
        <v>Organization</v>
      </c>
      <c r="D603" s="13" t="str">
        <f>IFERROR(VLOOKUP(A603,Vocabulary!$A:$J,2,),"")</f>
        <v>subOrganizationOf</v>
      </c>
      <c r="E603" s="13" t="str">
        <f>IFERROR(IF(VLOOKUP(A603,Vocabulary!$A:$J,3,)=0,"",VLOOKUP(A603,Vocabulary!$A:$J,3,)),"")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F603" s="13" t="str">
        <f>IFERROR(IF(VLOOKUP(A603,Vocabulary!$A:$J,7,)=0,"",VLOOKUP(A603,Vocabulary!$A:$J,7,)),"")</f>
        <v/>
      </c>
      <c r="G603" s="4">
        <v>165</v>
      </c>
      <c r="H603" s="13" t="str">
        <f>IFERROR(IF(VLOOKUP(G603,Vocabulary!$A:$J,10,)=0,"",VLOOKUP(G603,Vocabulary!$A:$J,10,)),"")</f>
        <v>&lt;eu:PublicOrganizationSubOrganisationOf&gt;</v>
      </c>
      <c r="I603" s="24">
        <v>656</v>
      </c>
      <c r="J603" s="13" t="str">
        <f>IFERROR(IF(VLOOKUP(I603,Vocabulary!$A:$J,10,)=0,"",VLOOKUP(I603,Vocabulary!$A:$J,10,)),"")</f>
        <v>&lt;org:subOrganizationOf&gt;</v>
      </c>
      <c r="K603" s="9">
        <v>616</v>
      </c>
      <c r="L603" s="13" t="str">
        <f>IFERROR(IF(VLOOKUP(K603,Vocabulary!$A:$J,10,)=0,"",VLOOKUP(K603,Vocabulary!$A:$J,10,)),"")</f>
        <v>&lt;vl-organisatie-ext:suborganisatieVan&gt;</v>
      </c>
    </row>
    <row r="604" spans="1:12" ht="57.6" x14ac:dyDescent="0.3">
      <c r="A604" s="4">
        <v>657</v>
      </c>
      <c r="B604" s="13" t="str">
        <f>IFERROR(VLOOKUP(A604,Vocabulary!$A:$J,6,),"")</f>
        <v>FED</v>
      </c>
      <c r="C604" s="13" t="str">
        <f>IFERROR(VLOOKUP(A604,Vocabulary!$A:$J,4,),"")</f>
        <v>Organization</v>
      </c>
      <c r="D604" s="13" t="str">
        <f>IFERROR(VLOOKUP(A604,Vocabulary!$A:$J,2,),"")</f>
        <v>hasSubOrganization</v>
      </c>
      <c r="E604" s="13" t="str">
        <f>IFERROR(IF(VLOOKUP(A604,Vocabulary!$A:$J,3,)=0,"",VLOOKUP(A604,Vocabulary!$A:$J,3,)),"")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F604" s="13" t="str">
        <f>IFERROR(IF(VLOOKUP(A604,Vocabulary!$A:$J,7,)=0,"",VLOOKUP(A604,Vocabulary!$A:$J,7,)),"")</f>
        <v/>
      </c>
      <c r="G604" s="4">
        <v>164</v>
      </c>
      <c r="H604" s="13" t="str">
        <f>IFERROR(IF(VLOOKUP(G604,Vocabulary!$A:$J,10,)=0,"",VLOOKUP(G604,Vocabulary!$A:$J,10,)),"")</f>
        <v>&lt;eu:PublicOrganizationSubOrganisation&gt;</v>
      </c>
      <c r="I604" s="24">
        <v>657</v>
      </c>
      <c r="J604" s="13" t="str">
        <f>IFERROR(IF(VLOOKUP(I604,Vocabulary!$A:$J,10,)=0,"",VLOOKUP(I604,Vocabulary!$A:$J,10,)),"")</f>
        <v>&lt;org:hasSubOrganization&gt;</v>
      </c>
      <c r="K604" s="9">
        <v>587</v>
      </c>
      <c r="L604" s="13" t="str">
        <f>IFERROR(IF(VLOOKUP(K604,Vocabulary!$A:$J,10,)=0,"",VLOOKUP(K604,Vocabulary!$A:$J,10,)),"")</f>
        <v>&lt;vl-organisatie-ext:heeftSuborganisatie&gt;</v>
      </c>
    </row>
    <row r="605" spans="1:12" ht="57.6" x14ac:dyDescent="0.3">
      <c r="A605" s="9">
        <v>658</v>
      </c>
      <c r="B605" s="13" t="str">
        <f>IFERROR(VLOOKUP(A605,Vocabulary!$A:$J,6,),"")</f>
        <v>FED</v>
      </c>
      <c r="C605" s="13" t="str">
        <f>IFERROR(VLOOKUP(A605,Vocabulary!$A:$J,4,),"")</f>
        <v>Organization</v>
      </c>
      <c r="D605" s="13" t="str">
        <f>IFERROR(VLOOKUP(A605,Vocabulary!$A:$J,2,),"")</f>
        <v>FormalOrganization</v>
      </c>
      <c r="E605" s="13" t="str">
        <f>IFERROR(IF(VLOOKUP(A605,Vocabulary!$A:$J,3,)=0,"",VLOOKUP(A605,Vocabulary!$A:$J,3,)),"")</f>
        <v xml:space="preserve">An Organization which is recognized in the world at large, in particular in legal jurisdictions, with associated rights and responsibilities. Examples include a Corporation, Charity, Government or Church. </v>
      </c>
      <c r="F605" s="13" t="str">
        <f>IFERROR(IF(VLOOKUP(A605,Vocabulary!$A:$J,7,)=0,"",VLOOKUP(A605,Vocabulary!$A:$J,7,)),"")</f>
        <v/>
      </c>
      <c r="H605" s="13" t="str">
        <f>IFERROR(IF(VLOOKUP(G605,Vocabulary!$A:$J,10,)=0,"",VLOOKUP(G605,Vocabulary!$A:$J,10,)),"")</f>
        <v/>
      </c>
      <c r="I605" s="24">
        <v>658</v>
      </c>
      <c r="J605" s="13" t="str">
        <f>IFERROR(IF(VLOOKUP(I605,Vocabulary!$A:$J,10,)=0,"",VLOOKUP(I605,Vocabulary!$A:$J,10,)),"")</f>
        <v>&lt;org:FormalOrganization&gt;</v>
      </c>
      <c r="K605" s="9">
        <v>575</v>
      </c>
      <c r="L605" s="13" t="str">
        <f>IFERROR(IF(VLOOKUP(K605,Vocabulary!$A:$J,10,)=0,"",VLOOKUP(K605,Vocabulary!$A:$J,10,)),"")</f>
        <v>&lt;vl-organisatie-ext:FormeleOrganisatie&gt;</v>
      </c>
    </row>
    <row r="606" spans="1:12" ht="302.39999999999998" x14ac:dyDescent="0.3">
      <c r="A606" s="9">
        <v>659</v>
      </c>
      <c r="B606" s="13" t="str">
        <f>IFERROR(VLOOKUP(A606,Vocabulary!$A:$J,6,),"")</f>
        <v>FED</v>
      </c>
      <c r="C606" s="13" t="str">
        <f>IFERROR(VLOOKUP(A606,Vocabulary!$A:$J,4,),"")</f>
        <v>Organization</v>
      </c>
      <c r="D606" s="13" t="str">
        <f>IFERROR(VLOOKUP(A606,Vocabulary!$A:$J,2,),"")</f>
        <v>RegisteredOrganization</v>
      </c>
      <c r="E606" s="13" t="str">
        <f>IFERROR(IF(VLOOKUP(A606,Vocabulary!$A:$J,3,)=0,"",VLOOKUP(A606,Vocabulary!$A:$J,3,)),"")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6" s="13" t="str">
        <f>IFERROR(IF(VLOOKUP(A606,Vocabulary!$A:$J,7,)=0,"",VLOOKUP(A606,Vocabulary!$A:$J,7,)),"")</f>
        <v>Belgian context: KBO uses the terminology "Enterprise/RegisteredEntity/Entity".</v>
      </c>
      <c r="H606" s="13" t="str">
        <f>IFERROR(IF(VLOOKUP(G606,Vocabulary!$A:$J,10,)=0,"",VLOOKUP(G606,Vocabulary!$A:$J,10,)),"")</f>
        <v/>
      </c>
      <c r="I606" s="24">
        <v>659</v>
      </c>
      <c r="J606" s="13" t="str">
        <f>IFERROR(IF(VLOOKUP(I606,Vocabulary!$A:$J,10,)=0,"",VLOOKUP(I606,Vocabulary!$A:$J,10,)),"")</f>
        <v>&lt;rov:RegisteredOrganization&gt;</v>
      </c>
      <c r="K606" s="9">
        <v>577</v>
      </c>
      <c r="L606" s="13" t="str">
        <f>IFERROR(IF(VLOOKUP(K606,Vocabulary!$A:$J,10,)=0,"",VLOOKUP(K606,Vocabulary!$A:$J,10,)),"")</f>
        <v>&lt;vl-organisatie-ext:GeregistreerdeOrganisatie&gt;</v>
      </c>
    </row>
    <row r="607" spans="1:12" ht="43.2" x14ac:dyDescent="0.3">
      <c r="A607" s="9">
        <v>660</v>
      </c>
      <c r="B607" s="13" t="str">
        <f>IFERROR(VLOOKUP(A607,Vocabulary!$A:$J,6,),"")</f>
        <v>FED</v>
      </c>
      <c r="C607" s="13" t="str">
        <f>IFERROR(VLOOKUP(A607,Vocabulary!$A:$J,4,),"")</f>
        <v>Organization</v>
      </c>
      <c r="D607" s="13" t="str">
        <f>IFERROR(VLOOKUP(A607,Vocabulary!$A:$J,2,),"")</f>
        <v>hasUnit</v>
      </c>
      <c r="E607" s="13" t="str">
        <f>IFERROR(IF(VLOOKUP(A607,Vocabulary!$A:$J,3,)=0,"",VLOOKUP(A607,Vocabulary!$A:$J,3,)),"")</f>
        <v>Indicates a unit which is part of this Organization, e.g. a Department within a larger FormalOrganization. 
Inverse of `org:unitOf`.</v>
      </c>
      <c r="F607" s="13" t="str">
        <f>IFERROR(IF(VLOOKUP(A607,Vocabulary!$A:$J,7,)=0,"",VLOOKUP(A607,Vocabulary!$A:$J,7,)),"")</f>
        <v/>
      </c>
      <c r="G607" s="4">
        <v>166</v>
      </c>
      <c r="H607" s="13" t="str">
        <f>IFERROR(IF(VLOOKUP(G607,Vocabulary!$A:$J,10,)=0,"",VLOOKUP(G607,Vocabulary!$A:$J,10,)),"")</f>
        <v>&lt;eu:PublicOrganizationHasUnit&gt;</v>
      </c>
      <c r="I607" s="24">
        <v>660</v>
      </c>
      <c r="J607" s="13" t="str">
        <f>IFERROR(IF(VLOOKUP(I607,Vocabulary!$A:$J,10,)=0,"",VLOOKUP(I607,Vocabulary!$A:$J,10,)),"")</f>
        <v>&lt;org:hasUnit&gt;</v>
      </c>
      <c r="K607" s="9">
        <v>580</v>
      </c>
      <c r="L607" s="13" t="str">
        <f>IFERROR(IF(VLOOKUP(K607,Vocabulary!$A:$J,10,)=0,"",VLOOKUP(K607,Vocabulary!$A:$J,10,)),"")</f>
        <v>&lt;vl-organisatie-ext:heeftEenheid&gt;</v>
      </c>
    </row>
    <row r="608" spans="1:12" ht="43.2" x14ac:dyDescent="0.3">
      <c r="A608" s="9">
        <v>661</v>
      </c>
      <c r="B608" s="13" t="str">
        <f>IFERROR(VLOOKUP(A608,Vocabulary!$A:$J,6,),"")</f>
        <v>FED</v>
      </c>
      <c r="C608" s="13" t="str">
        <f>IFERROR(VLOOKUP(A608,Vocabulary!$A:$J,4,),"")</f>
        <v>Organization</v>
      </c>
      <c r="D608" s="13" t="str">
        <f>IFERROR(VLOOKUP(A608,Vocabulary!$A:$J,2,),"")</f>
        <v>unitOf</v>
      </c>
      <c r="E608" s="13" t="str">
        <f>IFERROR(IF(VLOOKUP(A608,Vocabulary!$A:$J,3,)=0,"",VLOOKUP(A608,Vocabulary!$A:$J,3,)),"")</f>
        <v>Indicates an Organization of which this Unit is a part, e.g. a Department within a larger FormalOrganization. This is the inverse of `org:hasUnit`.</v>
      </c>
      <c r="F608" s="13" t="str">
        <f>IFERROR(IF(VLOOKUP(A608,Vocabulary!$A:$J,7,)=0,"",VLOOKUP(A608,Vocabulary!$A:$J,7,)),"")</f>
        <v/>
      </c>
      <c r="G608" s="4">
        <v>167</v>
      </c>
      <c r="H608" s="13" t="str">
        <f>IFERROR(IF(VLOOKUP(G608,Vocabulary!$A:$J,10,)=0,"",VLOOKUP(G608,Vocabulary!$A:$J,10,)),"")</f>
        <v>&lt;eu:PublicOrganizationUnitOf&gt;</v>
      </c>
      <c r="I608" s="24">
        <v>661</v>
      </c>
      <c r="J608" s="13" t="str">
        <f>IFERROR(IF(VLOOKUP(I608,Vocabulary!$A:$J,10,)=0,"",VLOOKUP(I608,Vocabulary!$A:$J,10,)),"")</f>
        <v>&lt;org:unitOf&gt;</v>
      </c>
      <c r="K608" s="9">
        <v>574</v>
      </c>
      <c r="L608" s="13" t="str">
        <f>IFERROR(IF(VLOOKUP(K608,Vocabulary!$A:$J,10,)=0,"",VLOOKUP(K608,Vocabulary!$A:$J,10,)),"")</f>
        <v>&lt;vl-organisatie-ext:eenheidVan&gt;</v>
      </c>
    </row>
    <row r="609" spans="1:12" ht="72" x14ac:dyDescent="0.3">
      <c r="A609" s="9">
        <v>662</v>
      </c>
      <c r="B609" s="13" t="str">
        <f>IFERROR(VLOOKUP(A609,Vocabulary!$A:$J,6,),"")</f>
        <v>FED</v>
      </c>
      <c r="C609" s="13" t="str">
        <f>IFERROR(VLOOKUP(A609,Vocabulary!$A:$J,4,),"")</f>
        <v>Location</v>
      </c>
      <c r="D609" s="13" t="str">
        <f>IFERROR(VLOOKUP(A609,Vocabulary!$A:$J,2,),"")</f>
        <v>StreetName</v>
      </c>
      <c r="E609" s="13" t="str">
        <f>IFERROR(IF(VLOOKUP(A609,Vocabulary!$A:$J,3,)=0,"",VLOOKUP(A609,Vocabulary!$A:$J,3,)),"")</f>
        <v xml:space="preserve">An address component that represents the name of a passage or way through from one location to another. A thoroughfare is not necessarily a road, it might be a waterway or some other feature. </v>
      </c>
      <c r="F609" s="13" t="str">
        <f>IFERROR(IF(VLOOKUP(A609,Vocabulary!$A:$J,7,)=0,"",VLOOKUP(A609,Vocabulary!$A:$J,7,)),"")</f>
        <v>BEST: Address component with the name officially assigned to a street (runway, passage, square) or to a hamlet and to which addresses can be linked.
BEST = Belgian standard for adresses.
(also see &lt;locn:Thoroughfare&gt;)</v>
      </c>
      <c r="H609" s="13" t="str">
        <f>IFERROR(IF(VLOOKUP(G609,Vocabulary!$A:$J,10,)=0,"",VLOOKUP(G609,Vocabulary!$A:$J,10,)),"")</f>
        <v/>
      </c>
      <c r="I609" s="24">
        <v>662</v>
      </c>
      <c r="J609" s="13" t="str">
        <f>IFERROR(IF(VLOOKUP(I609,Vocabulary!$A:$J,10,)=0,"",VLOOKUP(I609,Vocabulary!$A:$J,10,)),"")</f>
        <v>&lt;inspire-ad:ThoroughfareName&gt;</v>
      </c>
      <c r="K609" s="9">
        <v>410</v>
      </c>
      <c r="L609" s="13" t="str">
        <f>IFERROR(IF(VLOOKUP(K609,Vocabulary!$A:$J,10,)=0,"",VLOOKUP(K609,Vocabulary!$A:$J,10,)),"")</f>
        <v>&lt;vl-adres:Straatnaam&gt;</v>
      </c>
    </row>
    <row r="610" spans="1:12" ht="43.2" x14ac:dyDescent="0.3">
      <c r="A610" s="9">
        <v>663</v>
      </c>
      <c r="B610" s="13" t="str">
        <f>IFERROR(VLOOKUP(A610,Vocabulary!$A:$J,6,),"")</f>
        <v>FED</v>
      </c>
      <c r="C610" s="13" t="str">
        <f>IFERROR(VLOOKUP(A610,Vocabulary!$A:$J,4,),"")</f>
        <v>Location</v>
      </c>
      <c r="D610" s="13" t="str">
        <f>IFERROR(VLOOKUP(A610,Vocabulary!$A:$J,2,),"")</f>
        <v>houseNumber</v>
      </c>
      <c r="E610" s="13" t="str">
        <f>IFERROR(IF(VLOOKUP(A610,Vocabulary!$A:$J,3,)=0,"",VLOOKUP(A610,Vocabulary!$A:$J,3,)),"")</f>
        <v>A number or a sequence of characters that uniquely identifies the locator within the relevant scope(s). The full identification of the locator could include one or more locator designators.</v>
      </c>
      <c r="F610" s="13" t="str">
        <f>IFERROR(IF(VLOOKUP(A610,Vocabulary!$A:$J,7,)=0,"",VLOOKUP(A610,Vocabulary!$A:$J,7,)),"")</f>
        <v xml:space="preserve">
Alphanumeric code officially assigned to building units (house number), mooring places, stands or parcels.</v>
      </c>
      <c r="G610" s="4">
        <v>5</v>
      </c>
      <c r="H610" s="13" t="str">
        <f>IFERROR(IF(VLOOKUP(G610,Vocabulary!$A:$J,10,)=0,"",VLOOKUP(G610,Vocabulary!$A:$J,10,)),"")</f>
        <v>&lt;eu:AddressLocatorDesignator&gt;</v>
      </c>
      <c r="I610" s="24">
        <v>663</v>
      </c>
      <c r="J610" s="13" t="str">
        <f>IFERROR(IF(VLOOKUP(I610,Vocabulary!$A:$J,10,)=0,"",VLOOKUP(I610,Vocabulary!$A:$J,10,)),"")</f>
        <v>&lt;locn:locatorDesignator&gt;</v>
      </c>
      <c r="K610" s="9">
        <v>422</v>
      </c>
      <c r="L610" s="13" t="str">
        <f>IFERROR(IF(VLOOKUP(K610,Vocabulary!$A:$J,10,)=0,"",VLOOKUP(K610,Vocabulary!$A:$J,10,)),"")</f>
        <v>&lt;vl-adres:huisnummer&gt;</v>
      </c>
    </row>
    <row r="611" spans="1:12" ht="72" x14ac:dyDescent="0.3">
      <c r="A611" s="9">
        <v>664</v>
      </c>
      <c r="B611" s="13" t="str">
        <f>IFERROR(VLOOKUP(A611,Vocabulary!$A:$J,6,),"")</f>
        <v>FED</v>
      </c>
      <c r="C611" s="13" t="str">
        <f>IFERROR(VLOOKUP(A611,Vocabulary!$A:$J,4,),"")</f>
        <v>Location</v>
      </c>
      <c r="D611" s="13" t="str">
        <f>IFERROR(VLOOKUP(A611,Vocabulary!$A:$J,2,),"")</f>
        <v>streetName</v>
      </c>
      <c r="E611" s="13" t="str">
        <f>IFERROR(IF(VLOOKUP(A611,Vocabulary!$A:$J,3,)=0,"",VLOOKUP(A611,Vocabulary!$A:$J,3,)),"")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F611" s="13" t="str">
        <f>IFERROR(IF(VLOOKUP(A611,Vocabulary!$A:$J,7,)=0,"",VLOOKUP(A611,Vocabulary!$A:$J,7,)),"")</f>
        <v>Name of the street  (in the sense of spelling, possibly in several languages).</v>
      </c>
      <c r="H611" s="13" t="str">
        <f>IFERROR(IF(VLOOKUP(G611,Vocabulary!$A:$J,10,)=0,"",VLOOKUP(G611,Vocabulary!$A:$J,10,)),"")</f>
        <v/>
      </c>
      <c r="I611" s="9">
        <v>664</v>
      </c>
      <c r="J611" s="13" t="str">
        <f>IFERROR(IF(VLOOKUP(I611,Vocabulary!$A:$J,10,)=0,"",VLOOKUP(I611,Vocabulary!$A:$J,10,)),"")</f>
        <v>&lt;inspire-ad:ThoroughfareName.name&gt;</v>
      </c>
      <c r="K611" s="9">
        <v>557</v>
      </c>
      <c r="L611" s="13" t="str">
        <f>IFERROR(IF(VLOOKUP(K611,Vocabulary!$A:$J,10,)=0,"",VLOOKUP(K611,Vocabulary!$A:$J,10,)),"")</f>
        <v>&lt;vl-adres-ext:straatnaam&gt;</v>
      </c>
    </row>
    <row r="612" spans="1:12" x14ac:dyDescent="0.3">
      <c r="A612" s="9">
        <v>666</v>
      </c>
      <c r="B612" s="13" t="str">
        <f>IFERROR(VLOOKUP(A612,Vocabulary!$A:$J,6,),"")</f>
        <v>FED</v>
      </c>
      <c r="C612" s="13" t="str">
        <f>IFERROR(VLOOKUP(A612,Vocabulary!$A:$J,4,),"")</f>
        <v>Location</v>
      </c>
      <c r="D612" s="13" t="str">
        <f>IFERROR(VLOOKUP(A612,Vocabulary!$A:$J,2,),"")</f>
        <v>streetNameStatus</v>
      </c>
      <c r="E612" s="13" t="str">
        <f>IFERROR(IF(VLOOKUP(A612,Vocabulary!$A:$J,3,)=0,"",VLOOKUP(A612,Vocabulary!$A:$J,3,)),"")</f>
        <v>Current state of the streetname.</v>
      </c>
      <c r="F612" s="13" t="str">
        <f>IFERROR(IF(VLOOKUP(A612,Vocabulary!$A:$J,7,)=0,"",VLOOKUP(A612,Vocabulary!$A:$J,7,)),"")</f>
        <v/>
      </c>
      <c r="H612" s="13" t="str">
        <f>IFERROR(IF(VLOOKUP(G612,Vocabulary!$A:$J,10,)=0,"",VLOOKUP(G612,Vocabulary!$A:$J,10,)),"")</f>
        <v/>
      </c>
      <c r="I612" s="9">
        <v>666</v>
      </c>
      <c r="J612" s="13" t="str">
        <f>IFERROR(IF(VLOOKUP(I612,Vocabulary!$A:$J,10,)=0,"",VLOOKUP(I612,Vocabulary!$A:$J,10,)),"")</f>
        <v>&lt;fed-loc:streetNameStatus&gt;</v>
      </c>
      <c r="K612" s="9">
        <v>431</v>
      </c>
      <c r="L612" s="13" t="str">
        <f>IFERROR(IF(VLOOKUP(K612,Vocabulary!$A:$J,10,)=0,"",VLOOKUP(K612,Vocabulary!$A:$J,10,)),"")</f>
        <v>&lt;vl-adres:Straatnaam.status&gt;</v>
      </c>
    </row>
    <row r="613" spans="1:12" x14ac:dyDescent="0.3">
      <c r="A613" s="9">
        <v>667</v>
      </c>
      <c r="B613" s="13" t="str">
        <f>IFERROR(VLOOKUP(A613,Vocabulary!$A:$J,6,),"")</f>
        <v>FED</v>
      </c>
      <c r="C613" s="13" t="str">
        <f>IFERROR(VLOOKUP(A613,Vocabulary!$A:$J,4,),"")</f>
        <v>Location</v>
      </c>
      <c r="D613" s="13" t="str">
        <f>IFERROR(VLOOKUP(A613,Vocabulary!$A:$J,2,),"")</f>
        <v>streetNameType</v>
      </c>
      <c r="E613" s="13" t="str">
        <f>IFERROR(IF(VLOOKUP(A613,Vocabulary!$A:$J,3,)=0,"",VLOOKUP(A613,Vocabulary!$A:$J,3,)),"")</f>
        <v>Nature of the streetname (see code list).</v>
      </c>
      <c r="F613" s="13" t="str">
        <f>IFERROR(IF(VLOOKUP(A613,Vocabulary!$A:$J,7,)=0,"",VLOOKUP(A613,Vocabulary!$A:$J,7,)),"")</f>
        <v/>
      </c>
      <c r="H613" s="13" t="str">
        <f>IFERROR(IF(VLOOKUP(G613,Vocabulary!$A:$J,10,)=0,"",VLOOKUP(G613,Vocabulary!$A:$J,10,)),"")</f>
        <v/>
      </c>
      <c r="I613" s="9">
        <v>667</v>
      </c>
      <c r="J613" s="13" t="str">
        <f>IFERROR(IF(VLOOKUP(I613,Vocabulary!$A:$J,10,)=0,"",VLOOKUP(I613,Vocabulary!$A:$J,10,)),"")</f>
        <v>&lt;fed-loc:streetNameType&gt;</v>
      </c>
      <c r="L613" s="13" t="str">
        <f>IFERROR(IF(VLOOKUP(K613,Vocabulary!$A:$J,10,)=0,"",VLOOKUP(K613,Vocabulary!$A:$J,10,)),"")</f>
        <v/>
      </c>
    </row>
    <row r="614" spans="1:12" x14ac:dyDescent="0.3">
      <c r="A614" s="9">
        <v>668</v>
      </c>
      <c r="B614" s="13" t="str">
        <f>IFERROR(VLOOKUP(A614,Vocabulary!$A:$J,6,),"")</f>
        <v>FED</v>
      </c>
      <c r="C614" s="13" t="str">
        <f>IFERROR(VLOOKUP(A614,Vocabulary!$A:$J,4,),"")</f>
        <v>Location</v>
      </c>
      <c r="D614" s="13" t="str">
        <f>IFERROR(VLOOKUP(A614,Vocabulary!$A:$J,2,),"")</f>
        <v>StreetNameStatus</v>
      </c>
      <c r="E614" s="13" t="str">
        <f>IFERROR(IF(VLOOKUP(A614,Vocabulary!$A:$J,3,)=0,"",VLOOKUP(A614,Vocabulary!$A:$J,3,)),"")</f>
        <v>Current state of the streetname.</v>
      </c>
      <c r="F614" s="13" t="str">
        <f>IFERROR(IF(VLOOKUP(A614,Vocabulary!$A:$J,7,)=0,"",VLOOKUP(A614,Vocabulary!$A:$J,7,)),"")</f>
        <v/>
      </c>
      <c r="H614" s="13" t="str">
        <f>IFERROR(IF(VLOOKUP(G614,Vocabulary!$A:$J,10,)=0,"",VLOOKUP(G614,Vocabulary!$A:$J,10,)),"")</f>
        <v/>
      </c>
      <c r="I614" s="9">
        <v>668</v>
      </c>
      <c r="J614" s="13" t="str">
        <f>IFERROR(IF(VLOOKUP(I614,Vocabulary!$A:$J,10,)=0,"",VLOOKUP(I614,Vocabulary!$A:$J,10,)),"")</f>
        <v>&lt;inspire-code:StatusValue&gt;</v>
      </c>
      <c r="L614" s="13" t="str">
        <f>IFERROR(IF(VLOOKUP(K614,Vocabulary!$A:$J,10,)=0,"",VLOOKUP(K614,Vocabulary!$A:$J,10,)),"")</f>
        <v/>
      </c>
    </row>
    <row r="615" spans="1:12" x14ac:dyDescent="0.3">
      <c r="A615" s="9">
        <v>669</v>
      </c>
      <c r="B615" s="13" t="str">
        <f>IFERROR(VLOOKUP(A615,Vocabulary!$A:$J,6,),"")</f>
        <v>FED</v>
      </c>
      <c r="C615" s="13" t="str">
        <f>IFERROR(VLOOKUP(A615,Vocabulary!$A:$J,4,),"")</f>
        <v>Location</v>
      </c>
      <c r="D615" s="13" t="str">
        <f>IFERROR(VLOOKUP(A615,Vocabulary!$A:$J,2,),"")</f>
        <v>StreetNameType</v>
      </c>
      <c r="E615" s="13" t="str">
        <f>IFERROR(IF(VLOOKUP(A615,Vocabulary!$A:$J,3,)=0,"",VLOOKUP(A615,Vocabulary!$A:$J,3,)),"")</f>
        <v>Nature of the streetname (see code list).</v>
      </c>
      <c r="F615" s="13" t="str">
        <f>IFERROR(IF(VLOOKUP(A615,Vocabulary!$A:$J,7,)=0,"",VLOOKUP(A615,Vocabulary!$A:$J,7,)),"")</f>
        <v/>
      </c>
      <c r="H615" s="13" t="str">
        <f>IFERROR(IF(VLOOKUP(G615,Vocabulary!$A:$J,10,)=0,"",VLOOKUP(G615,Vocabulary!$A:$J,10,)),"")</f>
        <v/>
      </c>
      <c r="I615" s="9">
        <v>669</v>
      </c>
      <c r="J615" s="13" t="str">
        <f>IFERROR(IF(VLOOKUP(I615,Vocabulary!$A:$J,10,)=0,"",VLOOKUP(I615,Vocabulary!$A:$J,10,)),"")</f>
        <v>&lt;fed-thesaurus:streetnametype#id&gt;</v>
      </c>
      <c r="L615" s="13" t="str">
        <f>IFERROR(IF(VLOOKUP(K615,Vocabulary!$A:$J,10,)=0,"",VLOOKUP(K615,Vocabulary!$A:$J,10,)),"")</f>
        <v/>
      </c>
    </row>
    <row r="616" spans="1:12" ht="28.8" x14ac:dyDescent="0.3">
      <c r="A616" s="9">
        <v>670</v>
      </c>
      <c r="B616" s="13" t="str">
        <f>IFERROR(VLOOKUP(A616,Vocabulary!$A:$J,6,),"")</f>
        <v>FED</v>
      </c>
      <c r="C616" s="13" t="str">
        <f>IFERROR(VLOOKUP(A616,Vocabulary!$A:$J,4,),"")</f>
        <v>Other</v>
      </c>
      <c r="D616" s="13" t="str">
        <f>IFERROR(VLOOKUP(A616,Vocabulary!$A:$J,2,),"")</f>
        <v>Agent</v>
      </c>
      <c r="E616" s="13" t="str">
        <f>IFERROR(IF(VLOOKUP(A616,Vocabulary!$A:$J,3,)=0,"",VLOOKUP(A616,Vocabulary!$A:$J,3,)),"")</f>
        <v>An entity that is able to carry out actions.
Typically either a natural person or an organization.</v>
      </c>
      <c r="F616" s="13" t="str">
        <f>IFERROR(IF(VLOOKUP(A616,Vocabulary!$A:$J,7,)=0,"",VLOOKUP(A616,Vocabulary!$A:$J,7,)),"")</f>
        <v/>
      </c>
      <c r="G616" s="4">
        <v>13</v>
      </c>
      <c r="H616" s="13" t="str">
        <f>IFERROR(IF(VLOOKUP(G616,Vocabulary!$A:$J,10,)=0,"",VLOOKUP(G616,Vocabulary!$A:$J,10,)),"")</f>
        <v>&lt;eu:Agent&gt;</v>
      </c>
      <c r="I616" s="24">
        <v>670</v>
      </c>
      <c r="J616" s="13" t="str">
        <f>IFERROR(IF(VLOOKUP(I616,Vocabulary!$A:$J,10,)=0,"",VLOOKUP(I616,Vocabulary!$A:$J,10,)),"")</f>
        <v>&lt;dcterms:Agent&gt;</v>
      </c>
      <c r="K616" s="9">
        <v>501</v>
      </c>
      <c r="L616" s="13" t="str">
        <f>IFERROR(IF(VLOOKUP(K616,Vocabulary!$A:$J,10,)=0,"",VLOOKUP(K616,Vocabulary!$A:$J,10,)),"")</f>
        <v>&lt;vl-generiek-ext:Agent&gt;</v>
      </c>
    </row>
    <row r="617" spans="1:12" ht="57.6" x14ac:dyDescent="0.3">
      <c r="A617" s="9">
        <v>673</v>
      </c>
      <c r="B617" s="13" t="str">
        <f>IFERROR(VLOOKUP(A617,Vocabulary!$A:$J,6,),"")</f>
        <v>FED</v>
      </c>
      <c r="C617" s="13" t="str">
        <f>IFERROR(VLOOKUP(A617,Vocabulary!$A:$J,4,),"")</f>
        <v>Organization</v>
      </c>
      <c r="D617" s="13" t="str">
        <f>IFERROR(VLOOKUP(A617,Vocabulary!$A:$J,2,),"")</f>
        <v>orgActivity</v>
      </c>
      <c r="E617" s="13" t="str">
        <f>IFERROR(IF(VLOOKUP(A617,Vocabulary!$A:$J,3,)=0,"",VLOOKUP(A617,Vocabulary!$A:$J,3,)),"")</f>
        <v>The activity of an organization should be recorded using a controlled vocabulary. The preferred choice for European interoperability is NACE. 
Activity codes should be expressed as SKOS Concept Schemes.</v>
      </c>
      <c r="F617" s="13" t="str">
        <f>IFERROR(IF(VLOOKUP(A617,Vocabulary!$A:$J,7,)=0,"",VLOOKUP(A617,Vocabulary!$A:$J,7,)),"")</f>
        <v/>
      </c>
      <c r="G617" s="4">
        <v>108</v>
      </c>
      <c r="H617" s="13" t="str">
        <f>IFERROR(IF(VLOOKUP(G617,Vocabulary!$A:$J,10,)=0,"",VLOOKUP(G617,Vocabulary!$A:$J,10,)),"")</f>
        <v>&lt;eu:LegalEntityCompanyActivity&gt;</v>
      </c>
      <c r="I617" s="24">
        <v>673</v>
      </c>
      <c r="J617" s="13" t="str">
        <f>IFERROR(IF(VLOOKUP(I617,Vocabulary!$A:$J,10,)=0,"",VLOOKUP(I617,Vocabulary!$A:$J,10,)),"")</f>
        <v>&lt;rov:orgActivity&gt;</v>
      </c>
      <c r="K617" s="9">
        <v>601</v>
      </c>
      <c r="L617" s="13" t="str">
        <f>IFERROR(IF(VLOOKUP(K617,Vocabulary!$A:$J,10,)=0,"",VLOOKUP(K617,Vocabulary!$A:$J,10,)),"")</f>
        <v>&lt;vl-organisatie-ext:organisatieactiviteit&gt;</v>
      </c>
    </row>
    <row r="618" spans="1:12" ht="28.8" x14ac:dyDescent="0.3">
      <c r="A618" s="9">
        <v>674</v>
      </c>
      <c r="B618" s="13" t="str">
        <f>IFERROR(VLOOKUP(A618,Vocabulary!$A:$J,6,),"")</f>
        <v>FED</v>
      </c>
      <c r="C618" s="13" t="str">
        <f>IFERROR(VLOOKUP(A618,Vocabulary!$A:$J,4,),"")</f>
        <v>Person</v>
      </c>
      <c r="D618" s="13" t="str">
        <f>IFERROR(VLOOKUP(A618,Vocabulary!$A:$J,2,),"")</f>
        <v>residency</v>
      </c>
      <c r="E618" s="13" t="str">
        <f>IFERROR(IF(VLOOKUP(A618,Vocabulary!$A:$J,3,)=0,"",VLOOKUP(A618,Vocabulary!$A:$J,3,)),"")</f>
        <v>Residency typically provides an individual with a subset of the rights of a citizen.</v>
      </c>
      <c r="F618" s="13" t="str">
        <f>IFERROR(IF(VLOOKUP(A618,Vocabulary!$A:$J,7,)=0,"",VLOOKUP(A618,Vocabulary!$A:$J,7,)),"")</f>
        <v/>
      </c>
      <c r="G618" s="4">
        <v>147</v>
      </c>
      <c r="H618" s="13" t="str">
        <f>IFERROR(IF(VLOOKUP(G618,Vocabulary!$A:$J,10,)=0,"",VLOOKUP(G618,Vocabulary!$A:$J,10,)),"")</f>
        <v>&lt;eu:PersonResidency&gt;</v>
      </c>
      <c r="I618" s="24">
        <v>674</v>
      </c>
      <c r="J618" s="13" t="str">
        <f>IFERROR(IF(VLOOKUP(I618,Vocabulary!$A:$J,10,)=0,"",VLOOKUP(I618,Vocabulary!$A:$J,10,)),"")</f>
        <v>&lt;person:residency&gt;</v>
      </c>
      <c r="K618" s="9">
        <v>447</v>
      </c>
      <c r="L618" s="13" t="str">
        <f>IFERROR(IF(VLOOKUP(K618,Vocabulary!$A:$J,10,)=0,"",VLOOKUP(K618,Vocabulary!$A:$J,10,)),"")</f>
        <v>&lt;vl-persoon:Inwonerschap&gt;</v>
      </c>
    </row>
    <row r="619" spans="1:12" ht="72" x14ac:dyDescent="0.3">
      <c r="A619" s="9">
        <v>675</v>
      </c>
      <c r="B619" s="13" t="str">
        <f>IFERROR(VLOOKUP(A619,Vocabulary!$A:$J,6,),"")</f>
        <v>FED</v>
      </c>
      <c r="C619" s="13" t="str">
        <f>IFERROR(VLOOKUP(A619,Vocabulary!$A:$J,4,),"")</f>
        <v>Person</v>
      </c>
      <c r="D619" s="13" t="str">
        <f>IFERROR(VLOOKUP(A619,Vocabulary!$A:$J,2,),"")</f>
        <v>citizenship</v>
      </c>
      <c r="E619" s="13" t="str">
        <f>IFERROR(IF(VLOOKUP(A619,Vocabulary!$A:$J,3,)=0,"",VLOOKUP(A619,Vocabulary!$A:$J,3,)),"")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9" s="13" t="str">
        <f>IFERROR(IF(VLOOKUP(A619,Vocabulary!$A:$J,7,)=0,"",VLOOKUP(A619,Vocabulary!$A:$J,7,)),"")</f>
        <v/>
      </c>
      <c r="G619" s="4">
        <v>146</v>
      </c>
      <c r="H619" s="13" t="str">
        <f>IFERROR(IF(VLOOKUP(G619,Vocabulary!$A:$J,10,)=0,"",VLOOKUP(G619,Vocabulary!$A:$J,10,)),"")</f>
        <v>&lt;eu:PersonCitizenship&gt;</v>
      </c>
      <c r="I619" s="24">
        <v>675</v>
      </c>
      <c r="J619" s="13" t="str">
        <f>IFERROR(IF(VLOOKUP(I619,Vocabulary!$A:$J,10,)=0,"",VLOOKUP(I619,Vocabulary!$A:$J,10,)),"")</f>
        <v>&lt;person:citizenship&gt;</v>
      </c>
      <c r="K619" s="9">
        <v>454</v>
      </c>
      <c r="L619" s="13" t="str">
        <f>IFERROR(IF(VLOOKUP(K619,Vocabulary!$A:$J,10,)=0,"",VLOOKUP(K619,Vocabulary!$A:$J,10,)),"")</f>
        <v>&lt;vl-persoon:Staatburgerschap&gt;</v>
      </c>
    </row>
    <row r="620" spans="1:12" ht="28.8" x14ac:dyDescent="0.3">
      <c r="A620" s="9">
        <v>676</v>
      </c>
      <c r="B620" s="13" t="str">
        <f>IFERROR(VLOOKUP(A620,Vocabulary!$A:$J,6,),"")</f>
        <v>FED</v>
      </c>
      <c r="C620" s="13" t="str">
        <f>IFERROR(VLOOKUP(A620,Vocabulary!$A:$J,4,),"")</f>
        <v>Person</v>
      </c>
      <c r="D620" s="13" t="str">
        <f>IFERROR(VLOOKUP(A620,Vocabulary!$A:$J,2,),"")</f>
        <v>Jurisdiction</v>
      </c>
      <c r="E620" s="13" t="str">
        <f>IFERROR(IF(VLOOKUP(A620,Vocabulary!$A:$J,3,)=0,"",VLOOKUP(A620,Vocabulary!$A:$J,3,)),"")</f>
        <v>The extent or range of judicial, law enforcement, or other authority.</v>
      </c>
      <c r="F620" s="13" t="str">
        <f>IFERROR(IF(VLOOKUP(A620,Vocabulary!$A:$J,7,)=0,"",VLOOKUP(A620,Vocabulary!$A:$J,7,)),"")</f>
        <v/>
      </c>
      <c r="G620" s="4">
        <v>98</v>
      </c>
      <c r="H620" s="13" t="str">
        <f>IFERROR(IF(VLOOKUP(G620,Vocabulary!$A:$J,10,)=0,"",VLOOKUP(G620,Vocabulary!$A:$J,10,)),"")</f>
        <v>&lt;eu:Jurisdiction&gt;</v>
      </c>
      <c r="I620" s="24">
        <v>676</v>
      </c>
      <c r="J620" s="13" t="str">
        <f>IFERROR(IF(VLOOKUP(I620,Vocabulary!$A:$J,10,)=0,"",VLOOKUP(I620,Vocabulary!$A:$J,10,)),"")</f>
        <v>&lt;dcterms:Jurisdiction&gt;</v>
      </c>
      <c r="K620" s="9">
        <v>522</v>
      </c>
      <c r="L620" s="13" t="str">
        <f>IFERROR(IF(VLOOKUP(K620,Vocabulary!$A:$J,10,)=0,"",VLOOKUP(K620,Vocabulary!$A:$J,10,)),"")</f>
        <v>&lt;vl-generiek-ext:Jurisdictie&gt;</v>
      </c>
    </row>
    <row r="621" spans="1:12" ht="28.8" x14ac:dyDescent="0.3">
      <c r="A621" s="9">
        <v>677</v>
      </c>
      <c r="B621" s="13" t="str">
        <f>IFERROR(VLOOKUP(A621,Vocabulary!$A:$J,6,),"")</f>
        <v>FED</v>
      </c>
      <c r="C621" s="13" t="str">
        <f>IFERROR(VLOOKUP(A621,Vocabulary!$A:$J,4,),"")</f>
        <v>Person</v>
      </c>
      <c r="D621" s="13" t="str">
        <f>IFERROR(VLOOKUP(A621,Vocabulary!$A:$J,2,),"")</f>
        <v>countryOfBirth</v>
      </c>
      <c r="E621" s="13" t="str">
        <f>IFERROR(IF(VLOOKUP(A621,Vocabulary!$A:$J,3,)=0,"",VLOOKUP(A621,Vocabulary!$A:$J,3,)),"")</f>
        <v>The country in which a Person was born.</v>
      </c>
      <c r="F621" s="13" t="str">
        <f>IFERROR(IF(VLOOKUP(A621,Vocabulary!$A:$J,7,)=0,"",VLOOKUP(A621,Vocabulary!$A:$J,7,)),"")</f>
        <v>CBSS: country (NIS code) + municipality (string)
NR: NIS code municipality/country</v>
      </c>
      <c r="G621" s="4">
        <v>142</v>
      </c>
      <c r="H621" s="13" t="str">
        <f>IFERROR(IF(VLOOKUP(G621,Vocabulary!$A:$J,10,)=0,"",VLOOKUP(G621,Vocabulary!$A:$J,10,)),"")</f>
        <v>&lt;eu:PersonCountryOfBirth&gt;</v>
      </c>
      <c r="I621" s="24">
        <v>677</v>
      </c>
      <c r="J621" s="13" t="str">
        <f>IFERROR(IF(VLOOKUP(I621,Vocabulary!$A:$J,10,)=0,"",VLOOKUP(I621,Vocabulary!$A:$J,10,)),"")</f>
        <v>&lt;person:countryOfBirth&gt;</v>
      </c>
      <c r="L621" s="13" t="str">
        <f>IFERROR(IF(VLOOKUP(K621,Vocabulary!$A:$J,10,)=0,"",VLOOKUP(K621,Vocabulary!$A:$J,10,)),"")</f>
        <v/>
      </c>
    </row>
    <row r="622" spans="1:12" ht="28.8" x14ac:dyDescent="0.3">
      <c r="A622" s="9">
        <v>678</v>
      </c>
      <c r="B622" s="13" t="str">
        <f>IFERROR(VLOOKUP(A622,Vocabulary!$A:$J,6,),"")</f>
        <v>FED</v>
      </c>
      <c r="C622" s="13" t="str">
        <f>IFERROR(VLOOKUP(A622,Vocabulary!$A:$J,4,),"")</f>
        <v>Person</v>
      </c>
      <c r="D622" s="13" t="str">
        <f>IFERROR(VLOOKUP(A622,Vocabulary!$A:$J,2,),"")</f>
        <v>countryOfDeath</v>
      </c>
      <c r="E622" s="13" t="str">
        <f>IFERROR(IF(VLOOKUP(A622,Vocabulary!$A:$J,3,)=0,"",VLOOKUP(A622,Vocabulary!$A:$J,3,)),"")</f>
        <v>The country in which a Person died.</v>
      </c>
      <c r="F622" s="13" t="str">
        <f>IFERROR(IF(VLOOKUP(A622,Vocabulary!$A:$J,7,)=0,"",VLOOKUP(A622,Vocabulary!$A:$J,7,)),"")</f>
        <v>CBSS: country (NIS code) + municipality (string)
NR: NIS code municipality/country</v>
      </c>
      <c r="G622" s="4">
        <v>143</v>
      </c>
      <c r="H622" s="13" t="str">
        <f>IFERROR(IF(VLOOKUP(G622,Vocabulary!$A:$J,10,)=0,"",VLOOKUP(G622,Vocabulary!$A:$J,10,)),"")</f>
        <v>&lt;eu:PersonCountryOfDeath&gt;</v>
      </c>
      <c r="I622" s="24">
        <v>678</v>
      </c>
      <c r="J622" s="13" t="str">
        <f>IFERROR(IF(VLOOKUP(I622,Vocabulary!$A:$J,10,)=0,"",VLOOKUP(I622,Vocabulary!$A:$J,10,)),"")</f>
        <v>&lt;person:countryOfDeath&gt;</v>
      </c>
      <c r="L622" s="13" t="str">
        <f>IFERROR(IF(VLOOKUP(K622,Vocabulary!$A:$J,10,)=0,"",VLOOKUP(K622,Vocabulary!$A:$J,10,)),"")</f>
        <v/>
      </c>
    </row>
    <row r="623" spans="1:12" ht="72" x14ac:dyDescent="0.3">
      <c r="A623" s="9">
        <v>679</v>
      </c>
      <c r="B623" s="13" t="str">
        <f>IFERROR(VLOOKUP(A623,Vocabulary!$A:$J,6,),"")</f>
        <v>FED</v>
      </c>
      <c r="C623" s="13" t="str">
        <f>IFERROR(VLOOKUP(A623,Vocabulary!$A:$J,4,),"")</f>
        <v>Generic</v>
      </c>
      <c r="D623" s="13" t="str">
        <f>IFERROR(VLOOKUP(A623,Vocabulary!$A:$J,2,),"")</f>
        <v>identifier</v>
      </c>
      <c r="E623" s="13" t="str">
        <f>IFERROR(IF(VLOOKUP(A623,Vocabulary!$A:$J,3,)=0,"",VLOOKUP(A623,Vocabulary!$A:$J,3,)),"")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23" s="13" t="str">
        <f>IFERROR(IF(VLOOKUP(A623,Vocabulary!$A:$J,7,)=0,"",VLOOKUP(A623,Vocabulary!$A:$J,7,)),"")</f>
        <v/>
      </c>
      <c r="H623" s="13" t="str">
        <f>IFERROR(IF(VLOOKUP(G623,Vocabulary!$A:$J,10,)=0,"",VLOOKUP(G623,Vocabulary!$A:$J,10,)),"")</f>
        <v/>
      </c>
      <c r="I623" s="9">
        <v>679</v>
      </c>
      <c r="J623" s="13" t="str">
        <f>IFERROR(IF(VLOOKUP(I623,Vocabulary!$A:$J,10,)=0,"",VLOOKUP(I623,Vocabulary!$A:$J,10,)),"")</f>
        <v>&lt;adms:identifier&gt;</v>
      </c>
      <c r="K623" s="9">
        <v>393</v>
      </c>
      <c r="L623" s="13" t="str">
        <f>IFERROR(IF(VLOOKUP(K623,Vocabulary!$A:$J,10,)=0,"",VLOOKUP(K623,Vocabulary!$A:$J,10,)),"")</f>
        <v>&lt;vl-generiek:gestructureerdeIdentificator&gt;</v>
      </c>
    </row>
    <row r="624" spans="1:12" ht="43.2" x14ac:dyDescent="0.3">
      <c r="A624" s="9">
        <v>680</v>
      </c>
      <c r="B624" s="13" t="str">
        <f>IFERROR(VLOOKUP(A624,Vocabulary!$A:$J,6,),"")</f>
        <v>FED</v>
      </c>
      <c r="C624" s="13" t="str">
        <f>IFERROR(VLOOKUP(A624,Vocabulary!$A:$J,4,),"")</f>
        <v>Generic</v>
      </c>
      <c r="D624" s="13" t="str">
        <f>IFERROR(VLOOKUP(A624,Vocabulary!$A:$J,2,),"")</f>
        <v>identifier</v>
      </c>
      <c r="E624" s="13" t="str">
        <f>IFERROR(IF(VLOOKUP(A624,Vocabulary!$A:$J,3,)=0,"",VLOOKUP(A624,Vocabulary!$A:$J,3,)),"")</f>
        <v>Recommended best practice is to identify the resource by means of a string conforming to a formal identification system. 
An unambiguous reference to the resource within a given context.</v>
      </c>
      <c r="F624" s="13" t="str">
        <f>IFERROR(IF(VLOOKUP(A624,Vocabulary!$A:$J,7,)=0,"",VLOOKUP(A624,Vocabulary!$A:$J,7,)),"")</f>
        <v/>
      </c>
      <c r="H624" s="13" t="str">
        <f>IFERROR(IF(VLOOKUP(G624,Vocabulary!$A:$J,10,)=0,"",VLOOKUP(G624,Vocabulary!$A:$J,10,)),"")</f>
        <v/>
      </c>
      <c r="I624" s="9">
        <v>680</v>
      </c>
      <c r="J624" s="13" t="str">
        <f>IFERROR(IF(VLOOKUP(I624,Vocabulary!$A:$J,10,)=0,"",VLOOKUP(I624,Vocabulary!$A:$J,10,)),"")</f>
        <v>&lt;dcterms:identifier&gt;</v>
      </c>
      <c r="K624" s="9">
        <v>395</v>
      </c>
      <c r="L624" s="13" t="str">
        <f>IFERROR(IF(VLOOKUP(K624,Vocabulary!$A:$J,10,)=0,"",VLOOKUP(K624,Vocabulary!$A:$J,10,)),"")</f>
        <v>&lt;vl-generiek:lokaleIdentificator&gt;</v>
      </c>
    </row>
    <row r="625" spans="1:13" s="7" customFormat="1" ht="86.4" x14ac:dyDescent="0.3">
      <c r="A625" s="34">
        <v>681</v>
      </c>
      <c r="B625" s="38" t="str">
        <f>IFERROR(VLOOKUP(A625,Vocabulary!$A:$J,6,),"")</f>
        <v>FED</v>
      </c>
      <c r="C625" s="38" t="str">
        <f>IFERROR(VLOOKUP(A625,Vocabulary!$A:$J,4,),"")</f>
        <v>Organization</v>
      </c>
      <c r="D625" s="38" t="str">
        <f>IFERROR(VLOOKUP(A625,Vocabulary!$A:$J,2,),"")</f>
        <v>Quality</v>
      </c>
      <c r="E625" s="58" t="str">
        <f>IFERROR(IF(VLOOKUP(A625,Vocabulary!$A:$J,3,)=0,"",VLOOKUP(A625,Vocabulary!$A:$J,3,)),"")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5" s="58" t="str">
        <f>IFERROR(IF(VLOOKUP(A625,Vocabulary!$A:$J,7,)=0,"",VLOOKUP(A625,Vocabulary!$A:$J,7,)),"")</f>
        <v>see https://economie.fgov.be/nl/themas/ondernemingen/kruispuntbank-van/diensten-voor-administraties/codetabellen (KBO-codes-quality-aut-activities.xls tab 'Quality' )</v>
      </c>
      <c r="G625" s="35"/>
      <c r="H625" s="58" t="str">
        <f>IFERROR(IF(VLOOKUP(G625,Vocabulary!$A:$J,10,)=0,"",VLOOKUP(G625,Vocabulary!$A:$J,10,)),"")</f>
        <v/>
      </c>
      <c r="I625" s="9">
        <v>681</v>
      </c>
      <c r="J625" s="58" t="str">
        <f>IFERROR(IF(VLOOKUP(I625,Vocabulary!$A:$J,10,)=0,"",VLOOKUP(I625,Vocabulary!$A:$J,10,)),"")</f>
        <v>&lt;fed-thesaurus:quality#id&gt;</v>
      </c>
      <c r="K625" s="34"/>
      <c r="L625" s="58" t="str">
        <f>IFERROR(IF(VLOOKUP(K625,Vocabulary!$A:$J,10,)=0,"",VLOOKUP(K625,Vocabulary!$A:$J,10,)),"")</f>
        <v/>
      </c>
      <c r="M625" s="2"/>
    </row>
    <row r="626" spans="1:13" s="7" customFormat="1" ht="72" x14ac:dyDescent="0.3">
      <c r="A626" s="34">
        <v>682</v>
      </c>
      <c r="B626" s="38" t="str">
        <f>IFERROR(VLOOKUP(A626,Vocabulary!$A:$J,6,),"")</f>
        <v>FED</v>
      </c>
      <c r="C626" s="38" t="str">
        <f>IFERROR(VLOOKUP(A626,Vocabulary!$A:$J,4,),"")</f>
        <v>Organization</v>
      </c>
      <c r="D626" s="38" t="str">
        <f>IFERROR(VLOOKUP(A626,Vocabulary!$A:$J,2,),"")</f>
        <v>quality</v>
      </c>
      <c r="E626" s="58" t="str">
        <f>IFERROR(IF(VLOOKUP(A626,Vocabulary!$A:$J,3,)=0,"",VLOOKUP(A626,Vocabulary!$A:$J,3,)),"")</f>
        <v>A qualities is allowed by the administration to a company.
A quality that the company is known to, can be VAT-liable, "Employer"...
The quality can be in different stages: 'in application', 'refused', 'awarded', ...</v>
      </c>
      <c r="F626" s="58" t="str">
        <f>IFERROR(IF(VLOOKUP(A626,Vocabulary!$A:$J,7,)=0,"",VLOOKUP(A626,Vocabulary!$A:$J,7,)),"")</f>
        <v/>
      </c>
      <c r="G626" s="35"/>
      <c r="H626" s="58" t="str">
        <f>IFERROR(IF(VLOOKUP(G626,Vocabulary!$A:$J,10,)=0,"",VLOOKUP(G626,Vocabulary!$A:$J,10,)),"")</f>
        <v/>
      </c>
      <c r="I626" s="9">
        <v>682</v>
      </c>
      <c r="J626" s="58" t="str">
        <f>IFERROR(IF(VLOOKUP(I626,Vocabulary!$A:$J,10,)=0,"",VLOOKUP(I626,Vocabulary!$A:$J,10,)),"")</f>
        <v>&lt;fed-thesaurus:quality&gt;</v>
      </c>
      <c r="K626" s="34"/>
      <c r="L626" s="58" t="str">
        <f>IFERROR(IF(VLOOKUP(K626,Vocabulary!$A:$J,10,)=0,"",VLOOKUP(K626,Vocabulary!$A:$J,10,)),"")</f>
        <v/>
      </c>
      <c r="M626" s="2"/>
    </row>
    <row r="627" spans="1:13" s="7" customFormat="1" x14ac:dyDescent="0.3">
      <c r="A627" s="34">
        <v>683</v>
      </c>
      <c r="B627" s="38" t="str">
        <f>IFERROR(VLOOKUP(A627,Vocabulary!$A:$J,6,),"")</f>
        <v>FED</v>
      </c>
      <c r="C627" s="38" t="str">
        <f>IFERROR(VLOOKUP(A627,Vocabulary!$A:$J,4,),"")</f>
        <v>Person</v>
      </c>
      <c r="D627" s="38" t="str">
        <f>IFERROR(VLOOKUP(A627,Vocabulary!$A:$J,2,),"")</f>
        <v>administrativeStatus</v>
      </c>
      <c r="E627" s="58" t="str">
        <f>IFERROR(IF(VLOOKUP(A627,Vocabulary!$A:$J,3,)=0,"",VLOOKUP(A627,Vocabulary!$A:$J,3,)),"")</f>
        <v>Administrative status.</v>
      </c>
      <c r="F627" s="58" t="str">
        <f>IFERROR(IF(VLOOKUP(A627,Vocabulary!$A:$J,7,)=0,"",VLOOKUP(A627,Vocabulary!$A:$J,7,)),"")</f>
        <v/>
      </c>
      <c r="G627" s="35"/>
      <c r="H627" s="58" t="str">
        <f>IFERROR(IF(VLOOKUP(G627,Vocabulary!$A:$J,10,)=0,"",VLOOKUP(G627,Vocabulary!$A:$J,10,)),"")</f>
        <v/>
      </c>
      <c r="I627" s="62">
        <v>683</v>
      </c>
      <c r="J627" s="58" t="str">
        <f>IFERROR(IF(VLOOKUP(I627,Vocabulary!$A:$J,10,)=0,"",VLOOKUP(I627,Vocabulary!$A:$J,10,)),"")</f>
        <v>&lt;fed-per:administrativeStatus&gt;</v>
      </c>
      <c r="K627" s="34"/>
      <c r="L627" s="58" t="str">
        <f>IFERROR(IF(VLOOKUP(K627,Vocabulary!$A:$J,10,)=0,"",VLOOKUP(K627,Vocabulary!$A:$J,10,)),"")</f>
        <v/>
      </c>
      <c r="M627" s="2"/>
    </row>
    <row r="628" spans="1:13" s="7" customFormat="1" ht="244.8" x14ac:dyDescent="0.3">
      <c r="A628" s="34">
        <v>684</v>
      </c>
      <c r="B628" s="38" t="str">
        <f>IFERROR(VLOOKUP(A628,Vocabulary!$A:$J,6,),"")</f>
        <v>FED</v>
      </c>
      <c r="C628" s="38" t="str">
        <f>IFERROR(VLOOKUP(A628,Vocabulary!$A:$J,4,),"")</f>
        <v>Location</v>
      </c>
      <c r="D628" s="38" t="str">
        <f>IFERROR(VLOOKUP(A628,Vocabulary!$A:$J,2,),"")</f>
        <v>AddressComponent</v>
      </c>
      <c r="E628" s="58" t="str">
        <f>IFERROR(IF(VLOOKUP(A628,Vocabulary!$A:$J,3,)=0,"",VLOOKUP(A628,Vocabulary!$A:$J,3,)),"")</f>
        <v>Identifier or geographic name of a specific geographic area, location, or other spatial object which defines the scope of an address.</v>
      </c>
      <c r="F628" s="58" t="str">
        <f>IFERROR(IF(VLOOKUP(A628,Vocabulary!$A:$J,7,)=0,"",VLOOKUP(A628,Vocabulary!$A:$J,7,)),"")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8" s="35"/>
      <c r="H628" s="58" t="str">
        <f>IFERROR(IF(VLOOKUP(G628,Vocabulary!$A:$J,10,)=0,"",VLOOKUP(G628,Vocabulary!$A:$J,10,)),"")</f>
        <v/>
      </c>
      <c r="I628" s="62">
        <v>684</v>
      </c>
      <c r="J628" s="58" t="str">
        <f>IFERROR(IF(VLOOKUP(I628,Vocabulary!$A:$J,10,)=0,"",VLOOKUP(I628,Vocabulary!$A:$J,10,)),"")</f>
        <v>&lt;inspire-ad:AddressComponent&gt;</v>
      </c>
      <c r="K628" s="34"/>
      <c r="L628" s="58" t="str">
        <f>IFERROR(IF(VLOOKUP(K628,Vocabulary!$A:$J,10,)=0,"",VLOOKUP(K628,Vocabulary!$A:$J,10,)),"")</f>
        <v/>
      </c>
      <c r="M628" s="2"/>
    </row>
    <row r="629" spans="1:13" s="7" customFormat="1" ht="187.2" x14ac:dyDescent="0.3">
      <c r="A629" s="34">
        <v>685</v>
      </c>
      <c r="B629" s="38" t="str">
        <f>IFERROR(VLOOKUP(A629,Vocabulary!$A:$J,6,),"")</f>
        <v>FED</v>
      </c>
      <c r="C629" s="38" t="str">
        <f>IFERROR(VLOOKUP(A629,Vocabulary!$A:$J,4,),"")</f>
        <v>Generic</v>
      </c>
      <c r="D629" s="38" t="str">
        <f>IFERROR(VLOOKUP(A629,Vocabulary!$A:$J,2,),"")</f>
        <v>iban</v>
      </c>
      <c r="E629" s="58" t="str">
        <f>IFERROR(IF(VLOOKUP(A629,Vocabulary!$A:$J,3,)=0,"",VLOOKUP(A629,Vocabulary!$A:$J,3,)),"")</f>
        <v>International Bank Account Number, as defined in ISO 13616:2007</v>
      </c>
      <c r="F629" s="58" t="str">
        <f>IFERROR(IF(VLOOKUP(A629,Vocabulary!$A:$J,7,)=0,"",VLOOKUP(A629,Vocabulary!$A:$J,7,)),"")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9" s="35"/>
      <c r="H629" s="58" t="str">
        <f>IFERROR(IF(VLOOKUP(G629,Vocabulary!$A:$J,10,)=0,"",VLOOKUP(G629,Vocabulary!$A:$J,10,)),"")</f>
        <v/>
      </c>
      <c r="I629" s="62">
        <v>685</v>
      </c>
      <c r="J629" s="58" t="str">
        <f>IFERROR(IF(VLOOKUP(I629,Vocabulary!$A:$J,10,)=0,"",VLOOKUP(I629,Vocabulary!$A:$J,10,)),"")</f>
        <v>&lt;dcterms:identifier&gt;</v>
      </c>
      <c r="K629" s="34"/>
      <c r="L629" s="58" t="str">
        <f>IFERROR(IF(VLOOKUP(K629,Vocabulary!$A:$J,10,)=0,"",VLOOKUP(K629,Vocabulary!$A:$J,10,)),"")</f>
        <v/>
      </c>
      <c r="M629" s="2"/>
    </row>
    <row r="630" spans="1:13" s="7" customFormat="1" x14ac:dyDescent="0.3">
      <c r="A630" s="34">
        <v>686</v>
      </c>
      <c r="B630" s="38" t="str">
        <f>IFERROR(VLOOKUP(A630,Vocabulary!$A:$J,6,),"")</f>
        <v>FED</v>
      </c>
      <c r="C630" s="38" t="str">
        <f>IFERROR(VLOOKUP(A630,Vocabulary!$A:$J,4,),"")</f>
        <v>Location</v>
      </c>
      <c r="D630" s="38" t="str">
        <f>IFERROR(VLOOKUP(A630,Vocabulary!$A:$J,2,),"")</f>
        <v>municipalityCode</v>
      </c>
      <c r="E630" s="58" t="str">
        <f>IFERROR(IF(VLOOKUP(A630,Vocabulary!$A:$J,3,)=0,"",VLOOKUP(A630,Vocabulary!$A:$J,3,)),"")</f>
        <v>Numeric code to identify a Belgian municipality.</v>
      </c>
      <c r="F630" s="58" t="str">
        <f>IFERROR(IF(VLOOKUP(A630,Vocabulary!$A:$J,7,)=0,"",VLOOKUP(A630,Vocabulary!$A:$J,7,)),"")</f>
        <v>This code is part of the BEST identifier for a Belgian municipality.</v>
      </c>
      <c r="G630" s="35"/>
      <c r="H630" s="58" t="str">
        <f>IFERROR(IF(VLOOKUP(G630,Vocabulary!$A:$J,10,)=0,"",VLOOKUP(G630,Vocabulary!$A:$J,10,)),"")</f>
        <v/>
      </c>
      <c r="I630" s="62">
        <v>686</v>
      </c>
      <c r="J630" s="58" t="str">
        <f>IFERROR(IF(VLOOKUP(I630,Vocabulary!$A:$J,10,)=0,"",VLOOKUP(I630,Vocabulary!$A:$J,10,)),"")</f>
        <v>&lt;dcterms:identifier&gt;</v>
      </c>
      <c r="K630" s="34"/>
      <c r="L630" s="58" t="str">
        <f>IFERROR(IF(VLOOKUP(K630,Vocabulary!$A:$J,10,)=0,"",VLOOKUP(K630,Vocabulary!$A:$J,10,)),"")</f>
        <v/>
      </c>
      <c r="M630" s="2"/>
    </row>
    <row r="631" spans="1:13" s="7" customFormat="1" ht="244.8" x14ac:dyDescent="0.3">
      <c r="A631" s="34">
        <v>687</v>
      </c>
      <c r="B631" s="13" t="str">
        <f>IFERROR(VLOOKUP(A631,Vocabulary!$A:$J,6,),"")</f>
        <v>FED</v>
      </c>
      <c r="C631" s="13" t="str">
        <f>IFERROR(VLOOKUP(A631,Vocabulary!$A:$J,4,),"")</f>
        <v>Generic</v>
      </c>
      <c r="D631" s="13" t="str">
        <f>IFERROR(VLOOKUP(A631,Vocabulary!$A:$J,2,),"")</f>
        <v>bic</v>
      </c>
      <c r="E631" s="57" t="str">
        <f>IFERROR(IF(VLOOKUP(A631,Vocabulary!$A:$J,3,)=0,"",VLOOKUP(A631,Vocabulary!$A:$J,3,)),"")</f>
        <v>Business Identifier Code, also known as Swift Code. International identifier for financial and non-financial institutions, commonly used for international bank transfers.</v>
      </c>
      <c r="F631" s="57" t="str">
        <f>IFERROR(IF(VLOOKUP(A631,Vocabulary!$A:$J,7,)=0,"",VLOOKUP(A631,Vocabulary!$A:$J,7,)),"")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31" s="4"/>
      <c r="H631" s="57" t="str">
        <f>IFERROR(IF(VLOOKUP(G631,Vocabulary!$A:$J,10,)=0,"",VLOOKUP(G631,Vocabulary!$A:$J,10,)),"")</f>
        <v/>
      </c>
      <c r="I631" s="62">
        <v>687</v>
      </c>
      <c r="J631" s="57" t="str">
        <f>IFERROR(IF(VLOOKUP(I631,Vocabulary!$A:$J,10,)=0,"",VLOOKUP(I631,Vocabulary!$A:$J,10,)),"")</f>
        <v>&lt;dcterms:identifier&gt;</v>
      </c>
      <c r="K631" s="9"/>
      <c r="L631" s="57" t="str">
        <f>IFERROR(IF(VLOOKUP(K631,Vocabulary!$A:$J,10,)=0,"",VLOOKUP(K631,Vocabulary!$A:$J,10,)),"")</f>
        <v/>
      </c>
      <c r="M631" s="2"/>
    </row>
    <row r="632" spans="1:13" s="7" customFormat="1" ht="28.8" x14ac:dyDescent="0.3">
      <c r="A632" s="4">
        <v>691</v>
      </c>
      <c r="B632" s="13" t="str">
        <f>IFERROR(VLOOKUP(A632,Vocabulary!$A:$J,6,),"")</f>
        <v>FED</v>
      </c>
      <c r="C632" s="13" t="str">
        <f>IFERROR(VLOOKUP(A632,Vocabulary!$A:$J,4,),"")</f>
        <v>Organization</v>
      </c>
      <c r="D632" s="13" t="str">
        <f>IFERROR(VLOOKUP(A632,Vocabulary!$A:$J,2,),"")</f>
        <v>employerId</v>
      </c>
      <c r="E632" s="57" t="str">
        <f>IFERROR(IF(VLOOKUP(A632,Vocabulary!$A:$J,3,)=0,"",VLOOKUP(A632,Vocabulary!$A:$J,3,)),"")</f>
        <v>Definitive or provisional NSSO number, assigned to each registered employer or local or provincial administration.</v>
      </c>
      <c r="F632" s="57" t="str">
        <f>IFERROR(IF(VLOOKUP(A632,Vocabulary!$A:$J,7,)=0,"",VLOOKUP(A632,Vocabulary!$A:$J,7,)),"")</f>
        <v>It includes the nssoNumber, the pplNumber and the provisionalNssoNumber</v>
      </c>
      <c r="G632" s="4"/>
      <c r="H632" s="57" t="str">
        <f>IFERROR(IF(VLOOKUP(G632,Vocabulary!$A:$J,10,)=0,"",VLOOKUP(G632,Vocabulary!$A:$J,10,)),"")</f>
        <v/>
      </c>
      <c r="I632" s="4">
        <v>691</v>
      </c>
      <c r="J632" s="57" t="str">
        <f>IFERROR(IF(VLOOKUP(I632,Vocabulary!$A:$J,10,)=0,"",VLOOKUP(I632,Vocabulary!$A:$J,10,)),"")</f>
        <v>&lt;dcterms:identifier&gt;</v>
      </c>
      <c r="K632" s="9"/>
      <c r="L632" s="57" t="str">
        <f>IFERROR(IF(VLOOKUP(K632,Vocabulary!$A:$J,10,)=0,"",VLOOKUP(K632,Vocabulary!$A:$J,10,)),"")</f>
        <v/>
      </c>
      <c r="M632" s="2"/>
    </row>
    <row r="633" spans="1:13" s="7" customFormat="1" ht="86.4" x14ac:dyDescent="0.3">
      <c r="A633" s="4">
        <v>692</v>
      </c>
      <c r="B633" s="13" t="str">
        <f>IFERROR(VLOOKUP(A633,Vocabulary!$A:$J,6,),"")</f>
        <v>FED</v>
      </c>
      <c r="C633" s="13" t="str">
        <f>IFERROR(VLOOKUP(A633,Vocabulary!$A:$J,4,),"")</f>
        <v>Organization</v>
      </c>
      <c r="D633" s="13" t="str">
        <f>IFERROR(VLOOKUP(A633,Vocabulary!$A:$J,2,),"")</f>
        <v>nssoNumber</v>
      </c>
      <c r="E633" s="57" t="str">
        <f>IFERROR(IF(VLOOKUP(A633,Vocabulary!$A:$J,3,)=0,"",VLOOKUP(A633,Vocabulary!$A:$J,3,)),"")</f>
        <v>Recommended best practice is to identify the resource by means of a string conforming to a formal identification system. 
An unambiguous reference to the resource within a given context.</v>
      </c>
      <c r="F633" s="57" t="str">
        <f>IFERROR(IF(VLOOKUP(A633,Vocabulary!$A:$J,7,)=0,"",VLOOKUP(A633,Vocabulary!$A:$J,7,)),"")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33" s="4"/>
      <c r="H633" s="57" t="str">
        <f>IFERROR(IF(VLOOKUP(G633,Vocabulary!$A:$J,10,)=0,"",VLOOKUP(G633,Vocabulary!$A:$J,10,)),"")</f>
        <v/>
      </c>
      <c r="I633" s="4">
        <v>692</v>
      </c>
      <c r="J633" s="57" t="str">
        <f>IFERROR(IF(VLOOKUP(I633,Vocabulary!$A:$J,10,)=0,"",VLOOKUP(I633,Vocabulary!$A:$J,10,)),"")</f>
        <v>&lt;dcterms:identifier&gt;</v>
      </c>
      <c r="K633" s="9"/>
      <c r="L633" s="57" t="str">
        <f>IFERROR(IF(VLOOKUP(K633,Vocabulary!$A:$J,10,)=0,"",VLOOKUP(K633,Vocabulary!$A:$J,10,)),"")</f>
        <v/>
      </c>
      <c r="M633" s="2"/>
    </row>
    <row r="634" spans="1:13" s="7" customFormat="1" ht="43.2" x14ac:dyDescent="0.3">
      <c r="A634" s="4">
        <v>693</v>
      </c>
      <c r="B634" s="13" t="str">
        <f>IFERROR(VLOOKUP(A634,Vocabulary!$A:$J,6,),"")</f>
        <v>FED</v>
      </c>
      <c r="C634" s="13" t="str">
        <f>IFERROR(VLOOKUP(A634,Vocabulary!$A:$J,4,),"")</f>
        <v>Organization</v>
      </c>
      <c r="D634" s="13" t="str">
        <f>IFERROR(VLOOKUP(A634,Vocabulary!$A:$J,2,),"")</f>
        <v>pplNumber</v>
      </c>
      <c r="E634" s="57" t="str">
        <f>IFERROR(IF(VLOOKUP(A634,Vocabulary!$A:$J,3,)=0,"",VLOOKUP(A634,Vocabulary!$A:$J,3,)),"")</f>
        <v>Recommended best practice is to identify the resource by means of a string conforming to a formal identification system. 
An unambiguous reference to the resource within a given context.</v>
      </c>
      <c r="F634" s="57" t="str">
        <f>IFERROR(IF(VLOOKUP(A634,Vocabulary!$A:$J,7,)=0,"",VLOOKUP(A634,Vocabulary!$A:$J,7,)),"")</f>
        <v xml:space="preserve">Number allocated to any local or provincial administration employing personnel and who must be registered at the NSSO.
Integer and element of [00000197; 99999926] </v>
      </c>
      <c r="G634" s="4"/>
      <c r="H634" s="57" t="str">
        <f>IFERROR(IF(VLOOKUP(G634,Vocabulary!$A:$J,10,)=0,"",VLOOKUP(G634,Vocabulary!$A:$J,10,)),"")</f>
        <v/>
      </c>
      <c r="I634" s="4">
        <v>693</v>
      </c>
      <c r="J634" s="57" t="str">
        <f>IFERROR(IF(VLOOKUP(I634,Vocabulary!$A:$J,10,)=0,"",VLOOKUP(I634,Vocabulary!$A:$J,10,)),"")</f>
        <v>&lt;dcterms:identifier&gt;</v>
      </c>
      <c r="K634" s="9"/>
      <c r="L634" s="57" t="str">
        <f>IFERROR(IF(VLOOKUP(K634,Vocabulary!$A:$J,10,)=0,"",VLOOKUP(K634,Vocabulary!$A:$J,10,)),"")</f>
        <v/>
      </c>
      <c r="M634" s="2"/>
    </row>
    <row r="635" spans="1:13" s="7" customFormat="1" ht="43.2" x14ac:dyDescent="0.3">
      <c r="A635" s="35">
        <v>694</v>
      </c>
      <c r="B635" s="38" t="str">
        <f>IFERROR(VLOOKUP(A635,Vocabulary!$A:$J,6,),"")</f>
        <v>FED</v>
      </c>
      <c r="C635" s="38" t="str">
        <f>IFERROR(VLOOKUP(A635,Vocabulary!$A:$J,4,),"")</f>
        <v>Organization</v>
      </c>
      <c r="D635" s="38" t="str">
        <f>IFERROR(VLOOKUP(A635,Vocabulary!$A:$J,2,),"")</f>
        <v>provisionalNssoNumber</v>
      </c>
      <c r="E635" s="58" t="str">
        <f>IFERROR(IF(VLOOKUP(A635,Vocabulary!$A:$J,3,)=0,"",VLOOKUP(A635,Vocabulary!$A:$J,3,)),"")</f>
        <v>Recommended best practice is to identify the resource by means of a string conforming to a formal identification system. 
An unambiguous reference to the resource within a given context.</v>
      </c>
      <c r="F635" s="58" t="str">
        <f>IFERROR(IF(VLOOKUP(A635,Vocabulary!$A:$J,7,)=0,"",VLOOKUP(A635,Vocabulary!$A:$J,7,)),"")</f>
        <v>Provisional number assigned by NSSO to the new employers, awaiting attribution of a definitive NSSO number.
Integer and element of [5000000120;5999999989]</v>
      </c>
      <c r="G635" s="35"/>
      <c r="H635" s="58" t="str">
        <f>IFERROR(IF(VLOOKUP(G635,Vocabulary!$A:$J,10,)=0,"",VLOOKUP(G635,Vocabulary!$A:$J,10,)),"")</f>
        <v/>
      </c>
      <c r="I635" s="35">
        <v>694</v>
      </c>
      <c r="J635" s="58" t="str">
        <f>IFERROR(IF(VLOOKUP(I635,Vocabulary!$A:$J,10,)=0,"",VLOOKUP(I635,Vocabulary!$A:$J,10,)),"")</f>
        <v>&lt;dcterms:identifier&gt;</v>
      </c>
      <c r="K635" s="34"/>
      <c r="L635" s="58" t="str">
        <f>IFERROR(IF(VLOOKUP(K635,Vocabulary!$A:$J,10,)=0,"",VLOOKUP(K635,Vocabulary!$A:$J,10,)),"")</f>
        <v/>
      </c>
      <c r="M635" s="2"/>
    </row>
    <row r="636" spans="1:13" s="7" customFormat="1" ht="302.39999999999998" x14ac:dyDescent="0.3">
      <c r="A636" s="34">
        <v>695</v>
      </c>
      <c r="B636" s="38" t="str">
        <f>IFERROR(VLOOKUP(A636,Vocabulary!$A:$J,6,),"")</f>
        <v>FED</v>
      </c>
      <c r="C636" s="38" t="str">
        <f>IFERROR(VLOOKUP(A636,Vocabulary!$A:$J,4,),"")</f>
        <v>Organization</v>
      </c>
      <c r="D636" s="38" t="str">
        <f>IFERROR(VLOOKUP(A636,Vocabulary!$A:$J,2,),"")</f>
        <v>vatNumber</v>
      </c>
      <c r="E636" s="58" t="str">
        <f>IFERROR(IF(VLOOKUP(A636,Vocabulary!$A:$J,3,)=0,"",VLOOKUP(A636,Vocabulary!$A:$J,3,)),"")</f>
        <v>Recommended best practice is to identify the resource by means of a string conforming to a formal identification system. 
An unambiguous reference to the resource within a given context.</v>
      </c>
      <c r="F636" s="58" t="str">
        <f>IFERROR(IF(VLOOKUP(A636,Vocabulary!$A:$J,7,)=0,"",VLOOKUP(A636,Vocabulary!$A:$J,7,)),"")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6" s="35"/>
      <c r="H636" s="58" t="str">
        <f>IFERROR(IF(VLOOKUP(G636,Vocabulary!$A:$J,10,)=0,"",VLOOKUP(G636,Vocabulary!$A:$J,10,)),"")</f>
        <v/>
      </c>
      <c r="I636" s="62">
        <v>695</v>
      </c>
      <c r="J636" s="58" t="str">
        <f>IFERROR(IF(VLOOKUP(I636,Vocabulary!$A:$J,10,)=0,"",VLOOKUP(I636,Vocabulary!$A:$J,10,)),"")</f>
        <v>&lt;dcterms:identifier&gt;</v>
      </c>
      <c r="K636" s="34"/>
      <c r="L636" s="58" t="str">
        <f>IFERROR(IF(VLOOKUP(K636,Vocabulary!$A:$J,10,)=0,"",VLOOKUP(K636,Vocabulary!$A:$J,10,)),"")</f>
        <v/>
      </c>
      <c r="M636" s="2"/>
    </row>
    <row r="637" spans="1:13" s="7" customFormat="1" ht="43.2" x14ac:dyDescent="0.3">
      <c r="A637" s="34">
        <v>696</v>
      </c>
      <c r="B637" s="38" t="str">
        <f>IFERROR(VLOOKUP(A637,Vocabulary!$A:$J,6,),"")</f>
        <v>FED</v>
      </c>
      <c r="C637" s="38" t="str">
        <f>IFERROR(VLOOKUP(A637,Vocabulary!$A:$J,4,),"")</f>
        <v>Other</v>
      </c>
      <c r="D637" s="38" t="str">
        <f>IFERROR(VLOOKUP(A637,Vocabulary!$A:$J,2,),"")</f>
        <v>plateNumber</v>
      </c>
      <c r="E637" s="58" t="str">
        <f>IFERROR(IF(VLOOKUP(A637,Vocabulary!$A:$J,3,)=0,"",VLOOKUP(A637,Vocabulary!$A:$J,3,)),"")</f>
        <v>Recommended best practice is to identify the resource by means of a string conforming to a formal identification system. 
An unambiguous reference to the resource within a given context.</v>
      </c>
      <c r="F637" s="58" t="str">
        <f>IFERROR(IF(VLOOKUP(A637,Vocabulary!$A:$J,7,)=0,"",VLOOKUP(A637,Vocabulary!$A:$J,7,)),"")</f>
        <v>The official set of numbers and letters shown on the front and back of a road vehicle</v>
      </c>
      <c r="G637" s="35"/>
      <c r="H637" s="58" t="str">
        <f>IFERROR(IF(VLOOKUP(G637,Vocabulary!$A:$J,10,)=0,"",VLOOKUP(G637,Vocabulary!$A:$J,10,)),"")</f>
        <v/>
      </c>
      <c r="I637" s="62">
        <v>696</v>
      </c>
      <c r="J637" s="58" t="str">
        <f>IFERROR(IF(VLOOKUP(I637,Vocabulary!$A:$J,10,)=0,"",VLOOKUP(I637,Vocabulary!$A:$J,10,)),"")</f>
        <v>&lt;dcterms:identifier&gt;</v>
      </c>
      <c r="K637" s="34"/>
      <c r="L637" s="58" t="str">
        <f>IFERROR(IF(VLOOKUP(K637,Vocabulary!$A:$J,10,)=0,"",VLOOKUP(K637,Vocabulary!$A:$J,10,)),"")</f>
        <v/>
      </c>
      <c r="M637" s="2"/>
    </row>
    <row r="638" spans="1:13" s="7" customFormat="1" ht="43.2" x14ac:dyDescent="0.3">
      <c r="A638" s="34">
        <v>697</v>
      </c>
      <c r="B638" s="13" t="str">
        <f>IFERROR(VLOOKUP(A638,Vocabulary!$A:$J,6,),"")</f>
        <v>FED</v>
      </c>
      <c r="C638" s="13" t="str">
        <f>IFERROR(VLOOKUP(A638,Vocabulary!$A:$J,4,),"")</f>
        <v>Other</v>
      </c>
      <c r="D638" s="13" t="str">
        <f>IFERROR(VLOOKUP(A638,Vocabulary!$A:$J,2,),"")</f>
        <v>ipAddress</v>
      </c>
      <c r="E638" s="57" t="str">
        <f>IFERROR(IF(VLOOKUP(A638,Vocabulary!$A:$J,3,)=0,"",VLOOKUP(A638,Vocabulary!$A:$J,3,)),"")</f>
        <v>Recommended best practice is to identify the resource by means of a string conforming to a formal identification system. 
An unambiguous reference to the resource within a given context.</v>
      </c>
      <c r="F638" s="57" t="str">
        <f>IFERROR(IF(VLOOKUP(A638,Vocabulary!$A:$J,7,)=0,"",VLOOKUP(A638,Vocabulary!$A:$J,7,)),"")</f>
        <v>An Internet Protocol address (IP address) is a numerical label assigned to each device connected to a computer network that uses the Internet Protocol for communication.</v>
      </c>
      <c r="G638" s="4"/>
      <c r="H638" s="57" t="str">
        <f>IFERROR(IF(VLOOKUP(G638,Vocabulary!$A:$J,10,)=0,"",VLOOKUP(G638,Vocabulary!$A:$J,10,)),"")</f>
        <v/>
      </c>
      <c r="I638" s="24">
        <v>697</v>
      </c>
      <c r="J638" s="57" t="str">
        <f>IFERROR(IF(VLOOKUP(I638,Vocabulary!$A:$J,10,)=0,"",VLOOKUP(I638,Vocabulary!$A:$J,10,)),"")</f>
        <v>&lt;dcterms:identifier&gt;</v>
      </c>
      <c r="K638" s="9"/>
      <c r="L638" s="57" t="str">
        <f>IFERROR(IF(VLOOKUP(K638,Vocabulary!$A:$J,10,)=0,"",VLOOKUP(K638,Vocabulary!$A:$J,10,)),"")</f>
        <v/>
      </c>
      <c r="M638" s="2"/>
    </row>
    <row r="639" spans="1:13" s="7" customFormat="1" ht="28.8" x14ac:dyDescent="0.3">
      <c r="A639" s="34">
        <v>698</v>
      </c>
      <c r="B639" s="38" t="str">
        <f>IFERROR(VLOOKUP(A639,Vocabulary!$A:$J,6,),"")</f>
        <v>FED</v>
      </c>
      <c r="C639" s="38" t="str">
        <f>IFERROR(VLOOKUP(A639,Vocabulary!$A:$J,4,),"")</f>
        <v>Location</v>
      </c>
      <c r="D639" s="38" t="str">
        <f>IFERROR(VLOOKUP(A639,Vocabulary!$A:$J,2,),"")</f>
        <v>regionCode</v>
      </c>
      <c r="E639" s="58" t="str">
        <f>IFERROR(IF(VLOOKUP(A639,Vocabulary!$A:$J,3,)=0,"",VLOOKUP(A639,Vocabulary!$A:$J,3,)),"")</f>
        <v>Concept corresponding to a region code in Belgium.</v>
      </c>
      <c r="F639" s="58" t="str">
        <f>IFERROR(IF(VLOOKUP(A639,Vocabulary!$A:$J,7,)=0,"",VLOOKUP(A639,Vocabulary!$A:$J,7,)),"")</f>
        <v>See https://en.wikipedia.org/wiki/ISO_3166-2:BE
(BE-BRU, BE-VLG, BE-WAL)</v>
      </c>
      <c r="G639" s="35"/>
      <c r="H639" s="58" t="str">
        <f>IFERROR(IF(VLOOKUP(G639,Vocabulary!$A:$J,10,)=0,"",VLOOKUP(G639,Vocabulary!$A:$J,10,)),"")</f>
        <v/>
      </c>
      <c r="I639" s="62">
        <v>698</v>
      </c>
      <c r="J639" s="58" t="str">
        <f>IFERROR(IF(VLOOKUP(I639,Vocabulary!$A:$J,10,)=0,"",VLOOKUP(I639,Vocabulary!$A:$J,10,)),"")</f>
        <v>&lt;fed-thesaurus:regionCode&gt;</v>
      </c>
      <c r="K639" s="34"/>
      <c r="L639" s="58" t="str">
        <f>IFERROR(IF(VLOOKUP(K639,Vocabulary!$A:$J,10,)=0,"",VLOOKUP(K639,Vocabulary!$A:$J,10,)),"")</f>
        <v/>
      </c>
      <c r="M639" s="2"/>
    </row>
    <row r="640" spans="1:13" s="7" customFormat="1" ht="28.8" x14ac:dyDescent="0.3">
      <c r="A640" s="34">
        <v>699</v>
      </c>
      <c r="B640" s="38" t="str">
        <f>IFERROR(VLOOKUP(A640,Vocabulary!$A:$J,6,),"")</f>
        <v>FED</v>
      </c>
      <c r="C640" s="38" t="str">
        <f>IFERROR(VLOOKUP(A640,Vocabulary!$A:$J,4,),"")</f>
        <v>Location</v>
      </c>
      <c r="D640" s="38" t="str">
        <f>IFERROR(VLOOKUP(A640,Vocabulary!$A:$J,2,),"")</f>
        <v>RegionCode</v>
      </c>
      <c r="E640" s="58" t="str">
        <f>IFERROR(IF(VLOOKUP(A640,Vocabulary!$A:$J,3,)=0,"",VLOOKUP(A640,Vocabulary!$A:$J,3,)),"")</f>
        <v>Conceptscheme for region codes in Belgium.</v>
      </c>
      <c r="F640" s="58" t="str">
        <f>IFERROR(IF(VLOOKUP(A640,Vocabulary!$A:$J,7,)=0,"",VLOOKUP(A640,Vocabulary!$A:$J,7,)),"")</f>
        <v>See https://en.wikipedia.org/wiki/ISO_3166-2:BE
(BE-BRU, BE-VLG, BE-WAL)</v>
      </c>
      <c r="G640" s="35"/>
      <c r="H640" s="58" t="str">
        <f>IFERROR(IF(VLOOKUP(G640,Vocabulary!$A:$J,10,)=0,"",VLOOKUP(G640,Vocabulary!$A:$J,10,)),"")</f>
        <v/>
      </c>
      <c r="I640" s="24">
        <v>699</v>
      </c>
      <c r="J640" s="58" t="str">
        <f>IFERROR(IF(VLOOKUP(I640,Vocabulary!$A:$J,10,)=0,"",VLOOKUP(I640,Vocabulary!$A:$J,10,)),"")</f>
        <v>&lt;fed-thesaurus:regioncode#id&gt;</v>
      </c>
      <c r="K640" s="34"/>
      <c r="L640" s="58" t="str">
        <f>IFERROR(IF(VLOOKUP(K640,Vocabulary!$A:$J,10,)=0,"",VLOOKUP(K640,Vocabulary!$A:$J,10,)),"")</f>
        <v/>
      </c>
      <c r="M640" s="2"/>
    </row>
    <row r="641" spans="1:13" s="7" customFormat="1" ht="115.2" x14ac:dyDescent="0.3">
      <c r="A641" s="34">
        <v>700</v>
      </c>
      <c r="B641" s="38" t="str">
        <f>IFERROR(VLOOKUP(A641,Vocabulary!$A:$J,6,),"")</f>
        <v>FED</v>
      </c>
      <c r="C641" s="38" t="str">
        <f>IFERROR(VLOOKUP(A641,Vocabulary!$A:$J,4,),"")</f>
        <v>Organization</v>
      </c>
      <c r="D641" s="38" t="str">
        <f>IFERROR(VLOOKUP(A641,Vocabulary!$A:$J,2,),"")</f>
        <v>nace2008</v>
      </c>
      <c r="E641" s="58" t="str">
        <f>IFERROR(IF(VLOOKUP(A641,Vocabulary!$A:$J,3,)=0,"",VLOOKUP(A641,Vocabulary!$A:$J,3,)),"")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641" s="58" t="str">
        <f>IFERROR(IF(VLOOKUP(A641,Vocabulary!$A:$J,7,)=0,"",VLOOKUP(A641,Vocabulary!$A:$J,7,)),"")</f>
        <v>see https://economie.fgov.be/nl/themas/ondernemingen/kruispuntbank-van/diensten-voor-administraties/codetabellen (code NACE version 2008)</v>
      </c>
      <c r="G641" s="35"/>
      <c r="H641" s="58" t="str">
        <f>IFERROR(IF(VLOOKUP(G641,Vocabulary!$A:$J,10,)=0,"",VLOOKUP(G641,Vocabulary!$A:$J,10,)),"")</f>
        <v/>
      </c>
      <c r="I641" s="62">
        <v>700</v>
      </c>
      <c r="J641" s="58" t="str">
        <f>IFERROR(IF(VLOOKUP(I641,Vocabulary!$A:$J,10,)=0,"",VLOOKUP(I641,Vocabulary!$A:$J,10,)),"")</f>
        <v>&lt;fed-thesaurus:nace2008&gt;</v>
      </c>
      <c r="K641" s="34"/>
      <c r="L641" s="58" t="str">
        <f>IFERROR(IF(VLOOKUP(K641,Vocabulary!$A:$J,10,)=0,"",VLOOKUP(K641,Vocabulary!$A:$J,10,)),"")</f>
        <v/>
      </c>
      <c r="M641" s="2"/>
    </row>
    <row r="642" spans="1:13" s="7" customFormat="1" x14ac:dyDescent="0.3">
      <c r="A642" s="34">
        <v>701</v>
      </c>
      <c r="B642" s="38" t="str">
        <f>IFERROR(VLOOKUP(A642,Vocabulary!$A:$J,6,),"")</f>
        <v>FED</v>
      </c>
      <c r="C642" s="38" t="str">
        <f>IFERROR(VLOOKUP(A642,Vocabulary!$A:$J,4,),"")</f>
        <v>Location</v>
      </c>
      <c r="D642" s="38" t="str">
        <f>IFERROR(VLOOKUP(A642,Vocabulary!$A:$J,2,),"")</f>
        <v>CountryNisCode</v>
      </c>
      <c r="E642" s="58" t="str">
        <f>IFERROR(IF(VLOOKUP(A642,Vocabulary!$A:$J,3,)=0,"",VLOOKUP(A642,Vocabulary!$A:$J,3,)),"")</f>
        <v>NIS code representing a country as defined by statbel.fgov.be</v>
      </c>
      <c r="F642" s="58" t="str">
        <f>IFERROR(IF(VLOOKUP(A642,Vocabulary!$A:$J,7,)=0,"",VLOOKUP(A642,Vocabulary!$A:$J,7,)),"")</f>
        <v>Possible values are in range from 100 to 999</v>
      </c>
      <c r="G642" s="35"/>
      <c r="H642" s="58" t="str">
        <f>IFERROR(IF(VLOOKUP(G642,Vocabulary!$A:$J,10,)=0,"",VLOOKUP(G642,Vocabulary!$A:$J,10,)),"")</f>
        <v/>
      </c>
      <c r="I642" s="62">
        <v>701</v>
      </c>
      <c r="J642" s="58" t="str">
        <f>IFERROR(IF(VLOOKUP(I642,Vocabulary!$A:$J,10,)=0,"",VLOOKUP(I642,Vocabulary!$A:$J,10,)),"")</f>
        <v>&lt;fed-thesaurus:countryniscode#id&gt;</v>
      </c>
      <c r="K642" s="34"/>
      <c r="L642" s="58" t="str">
        <f>IFERROR(IF(VLOOKUP(K642,Vocabulary!$A:$J,10,)=0,"",VLOOKUP(K642,Vocabulary!$A:$J,10,)),"")</f>
        <v/>
      </c>
    </row>
    <row r="643" spans="1:13" s="7" customFormat="1" x14ac:dyDescent="0.3">
      <c r="A643" s="32"/>
      <c r="B643" s="32"/>
      <c r="C643" s="32"/>
      <c r="D643" s="31"/>
      <c r="E643" s="31"/>
      <c r="F643" s="31"/>
      <c r="G643" s="31"/>
      <c r="H643" s="31"/>
      <c r="I643" s="42"/>
      <c r="J643" s="31"/>
      <c r="K643" s="32"/>
      <c r="L643" s="31"/>
    </row>
    <row r="644" spans="1:13" s="7" customFormat="1" x14ac:dyDescent="0.3">
      <c r="A644" s="32"/>
      <c r="B644" s="32"/>
      <c r="C644" s="32"/>
      <c r="D644" s="31"/>
      <c r="E644" s="31"/>
      <c r="F644" s="31"/>
      <c r="G644" s="31"/>
      <c r="H644" s="31"/>
      <c r="I644" s="42"/>
      <c r="J644" s="31"/>
      <c r="K644" s="32"/>
      <c r="L644" s="31"/>
    </row>
    <row r="645" spans="1:13" s="7" customFormat="1" x14ac:dyDescent="0.3">
      <c r="A645" s="32"/>
      <c r="B645" s="32"/>
      <c r="C645" s="32"/>
      <c r="D645" s="31"/>
      <c r="E645" s="31"/>
      <c r="F645" s="31"/>
      <c r="G645" s="31"/>
      <c r="H645" s="31"/>
      <c r="I645" s="42"/>
      <c r="J645" s="31"/>
      <c r="K645" s="32"/>
      <c r="L645" s="31"/>
    </row>
    <row r="646" spans="1:13" s="7" customFormat="1" x14ac:dyDescent="0.3">
      <c r="A646" s="32"/>
      <c r="B646" s="32"/>
      <c r="C646" s="32"/>
      <c r="D646" s="31"/>
      <c r="E646" s="31"/>
      <c r="F646" s="31"/>
      <c r="G646" s="31"/>
      <c r="H646" s="31"/>
      <c r="I646" s="42"/>
      <c r="J646" s="31"/>
      <c r="K646" s="32"/>
      <c r="L646" s="31"/>
    </row>
    <row r="647" spans="1:13" s="7" customFormat="1" x14ac:dyDescent="0.3">
      <c r="A647" s="32"/>
      <c r="B647" s="32"/>
      <c r="C647" s="32"/>
      <c r="D647" s="31"/>
      <c r="E647" s="31"/>
      <c r="F647" s="31"/>
      <c r="G647" s="31"/>
      <c r="H647" s="31"/>
      <c r="I647" s="42"/>
      <c r="J647" s="31"/>
      <c r="K647" s="32"/>
      <c r="L647" s="31"/>
    </row>
    <row r="648" spans="1:13" s="7" customFormat="1" x14ac:dyDescent="0.3">
      <c r="A648" s="32"/>
      <c r="B648" s="32"/>
      <c r="C648" s="32"/>
      <c r="D648" s="31"/>
      <c r="E648" s="31"/>
      <c r="F648" s="31"/>
      <c r="G648" s="31"/>
      <c r="H648" s="31"/>
      <c r="I648" s="42"/>
      <c r="J648" s="31"/>
      <c r="K648" s="32"/>
      <c r="L648" s="31"/>
    </row>
    <row r="649" spans="1:13" s="7" customFormat="1" x14ac:dyDescent="0.3">
      <c r="A649" s="32"/>
      <c r="B649" s="32"/>
      <c r="C649" s="32"/>
      <c r="D649" s="31"/>
      <c r="E649" s="31"/>
      <c r="F649" s="31"/>
      <c r="G649" s="31"/>
      <c r="H649" s="31"/>
      <c r="I649" s="42"/>
      <c r="J649" s="31"/>
      <c r="K649" s="32"/>
      <c r="L649" s="31"/>
    </row>
    <row r="650" spans="1:13" s="7" customFormat="1" x14ac:dyDescent="0.3">
      <c r="A650" s="32"/>
      <c r="B650" s="32"/>
      <c r="C650" s="32"/>
      <c r="D650" s="31"/>
      <c r="E650" s="31"/>
      <c r="F650" s="31"/>
      <c r="G650" s="31"/>
      <c r="H650" s="31"/>
      <c r="I650" s="42"/>
      <c r="J650" s="31"/>
      <c r="K650" s="32"/>
      <c r="L650" s="31"/>
    </row>
    <row r="651" spans="1:13" s="7" customFormat="1" x14ac:dyDescent="0.3">
      <c r="A651" s="32"/>
      <c r="B651" s="32"/>
      <c r="C651" s="32"/>
      <c r="D651" s="31"/>
      <c r="E651" s="31"/>
      <c r="F651" s="31"/>
      <c r="G651" s="31"/>
      <c r="H651" s="31"/>
      <c r="I651" s="42"/>
      <c r="J651" s="31"/>
      <c r="K651" s="32"/>
      <c r="L651" s="31"/>
    </row>
    <row r="652" spans="1:13" s="7" customFormat="1" x14ac:dyDescent="0.3">
      <c r="A652" s="32"/>
      <c r="B652" s="32"/>
      <c r="C652" s="32"/>
      <c r="D652" s="31"/>
      <c r="E652" s="31"/>
      <c r="F652" s="31"/>
      <c r="G652" s="31"/>
      <c r="H652" s="31"/>
      <c r="I652" s="42"/>
      <c r="J652" s="31"/>
      <c r="K652" s="32"/>
      <c r="L652" s="31"/>
    </row>
    <row r="653" spans="1:13" s="7" customFormat="1" x14ac:dyDescent="0.3">
      <c r="A653" s="32"/>
      <c r="B653" s="32"/>
      <c r="C653" s="32"/>
      <c r="D653" s="31"/>
      <c r="E653" s="31"/>
      <c r="F653" s="31"/>
      <c r="G653" s="31"/>
      <c r="H653" s="31"/>
      <c r="I653" s="42"/>
      <c r="J653" s="31"/>
      <c r="K653" s="32"/>
      <c r="L653" s="31"/>
    </row>
    <row r="654" spans="1:13" s="7" customFormat="1" x14ac:dyDescent="0.3">
      <c r="A654" s="32"/>
      <c r="B654" s="32"/>
      <c r="C654" s="32"/>
      <c r="D654" s="31"/>
      <c r="E654" s="31"/>
      <c r="F654" s="31"/>
      <c r="G654" s="31"/>
      <c r="H654" s="31"/>
      <c r="I654" s="42"/>
      <c r="J654" s="31"/>
      <c r="K654" s="32"/>
      <c r="L654" s="31"/>
    </row>
    <row r="655" spans="1:13" s="7" customFormat="1" x14ac:dyDescent="0.3">
      <c r="A655" s="32"/>
      <c r="B655" s="32"/>
      <c r="C655" s="32"/>
      <c r="D655" s="31"/>
      <c r="E655" s="31"/>
      <c r="F655" s="31"/>
      <c r="G655" s="31"/>
      <c r="H655" s="31"/>
      <c r="I655" s="42"/>
      <c r="J655" s="31"/>
      <c r="K655" s="32"/>
      <c r="L655" s="31"/>
    </row>
    <row r="656" spans="1:13" s="7" customFormat="1" x14ac:dyDescent="0.3">
      <c r="A656" s="32"/>
      <c r="B656" s="32"/>
      <c r="C656" s="32"/>
      <c r="D656" s="31"/>
      <c r="E656" s="31"/>
      <c r="F656" s="31"/>
      <c r="G656" s="31"/>
      <c r="H656" s="31"/>
      <c r="I656" s="42"/>
      <c r="J656" s="31"/>
      <c r="K656" s="32"/>
      <c r="L656" s="31"/>
    </row>
    <row r="657" spans="1:12" s="7" customFormat="1" x14ac:dyDescent="0.3">
      <c r="A657" s="32"/>
      <c r="B657" s="32"/>
      <c r="C657" s="32"/>
      <c r="D657" s="31"/>
      <c r="E657" s="31"/>
      <c r="F657" s="31"/>
      <c r="G657" s="31"/>
      <c r="H657" s="31"/>
      <c r="I657" s="42"/>
      <c r="J657" s="31"/>
      <c r="K657" s="32"/>
      <c r="L657" s="31"/>
    </row>
    <row r="658" spans="1:12" s="7" customFormat="1" x14ac:dyDescent="0.3">
      <c r="A658" s="32"/>
      <c r="B658" s="32"/>
      <c r="C658" s="32"/>
      <c r="D658" s="31"/>
      <c r="E658" s="31"/>
      <c r="F658" s="31"/>
      <c r="G658" s="31"/>
      <c r="H658" s="31"/>
      <c r="I658" s="42"/>
      <c r="J658" s="31"/>
      <c r="K658" s="32"/>
      <c r="L658" s="31"/>
    </row>
    <row r="659" spans="1:12" s="7" customFormat="1" x14ac:dyDescent="0.3">
      <c r="A659" s="32"/>
      <c r="B659" s="32"/>
      <c r="C659" s="32"/>
      <c r="D659" s="31"/>
      <c r="E659" s="31"/>
      <c r="F659" s="31"/>
      <c r="G659" s="31"/>
      <c r="H659" s="31"/>
      <c r="I659" s="42"/>
      <c r="J659" s="31"/>
      <c r="K659" s="32"/>
      <c r="L659" s="31"/>
    </row>
    <row r="660" spans="1:12" s="7" customFormat="1" x14ac:dyDescent="0.3">
      <c r="A660" s="32"/>
      <c r="B660" s="32"/>
      <c r="C660" s="32"/>
      <c r="D660" s="31"/>
      <c r="E660" s="31"/>
      <c r="F660" s="31"/>
      <c r="G660" s="31"/>
      <c r="H660" s="31"/>
      <c r="I660" s="42"/>
      <c r="J660" s="31"/>
      <c r="K660" s="32"/>
      <c r="L660" s="31"/>
    </row>
    <row r="661" spans="1:12" s="7" customFormat="1" x14ac:dyDescent="0.3">
      <c r="A661" s="32"/>
      <c r="B661" s="32"/>
      <c r="C661" s="32"/>
      <c r="D661" s="31"/>
      <c r="E661" s="31"/>
      <c r="F661" s="31"/>
      <c r="G661" s="31"/>
      <c r="H661" s="31"/>
      <c r="I661" s="42"/>
      <c r="J661" s="31"/>
      <c r="K661" s="32"/>
      <c r="L661" s="31"/>
    </row>
    <row r="662" spans="1:12" s="7" customFormat="1" x14ac:dyDescent="0.3">
      <c r="A662" s="32"/>
      <c r="B662" s="32"/>
      <c r="C662" s="32"/>
      <c r="D662" s="31"/>
      <c r="E662" s="31"/>
      <c r="F662" s="31"/>
      <c r="G662" s="31"/>
      <c r="H662" s="31"/>
      <c r="I662" s="42"/>
      <c r="J662" s="31"/>
      <c r="K662" s="32"/>
      <c r="L662" s="31"/>
    </row>
    <row r="663" spans="1:12" s="7" customFormat="1" x14ac:dyDescent="0.3">
      <c r="A663" s="32"/>
      <c r="B663" s="32"/>
      <c r="C663" s="32"/>
      <c r="D663" s="31"/>
      <c r="E663" s="31"/>
      <c r="F663" s="31"/>
      <c r="G663" s="31"/>
      <c r="H663" s="31"/>
      <c r="I663" s="42"/>
      <c r="J663" s="31"/>
      <c r="K663" s="32"/>
      <c r="L663" s="31"/>
    </row>
    <row r="664" spans="1:12" s="7" customFormat="1" x14ac:dyDescent="0.3">
      <c r="A664" s="32"/>
      <c r="B664" s="32"/>
      <c r="C664" s="32"/>
      <c r="D664" s="31"/>
      <c r="E664" s="31"/>
      <c r="F664" s="31"/>
      <c r="G664" s="31"/>
      <c r="H664" s="31"/>
      <c r="I664" s="42"/>
      <c r="J664" s="31"/>
      <c r="K664" s="32"/>
      <c r="L664" s="31"/>
    </row>
    <row r="665" spans="1:12" s="7" customFormat="1" x14ac:dyDescent="0.3">
      <c r="A665" s="32"/>
      <c r="B665" s="32"/>
      <c r="C665" s="32"/>
      <c r="D665" s="31"/>
      <c r="E665" s="31"/>
      <c r="F665" s="31"/>
      <c r="G665" s="31"/>
      <c r="H665" s="31"/>
      <c r="I665" s="42"/>
      <c r="J665" s="31"/>
      <c r="K665" s="32"/>
      <c r="L665" s="31"/>
    </row>
    <row r="666" spans="1:12" s="7" customFormat="1" x14ac:dyDescent="0.3">
      <c r="A666" s="32"/>
      <c r="B666" s="32"/>
      <c r="C666" s="32"/>
      <c r="D666" s="31"/>
      <c r="E666" s="31"/>
      <c r="F666" s="31"/>
      <c r="G666" s="31"/>
      <c r="H666" s="31"/>
      <c r="I666" s="42"/>
      <c r="J666" s="31"/>
      <c r="K666" s="32"/>
      <c r="L666" s="31"/>
    </row>
    <row r="667" spans="1:12" s="7" customFormat="1" x14ac:dyDescent="0.3">
      <c r="A667" s="32"/>
      <c r="B667" s="32"/>
      <c r="C667" s="32"/>
      <c r="D667" s="31"/>
      <c r="E667" s="31"/>
      <c r="F667" s="31"/>
      <c r="G667" s="31"/>
      <c r="H667" s="31"/>
      <c r="I667" s="42"/>
      <c r="J667" s="31"/>
      <c r="K667" s="32"/>
      <c r="L667" s="31"/>
    </row>
    <row r="668" spans="1:12" s="7" customFormat="1" x14ac:dyDescent="0.3">
      <c r="A668" s="32"/>
      <c r="B668" s="32"/>
      <c r="C668" s="32"/>
      <c r="D668" s="31"/>
      <c r="E668" s="31"/>
      <c r="F668" s="31"/>
      <c r="G668" s="31"/>
      <c r="H668" s="31"/>
      <c r="I668" s="42"/>
      <c r="J668" s="31"/>
      <c r="K668" s="32"/>
      <c r="L668" s="31"/>
    </row>
    <row r="669" spans="1:12" s="7" customFormat="1" x14ac:dyDescent="0.3">
      <c r="A669" s="32"/>
      <c r="B669" s="32"/>
      <c r="C669" s="32"/>
      <c r="D669" s="31"/>
      <c r="E669" s="31"/>
      <c r="F669" s="31"/>
      <c r="G669" s="31"/>
      <c r="H669" s="31"/>
      <c r="I669" s="42"/>
      <c r="J669" s="31"/>
      <c r="K669" s="32"/>
      <c r="L669" s="31"/>
    </row>
    <row r="670" spans="1:12" s="7" customFormat="1" x14ac:dyDescent="0.3">
      <c r="A670" s="32"/>
      <c r="B670" s="32"/>
      <c r="C670" s="32"/>
      <c r="D670" s="31"/>
      <c r="E670" s="31"/>
      <c r="F670" s="31"/>
      <c r="G670" s="31"/>
      <c r="H670" s="31"/>
      <c r="I670" s="42"/>
      <c r="J670" s="31"/>
      <c r="K670" s="32"/>
      <c r="L670" s="31"/>
    </row>
    <row r="671" spans="1:12" s="7" customFormat="1" x14ac:dyDescent="0.3">
      <c r="A671" s="32"/>
      <c r="B671" s="32"/>
      <c r="C671" s="32"/>
      <c r="D671" s="31"/>
      <c r="E671" s="31"/>
      <c r="F671" s="31"/>
      <c r="G671" s="31"/>
      <c r="H671" s="31"/>
      <c r="I671" s="42"/>
      <c r="J671" s="31"/>
      <c r="K671" s="32"/>
      <c r="L671" s="31"/>
    </row>
    <row r="672" spans="1:12" s="7" customFormat="1" x14ac:dyDescent="0.3">
      <c r="A672" s="32"/>
      <c r="B672" s="32"/>
      <c r="C672" s="32"/>
      <c r="D672" s="31"/>
      <c r="E672" s="31"/>
      <c r="F672" s="31"/>
      <c r="G672" s="31"/>
      <c r="H672" s="31"/>
      <c r="I672" s="42"/>
      <c r="J672" s="31"/>
      <c r="K672" s="32"/>
      <c r="L672" s="31"/>
    </row>
    <row r="673" spans="1:12" s="7" customFormat="1" x14ac:dyDescent="0.3">
      <c r="A673" s="32"/>
      <c r="B673" s="32"/>
      <c r="C673" s="32"/>
      <c r="D673" s="31"/>
      <c r="E673" s="31"/>
      <c r="F673" s="31"/>
      <c r="G673" s="31"/>
      <c r="H673" s="31"/>
      <c r="I673" s="42"/>
      <c r="J673" s="31"/>
      <c r="K673" s="32"/>
      <c r="L673" s="31"/>
    </row>
    <row r="674" spans="1:12" s="7" customFormat="1" x14ac:dyDescent="0.3">
      <c r="A674" s="32"/>
      <c r="B674" s="32"/>
      <c r="C674" s="32"/>
      <c r="D674" s="31"/>
      <c r="E674" s="31"/>
      <c r="F674" s="31"/>
      <c r="G674" s="31"/>
      <c r="H674" s="31"/>
      <c r="I674" s="42"/>
      <c r="J674" s="31"/>
      <c r="K674" s="32"/>
      <c r="L674" s="31"/>
    </row>
    <row r="675" spans="1:12" s="7" customFormat="1" x14ac:dyDescent="0.3">
      <c r="A675" s="32"/>
      <c r="B675" s="32"/>
      <c r="C675" s="32"/>
      <c r="D675" s="31"/>
      <c r="E675" s="31"/>
      <c r="F675" s="31"/>
      <c r="G675" s="31"/>
      <c r="H675" s="31"/>
      <c r="I675" s="42"/>
      <c r="J675" s="31"/>
      <c r="K675" s="32"/>
      <c r="L675" s="31"/>
    </row>
    <row r="676" spans="1:12" s="7" customFormat="1" x14ac:dyDescent="0.3">
      <c r="A676" s="32"/>
      <c r="B676" s="32"/>
      <c r="C676" s="32"/>
      <c r="D676" s="31"/>
      <c r="E676" s="31"/>
      <c r="F676" s="31"/>
      <c r="G676" s="31"/>
      <c r="H676" s="31"/>
      <c r="I676" s="42"/>
      <c r="J676" s="31"/>
      <c r="K676" s="32"/>
      <c r="L676" s="31"/>
    </row>
    <row r="677" spans="1:12" s="7" customFormat="1" x14ac:dyDescent="0.3">
      <c r="A677" s="32"/>
      <c r="B677" s="32"/>
      <c r="C677" s="32"/>
      <c r="D677" s="31"/>
      <c r="E677" s="31"/>
      <c r="F677" s="31"/>
      <c r="G677" s="31"/>
      <c r="H677" s="31"/>
      <c r="I677" s="42"/>
      <c r="J677" s="31"/>
      <c r="K677" s="32"/>
      <c r="L677" s="31"/>
    </row>
    <row r="678" spans="1:12" s="7" customFormat="1" x14ac:dyDescent="0.3">
      <c r="A678" s="32"/>
      <c r="B678" s="32"/>
      <c r="C678" s="32"/>
      <c r="D678" s="31"/>
      <c r="E678" s="31"/>
      <c r="F678" s="31"/>
      <c r="G678" s="31"/>
      <c r="H678" s="31"/>
      <c r="I678" s="42"/>
      <c r="J678" s="31"/>
      <c r="K678" s="32"/>
      <c r="L678" s="31"/>
    </row>
    <row r="679" spans="1:12" s="7" customFormat="1" x14ac:dyDescent="0.3">
      <c r="A679" s="32"/>
      <c r="B679" s="32"/>
      <c r="C679" s="32"/>
      <c r="D679" s="31"/>
      <c r="E679" s="31"/>
      <c r="F679" s="31"/>
      <c r="G679" s="31"/>
      <c r="H679" s="31"/>
      <c r="I679" s="42"/>
      <c r="J679" s="31"/>
      <c r="K679" s="32"/>
      <c r="L679" s="31"/>
    </row>
    <row r="680" spans="1:12" s="7" customFormat="1" x14ac:dyDescent="0.3">
      <c r="A680" s="32"/>
      <c r="B680" s="32"/>
      <c r="C680" s="32"/>
      <c r="D680" s="31"/>
      <c r="E680" s="31"/>
      <c r="F680" s="31"/>
      <c r="G680" s="31"/>
      <c r="H680" s="31"/>
      <c r="I680" s="42"/>
      <c r="J680" s="31"/>
      <c r="K680" s="32"/>
      <c r="L680" s="31"/>
    </row>
    <row r="681" spans="1:12" s="7" customFormat="1" x14ac:dyDescent="0.3">
      <c r="A681" s="32"/>
      <c r="B681" s="32"/>
      <c r="C681" s="32"/>
      <c r="D681" s="31"/>
      <c r="E681" s="31"/>
      <c r="F681" s="31"/>
      <c r="G681" s="31"/>
      <c r="H681" s="31"/>
      <c r="I681" s="42"/>
      <c r="J681" s="31"/>
      <c r="K681" s="32"/>
      <c r="L681" s="31"/>
    </row>
    <row r="682" spans="1:12" s="7" customFormat="1" x14ac:dyDescent="0.3">
      <c r="A682" s="32"/>
      <c r="B682" s="32"/>
      <c r="C682" s="32"/>
      <c r="D682" s="31"/>
      <c r="E682" s="31"/>
      <c r="F682" s="31"/>
      <c r="G682" s="31"/>
      <c r="H682" s="31"/>
      <c r="I682" s="42"/>
      <c r="J682" s="31"/>
      <c r="K682" s="32"/>
      <c r="L682" s="31"/>
    </row>
    <row r="683" spans="1:12" s="7" customFormat="1" x14ac:dyDescent="0.3">
      <c r="A683" s="32"/>
      <c r="B683" s="32"/>
      <c r="C683" s="32"/>
      <c r="D683" s="31"/>
      <c r="E683" s="31"/>
      <c r="F683" s="31"/>
      <c r="G683" s="31"/>
      <c r="H683" s="31"/>
      <c r="I683" s="42"/>
      <c r="J683" s="31"/>
      <c r="K683" s="32"/>
      <c r="L683" s="31"/>
    </row>
    <row r="684" spans="1:12" s="7" customFormat="1" x14ac:dyDescent="0.3">
      <c r="A684" s="32"/>
      <c r="B684" s="32"/>
      <c r="C684" s="32"/>
      <c r="D684" s="31"/>
      <c r="E684" s="31"/>
      <c r="F684" s="31"/>
      <c r="G684" s="31"/>
      <c r="H684" s="31"/>
      <c r="I684" s="42"/>
      <c r="J684" s="31"/>
      <c r="K684" s="32"/>
      <c r="L684" s="31"/>
    </row>
    <row r="685" spans="1:12" s="7" customFormat="1" x14ac:dyDescent="0.3">
      <c r="A685" s="32"/>
      <c r="B685" s="32"/>
      <c r="C685" s="32"/>
      <c r="D685" s="31"/>
      <c r="E685" s="31"/>
      <c r="F685" s="31"/>
      <c r="G685" s="31"/>
      <c r="H685" s="31"/>
      <c r="I685" s="42"/>
      <c r="J685" s="31"/>
      <c r="K685" s="32"/>
      <c r="L685" s="31"/>
    </row>
    <row r="686" spans="1:12" s="7" customFormat="1" x14ac:dyDescent="0.3">
      <c r="A686" s="32"/>
      <c r="B686" s="32"/>
      <c r="C686" s="32"/>
      <c r="D686" s="31"/>
      <c r="E686" s="31"/>
      <c r="F686" s="31"/>
      <c r="G686" s="31"/>
      <c r="H686" s="31"/>
      <c r="I686" s="42"/>
      <c r="J686" s="31"/>
      <c r="K686" s="32"/>
      <c r="L686" s="31"/>
    </row>
    <row r="687" spans="1:12" s="7" customFormat="1" x14ac:dyDescent="0.3">
      <c r="A687" s="32"/>
      <c r="B687" s="32"/>
      <c r="C687" s="32"/>
      <c r="D687" s="31"/>
      <c r="E687" s="31"/>
      <c r="F687" s="31"/>
      <c r="G687" s="31"/>
      <c r="H687" s="31"/>
      <c r="I687" s="42"/>
      <c r="J687" s="31"/>
      <c r="K687" s="32"/>
      <c r="L687" s="31"/>
    </row>
    <row r="688" spans="1:12" s="7" customFormat="1" x14ac:dyDescent="0.3">
      <c r="A688" s="32"/>
      <c r="B688" s="32"/>
      <c r="C688" s="32"/>
      <c r="D688" s="31"/>
      <c r="E688" s="31"/>
      <c r="F688" s="31"/>
      <c r="G688" s="31"/>
      <c r="H688" s="31"/>
      <c r="I688" s="42"/>
      <c r="J688" s="31"/>
      <c r="K688" s="32"/>
      <c r="L688" s="31"/>
    </row>
    <row r="689" spans="1:12" s="7" customFormat="1" x14ac:dyDescent="0.3">
      <c r="A689" s="32"/>
      <c r="B689" s="32"/>
      <c r="C689" s="32"/>
      <c r="D689" s="31"/>
      <c r="E689" s="31"/>
      <c r="F689" s="31"/>
      <c r="G689" s="31"/>
      <c r="H689" s="31"/>
      <c r="I689" s="42"/>
      <c r="J689" s="31"/>
      <c r="K689" s="32"/>
      <c r="L689" s="31"/>
    </row>
    <row r="690" spans="1:12" s="7" customFormat="1" x14ac:dyDescent="0.3">
      <c r="A690" s="32"/>
      <c r="B690" s="32"/>
      <c r="C690" s="32"/>
      <c r="D690" s="31"/>
      <c r="E690" s="31"/>
      <c r="F690" s="31"/>
      <c r="G690" s="31"/>
      <c r="H690" s="31"/>
      <c r="I690" s="42"/>
      <c r="J690" s="31"/>
      <c r="K690" s="32"/>
      <c r="L690" s="31"/>
    </row>
    <row r="691" spans="1:12" s="7" customFormat="1" x14ac:dyDescent="0.3">
      <c r="A691" s="32"/>
      <c r="B691" s="32"/>
      <c r="C691" s="32"/>
      <c r="D691" s="31"/>
      <c r="E691" s="31"/>
      <c r="F691" s="31"/>
      <c r="G691" s="31"/>
      <c r="H691" s="31"/>
      <c r="I691" s="42"/>
      <c r="J691" s="31"/>
      <c r="K691" s="32"/>
      <c r="L691" s="31"/>
    </row>
    <row r="692" spans="1:12" s="7" customFormat="1" x14ac:dyDescent="0.3">
      <c r="A692" s="32"/>
      <c r="B692" s="32"/>
      <c r="C692" s="32"/>
      <c r="D692" s="31"/>
      <c r="E692" s="31"/>
      <c r="F692" s="31"/>
      <c r="G692" s="31"/>
      <c r="H692" s="31"/>
      <c r="I692" s="42"/>
      <c r="J692" s="31"/>
      <c r="K692" s="32"/>
      <c r="L692" s="31"/>
    </row>
    <row r="693" spans="1:12" s="7" customFormat="1" x14ac:dyDescent="0.3">
      <c r="A693" s="32"/>
      <c r="B693" s="32"/>
      <c r="C693" s="32"/>
      <c r="D693" s="31"/>
      <c r="E693" s="31"/>
      <c r="F693" s="31"/>
      <c r="G693" s="31"/>
      <c r="H693" s="31"/>
      <c r="I693" s="42"/>
      <c r="J693" s="31"/>
      <c r="K693" s="32"/>
      <c r="L693" s="31"/>
    </row>
    <row r="694" spans="1:12" s="7" customFormat="1" x14ac:dyDescent="0.3">
      <c r="A694" s="32"/>
      <c r="B694" s="32"/>
      <c r="C694" s="32"/>
      <c r="D694" s="31"/>
      <c r="E694" s="31"/>
      <c r="F694" s="31"/>
      <c r="G694" s="31"/>
      <c r="H694" s="31"/>
      <c r="I694" s="42"/>
      <c r="J694" s="31"/>
      <c r="K694" s="32"/>
      <c r="L694" s="31"/>
    </row>
    <row r="695" spans="1:12" s="7" customFormat="1" x14ac:dyDescent="0.3">
      <c r="A695" s="32"/>
      <c r="B695" s="32"/>
      <c r="C695" s="32"/>
      <c r="D695" s="31"/>
      <c r="E695" s="31"/>
      <c r="F695" s="31"/>
      <c r="G695" s="31"/>
      <c r="H695" s="31"/>
      <c r="I695" s="42"/>
      <c r="J695" s="31"/>
      <c r="K695" s="32"/>
      <c r="L695" s="31"/>
    </row>
    <row r="696" spans="1:12" s="7" customFormat="1" x14ac:dyDescent="0.3">
      <c r="A696" s="32"/>
      <c r="B696" s="32"/>
      <c r="C696" s="32"/>
      <c r="D696" s="31"/>
      <c r="E696" s="31"/>
      <c r="F696" s="31"/>
      <c r="G696" s="31"/>
      <c r="H696" s="31"/>
      <c r="I696" s="42"/>
      <c r="J696" s="31"/>
      <c r="K696" s="32"/>
      <c r="L696" s="31"/>
    </row>
    <row r="697" spans="1:12" s="7" customFormat="1" x14ac:dyDescent="0.3">
      <c r="A697" s="32"/>
      <c r="B697" s="32"/>
      <c r="C697" s="32"/>
      <c r="D697" s="31"/>
      <c r="E697" s="31"/>
      <c r="F697" s="31"/>
      <c r="G697" s="31"/>
      <c r="H697" s="31"/>
      <c r="I697" s="42"/>
      <c r="J697" s="31"/>
      <c r="K697" s="32"/>
      <c r="L697" s="31"/>
    </row>
    <row r="698" spans="1:12" s="7" customFormat="1" x14ac:dyDescent="0.3">
      <c r="A698" s="32"/>
      <c r="B698" s="32"/>
      <c r="C698" s="32"/>
      <c r="D698" s="31"/>
      <c r="E698" s="31"/>
      <c r="F698" s="31"/>
      <c r="G698" s="31"/>
      <c r="H698" s="31"/>
      <c r="I698" s="42"/>
      <c r="J698" s="31"/>
      <c r="K698" s="32"/>
      <c r="L698" s="31"/>
    </row>
    <row r="699" spans="1:12" s="7" customFormat="1" x14ac:dyDescent="0.3">
      <c r="A699" s="32"/>
      <c r="B699" s="32"/>
      <c r="C699" s="32"/>
      <c r="D699" s="31"/>
      <c r="E699" s="31"/>
      <c r="F699" s="31"/>
      <c r="G699" s="31"/>
      <c r="H699" s="31"/>
      <c r="I699" s="42"/>
      <c r="J699" s="31"/>
      <c r="K699" s="32"/>
      <c r="L699" s="31"/>
    </row>
    <row r="700" spans="1:12" s="7" customFormat="1" x14ac:dyDescent="0.3">
      <c r="A700" s="32"/>
      <c r="B700" s="32"/>
      <c r="C700" s="32"/>
      <c r="D700" s="31"/>
      <c r="E700" s="31"/>
      <c r="F700" s="31"/>
      <c r="G700" s="31"/>
      <c r="H700" s="31"/>
      <c r="I700" s="42"/>
      <c r="J700" s="31"/>
      <c r="K700" s="32"/>
      <c r="L700" s="31"/>
    </row>
    <row r="701" spans="1:12" s="7" customFormat="1" x14ac:dyDescent="0.3">
      <c r="A701" s="32"/>
      <c r="B701" s="32"/>
      <c r="C701" s="32"/>
      <c r="D701" s="31"/>
      <c r="E701" s="31"/>
      <c r="F701" s="31"/>
      <c r="G701" s="31"/>
      <c r="H701" s="31"/>
      <c r="I701" s="42"/>
      <c r="J701" s="31"/>
      <c r="K701" s="32"/>
      <c r="L701" s="31"/>
    </row>
    <row r="702" spans="1:12" s="7" customFormat="1" x14ac:dyDescent="0.3">
      <c r="A702" s="32"/>
      <c r="B702" s="32"/>
      <c r="C702" s="32"/>
      <c r="D702" s="31"/>
      <c r="E702" s="31"/>
      <c r="F702" s="31"/>
      <c r="G702" s="31"/>
      <c r="H702" s="31"/>
      <c r="I702" s="42"/>
      <c r="J702" s="31"/>
      <c r="K702" s="32"/>
      <c r="L702" s="31"/>
    </row>
    <row r="703" spans="1:12" s="7" customFormat="1" x14ac:dyDescent="0.3">
      <c r="A703" s="32"/>
      <c r="B703" s="32"/>
      <c r="C703" s="32"/>
      <c r="D703" s="31"/>
      <c r="E703" s="31"/>
      <c r="F703" s="31"/>
      <c r="G703" s="31"/>
      <c r="H703" s="31"/>
      <c r="I703" s="42"/>
      <c r="J703" s="31"/>
      <c r="K703" s="32"/>
      <c r="L703" s="31"/>
    </row>
    <row r="704" spans="1:12" s="7" customFormat="1" x14ac:dyDescent="0.3">
      <c r="A704" s="32"/>
      <c r="B704" s="32"/>
      <c r="C704" s="32"/>
      <c r="D704" s="31"/>
      <c r="E704" s="31"/>
      <c r="F704" s="31"/>
      <c r="G704" s="31"/>
      <c r="H704" s="31"/>
      <c r="I704" s="42"/>
      <c r="J704" s="31"/>
      <c r="K704" s="32"/>
      <c r="L704" s="31"/>
    </row>
    <row r="705" spans="1:12" s="7" customFormat="1" x14ac:dyDescent="0.3">
      <c r="A705" s="32"/>
      <c r="B705" s="32"/>
      <c r="C705" s="32"/>
      <c r="D705" s="31"/>
      <c r="E705" s="31"/>
      <c r="F705" s="31"/>
      <c r="G705" s="31"/>
      <c r="H705" s="31"/>
      <c r="I705" s="42"/>
      <c r="J705" s="31"/>
      <c r="K705" s="32"/>
      <c r="L705" s="31"/>
    </row>
    <row r="706" spans="1:12" s="7" customFormat="1" x14ac:dyDescent="0.3">
      <c r="A706" s="32"/>
      <c r="B706" s="32"/>
      <c r="C706" s="32"/>
      <c r="D706" s="31"/>
      <c r="E706" s="31"/>
      <c r="F706" s="31"/>
      <c r="G706" s="31"/>
      <c r="H706" s="31"/>
      <c r="I706" s="42"/>
      <c r="J706" s="31"/>
      <c r="K706" s="32"/>
      <c r="L706" s="31"/>
    </row>
    <row r="707" spans="1:12" s="7" customFormat="1" x14ac:dyDescent="0.3">
      <c r="A707" s="32"/>
      <c r="B707" s="32"/>
      <c r="C707" s="32"/>
      <c r="D707" s="31"/>
      <c r="E707" s="31"/>
      <c r="F707" s="31"/>
      <c r="G707" s="31"/>
      <c r="H707" s="31"/>
      <c r="I707" s="42"/>
      <c r="J707" s="31"/>
      <c r="K707" s="32"/>
      <c r="L707" s="31"/>
    </row>
    <row r="708" spans="1:12" s="7" customFormat="1" x14ac:dyDescent="0.3">
      <c r="A708" s="32"/>
      <c r="B708" s="32"/>
      <c r="C708" s="32"/>
      <c r="D708" s="31"/>
      <c r="E708" s="31"/>
      <c r="F708" s="31"/>
      <c r="G708" s="31"/>
      <c r="H708" s="31"/>
      <c r="I708" s="42"/>
      <c r="J708" s="31"/>
      <c r="K708" s="32"/>
      <c r="L708" s="31"/>
    </row>
    <row r="709" spans="1:12" s="7" customFormat="1" x14ac:dyDescent="0.3">
      <c r="A709" s="32"/>
      <c r="B709" s="32"/>
      <c r="C709" s="32"/>
      <c r="D709" s="31"/>
      <c r="E709" s="31"/>
      <c r="F709" s="31"/>
      <c r="G709" s="31"/>
      <c r="H709" s="31"/>
      <c r="I709" s="42"/>
      <c r="J709" s="31"/>
      <c r="K709" s="32"/>
      <c r="L709" s="31"/>
    </row>
    <row r="710" spans="1:12" s="7" customFormat="1" x14ac:dyDescent="0.3">
      <c r="A710" s="32"/>
      <c r="B710" s="32"/>
      <c r="C710" s="32"/>
      <c r="D710" s="31"/>
      <c r="E710" s="31"/>
      <c r="F710" s="31"/>
      <c r="G710" s="31"/>
      <c r="H710" s="31"/>
      <c r="I710" s="42"/>
      <c r="J710" s="31"/>
      <c r="K710" s="32"/>
      <c r="L710" s="31"/>
    </row>
    <row r="711" spans="1:12" s="7" customFormat="1" x14ac:dyDescent="0.3">
      <c r="A711" s="32"/>
      <c r="B711" s="32"/>
      <c r="C711" s="32"/>
      <c r="D711" s="31"/>
      <c r="E711" s="31"/>
      <c r="F711" s="31"/>
      <c r="G711" s="31"/>
      <c r="H711" s="31"/>
      <c r="I711" s="42"/>
      <c r="J711" s="31"/>
      <c r="K711" s="32"/>
      <c r="L711" s="31"/>
    </row>
    <row r="712" spans="1:12" s="7" customFormat="1" x14ac:dyDescent="0.3">
      <c r="A712" s="32"/>
      <c r="B712" s="32"/>
      <c r="C712" s="32"/>
      <c r="D712" s="31"/>
      <c r="E712" s="31"/>
      <c r="F712" s="31"/>
      <c r="G712" s="31"/>
      <c r="H712" s="31"/>
      <c r="I712" s="42"/>
      <c r="J712" s="31"/>
      <c r="K712" s="32"/>
      <c r="L712" s="31"/>
    </row>
    <row r="713" spans="1:12" s="7" customFormat="1" x14ac:dyDescent="0.3">
      <c r="A713" s="32"/>
      <c r="B713" s="32"/>
      <c r="C713" s="32"/>
      <c r="D713" s="31"/>
      <c r="E713" s="31"/>
      <c r="F713" s="31"/>
      <c r="G713" s="31"/>
      <c r="H713" s="31"/>
      <c r="I713" s="42"/>
      <c r="J713" s="31"/>
      <c r="K713" s="32"/>
      <c r="L713" s="31"/>
    </row>
    <row r="714" spans="1:12" s="7" customFormat="1" x14ac:dyDescent="0.3">
      <c r="A714" s="32"/>
      <c r="B714" s="32"/>
      <c r="C714" s="32"/>
      <c r="D714" s="31"/>
      <c r="E714" s="31"/>
      <c r="F714" s="31"/>
      <c r="G714" s="31"/>
      <c r="H714" s="31"/>
      <c r="I714" s="42"/>
      <c r="J714" s="31"/>
      <c r="K714" s="32"/>
      <c r="L714" s="31"/>
    </row>
    <row r="715" spans="1:12" s="7" customFormat="1" x14ac:dyDescent="0.3">
      <c r="A715" s="32"/>
      <c r="B715" s="32"/>
      <c r="C715" s="32"/>
      <c r="D715" s="31"/>
      <c r="E715" s="31"/>
      <c r="F715" s="31"/>
      <c r="G715" s="31"/>
      <c r="H715" s="31"/>
      <c r="I715" s="42"/>
      <c r="J715" s="31"/>
      <c r="K715" s="32"/>
      <c r="L715" s="31"/>
    </row>
    <row r="716" spans="1:12" s="7" customFormat="1" x14ac:dyDescent="0.3">
      <c r="A716" s="32"/>
      <c r="B716" s="32"/>
      <c r="C716" s="32"/>
      <c r="D716" s="31"/>
      <c r="E716" s="31"/>
      <c r="F716" s="31"/>
      <c r="G716" s="31"/>
      <c r="H716" s="31"/>
      <c r="I716" s="42"/>
      <c r="J716" s="31"/>
      <c r="K716" s="32"/>
      <c r="L716" s="31"/>
    </row>
    <row r="717" spans="1:12" s="7" customFormat="1" x14ac:dyDescent="0.3">
      <c r="A717" s="32"/>
      <c r="B717" s="32"/>
      <c r="C717" s="32"/>
      <c r="D717" s="31"/>
      <c r="E717" s="31"/>
      <c r="F717" s="31"/>
      <c r="G717" s="31"/>
      <c r="H717" s="31"/>
      <c r="I717" s="42"/>
      <c r="J717" s="31"/>
      <c r="K717" s="32"/>
      <c r="L717" s="31"/>
    </row>
    <row r="718" spans="1:12" s="7" customFormat="1" x14ac:dyDescent="0.3">
      <c r="A718" s="32"/>
      <c r="B718" s="32"/>
      <c r="C718" s="32"/>
      <c r="D718" s="31"/>
      <c r="E718" s="31"/>
      <c r="F718" s="31"/>
      <c r="G718" s="31"/>
      <c r="H718" s="31"/>
      <c r="I718" s="42"/>
      <c r="J718" s="31"/>
      <c r="K718" s="32"/>
      <c r="L718" s="31"/>
    </row>
    <row r="719" spans="1:12" s="7" customFormat="1" x14ac:dyDescent="0.3">
      <c r="A719" s="32"/>
      <c r="B719" s="32"/>
      <c r="C719" s="32"/>
      <c r="D719" s="31"/>
      <c r="E719" s="31"/>
      <c r="F719" s="31"/>
      <c r="G719" s="31"/>
      <c r="H719" s="31"/>
      <c r="I719" s="42"/>
      <c r="J719" s="31"/>
      <c r="K719" s="32"/>
      <c r="L719" s="31"/>
    </row>
    <row r="720" spans="1:12" s="7" customFormat="1" x14ac:dyDescent="0.3">
      <c r="A720" s="32"/>
      <c r="B720" s="32"/>
      <c r="C720" s="32"/>
      <c r="D720" s="31"/>
      <c r="E720" s="31"/>
      <c r="F720" s="31"/>
      <c r="G720" s="31"/>
      <c r="H720" s="31"/>
      <c r="I720" s="42"/>
      <c r="J720" s="31"/>
      <c r="K720" s="32"/>
      <c r="L720" s="31"/>
    </row>
    <row r="721" spans="1:12" s="7" customFormat="1" x14ac:dyDescent="0.3">
      <c r="A721" s="32"/>
      <c r="B721" s="32"/>
      <c r="C721" s="32"/>
      <c r="D721" s="31"/>
      <c r="E721" s="31"/>
      <c r="F721" s="31"/>
      <c r="G721" s="31"/>
      <c r="H721" s="31"/>
      <c r="I721" s="42"/>
      <c r="J721" s="31"/>
      <c r="K721" s="32"/>
      <c r="L721" s="31"/>
    </row>
    <row r="722" spans="1:12" s="7" customFormat="1" x14ac:dyDescent="0.3">
      <c r="A722" s="32"/>
      <c r="B722" s="32"/>
      <c r="C722" s="32"/>
      <c r="D722" s="31"/>
      <c r="E722" s="31"/>
      <c r="F722" s="31"/>
      <c r="G722" s="31"/>
      <c r="H722" s="31"/>
      <c r="I722" s="42"/>
      <c r="J722" s="31"/>
      <c r="K722" s="32"/>
      <c r="L722" s="31"/>
    </row>
    <row r="723" spans="1:12" s="7" customFormat="1" x14ac:dyDescent="0.3">
      <c r="A723" s="32"/>
      <c r="B723" s="32"/>
      <c r="C723" s="32"/>
      <c r="D723" s="31"/>
      <c r="E723" s="31"/>
      <c r="F723" s="31"/>
      <c r="G723" s="31"/>
      <c r="H723" s="31"/>
      <c r="I723" s="42"/>
      <c r="J723" s="31"/>
      <c r="K723" s="32"/>
      <c r="L723" s="31"/>
    </row>
    <row r="724" spans="1:12" s="7" customFormat="1" x14ac:dyDescent="0.3">
      <c r="A724" s="32"/>
      <c r="B724" s="32"/>
      <c r="C724" s="32"/>
      <c r="D724" s="31"/>
      <c r="E724" s="31"/>
      <c r="F724" s="31"/>
      <c r="G724" s="31"/>
      <c r="H724" s="31"/>
      <c r="I724" s="42"/>
      <c r="J724" s="31"/>
      <c r="K724" s="32"/>
      <c r="L724" s="31"/>
    </row>
    <row r="725" spans="1:12" s="7" customFormat="1" x14ac:dyDescent="0.3">
      <c r="A725" s="32"/>
      <c r="B725" s="32"/>
      <c r="C725" s="32"/>
      <c r="D725" s="31"/>
      <c r="E725" s="31"/>
      <c r="F725" s="31"/>
      <c r="G725" s="31"/>
      <c r="H725" s="31"/>
      <c r="I725" s="42"/>
      <c r="J725" s="31"/>
      <c r="K725" s="32"/>
      <c r="L725" s="31"/>
    </row>
    <row r="726" spans="1:12" s="7" customFormat="1" x14ac:dyDescent="0.3">
      <c r="A726" s="32"/>
      <c r="B726" s="32"/>
      <c r="C726" s="32"/>
      <c r="D726" s="31"/>
      <c r="E726" s="31"/>
      <c r="F726" s="31"/>
      <c r="G726" s="31"/>
      <c r="H726" s="31"/>
      <c r="I726" s="42"/>
      <c r="J726" s="31"/>
      <c r="K726" s="32"/>
      <c r="L726" s="31"/>
    </row>
    <row r="727" spans="1:12" s="7" customFormat="1" x14ac:dyDescent="0.3">
      <c r="A727" s="32"/>
      <c r="B727" s="32"/>
      <c r="C727" s="32"/>
      <c r="D727" s="31"/>
      <c r="E727" s="31"/>
      <c r="F727" s="31"/>
      <c r="G727" s="31"/>
      <c r="H727" s="31"/>
      <c r="I727" s="42"/>
      <c r="J727" s="31"/>
      <c r="K727" s="32"/>
      <c r="L727" s="31"/>
    </row>
    <row r="728" spans="1:12" s="7" customFormat="1" x14ac:dyDescent="0.3">
      <c r="A728" s="32"/>
      <c r="B728" s="32"/>
      <c r="C728" s="32"/>
      <c r="D728" s="31"/>
      <c r="E728" s="31"/>
      <c r="F728" s="31"/>
      <c r="G728" s="31"/>
      <c r="H728" s="31"/>
      <c r="I728" s="42"/>
      <c r="J728" s="31"/>
      <c r="K728" s="32"/>
      <c r="L728" s="31"/>
    </row>
    <row r="729" spans="1:12" s="7" customFormat="1" x14ac:dyDescent="0.3">
      <c r="A729" s="32"/>
      <c r="B729" s="32"/>
      <c r="C729" s="32"/>
      <c r="D729" s="31"/>
      <c r="E729" s="31"/>
      <c r="F729" s="31"/>
      <c r="G729" s="31"/>
      <c r="H729" s="31"/>
      <c r="I729" s="42"/>
      <c r="J729" s="31"/>
      <c r="K729" s="32"/>
      <c r="L729" s="31"/>
    </row>
    <row r="730" spans="1:12" s="7" customFormat="1" x14ac:dyDescent="0.3">
      <c r="A730" s="32"/>
      <c r="B730" s="32"/>
      <c r="C730" s="32"/>
      <c r="D730" s="31"/>
      <c r="E730" s="31"/>
      <c r="F730" s="31"/>
      <c r="G730" s="31"/>
      <c r="H730" s="31"/>
      <c r="I730" s="42"/>
      <c r="J730" s="31"/>
      <c r="K730" s="32"/>
      <c r="L730" s="31"/>
    </row>
    <row r="731" spans="1:12" s="7" customFormat="1" x14ac:dyDescent="0.3">
      <c r="A731" s="32"/>
      <c r="B731" s="32"/>
      <c r="C731" s="32"/>
      <c r="D731" s="31"/>
      <c r="E731" s="31"/>
      <c r="F731" s="31"/>
      <c r="G731" s="31"/>
      <c r="H731" s="31"/>
      <c r="I731" s="42"/>
      <c r="J731" s="31"/>
      <c r="K731" s="32"/>
      <c r="L731" s="31"/>
    </row>
    <row r="732" spans="1:12" s="7" customFormat="1" x14ac:dyDescent="0.3">
      <c r="A732" s="32"/>
      <c r="B732" s="32"/>
      <c r="C732" s="32"/>
      <c r="D732" s="31"/>
      <c r="E732" s="31"/>
      <c r="F732" s="31"/>
      <c r="G732" s="31"/>
      <c r="H732" s="31"/>
      <c r="I732" s="42"/>
      <c r="J732" s="31"/>
      <c r="K732" s="32"/>
      <c r="L732" s="31"/>
    </row>
    <row r="733" spans="1:12" s="7" customFormat="1" x14ac:dyDescent="0.3">
      <c r="A733" s="32"/>
      <c r="B733" s="32"/>
      <c r="C733" s="32"/>
      <c r="D733" s="31"/>
      <c r="E733" s="31"/>
      <c r="F733" s="31"/>
      <c r="G733" s="31"/>
      <c r="H733" s="31"/>
      <c r="I733" s="42"/>
      <c r="J733" s="31"/>
      <c r="K733" s="32"/>
      <c r="L733" s="31"/>
    </row>
    <row r="734" spans="1:12" s="7" customFormat="1" x14ac:dyDescent="0.3">
      <c r="A734" s="32"/>
      <c r="B734" s="32"/>
      <c r="C734" s="32"/>
      <c r="D734" s="31"/>
      <c r="E734" s="31"/>
      <c r="F734" s="31"/>
      <c r="G734" s="31"/>
      <c r="H734" s="31"/>
      <c r="I734" s="42"/>
      <c r="J734" s="31"/>
      <c r="K734" s="32"/>
      <c r="L734" s="31"/>
    </row>
    <row r="735" spans="1:12" s="7" customFormat="1" x14ac:dyDescent="0.3">
      <c r="A735" s="32"/>
      <c r="B735" s="32"/>
      <c r="C735" s="32"/>
      <c r="D735" s="31"/>
      <c r="E735" s="31"/>
      <c r="F735" s="31"/>
      <c r="G735" s="31"/>
      <c r="H735" s="31"/>
      <c r="I735" s="42"/>
      <c r="J735" s="31"/>
      <c r="K735" s="32"/>
      <c r="L735" s="31"/>
    </row>
    <row r="736" spans="1:12" s="7" customFormat="1" x14ac:dyDescent="0.3">
      <c r="A736" s="32"/>
      <c r="B736" s="32"/>
      <c r="C736" s="32"/>
      <c r="D736" s="31"/>
      <c r="E736" s="31"/>
      <c r="F736" s="31"/>
      <c r="G736" s="31"/>
      <c r="H736" s="31"/>
      <c r="I736" s="42"/>
      <c r="J736" s="31"/>
      <c r="K736" s="32"/>
      <c r="L736" s="31"/>
    </row>
    <row r="737" spans="1:12" s="7" customFormat="1" x14ac:dyDescent="0.3">
      <c r="A737" s="32"/>
      <c r="B737" s="32"/>
      <c r="C737" s="32"/>
      <c r="D737" s="31"/>
      <c r="E737" s="31"/>
      <c r="F737" s="31"/>
      <c r="G737" s="31"/>
      <c r="H737" s="31"/>
      <c r="I737" s="42"/>
      <c r="J737" s="31"/>
      <c r="K737" s="32"/>
      <c r="L737" s="31"/>
    </row>
    <row r="738" spans="1:12" s="7" customFormat="1" x14ac:dyDescent="0.3">
      <c r="A738" s="32"/>
      <c r="B738" s="32"/>
      <c r="C738" s="32"/>
      <c r="D738" s="31"/>
      <c r="E738" s="31"/>
      <c r="F738" s="31"/>
      <c r="G738" s="31"/>
      <c r="H738" s="31"/>
      <c r="I738" s="42"/>
      <c r="J738" s="31"/>
      <c r="K738" s="32"/>
      <c r="L738" s="31"/>
    </row>
    <row r="739" spans="1:12" s="7" customFormat="1" x14ac:dyDescent="0.3">
      <c r="A739" s="32"/>
      <c r="B739" s="32"/>
      <c r="C739" s="32"/>
      <c r="D739" s="31"/>
      <c r="E739" s="31"/>
      <c r="F739" s="31"/>
      <c r="G739" s="31"/>
      <c r="H739" s="31"/>
      <c r="I739" s="42"/>
      <c r="J739" s="31"/>
      <c r="K739" s="32"/>
      <c r="L739" s="31"/>
    </row>
    <row r="740" spans="1:12" s="7" customFormat="1" x14ac:dyDescent="0.3">
      <c r="A740" s="32"/>
      <c r="B740" s="32"/>
      <c r="C740" s="32"/>
      <c r="D740" s="31"/>
      <c r="E740" s="31"/>
      <c r="F740" s="31"/>
      <c r="G740" s="31"/>
      <c r="H740" s="31"/>
      <c r="I740" s="42"/>
      <c r="J740" s="31"/>
      <c r="K740" s="32"/>
      <c r="L740" s="31"/>
    </row>
    <row r="741" spans="1:12" s="7" customFormat="1" x14ac:dyDescent="0.3">
      <c r="A741" s="32"/>
      <c r="B741" s="32"/>
      <c r="C741" s="32"/>
      <c r="D741" s="31"/>
      <c r="E741" s="31"/>
      <c r="F741" s="31"/>
      <c r="G741" s="31"/>
      <c r="H741" s="31"/>
      <c r="I741" s="42"/>
      <c r="J741" s="31"/>
      <c r="K741" s="32"/>
      <c r="L741" s="31"/>
    </row>
    <row r="742" spans="1:12" s="7" customFormat="1" x14ac:dyDescent="0.3">
      <c r="A742" s="32"/>
      <c r="B742" s="32"/>
      <c r="C742" s="32"/>
      <c r="D742" s="31"/>
      <c r="E742" s="31"/>
      <c r="F742" s="31"/>
      <c r="G742" s="31"/>
      <c r="H742" s="31"/>
      <c r="I742" s="42"/>
      <c r="J742" s="31"/>
      <c r="K742" s="32"/>
      <c r="L742" s="31"/>
    </row>
    <row r="743" spans="1:12" s="7" customFormat="1" x14ac:dyDescent="0.3">
      <c r="A743" s="32"/>
      <c r="B743" s="32"/>
      <c r="C743" s="32"/>
      <c r="D743" s="31"/>
      <c r="E743" s="31"/>
      <c r="F743" s="31"/>
      <c r="G743" s="31"/>
      <c r="H743" s="31"/>
      <c r="I743" s="42"/>
      <c r="J743" s="31"/>
      <c r="K743" s="32"/>
      <c r="L743" s="31"/>
    </row>
    <row r="744" spans="1:12" s="7" customFormat="1" x14ac:dyDescent="0.3">
      <c r="A744" s="32"/>
      <c r="B744" s="32"/>
      <c r="C744" s="32"/>
      <c r="D744" s="31"/>
      <c r="E744" s="31"/>
      <c r="F744" s="31"/>
      <c r="G744" s="31"/>
      <c r="H744" s="31"/>
      <c r="I744" s="42"/>
      <c r="J744" s="31"/>
      <c r="K744" s="32"/>
      <c r="L744" s="31"/>
    </row>
    <row r="745" spans="1:12" s="7" customFormat="1" x14ac:dyDescent="0.3">
      <c r="A745" s="32"/>
      <c r="B745" s="32"/>
      <c r="C745" s="32"/>
      <c r="D745" s="31"/>
      <c r="E745" s="31"/>
      <c r="F745" s="31"/>
      <c r="G745" s="31"/>
      <c r="H745" s="31"/>
      <c r="I745" s="42"/>
      <c r="J745" s="31"/>
      <c r="K745" s="32"/>
      <c r="L745" s="31"/>
    </row>
    <row r="746" spans="1:12" s="7" customFormat="1" x14ac:dyDescent="0.3">
      <c r="A746" s="32"/>
      <c r="B746" s="32"/>
      <c r="C746" s="32"/>
      <c r="D746" s="31"/>
      <c r="E746" s="31"/>
      <c r="F746" s="31"/>
      <c r="G746" s="31"/>
      <c r="H746" s="31"/>
      <c r="I746" s="42"/>
      <c r="J746" s="31"/>
      <c r="K746" s="32"/>
      <c r="L746" s="31"/>
    </row>
    <row r="747" spans="1:12" s="7" customFormat="1" x14ac:dyDescent="0.3">
      <c r="A747" s="32"/>
      <c r="B747" s="32"/>
      <c r="C747" s="32"/>
      <c r="D747" s="31"/>
      <c r="E747" s="31"/>
      <c r="F747" s="31"/>
      <c r="G747" s="31"/>
      <c r="H747" s="31"/>
      <c r="I747" s="42"/>
      <c r="J747" s="31"/>
      <c r="K747" s="32"/>
      <c r="L747" s="31"/>
    </row>
    <row r="748" spans="1:12" s="7" customFormat="1" x14ac:dyDescent="0.3">
      <c r="A748" s="32"/>
      <c r="B748" s="32"/>
      <c r="C748" s="32"/>
      <c r="D748" s="31"/>
      <c r="E748" s="31"/>
      <c r="F748" s="31"/>
      <c r="G748" s="31"/>
      <c r="H748" s="31"/>
      <c r="I748" s="42"/>
      <c r="J748" s="31"/>
      <c r="K748" s="32"/>
      <c r="L748" s="31"/>
    </row>
    <row r="749" spans="1:12" s="7" customFormat="1" x14ac:dyDescent="0.3">
      <c r="A749" s="32"/>
      <c r="B749" s="32"/>
      <c r="C749" s="32"/>
      <c r="D749" s="31"/>
      <c r="E749" s="31"/>
      <c r="F749" s="31"/>
      <c r="G749" s="31"/>
      <c r="H749" s="31"/>
      <c r="I749" s="42"/>
      <c r="J749" s="31"/>
      <c r="K749" s="32"/>
      <c r="L749" s="31"/>
    </row>
    <row r="750" spans="1:12" s="7" customFormat="1" x14ac:dyDescent="0.3">
      <c r="A750" s="32"/>
      <c r="B750" s="32"/>
      <c r="C750" s="32"/>
      <c r="D750" s="31"/>
      <c r="E750" s="31"/>
      <c r="F750" s="31"/>
      <c r="G750" s="31"/>
      <c r="H750" s="31"/>
      <c r="I750" s="42"/>
      <c r="J750" s="31"/>
      <c r="K750" s="32"/>
      <c r="L750" s="31"/>
    </row>
    <row r="751" spans="1:12" s="7" customFormat="1" x14ac:dyDescent="0.3">
      <c r="A751" s="32"/>
      <c r="B751" s="32"/>
      <c r="C751" s="32"/>
      <c r="D751" s="31"/>
      <c r="E751" s="31"/>
      <c r="F751" s="31"/>
      <c r="G751" s="31"/>
      <c r="H751" s="31"/>
      <c r="I751" s="42"/>
      <c r="J751" s="31"/>
      <c r="K751" s="32"/>
      <c r="L751" s="31"/>
    </row>
    <row r="752" spans="1:12" s="7" customFormat="1" x14ac:dyDescent="0.3">
      <c r="A752" s="32"/>
      <c r="B752" s="32"/>
      <c r="C752" s="32"/>
      <c r="D752" s="31"/>
      <c r="E752" s="31"/>
      <c r="F752" s="31"/>
      <c r="G752" s="31"/>
      <c r="H752" s="31"/>
      <c r="I752" s="42"/>
      <c r="J752" s="31"/>
      <c r="K752" s="32"/>
      <c r="L752" s="31"/>
    </row>
    <row r="753" spans="1:12" s="7" customFormat="1" x14ac:dyDescent="0.3">
      <c r="A753" s="32"/>
      <c r="B753" s="32"/>
      <c r="C753" s="32"/>
      <c r="D753" s="31"/>
      <c r="E753" s="31"/>
      <c r="F753" s="31"/>
      <c r="G753" s="31"/>
      <c r="H753" s="31"/>
      <c r="I753" s="42"/>
      <c r="J753" s="31"/>
      <c r="K753" s="32"/>
      <c r="L753" s="31"/>
    </row>
    <row r="754" spans="1:12" s="7" customFormat="1" x14ac:dyDescent="0.3">
      <c r="A754" s="32"/>
      <c r="B754" s="32"/>
      <c r="C754" s="32"/>
      <c r="D754" s="31"/>
      <c r="E754" s="31"/>
      <c r="F754" s="31"/>
      <c r="G754" s="31"/>
      <c r="H754" s="31"/>
      <c r="I754" s="42"/>
      <c r="J754" s="31"/>
      <c r="K754" s="32"/>
      <c r="L754" s="31"/>
    </row>
    <row r="755" spans="1:12" s="7" customFormat="1" x14ac:dyDescent="0.3">
      <c r="A755" s="32"/>
      <c r="B755" s="32"/>
      <c r="C755" s="32"/>
      <c r="D755" s="31"/>
      <c r="E755" s="31"/>
      <c r="F755" s="31"/>
      <c r="G755" s="31"/>
      <c r="H755" s="31"/>
      <c r="I755" s="42"/>
      <c r="J755" s="31"/>
      <c r="K755" s="32"/>
      <c r="L755" s="31"/>
    </row>
    <row r="756" spans="1:12" s="7" customFormat="1" x14ac:dyDescent="0.3">
      <c r="A756" s="32"/>
      <c r="B756" s="32"/>
      <c r="C756" s="32"/>
      <c r="D756" s="31"/>
      <c r="E756" s="31"/>
      <c r="F756" s="31"/>
      <c r="G756" s="31"/>
      <c r="H756" s="31"/>
      <c r="I756" s="42"/>
      <c r="J756" s="31"/>
      <c r="K756" s="32"/>
      <c r="L756" s="31"/>
    </row>
    <row r="757" spans="1:12" s="7" customFormat="1" x14ac:dyDescent="0.3">
      <c r="A757" s="32"/>
      <c r="B757" s="32"/>
      <c r="C757" s="32"/>
      <c r="D757" s="31"/>
      <c r="E757" s="31"/>
      <c r="F757" s="31"/>
      <c r="G757" s="31"/>
      <c r="H757" s="31"/>
      <c r="I757" s="42"/>
      <c r="J757" s="31"/>
      <c r="K757" s="32"/>
      <c r="L757" s="31"/>
    </row>
    <row r="758" spans="1:12" s="7" customFormat="1" x14ac:dyDescent="0.3">
      <c r="A758" s="32"/>
      <c r="B758" s="32"/>
      <c r="C758" s="32"/>
      <c r="D758" s="31"/>
      <c r="E758" s="31"/>
      <c r="F758" s="31"/>
      <c r="G758" s="31"/>
      <c r="H758" s="31"/>
      <c r="I758" s="42"/>
      <c r="J758" s="31"/>
      <c r="K758" s="32"/>
      <c r="L758" s="31"/>
    </row>
    <row r="759" spans="1:12" s="7" customFormat="1" x14ac:dyDescent="0.3">
      <c r="A759" s="32"/>
      <c r="B759" s="32"/>
      <c r="C759" s="32"/>
      <c r="D759" s="31"/>
      <c r="E759" s="31"/>
      <c r="F759" s="31"/>
      <c r="G759" s="31"/>
      <c r="H759" s="31"/>
      <c r="I759" s="42"/>
      <c r="J759" s="31"/>
      <c r="K759" s="32"/>
      <c r="L759" s="31"/>
    </row>
    <row r="760" spans="1:12" s="7" customFormat="1" x14ac:dyDescent="0.3">
      <c r="A760" s="32"/>
      <c r="B760" s="32"/>
      <c r="C760" s="32"/>
      <c r="D760" s="31"/>
      <c r="E760" s="31"/>
      <c r="F760" s="31"/>
      <c r="G760" s="31"/>
      <c r="H760" s="31"/>
      <c r="I760" s="42"/>
      <c r="J760" s="31"/>
      <c r="K760" s="32"/>
      <c r="L760" s="31"/>
    </row>
    <row r="761" spans="1:12" s="7" customFormat="1" x14ac:dyDescent="0.3">
      <c r="A761" s="32"/>
      <c r="B761" s="32"/>
      <c r="C761" s="32"/>
      <c r="D761" s="31"/>
      <c r="E761" s="31"/>
      <c r="F761" s="31"/>
      <c r="G761" s="31"/>
      <c r="H761" s="31"/>
      <c r="I761" s="42"/>
      <c r="J761" s="31"/>
      <c r="K761" s="32"/>
      <c r="L761" s="31"/>
    </row>
    <row r="762" spans="1:12" s="7" customFormat="1" x14ac:dyDescent="0.3">
      <c r="A762" s="32"/>
      <c r="B762" s="32"/>
      <c r="C762" s="32"/>
      <c r="D762" s="31"/>
      <c r="E762" s="31"/>
      <c r="F762" s="31"/>
      <c r="G762" s="31"/>
      <c r="H762" s="31"/>
      <c r="I762" s="42"/>
      <c r="J762" s="31"/>
      <c r="K762" s="32"/>
      <c r="L762" s="31"/>
    </row>
    <row r="763" spans="1:12" s="7" customFormat="1" x14ac:dyDescent="0.3">
      <c r="A763" s="32"/>
      <c r="B763" s="32"/>
      <c r="C763" s="32"/>
      <c r="D763" s="31"/>
      <c r="E763" s="31"/>
      <c r="F763" s="31"/>
      <c r="G763" s="31"/>
      <c r="H763" s="31"/>
      <c r="I763" s="42"/>
      <c r="J763" s="31"/>
      <c r="K763" s="32"/>
      <c r="L763" s="31"/>
    </row>
    <row r="764" spans="1:12" s="7" customFormat="1" x14ac:dyDescent="0.3">
      <c r="A764" s="32"/>
      <c r="B764" s="32"/>
      <c r="C764" s="32"/>
      <c r="D764" s="31"/>
      <c r="E764" s="31"/>
      <c r="F764" s="31"/>
      <c r="G764" s="31"/>
      <c r="H764" s="31"/>
      <c r="I764" s="42"/>
      <c r="J764" s="31"/>
      <c r="K764" s="32"/>
      <c r="L764" s="31"/>
    </row>
    <row r="765" spans="1:12" s="7" customFormat="1" x14ac:dyDescent="0.3">
      <c r="A765" s="32"/>
      <c r="B765" s="32"/>
      <c r="C765" s="32"/>
      <c r="D765" s="31"/>
      <c r="E765" s="31"/>
      <c r="F765" s="31"/>
      <c r="G765" s="31"/>
      <c r="H765" s="31"/>
      <c r="I765" s="42"/>
      <c r="J765" s="31"/>
      <c r="K765" s="32"/>
      <c r="L765" s="31"/>
    </row>
    <row r="766" spans="1:12" s="7" customFormat="1" x14ac:dyDescent="0.3">
      <c r="A766" s="32"/>
      <c r="B766" s="32"/>
      <c r="C766" s="32"/>
      <c r="D766" s="31"/>
      <c r="E766" s="31"/>
      <c r="F766" s="31"/>
      <c r="G766" s="31"/>
      <c r="H766" s="31"/>
      <c r="I766" s="42"/>
      <c r="J766" s="31"/>
      <c r="K766" s="32"/>
      <c r="L766" s="31"/>
    </row>
    <row r="767" spans="1:12" s="7" customFormat="1" x14ac:dyDescent="0.3">
      <c r="A767" s="32"/>
      <c r="B767" s="32"/>
      <c r="C767" s="32"/>
      <c r="D767" s="31"/>
      <c r="E767" s="31"/>
      <c r="F767" s="31"/>
      <c r="G767" s="31"/>
      <c r="H767" s="31"/>
      <c r="I767" s="42"/>
      <c r="J767" s="31"/>
      <c r="K767" s="32"/>
      <c r="L767" s="31"/>
    </row>
    <row r="768" spans="1:12" s="7" customFormat="1" x14ac:dyDescent="0.3">
      <c r="A768" s="32"/>
      <c r="B768" s="32"/>
      <c r="C768" s="32"/>
      <c r="D768" s="31"/>
      <c r="E768" s="31"/>
      <c r="F768" s="31"/>
      <c r="G768" s="31"/>
      <c r="H768" s="31"/>
      <c r="I768" s="42"/>
      <c r="J768" s="31"/>
      <c r="K768" s="32"/>
      <c r="L768" s="31"/>
    </row>
    <row r="769" spans="1:12" s="7" customFormat="1" x14ac:dyDescent="0.3">
      <c r="A769" s="32"/>
      <c r="B769" s="32"/>
      <c r="C769" s="32"/>
      <c r="D769" s="31"/>
      <c r="E769" s="31"/>
      <c r="F769" s="31"/>
      <c r="G769" s="31"/>
      <c r="H769" s="31"/>
      <c r="I769" s="42"/>
      <c r="J769" s="31"/>
      <c r="K769" s="32"/>
      <c r="L769" s="31"/>
    </row>
    <row r="770" spans="1:12" s="7" customFormat="1" x14ac:dyDescent="0.3">
      <c r="A770" s="32"/>
      <c r="B770" s="32"/>
      <c r="C770" s="32"/>
      <c r="D770" s="31"/>
      <c r="E770" s="31"/>
      <c r="F770" s="31"/>
      <c r="G770" s="31"/>
      <c r="H770" s="31"/>
      <c r="I770" s="42"/>
      <c r="J770" s="31"/>
      <c r="K770" s="32"/>
      <c r="L770" s="31"/>
    </row>
    <row r="771" spans="1:12" s="7" customFormat="1" x14ac:dyDescent="0.3">
      <c r="A771" s="32"/>
      <c r="B771" s="32"/>
      <c r="C771" s="32"/>
      <c r="D771" s="31"/>
      <c r="E771" s="31"/>
      <c r="F771" s="31"/>
      <c r="G771" s="31"/>
      <c r="H771" s="31"/>
      <c r="I771" s="42"/>
      <c r="J771" s="31"/>
      <c r="K771" s="32"/>
      <c r="L771" s="31"/>
    </row>
    <row r="772" spans="1:12" s="7" customFormat="1" x14ac:dyDescent="0.3">
      <c r="A772" s="32"/>
      <c r="B772" s="32"/>
      <c r="C772" s="32"/>
      <c r="D772" s="31"/>
      <c r="E772" s="31"/>
      <c r="F772" s="31"/>
      <c r="G772" s="31"/>
      <c r="H772" s="31"/>
      <c r="I772" s="42"/>
      <c r="J772" s="31"/>
      <c r="K772" s="32"/>
      <c r="L772" s="31"/>
    </row>
    <row r="773" spans="1:12" s="7" customFormat="1" x14ac:dyDescent="0.3">
      <c r="A773" s="32"/>
      <c r="B773" s="32"/>
      <c r="C773" s="32"/>
      <c r="D773" s="31"/>
      <c r="E773" s="31"/>
      <c r="F773" s="31"/>
      <c r="G773" s="31"/>
      <c r="H773" s="31"/>
      <c r="I773" s="42"/>
      <c r="J773" s="31"/>
      <c r="K773" s="32"/>
      <c r="L773" s="31"/>
    </row>
    <row r="774" spans="1:12" s="7" customFormat="1" x14ac:dyDescent="0.3">
      <c r="A774" s="32"/>
      <c r="B774" s="32"/>
      <c r="C774" s="32"/>
      <c r="D774" s="31"/>
      <c r="E774" s="31"/>
      <c r="F774" s="31"/>
      <c r="G774" s="31"/>
      <c r="H774" s="31"/>
      <c r="I774" s="42"/>
      <c r="J774" s="31"/>
      <c r="K774" s="32"/>
      <c r="L774" s="31"/>
    </row>
    <row r="775" spans="1:12" s="7" customFormat="1" x14ac:dyDescent="0.3">
      <c r="A775" s="32"/>
      <c r="B775" s="32"/>
      <c r="C775" s="32"/>
      <c r="D775" s="31"/>
      <c r="E775" s="31"/>
      <c r="F775" s="31"/>
      <c r="G775" s="31"/>
      <c r="H775" s="31"/>
      <c r="I775" s="42"/>
      <c r="J775" s="31"/>
      <c r="K775" s="32"/>
      <c r="L775" s="31"/>
    </row>
    <row r="776" spans="1:12" s="7" customFormat="1" x14ac:dyDescent="0.3">
      <c r="A776" s="32"/>
      <c r="B776" s="32"/>
      <c r="C776" s="32"/>
      <c r="D776" s="31"/>
      <c r="E776" s="31"/>
      <c r="F776" s="31"/>
      <c r="G776" s="31"/>
      <c r="H776" s="31"/>
      <c r="I776" s="42"/>
      <c r="J776" s="31"/>
      <c r="K776" s="32"/>
      <c r="L776" s="31"/>
    </row>
    <row r="777" spans="1:12" s="7" customFormat="1" x14ac:dyDescent="0.3">
      <c r="A777" s="32"/>
      <c r="B777" s="32"/>
      <c r="C777" s="32"/>
      <c r="D777" s="31"/>
      <c r="E777" s="31"/>
      <c r="F777" s="31"/>
      <c r="G777" s="31"/>
      <c r="H777" s="31"/>
      <c r="I777" s="42"/>
      <c r="J777" s="31"/>
      <c r="K777" s="32"/>
      <c r="L777" s="31"/>
    </row>
    <row r="778" spans="1:12" s="7" customFormat="1" x14ac:dyDescent="0.3">
      <c r="A778" s="32"/>
      <c r="B778" s="32"/>
      <c r="C778" s="32"/>
      <c r="D778" s="31"/>
      <c r="E778" s="31"/>
      <c r="F778" s="31"/>
      <c r="G778" s="31"/>
      <c r="H778" s="31"/>
      <c r="I778" s="42"/>
      <c r="J778" s="31"/>
      <c r="K778" s="32"/>
      <c r="L778" s="31"/>
    </row>
    <row r="779" spans="1:12" s="7" customFormat="1" x14ac:dyDescent="0.3">
      <c r="A779" s="32"/>
      <c r="B779" s="32"/>
      <c r="C779" s="32"/>
      <c r="D779" s="31"/>
      <c r="E779" s="31"/>
      <c r="F779" s="31"/>
      <c r="G779" s="31"/>
      <c r="H779" s="31"/>
      <c r="I779" s="42"/>
      <c r="J779" s="31"/>
      <c r="K779" s="32"/>
      <c r="L779" s="31"/>
    </row>
    <row r="780" spans="1:12" s="7" customFormat="1" x14ac:dyDescent="0.3">
      <c r="A780" s="32"/>
      <c r="B780" s="32"/>
      <c r="C780" s="32"/>
      <c r="D780" s="31"/>
      <c r="E780" s="31"/>
      <c r="F780" s="31"/>
      <c r="G780" s="31"/>
      <c r="H780" s="31"/>
      <c r="I780" s="42"/>
      <c r="J780" s="31"/>
      <c r="K780" s="32"/>
      <c r="L780" s="31"/>
    </row>
    <row r="781" spans="1:12" s="7" customFormat="1" x14ac:dyDescent="0.3">
      <c r="A781" s="32"/>
      <c r="B781" s="32"/>
      <c r="C781" s="32"/>
      <c r="D781" s="31"/>
      <c r="E781" s="31"/>
      <c r="F781" s="31"/>
      <c r="G781" s="31"/>
      <c r="H781" s="31"/>
      <c r="I781" s="42"/>
      <c r="J781" s="31"/>
      <c r="K781" s="32"/>
      <c r="L781" s="31"/>
    </row>
    <row r="782" spans="1:12" s="7" customFormat="1" x14ac:dyDescent="0.3">
      <c r="A782" s="32"/>
      <c r="B782" s="32"/>
      <c r="C782" s="32"/>
      <c r="D782" s="31"/>
      <c r="E782" s="31"/>
      <c r="F782" s="31"/>
      <c r="G782" s="31"/>
      <c r="H782" s="31"/>
      <c r="I782" s="42"/>
      <c r="J782" s="31"/>
      <c r="K782" s="32"/>
      <c r="L782" s="31"/>
    </row>
    <row r="783" spans="1:12" s="7" customFormat="1" x14ac:dyDescent="0.3">
      <c r="A783" s="32"/>
      <c r="B783" s="32"/>
      <c r="C783" s="32"/>
      <c r="D783" s="31"/>
      <c r="E783" s="31"/>
      <c r="F783" s="31"/>
      <c r="G783" s="31"/>
      <c r="H783" s="31"/>
      <c r="I783" s="42"/>
      <c r="J783" s="31"/>
      <c r="K783" s="32"/>
      <c r="L783" s="31"/>
    </row>
    <row r="784" spans="1:12" s="7" customFormat="1" x14ac:dyDescent="0.3">
      <c r="A784" s="32"/>
      <c r="B784" s="32"/>
      <c r="C784" s="32"/>
      <c r="D784" s="31"/>
      <c r="E784" s="31"/>
      <c r="F784" s="31"/>
      <c r="G784" s="31"/>
      <c r="H784" s="31"/>
      <c r="I784" s="42"/>
      <c r="J784" s="31"/>
      <c r="K784" s="32"/>
      <c r="L784" s="31"/>
    </row>
    <row r="785" spans="1:12" s="7" customFormat="1" x14ac:dyDescent="0.3">
      <c r="A785" s="32"/>
      <c r="B785" s="32"/>
      <c r="C785" s="32"/>
      <c r="D785" s="31"/>
      <c r="E785" s="31"/>
      <c r="F785" s="31"/>
      <c r="G785" s="31"/>
      <c r="H785" s="31"/>
      <c r="I785" s="42"/>
      <c r="J785" s="31"/>
      <c r="K785" s="32"/>
      <c r="L785" s="31"/>
    </row>
    <row r="786" spans="1:12" s="7" customFormat="1" x14ac:dyDescent="0.3">
      <c r="A786" s="32"/>
      <c r="B786" s="32"/>
      <c r="C786" s="32"/>
      <c r="D786" s="31"/>
      <c r="E786" s="31"/>
      <c r="F786" s="31"/>
      <c r="G786" s="31"/>
      <c r="H786" s="31"/>
      <c r="I786" s="42"/>
      <c r="J786" s="31"/>
      <c r="K786" s="32"/>
      <c r="L786" s="31"/>
    </row>
    <row r="787" spans="1:12" s="7" customFormat="1" x14ac:dyDescent="0.3">
      <c r="A787" s="32"/>
      <c r="B787" s="32"/>
      <c r="C787" s="32"/>
      <c r="D787" s="31"/>
      <c r="E787" s="31"/>
      <c r="F787" s="31"/>
      <c r="G787" s="31"/>
      <c r="H787" s="31"/>
      <c r="I787" s="42"/>
      <c r="J787" s="31"/>
      <c r="K787" s="32"/>
      <c r="L787" s="31"/>
    </row>
    <row r="788" spans="1:12" s="7" customFormat="1" x14ac:dyDescent="0.3">
      <c r="A788" s="32"/>
      <c r="B788" s="32"/>
      <c r="C788" s="32"/>
      <c r="D788" s="31"/>
      <c r="E788" s="31"/>
      <c r="F788" s="31"/>
      <c r="G788" s="31"/>
      <c r="H788" s="31"/>
      <c r="I788" s="42"/>
      <c r="J788" s="31"/>
      <c r="K788" s="32"/>
      <c r="L788" s="31"/>
    </row>
    <row r="789" spans="1:12" s="7" customFormat="1" x14ac:dyDescent="0.3">
      <c r="A789" s="32"/>
      <c r="B789" s="32"/>
      <c r="C789" s="32"/>
      <c r="D789" s="31"/>
      <c r="E789" s="31"/>
      <c r="F789" s="31"/>
      <c r="G789" s="31"/>
      <c r="H789" s="31"/>
      <c r="I789" s="42"/>
      <c r="J789" s="31"/>
      <c r="K789" s="32"/>
      <c r="L789" s="31"/>
    </row>
    <row r="790" spans="1:12" s="7" customFormat="1" x14ac:dyDescent="0.3">
      <c r="A790" s="32"/>
      <c r="B790" s="32"/>
      <c r="C790" s="32"/>
      <c r="D790" s="31"/>
      <c r="E790" s="31"/>
      <c r="F790" s="31"/>
      <c r="G790" s="31"/>
      <c r="H790" s="31"/>
      <c r="I790" s="42"/>
      <c r="J790" s="31"/>
      <c r="K790" s="32"/>
      <c r="L790" s="31"/>
    </row>
    <row r="791" spans="1:12" s="7" customFormat="1" x14ac:dyDescent="0.3">
      <c r="A791" s="32"/>
      <c r="B791" s="32"/>
      <c r="C791" s="32"/>
      <c r="D791" s="31"/>
      <c r="E791" s="31"/>
      <c r="F791" s="31"/>
      <c r="G791" s="31"/>
      <c r="H791" s="31"/>
      <c r="I791" s="42"/>
      <c r="J791" s="31"/>
      <c r="K791" s="32"/>
      <c r="L791" s="31"/>
    </row>
    <row r="792" spans="1:12" s="7" customFormat="1" x14ac:dyDescent="0.3">
      <c r="A792" s="32"/>
      <c r="B792" s="32"/>
      <c r="C792" s="32"/>
      <c r="D792" s="31"/>
      <c r="E792" s="31"/>
      <c r="F792" s="31"/>
      <c r="G792" s="31"/>
      <c r="H792" s="31"/>
      <c r="I792" s="42"/>
      <c r="J792" s="31"/>
      <c r="K792" s="32"/>
      <c r="L792" s="31"/>
    </row>
    <row r="793" spans="1:12" s="7" customFormat="1" x14ac:dyDescent="0.3">
      <c r="A793" s="32"/>
      <c r="B793" s="32"/>
      <c r="C793" s="32"/>
      <c r="D793" s="31"/>
      <c r="E793" s="31"/>
      <c r="F793" s="31"/>
      <c r="G793" s="31"/>
      <c r="H793" s="31"/>
      <c r="I793" s="42"/>
      <c r="J793" s="31"/>
      <c r="K793" s="32"/>
      <c r="L793" s="31"/>
    </row>
    <row r="794" spans="1:12" s="7" customFormat="1" x14ac:dyDescent="0.3">
      <c r="A794" s="32"/>
      <c r="B794" s="32"/>
      <c r="C794" s="32"/>
      <c r="D794" s="31"/>
      <c r="E794" s="31"/>
      <c r="F794" s="31"/>
      <c r="G794" s="31"/>
      <c r="H794" s="31"/>
      <c r="I794" s="42"/>
      <c r="J794" s="31"/>
      <c r="K794" s="32"/>
      <c r="L794" s="31"/>
    </row>
    <row r="795" spans="1:12" s="7" customFormat="1" x14ac:dyDescent="0.3">
      <c r="A795" s="32"/>
      <c r="B795" s="32"/>
      <c r="C795" s="32"/>
      <c r="D795" s="31"/>
      <c r="E795" s="31"/>
      <c r="F795" s="31"/>
      <c r="G795" s="31"/>
      <c r="H795" s="31"/>
      <c r="I795" s="42"/>
      <c r="J795" s="31"/>
      <c r="K795" s="32"/>
      <c r="L795" s="31"/>
    </row>
    <row r="796" spans="1:12" s="7" customFormat="1" x14ac:dyDescent="0.3">
      <c r="A796" s="32"/>
      <c r="B796" s="32"/>
      <c r="C796" s="32"/>
      <c r="D796" s="31"/>
      <c r="E796" s="31"/>
      <c r="F796" s="31"/>
      <c r="G796" s="31"/>
      <c r="H796" s="31"/>
      <c r="I796" s="42"/>
      <c r="J796" s="31"/>
      <c r="K796" s="32"/>
      <c r="L796" s="31"/>
    </row>
    <row r="797" spans="1:12" s="7" customFormat="1" x14ac:dyDescent="0.3">
      <c r="A797" s="32"/>
      <c r="B797" s="32"/>
      <c r="C797" s="32"/>
      <c r="D797" s="31"/>
      <c r="E797" s="31"/>
      <c r="F797" s="31"/>
      <c r="G797" s="31"/>
      <c r="H797" s="31"/>
      <c r="I797" s="42"/>
      <c r="J797" s="31"/>
      <c r="K797" s="32"/>
      <c r="L797" s="31"/>
    </row>
    <row r="798" spans="1:12" s="7" customFormat="1" x14ac:dyDescent="0.3">
      <c r="A798" s="32"/>
      <c r="B798" s="32"/>
      <c r="C798" s="32"/>
      <c r="D798" s="31"/>
      <c r="E798" s="31"/>
      <c r="F798" s="31"/>
      <c r="G798" s="31"/>
      <c r="H798" s="31"/>
      <c r="I798" s="42"/>
      <c r="J798" s="31"/>
      <c r="K798" s="32"/>
      <c r="L798" s="31"/>
    </row>
    <row r="799" spans="1:12" s="7" customFormat="1" x14ac:dyDescent="0.3">
      <c r="A799" s="32"/>
      <c r="B799" s="32"/>
      <c r="C799" s="32"/>
      <c r="D799" s="31"/>
      <c r="E799" s="31"/>
      <c r="F799" s="31"/>
      <c r="G799" s="31"/>
      <c r="H799" s="31"/>
      <c r="I799" s="42"/>
      <c r="J799" s="31"/>
      <c r="K799" s="32"/>
      <c r="L799" s="31"/>
    </row>
    <row r="800" spans="1:12" s="7" customFormat="1" x14ac:dyDescent="0.3">
      <c r="A800" s="32"/>
      <c r="B800" s="32"/>
      <c r="C800" s="32"/>
      <c r="D800" s="31"/>
      <c r="E800" s="31"/>
      <c r="F800" s="31"/>
      <c r="G800" s="31"/>
      <c r="H800" s="31"/>
      <c r="I800" s="42"/>
      <c r="J800" s="31"/>
      <c r="K800" s="32"/>
      <c r="L800" s="31"/>
    </row>
    <row r="801" spans="1:12" s="7" customFormat="1" x14ac:dyDescent="0.3">
      <c r="A801" s="32"/>
      <c r="B801" s="32"/>
      <c r="C801" s="32"/>
      <c r="D801" s="31"/>
      <c r="E801" s="31"/>
      <c r="F801" s="31"/>
      <c r="G801" s="31"/>
      <c r="H801" s="31"/>
      <c r="I801" s="42"/>
      <c r="J801" s="31"/>
      <c r="K801" s="32"/>
      <c r="L801" s="31"/>
    </row>
    <row r="802" spans="1:12" s="7" customFormat="1" x14ac:dyDescent="0.3">
      <c r="A802" s="32"/>
      <c r="B802" s="32"/>
      <c r="C802" s="32"/>
      <c r="D802" s="31"/>
      <c r="E802" s="31"/>
      <c r="F802" s="31"/>
      <c r="G802" s="31"/>
      <c r="H802" s="31"/>
      <c r="I802" s="42"/>
      <c r="J802" s="31"/>
      <c r="K802" s="32"/>
      <c r="L802" s="31"/>
    </row>
    <row r="803" spans="1:12" s="7" customFormat="1" x14ac:dyDescent="0.3">
      <c r="A803" s="32"/>
      <c r="B803" s="32"/>
      <c r="C803" s="32"/>
      <c r="D803" s="31"/>
      <c r="E803" s="31"/>
      <c r="F803" s="31"/>
      <c r="G803" s="31"/>
      <c r="H803" s="31"/>
      <c r="I803" s="42"/>
      <c r="J803" s="31"/>
      <c r="K803" s="32"/>
      <c r="L803" s="31"/>
    </row>
    <row r="804" spans="1:12" s="7" customFormat="1" x14ac:dyDescent="0.3">
      <c r="A804" s="32"/>
      <c r="B804" s="32"/>
      <c r="C804" s="32"/>
      <c r="D804" s="31"/>
      <c r="E804" s="31"/>
      <c r="F804" s="31"/>
      <c r="G804" s="31"/>
      <c r="H804" s="31"/>
      <c r="I804" s="42"/>
      <c r="J804" s="31"/>
      <c r="K804" s="32"/>
      <c r="L804" s="31"/>
    </row>
    <row r="805" spans="1:12" s="7" customFormat="1" x14ac:dyDescent="0.3">
      <c r="A805" s="32"/>
      <c r="B805" s="32"/>
      <c r="C805" s="32"/>
      <c r="D805" s="31"/>
      <c r="E805" s="31"/>
      <c r="F805" s="31"/>
      <c r="G805" s="31"/>
      <c r="H805" s="31"/>
      <c r="I805" s="42"/>
      <c r="J805" s="31"/>
      <c r="K805" s="32"/>
      <c r="L805" s="31"/>
    </row>
    <row r="806" spans="1:12" s="7" customFormat="1" x14ac:dyDescent="0.3">
      <c r="A806" s="32"/>
      <c r="B806" s="32"/>
      <c r="C806" s="32"/>
      <c r="D806" s="31"/>
      <c r="E806" s="31"/>
      <c r="F806" s="31"/>
      <c r="G806" s="31"/>
      <c r="H806" s="31"/>
      <c r="I806" s="42"/>
      <c r="J806" s="31"/>
      <c r="K806" s="32"/>
      <c r="L806" s="31"/>
    </row>
    <row r="807" spans="1:12" s="7" customFormat="1" x14ac:dyDescent="0.3">
      <c r="A807" s="32"/>
      <c r="B807" s="32"/>
      <c r="C807" s="32"/>
      <c r="D807" s="31"/>
      <c r="E807" s="31"/>
      <c r="F807" s="31"/>
      <c r="G807" s="31"/>
      <c r="H807" s="31"/>
      <c r="I807" s="42"/>
      <c r="J807" s="31"/>
      <c r="K807" s="32"/>
      <c r="L807" s="31"/>
    </row>
    <row r="808" spans="1:12" s="7" customFormat="1" x14ac:dyDescent="0.3">
      <c r="A808" s="32"/>
      <c r="B808" s="32"/>
      <c r="C808" s="32"/>
      <c r="D808" s="31"/>
      <c r="E808" s="31"/>
      <c r="F808" s="31"/>
      <c r="G808" s="31"/>
      <c r="H808" s="31"/>
      <c r="I808" s="42"/>
      <c r="J808" s="31"/>
      <c r="K808" s="32"/>
      <c r="L808" s="31"/>
    </row>
    <row r="809" spans="1:12" s="7" customFormat="1" x14ac:dyDescent="0.3">
      <c r="A809" s="32"/>
      <c r="B809" s="32"/>
      <c r="C809" s="32"/>
      <c r="D809" s="31"/>
      <c r="E809" s="31"/>
      <c r="F809" s="31"/>
      <c r="G809" s="31"/>
      <c r="H809" s="31"/>
      <c r="I809" s="42"/>
      <c r="J809" s="31"/>
      <c r="K809" s="32"/>
      <c r="L809" s="31"/>
    </row>
    <row r="810" spans="1:12" s="7" customFormat="1" x14ac:dyDescent="0.3">
      <c r="A810" s="32"/>
      <c r="B810" s="32"/>
      <c r="C810" s="32"/>
      <c r="D810" s="31"/>
      <c r="E810" s="31"/>
      <c r="F810" s="31"/>
      <c r="G810" s="31"/>
      <c r="H810" s="31"/>
      <c r="I810" s="42"/>
      <c r="J810" s="31"/>
      <c r="K810" s="32"/>
      <c r="L810" s="31"/>
    </row>
    <row r="811" spans="1:12" s="7" customFormat="1" x14ac:dyDescent="0.3">
      <c r="A811" s="32"/>
      <c r="B811" s="32"/>
      <c r="C811" s="32"/>
      <c r="D811" s="31"/>
      <c r="E811" s="31"/>
      <c r="F811" s="31"/>
      <c r="G811" s="31"/>
      <c r="H811" s="31"/>
      <c r="I811" s="42"/>
      <c r="J811" s="31"/>
      <c r="K811" s="32"/>
      <c r="L811" s="31"/>
    </row>
    <row r="812" spans="1:12" s="7" customFormat="1" x14ac:dyDescent="0.3">
      <c r="A812" s="32"/>
      <c r="B812" s="32"/>
      <c r="C812" s="32"/>
      <c r="D812" s="31"/>
      <c r="E812" s="31"/>
      <c r="F812" s="31"/>
      <c r="G812" s="31"/>
      <c r="H812" s="31"/>
      <c r="I812" s="42"/>
      <c r="J812" s="31"/>
      <c r="K812" s="32"/>
      <c r="L812" s="31"/>
    </row>
    <row r="813" spans="1:12" s="7" customFormat="1" x14ac:dyDescent="0.3">
      <c r="A813" s="32"/>
      <c r="B813" s="32"/>
      <c r="C813" s="32"/>
      <c r="D813" s="31"/>
      <c r="E813" s="31"/>
      <c r="F813" s="31"/>
      <c r="G813" s="31"/>
      <c r="H813" s="31"/>
      <c r="I813" s="42"/>
      <c r="J813" s="31"/>
      <c r="K813" s="32"/>
      <c r="L813" s="31"/>
    </row>
    <row r="814" spans="1:12" s="7" customFormat="1" x14ac:dyDescent="0.3">
      <c r="A814" s="32"/>
      <c r="B814" s="32"/>
      <c r="C814" s="32"/>
      <c r="D814" s="31"/>
      <c r="E814" s="31"/>
      <c r="F814" s="31"/>
      <c r="G814" s="31"/>
      <c r="H814" s="31"/>
      <c r="I814" s="42"/>
      <c r="J814" s="31"/>
      <c r="K814" s="32"/>
      <c r="L814" s="31"/>
    </row>
    <row r="815" spans="1:12" s="7" customFormat="1" x14ac:dyDescent="0.3">
      <c r="A815" s="32"/>
      <c r="B815" s="32"/>
      <c r="C815" s="32"/>
      <c r="D815" s="31"/>
      <c r="E815" s="31"/>
      <c r="F815" s="31"/>
      <c r="G815" s="31"/>
      <c r="H815" s="31"/>
      <c r="I815" s="42"/>
      <c r="J815" s="31"/>
      <c r="K815" s="32"/>
      <c r="L815" s="31"/>
    </row>
    <row r="816" spans="1:12" s="7" customFormat="1" x14ac:dyDescent="0.3">
      <c r="A816" s="32"/>
      <c r="B816" s="32"/>
      <c r="C816" s="32"/>
      <c r="D816" s="31"/>
      <c r="E816" s="31"/>
      <c r="F816" s="31"/>
      <c r="G816" s="31"/>
      <c r="H816" s="31"/>
      <c r="I816" s="42"/>
      <c r="J816" s="31"/>
      <c r="K816" s="32"/>
      <c r="L816" s="31"/>
    </row>
    <row r="817" spans="1:12" s="7" customFormat="1" x14ac:dyDescent="0.3">
      <c r="A817" s="32"/>
      <c r="B817" s="32"/>
      <c r="C817" s="32"/>
      <c r="D817" s="31"/>
      <c r="E817" s="31"/>
      <c r="F817" s="31"/>
      <c r="G817" s="31"/>
      <c r="H817" s="31"/>
      <c r="I817" s="42"/>
      <c r="J817" s="31"/>
      <c r="K817" s="32"/>
      <c r="L817" s="31"/>
    </row>
    <row r="818" spans="1:12" s="7" customFormat="1" x14ac:dyDescent="0.3">
      <c r="A818" s="32"/>
      <c r="B818" s="32"/>
      <c r="C818" s="32"/>
      <c r="D818" s="31"/>
      <c r="E818" s="31"/>
      <c r="F818" s="31"/>
      <c r="G818" s="31"/>
      <c r="H818" s="31"/>
      <c r="I818" s="42"/>
      <c r="J818" s="31"/>
      <c r="K818" s="32"/>
      <c r="L818" s="31"/>
    </row>
    <row r="819" spans="1:12" s="7" customFormat="1" x14ac:dyDescent="0.3">
      <c r="A819" s="32"/>
      <c r="B819" s="32"/>
      <c r="C819" s="32"/>
      <c r="D819" s="31"/>
      <c r="E819" s="31"/>
      <c r="F819" s="31"/>
      <c r="G819" s="31"/>
      <c r="H819" s="31"/>
      <c r="I819" s="42"/>
      <c r="J819" s="31"/>
      <c r="K819" s="32"/>
      <c r="L819" s="31"/>
    </row>
    <row r="820" spans="1:12" s="7" customFormat="1" x14ac:dyDescent="0.3">
      <c r="A820" s="32"/>
      <c r="B820" s="32"/>
      <c r="C820" s="32"/>
      <c r="D820" s="31"/>
      <c r="E820" s="31"/>
      <c r="F820" s="31"/>
      <c r="G820" s="31"/>
      <c r="H820" s="31"/>
      <c r="I820" s="42"/>
      <c r="J820" s="31"/>
      <c r="K820" s="32"/>
      <c r="L820" s="31"/>
    </row>
    <row r="821" spans="1:12" s="7" customFormat="1" x14ac:dyDescent="0.3">
      <c r="A821" s="32"/>
      <c r="B821" s="32"/>
      <c r="C821" s="32"/>
      <c r="D821" s="31"/>
      <c r="E821" s="31"/>
      <c r="F821" s="31"/>
      <c r="G821" s="31"/>
      <c r="H821" s="31"/>
      <c r="I821" s="42"/>
      <c r="J821" s="31"/>
      <c r="K821" s="32"/>
      <c r="L821" s="31"/>
    </row>
    <row r="822" spans="1:12" s="7" customFormat="1" x14ac:dyDescent="0.3">
      <c r="A822" s="32"/>
      <c r="B822" s="32"/>
      <c r="C822" s="32"/>
      <c r="D822" s="31"/>
      <c r="E822" s="31"/>
      <c r="F822" s="31"/>
      <c r="G822" s="31"/>
      <c r="H822" s="31"/>
      <c r="I822" s="42"/>
      <c r="J822" s="31"/>
      <c r="K822" s="32"/>
      <c r="L822" s="31"/>
    </row>
    <row r="823" spans="1:12" s="7" customFormat="1" x14ac:dyDescent="0.3">
      <c r="A823" s="32"/>
      <c r="B823" s="32"/>
      <c r="C823" s="32"/>
      <c r="D823" s="31"/>
      <c r="E823" s="31"/>
      <c r="F823" s="31"/>
      <c r="G823" s="31"/>
      <c r="H823" s="31"/>
      <c r="I823" s="42"/>
      <c r="J823" s="31"/>
      <c r="K823" s="32"/>
      <c r="L823" s="31"/>
    </row>
    <row r="824" spans="1:12" s="7" customFormat="1" x14ac:dyDescent="0.3">
      <c r="A824" s="32"/>
      <c r="B824" s="32"/>
      <c r="C824" s="32"/>
      <c r="D824" s="31"/>
      <c r="E824" s="31"/>
      <c r="F824" s="31"/>
      <c r="G824" s="31"/>
      <c r="H824" s="31"/>
      <c r="I824" s="42"/>
      <c r="J824" s="31"/>
      <c r="K824" s="32"/>
      <c r="L824" s="31"/>
    </row>
    <row r="825" spans="1:12" s="7" customFormat="1" x14ac:dyDescent="0.3">
      <c r="A825" s="32"/>
      <c r="B825" s="32"/>
      <c r="C825" s="32"/>
      <c r="D825" s="31"/>
      <c r="E825" s="31"/>
      <c r="F825" s="31"/>
      <c r="G825" s="31"/>
      <c r="H825" s="31"/>
      <c r="I825" s="42"/>
      <c r="J825" s="31"/>
      <c r="K825" s="32"/>
      <c r="L825" s="31"/>
    </row>
    <row r="826" spans="1:12" s="7" customFormat="1" x14ac:dyDescent="0.3">
      <c r="A826" s="32"/>
      <c r="B826" s="32"/>
      <c r="C826" s="32"/>
      <c r="D826" s="31"/>
      <c r="E826" s="31"/>
      <c r="F826" s="31"/>
      <c r="G826" s="31"/>
      <c r="H826" s="31"/>
      <c r="I826" s="42"/>
      <c r="J826" s="31"/>
      <c r="K826" s="32"/>
      <c r="L826" s="31"/>
    </row>
    <row r="827" spans="1:12" s="7" customFormat="1" x14ac:dyDescent="0.3">
      <c r="A827" s="32"/>
      <c r="B827" s="32"/>
      <c r="C827" s="32"/>
      <c r="D827" s="31"/>
      <c r="E827" s="31"/>
      <c r="F827" s="31"/>
      <c r="G827" s="31"/>
      <c r="H827" s="31"/>
      <c r="I827" s="42"/>
      <c r="J827" s="31"/>
      <c r="K827" s="32"/>
      <c r="L827" s="31"/>
    </row>
    <row r="828" spans="1:12" s="7" customFormat="1" x14ac:dyDescent="0.3">
      <c r="A828" s="32"/>
      <c r="B828" s="32"/>
      <c r="C828" s="32"/>
      <c r="D828" s="31"/>
      <c r="E828" s="31"/>
      <c r="F828" s="31"/>
      <c r="G828" s="31"/>
      <c r="H828" s="31"/>
      <c r="I828" s="42"/>
      <c r="J828" s="31"/>
      <c r="K828" s="32"/>
      <c r="L828" s="31"/>
    </row>
    <row r="829" spans="1:12" s="7" customFormat="1" x14ac:dyDescent="0.3">
      <c r="A829" s="32"/>
      <c r="B829" s="32"/>
      <c r="C829" s="32"/>
      <c r="D829" s="31"/>
      <c r="E829" s="31"/>
      <c r="F829" s="31"/>
      <c r="G829" s="31"/>
      <c r="H829" s="31"/>
      <c r="I829" s="42"/>
      <c r="J829" s="31"/>
      <c r="K829" s="32"/>
      <c r="L829" s="31"/>
    </row>
    <row r="830" spans="1:12" s="7" customFormat="1" x14ac:dyDescent="0.3">
      <c r="A830" s="32"/>
      <c r="B830" s="32"/>
      <c r="C830" s="32"/>
      <c r="D830" s="31"/>
      <c r="E830" s="31"/>
      <c r="F830" s="31"/>
      <c r="G830" s="31"/>
      <c r="H830" s="31"/>
      <c r="I830" s="42"/>
      <c r="J830" s="31"/>
      <c r="K830" s="32"/>
      <c r="L830" s="31"/>
    </row>
    <row r="831" spans="1:12" s="7" customFormat="1" x14ac:dyDescent="0.3">
      <c r="A831" s="32"/>
      <c r="B831" s="32"/>
      <c r="C831" s="32"/>
      <c r="D831" s="31"/>
      <c r="E831" s="31"/>
      <c r="F831" s="31"/>
      <c r="G831" s="31"/>
      <c r="H831" s="31"/>
      <c r="I831" s="42"/>
      <c r="J831" s="31"/>
      <c r="K831" s="32"/>
      <c r="L831" s="31"/>
    </row>
    <row r="832" spans="1:12" s="7" customFormat="1" x14ac:dyDescent="0.3">
      <c r="A832" s="32"/>
      <c r="B832" s="32"/>
      <c r="C832" s="32"/>
      <c r="D832" s="31"/>
      <c r="E832" s="31"/>
      <c r="F832" s="31"/>
      <c r="G832" s="31"/>
      <c r="H832" s="31"/>
      <c r="I832" s="42"/>
      <c r="J832" s="31"/>
      <c r="K832" s="32"/>
      <c r="L832" s="31"/>
    </row>
    <row r="833" spans="1:12" s="7" customFormat="1" x14ac:dyDescent="0.3">
      <c r="A833" s="32"/>
      <c r="B833" s="32"/>
      <c r="C833" s="32"/>
      <c r="D833" s="31"/>
      <c r="E833" s="31"/>
      <c r="F833" s="31"/>
      <c r="G833" s="31"/>
      <c r="H833" s="31"/>
      <c r="I833" s="42"/>
      <c r="J833" s="31"/>
      <c r="K833" s="32"/>
      <c r="L833" s="31"/>
    </row>
    <row r="834" spans="1:12" s="7" customFormat="1" x14ac:dyDescent="0.3">
      <c r="A834" s="32"/>
      <c r="B834" s="32"/>
      <c r="C834" s="32"/>
      <c r="D834" s="31"/>
      <c r="E834" s="31"/>
      <c r="F834" s="31"/>
      <c r="G834" s="31"/>
      <c r="H834" s="31"/>
      <c r="I834" s="42"/>
      <c r="J834" s="31"/>
      <c r="K834" s="32"/>
      <c r="L834" s="31"/>
    </row>
    <row r="835" spans="1:12" s="7" customFormat="1" x14ac:dyDescent="0.3">
      <c r="A835" s="32"/>
      <c r="B835" s="32"/>
      <c r="C835" s="32"/>
      <c r="D835" s="31"/>
      <c r="E835" s="31"/>
      <c r="F835" s="31"/>
      <c r="G835" s="31"/>
      <c r="H835" s="31"/>
      <c r="I835" s="42"/>
      <c r="J835" s="31"/>
      <c r="K835" s="32"/>
      <c r="L835" s="31"/>
    </row>
    <row r="836" spans="1:12" s="7" customFormat="1" x14ac:dyDescent="0.3">
      <c r="A836" s="32"/>
      <c r="B836" s="32"/>
      <c r="C836" s="32"/>
      <c r="D836" s="31"/>
      <c r="E836" s="31"/>
      <c r="F836" s="31"/>
      <c r="G836" s="31"/>
      <c r="H836" s="31"/>
      <c r="I836" s="42"/>
      <c r="J836" s="31"/>
      <c r="K836" s="32"/>
      <c r="L836" s="31"/>
    </row>
    <row r="837" spans="1:12" s="7" customFormat="1" x14ac:dyDescent="0.3">
      <c r="A837" s="32"/>
      <c r="B837" s="32"/>
      <c r="C837" s="32"/>
      <c r="D837" s="31"/>
      <c r="E837" s="31"/>
      <c r="F837" s="31"/>
      <c r="G837" s="31"/>
      <c r="H837" s="31"/>
      <c r="I837" s="42"/>
      <c r="J837" s="31"/>
      <c r="K837" s="32"/>
      <c r="L837" s="31"/>
    </row>
    <row r="838" spans="1:12" s="7" customFormat="1" x14ac:dyDescent="0.3">
      <c r="A838" s="32"/>
      <c r="B838" s="32"/>
      <c r="C838" s="32"/>
      <c r="D838" s="31"/>
      <c r="E838" s="31"/>
      <c r="F838" s="31"/>
      <c r="G838" s="31"/>
      <c r="H838" s="31"/>
      <c r="I838" s="42"/>
      <c r="J838" s="31"/>
      <c r="K838" s="32"/>
      <c r="L838" s="31"/>
    </row>
    <row r="839" spans="1:12" s="7" customFormat="1" x14ac:dyDescent="0.3">
      <c r="A839" s="32"/>
      <c r="B839" s="32"/>
      <c r="C839" s="32"/>
      <c r="D839" s="31"/>
      <c r="E839" s="31"/>
      <c r="F839" s="31"/>
      <c r="G839" s="31"/>
      <c r="H839" s="31"/>
      <c r="I839" s="42"/>
      <c r="J839" s="31"/>
      <c r="K839" s="32"/>
      <c r="L839" s="31"/>
    </row>
    <row r="840" spans="1:12" s="7" customFormat="1" x14ac:dyDescent="0.3">
      <c r="A840" s="32"/>
      <c r="B840" s="32"/>
      <c r="C840" s="32"/>
      <c r="D840" s="31"/>
      <c r="E840" s="31"/>
      <c r="F840" s="31"/>
      <c r="G840" s="31"/>
      <c r="H840" s="31"/>
      <c r="I840" s="42"/>
      <c r="J840" s="31"/>
      <c r="K840" s="32"/>
      <c r="L840" s="31"/>
    </row>
    <row r="841" spans="1:12" s="7" customFormat="1" x14ac:dyDescent="0.3">
      <c r="A841" s="32"/>
      <c r="B841" s="32"/>
      <c r="C841" s="32"/>
      <c r="D841" s="31"/>
      <c r="E841" s="31"/>
      <c r="F841" s="31"/>
      <c r="G841" s="31"/>
      <c r="H841" s="31"/>
      <c r="I841" s="42"/>
      <c r="J841" s="31"/>
      <c r="K841" s="32"/>
      <c r="L841" s="31"/>
    </row>
    <row r="842" spans="1:12" s="7" customFormat="1" x14ac:dyDescent="0.3">
      <c r="A842" s="32"/>
      <c r="B842" s="32"/>
      <c r="C842" s="32"/>
      <c r="D842" s="31"/>
      <c r="E842" s="31"/>
      <c r="F842" s="31"/>
      <c r="G842" s="31"/>
      <c r="H842" s="31"/>
      <c r="I842" s="42"/>
      <c r="J842" s="31"/>
      <c r="K842" s="32"/>
      <c r="L842" s="31"/>
    </row>
    <row r="843" spans="1:12" s="7" customFormat="1" x14ac:dyDescent="0.3">
      <c r="A843" s="32"/>
      <c r="B843" s="32"/>
      <c r="C843" s="32"/>
      <c r="D843" s="31"/>
      <c r="E843" s="31"/>
      <c r="F843" s="31"/>
      <c r="G843" s="31"/>
      <c r="H843" s="31"/>
      <c r="I843" s="42"/>
      <c r="J843" s="31"/>
      <c r="K843" s="32"/>
      <c r="L843" s="31"/>
    </row>
    <row r="844" spans="1:12" s="7" customFormat="1" x14ac:dyDescent="0.3">
      <c r="A844" s="32"/>
      <c r="B844" s="32"/>
      <c r="C844" s="32"/>
      <c r="D844" s="31"/>
      <c r="E844" s="31"/>
      <c r="F844" s="31"/>
      <c r="G844" s="31"/>
      <c r="H844" s="31"/>
      <c r="I844" s="42"/>
      <c r="J844" s="31"/>
      <c r="K844" s="32"/>
      <c r="L844" s="31"/>
    </row>
    <row r="845" spans="1:12" s="7" customFormat="1" x14ac:dyDescent="0.3">
      <c r="A845" s="32"/>
      <c r="B845" s="32"/>
      <c r="C845" s="32"/>
      <c r="D845" s="31"/>
      <c r="E845" s="31"/>
      <c r="F845" s="31"/>
      <c r="G845" s="31"/>
      <c r="H845" s="31"/>
      <c r="I845" s="42"/>
      <c r="J845" s="31"/>
      <c r="K845" s="32"/>
      <c r="L845" s="31"/>
    </row>
    <row r="846" spans="1:12" s="7" customFormat="1" x14ac:dyDescent="0.3">
      <c r="A846" s="32"/>
      <c r="B846" s="32"/>
      <c r="C846" s="32"/>
      <c r="D846" s="31"/>
      <c r="E846" s="31"/>
      <c r="F846" s="31"/>
      <c r="G846" s="31"/>
      <c r="H846" s="31"/>
      <c r="I846" s="42"/>
      <c r="J846" s="31"/>
      <c r="K846" s="32"/>
      <c r="L846" s="31"/>
    </row>
    <row r="847" spans="1:12" s="7" customFormat="1" x14ac:dyDescent="0.3">
      <c r="A847" s="32"/>
      <c r="B847" s="32"/>
      <c r="C847" s="32"/>
      <c r="D847" s="31"/>
      <c r="E847" s="31"/>
      <c r="F847" s="31"/>
      <c r="G847" s="31"/>
      <c r="H847" s="31"/>
      <c r="I847" s="42"/>
      <c r="J847" s="31"/>
      <c r="K847" s="32"/>
      <c r="L847" s="31"/>
    </row>
    <row r="848" spans="1:12" s="7" customFormat="1" x14ac:dyDescent="0.3">
      <c r="A848" s="32"/>
      <c r="B848" s="32"/>
      <c r="C848" s="32"/>
      <c r="D848" s="31"/>
      <c r="E848" s="31"/>
      <c r="F848" s="31"/>
      <c r="G848" s="31"/>
      <c r="H848" s="31"/>
      <c r="I848" s="42"/>
      <c r="J848" s="31"/>
      <c r="K848" s="32"/>
      <c r="L848" s="31"/>
    </row>
    <row r="849" spans="1:12" s="7" customFormat="1" x14ac:dyDescent="0.3">
      <c r="A849" s="32"/>
      <c r="B849" s="32"/>
      <c r="C849" s="32"/>
      <c r="D849" s="31"/>
      <c r="E849" s="31"/>
      <c r="F849" s="31"/>
      <c r="G849" s="31"/>
      <c r="H849" s="31"/>
      <c r="I849" s="42"/>
      <c r="J849" s="31"/>
      <c r="K849" s="32"/>
      <c r="L849" s="31"/>
    </row>
    <row r="850" spans="1:12" s="7" customFormat="1" x14ac:dyDescent="0.3">
      <c r="A850" s="32"/>
      <c r="B850" s="32"/>
      <c r="C850" s="32"/>
      <c r="D850" s="31"/>
      <c r="E850" s="31"/>
      <c r="F850" s="31"/>
      <c r="G850" s="31"/>
      <c r="H850" s="31"/>
      <c r="I850" s="42"/>
      <c r="J850" s="31"/>
      <c r="K850" s="32"/>
      <c r="L850" s="31"/>
    </row>
    <row r="851" spans="1:12" s="7" customFormat="1" x14ac:dyDescent="0.3">
      <c r="A851" s="32"/>
      <c r="B851" s="32"/>
      <c r="C851" s="32"/>
      <c r="D851" s="31"/>
      <c r="E851" s="31"/>
      <c r="F851" s="31"/>
      <c r="G851" s="31"/>
      <c r="H851" s="31"/>
      <c r="I851" s="42"/>
      <c r="J851" s="31"/>
      <c r="K851" s="32"/>
      <c r="L851" s="31"/>
    </row>
    <row r="852" spans="1:12" s="7" customFormat="1" x14ac:dyDescent="0.3">
      <c r="A852" s="32"/>
      <c r="B852" s="32"/>
      <c r="C852" s="32"/>
      <c r="D852" s="31"/>
      <c r="E852" s="31"/>
      <c r="F852" s="31"/>
      <c r="G852" s="31"/>
      <c r="H852" s="31"/>
      <c r="I852" s="42"/>
      <c r="J852" s="31"/>
      <c r="K852" s="32"/>
      <c r="L852" s="31"/>
    </row>
    <row r="853" spans="1:12" s="7" customFormat="1" x14ac:dyDescent="0.3">
      <c r="A853" s="32"/>
      <c r="B853" s="32"/>
      <c r="C853" s="32"/>
      <c r="D853" s="31"/>
      <c r="E853" s="31"/>
      <c r="F853" s="31"/>
      <c r="G853" s="31"/>
      <c r="H853" s="31"/>
      <c r="I853" s="42"/>
      <c r="J853" s="31"/>
      <c r="K853" s="32"/>
      <c r="L853" s="31"/>
    </row>
    <row r="854" spans="1:12" s="7" customFormat="1" x14ac:dyDescent="0.3">
      <c r="A854" s="32"/>
      <c r="B854" s="32"/>
      <c r="C854" s="32"/>
      <c r="D854" s="31"/>
      <c r="E854" s="31"/>
      <c r="F854" s="31"/>
      <c r="G854" s="31"/>
      <c r="H854" s="31"/>
      <c r="I854" s="42"/>
      <c r="J854" s="31"/>
      <c r="K854" s="32"/>
      <c r="L854" s="31"/>
    </row>
    <row r="855" spans="1:12" s="7" customFormat="1" x14ac:dyDescent="0.3">
      <c r="A855" s="32"/>
      <c r="B855" s="32"/>
      <c r="C855" s="32"/>
      <c r="D855" s="31"/>
      <c r="E855" s="31"/>
      <c r="F855" s="31"/>
      <c r="G855" s="31"/>
      <c r="H855" s="31"/>
      <c r="I855" s="42"/>
      <c r="J855" s="31"/>
      <c r="K855" s="32"/>
      <c r="L855" s="31"/>
    </row>
    <row r="856" spans="1:12" s="7" customFormat="1" x14ac:dyDescent="0.3">
      <c r="A856" s="32"/>
      <c r="B856" s="32"/>
      <c r="C856" s="32"/>
      <c r="D856" s="31"/>
      <c r="E856" s="31"/>
      <c r="F856" s="31"/>
      <c r="G856" s="31"/>
      <c r="H856" s="31"/>
      <c r="I856" s="42"/>
      <c r="J856" s="31"/>
      <c r="K856" s="32"/>
      <c r="L856" s="31"/>
    </row>
    <row r="857" spans="1:12" s="7" customFormat="1" x14ac:dyDescent="0.3">
      <c r="A857" s="32"/>
      <c r="B857" s="32"/>
      <c r="C857" s="32"/>
      <c r="D857" s="31"/>
      <c r="E857" s="31"/>
      <c r="F857" s="31"/>
      <c r="G857" s="31"/>
      <c r="H857" s="31"/>
      <c r="I857" s="42"/>
      <c r="J857" s="31"/>
      <c r="K857" s="32"/>
      <c r="L857" s="31"/>
    </row>
    <row r="858" spans="1:12" s="7" customFormat="1" x14ac:dyDescent="0.3">
      <c r="A858" s="32"/>
      <c r="B858" s="32"/>
      <c r="C858" s="32"/>
      <c r="D858" s="31"/>
      <c r="E858" s="31"/>
      <c r="F858" s="31"/>
      <c r="G858" s="31"/>
      <c r="H858" s="31"/>
      <c r="I858" s="42"/>
      <c r="J858" s="31"/>
      <c r="K858" s="32"/>
      <c r="L858" s="31"/>
    </row>
    <row r="859" spans="1:12" s="7" customFormat="1" x14ac:dyDescent="0.3">
      <c r="A859" s="32"/>
      <c r="B859" s="32"/>
      <c r="C859" s="32"/>
      <c r="D859" s="31"/>
      <c r="E859" s="31"/>
      <c r="F859" s="31"/>
      <c r="G859" s="31"/>
      <c r="H859" s="31"/>
      <c r="I859" s="42"/>
      <c r="J859" s="31"/>
      <c r="K859" s="32"/>
      <c r="L859" s="31"/>
    </row>
    <row r="860" spans="1:12" s="7" customFormat="1" x14ac:dyDescent="0.3">
      <c r="A860" s="32"/>
      <c r="B860" s="32"/>
      <c r="C860" s="32"/>
      <c r="D860" s="31"/>
      <c r="E860" s="31"/>
      <c r="F860" s="31"/>
      <c r="G860" s="31"/>
      <c r="H860" s="31"/>
      <c r="I860" s="42"/>
      <c r="J860" s="31"/>
      <c r="K860" s="32"/>
      <c r="L860" s="31"/>
    </row>
    <row r="861" spans="1:12" s="7" customFormat="1" x14ac:dyDescent="0.3">
      <c r="A861" s="32"/>
      <c r="B861" s="32"/>
      <c r="C861" s="32"/>
      <c r="D861" s="31"/>
      <c r="E861" s="31"/>
      <c r="F861" s="31"/>
      <c r="G861" s="31"/>
      <c r="H861" s="31"/>
      <c r="I861" s="42"/>
      <c r="J861" s="31"/>
      <c r="K861" s="32"/>
      <c r="L861" s="31"/>
    </row>
    <row r="862" spans="1:12" s="7" customFormat="1" x14ac:dyDescent="0.3">
      <c r="A862" s="32"/>
      <c r="B862" s="32"/>
      <c r="C862" s="32"/>
      <c r="D862" s="31"/>
      <c r="E862" s="31"/>
      <c r="F862" s="31"/>
      <c r="G862" s="31"/>
      <c r="H862" s="31"/>
      <c r="I862" s="42"/>
      <c r="J862" s="31"/>
      <c r="K862" s="32"/>
      <c r="L862" s="31"/>
    </row>
    <row r="863" spans="1:12" s="7" customFormat="1" x14ac:dyDescent="0.3">
      <c r="A863" s="32"/>
      <c r="B863" s="32"/>
      <c r="C863" s="32"/>
      <c r="D863" s="31"/>
      <c r="E863" s="31"/>
      <c r="F863" s="31"/>
      <c r="G863" s="31"/>
      <c r="H863" s="31"/>
      <c r="I863" s="42"/>
      <c r="J863" s="31"/>
      <c r="K863" s="32"/>
      <c r="L863" s="31"/>
    </row>
    <row r="864" spans="1:12" s="7" customFormat="1" x14ac:dyDescent="0.3">
      <c r="A864" s="32"/>
      <c r="B864" s="32"/>
      <c r="C864" s="32"/>
      <c r="D864" s="31"/>
      <c r="E864" s="31"/>
      <c r="F864" s="31"/>
      <c r="G864" s="31"/>
      <c r="H864" s="31"/>
      <c r="I864" s="42"/>
      <c r="J864" s="31"/>
      <c r="K864" s="32"/>
      <c r="L864" s="31"/>
    </row>
    <row r="865" spans="1:12" s="7" customFormat="1" x14ac:dyDescent="0.3">
      <c r="A865" s="32"/>
      <c r="B865" s="32"/>
      <c r="C865" s="32"/>
      <c r="D865" s="31"/>
      <c r="E865" s="31"/>
      <c r="F865" s="31"/>
      <c r="G865" s="31"/>
      <c r="H865" s="31"/>
      <c r="I865" s="42"/>
      <c r="J865" s="31"/>
      <c r="K865" s="32"/>
      <c r="L865" s="31"/>
    </row>
    <row r="866" spans="1:12" s="7" customFormat="1" x14ac:dyDescent="0.3">
      <c r="A866" s="32"/>
      <c r="B866" s="32"/>
      <c r="C866" s="32"/>
      <c r="D866" s="31"/>
      <c r="E866" s="31"/>
      <c r="F866" s="31"/>
      <c r="G866" s="31"/>
      <c r="H866" s="31"/>
      <c r="I866" s="42"/>
      <c r="J866" s="31"/>
      <c r="K866" s="32"/>
      <c r="L866" s="31"/>
    </row>
    <row r="867" spans="1:12" s="7" customFormat="1" x14ac:dyDescent="0.3">
      <c r="A867" s="32"/>
      <c r="B867" s="32"/>
      <c r="C867" s="32"/>
      <c r="D867" s="31"/>
      <c r="E867" s="31"/>
      <c r="F867" s="31"/>
      <c r="G867" s="31"/>
      <c r="H867" s="31"/>
      <c r="I867" s="42"/>
      <c r="J867" s="31"/>
      <c r="K867" s="32"/>
      <c r="L867" s="31"/>
    </row>
    <row r="868" spans="1:12" s="7" customFormat="1" x14ac:dyDescent="0.3">
      <c r="A868" s="32"/>
      <c r="B868" s="32"/>
      <c r="C868" s="32"/>
      <c r="D868" s="31"/>
      <c r="E868" s="31"/>
      <c r="F868" s="31"/>
      <c r="G868" s="31"/>
      <c r="H868" s="31"/>
      <c r="I868" s="42"/>
      <c r="J868" s="31"/>
      <c r="K868" s="32"/>
      <c r="L868" s="31"/>
    </row>
    <row r="869" spans="1:12" s="7" customFormat="1" x14ac:dyDescent="0.3">
      <c r="A869" s="32"/>
      <c r="B869" s="32"/>
      <c r="C869" s="32"/>
      <c r="D869" s="31"/>
      <c r="E869" s="31"/>
      <c r="F869" s="31"/>
      <c r="G869" s="31"/>
      <c r="H869" s="31"/>
      <c r="I869" s="42"/>
      <c r="J869" s="31"/>
      <c r="K869" s="32"/>
      <c r="L869" s="31"/>
    </row>
    <row r="870" spans="1:12" s="7" customFormat="1" x14ac:dyDescent="0.3">
      <c r="A870" s="32"/>
      <c r="B870" s="32"/>
      <c r="C870" s="32"/>
      <c r="D870" s="31"/>
      <c r="E870" s="31"/>
      <c r="F870" s="31"/>
      <c r="G870" s="31"/>
      <c r="H870" s="31"/>
      <c r="I870" s="42"/>
      <c r="J870" s="31"/>
      <c r="K870" s="32"/>
      <c r="L870" s="31"/>
    </row>
    <row r="871" spans="1:12" s="7" customFormat="1" x14ac:dyDescent="0.3">
      <c r="A871" s="32"/>
      <c r="B871" s="32"/>
      <c r="C871" s="32"/>
      <c r="D871" s="31"/>
      <c r="E871" s="31"/>
      <c r="F871" s="31"/>
      <c r="G871" s="31"/>
      <c r="H871" s="31"/>
      <c r="I871" s="42"/>
      <c r="J871" s="31"/>
      <c r="K871" s="32"/>
      <c r="L871" s="31"/>
    </row>
    <row r="872" spans="1:12" s="7" customFormat="1" x14ac:dyDescent="0.3">
      <c r="A872" s="32"/>
      <c r="B872" s="32"/>
      <c r="C872" s="32"/>
      <c r="D872" s="31"/>
      <c r="E872" s="31"/>
      <c r="F872" s="31"/>
      <c r="G872" s="31"/>
      <c r="H872" s="31"/>
      <c r="I872" s="42"/>
      <c r="J872" s="31"/>
      <c r="K872" s="32"/>
      <c r="L872" s="31"/>
    </row>
    <row r="873" spans="1:12" s="7" customFormat="1" x14ac:dyDescent="0.3">
      <c r="A873" s="32"/>
      <c r="B873" s="32"/>
      <c r="C873" s="32"/>
      <c r="D873" s="31"/>
      <c r="E873" s="31"/>
      <c r="F873" s="31"/>
      <c r="G873" s="31"/>
      <c r="H873" s="31"/>
      <c r="I873" s="42"/>
      <c r="J873" s="31"/>
      <c r="K873" s="32"/>
      <c r="L873" s="31"/>
    </row>
    <row r="874" spans="1:12" s="7" customFormat="1" x14ac:dyDescent="0.3">
      <c r="A874" s="32"/>
      <c r="B874" s="32"/>
      <c r="C874" s="32"/>
      <c r="D874" s="31"/>
      <c r="E874" s="31"/>
      <c r="F874" s="31"/>
      <c r="G874" s="31"/>
      <c r="H874" s="31"/>
      <c r="I874" s="42"/>
      <c r="J874" s="31"/>
      <c r="K874" s="32"/>
      <c r="L874" s="31"/>
    </row>
    <row r="875" spans="1:12" s="7" customFormat="1" x14ac:dyDescent="0.3">
      <c r="A875" s="32"/>
      <c r="B875" s="32"/>
      <c r="C875" s="32"/>
      <c r="D875" s="31"/>
      <c r="E875" s="31"/>
      <c r="F875" s="31"/>
      <c r="G875" s="31"/>
      <c r="H875" s="31"/>
      <c r="I875" s="42"/>
      <c r="J875" s="31"/>
      <c r="K875" s="32"/>
      <c r="L875" s="31"/>
    </row>
    <row r="876" spans="1:12" s="7" customFormat="1" x14ac:dyDescent="0.3">
      <c r="A876" s="32"/>
      <c r="B876" s="32"/>
      <c r="C876" s="32"/>
      <c r="D876" s="31"/>
      <c r="E876" s="31"/>
      <c r="F876" s="31"/>
      <c r="G876" s="31"/>
      <c r="H876" s="31"/>
      <c r="I876" s="42"/>
      <c r="J876" s="31"/>
      <c r="K876" s="32"/>
      <c r="L876" s="31"/>
    </row>
    <row r="877" spans="1:12" s="7" customFormat="1" x14ac:dyDescent="0.3">
      <c r="A877" s="32"/>
      <c r="B877" s="32"/>
      <c r="C877" s="32"/>
      <c r="D877" s="31"/>
      <c r="E877" s="31"/>
      <c r="F877" s="31"/>
      <c r="G877" s="31"/>
      <c r="H877" s="31"/>
      <c r="I877" s="42"/>
      <c r="J877" s="31"/>
      <c r="K877" s="32"/>
      <c r="L877" s="31"/>
    </row>
    <row r="878" spans="1:12" s="7" customFormat="1" x14ac:dyDescent="0.3">
      <c r="A878" s="32"/>
      <c r="B878" s="32"/>
      <c r="C878" s="32"/>
      <c r="D878" s="31"/>
      <c r="E878" s="31"/>
      <c r="F878" s="31"/>
      <c r="G878" s="31"/>
      <c r="H878" s="31"/>
      <c r="I878" s="42"/>
      <c r="J878" s="31"/>
      <c r="K878" s="32"/>
      <c r="L878" s="31"/>
    </row>
    <row r="879" spans="1:12" s="7" customFormat="1" x14ac:dyDescent="0.3">
      <c r="A879" s="32"/>
      <c r="B879" s="32"/>
      <c r="C879" s="32"/>
      <c r="D879" s="31"/>
      <c r="E879" s="31"/>
      <c r="F879" s="31"/>
      <c r="G879" s="31"/>
      <c r="H879" s="31"/>
      <c r="I879" s="42"/>
      <c r="J879" s="31"/>
      <c r="K879" s="32"/>
      <c r="L879" s="31"/>
    </row>
    <row r="880" spans="1:12" s="7" customFormat="1" x14ac:dyDescent="0.3">
      <c r="A880" s="32"/>
      <c r="B880" s="32"/>
      <c r="C880" s="32"/>
      <c r="D880" s="31"/>
      <c r="E880" s="31"/>
      <c r="F880" s="31"/>
      <c r="G880" s="31"/>
      <c r="H880" s="31"/>
      <c r="I880" s="42"/>
      <c r="J880" s="31"/>
      <c r="K880" s="32"/>
      <c r="L880" s="31"/>
    </row>
    <row r="881" spans="1:12" s="7" customFormat="1" x14ac:dyDescent="0.3">
      <c r="A881" s="32"/>
      <c r="B881" s="32"/>
      <c r="C881" s="32"/>
      <c r="D881" s="31"/>
      <c r="E881" s="31"/>
      <c r="F881" s="31"/>
      <c r="G881" s="31"/>
      <c r="H881" s="31"/>
      <c r="I881" s="42"/>
      <c r="J881" s="31"/>
      <c r="K881" s="32"/>
      <c r="L881" s="31"/>
    </row>
    <row r="882" spans="1:12" s="7" customFormat="1" x14ac:dyDescent="0.3">
      <c r="A882" s="32"/>
      <c r="B882" s="32"/>
      <c r="C882" s="32"/>
      <c r="D882" s="31"/>
      <c r="E882" s="31"/>
      <c r="F882" s="31"/>
      <c r="G882" s="31"/>
      <c r="H882" s="31"/>
      <c r="I882" s="42"/>
      <c r="J882" s="31"/>
      <c r="K882" s="32"/>
      <c r="L882" s="31"/>
    </row>
    <row r="883" spans="1:12" s="7" customFormat="1" x14ac:dyDescent="0.3">
      <c r="A883" s="32"/>
      <c r="B883" s="32"/>
      <c r="C883" s="32"/>
      <c r="D883" s="31"/>
      <c r="E883" s="31"/>
      <c r="F883" s="31"/>
      <c r="G883" s="31"/>
      <c r="H883" s="31"/>
      <c r="I883" s="42"/>
      <c r="J883" s="31"/>
      <c r="K883" s="32"/>
      <c r="L883" s="31"/>
    </row>
    <row r="884" spans="1:12" s="7" customFormat="1" x14ac:dyDescent="0.3">
      <c r="A884" s="32"/>
      <c r="B884" s="32"/>
      <c r="C884" s="32"/>
      <c r="D884" s="31"/>
      <c r="E884" s="31"/>
      <c r="F884" s="31"/>
      <c r="G884" s="31"/>
      <c r="H884" s="31"/>
      <c r="I884" s="42"/>
      <c r="J884" s="31"/>
      <c r="K884" s="32"/>
      <c r="L884" s="31"/>
    </row>
    <row r="885" spans="1:12" s="7" customFormat="1" x14ac:dyDescent="0.3">
      <c r="A885" s="32"/>
      <c r="B885" s="32"/>
      <c r="C885" s="32"/>
      <c r="D885" s="31"/>
      <c r="E885" s="31"/>
      <c r="F885" s="31"/>
      <c r="G885" s="31"/>
      <c r="H885" s="31"/>
      <c r="I885" s="42"/>
      <c r="J885" s="31"/>
      <c r="K885" s="32"/>
      <c r="L885" s="31"/>
    </row>
    <row r="886" spans="1:12" s="7" customFormat="1" x14ac:dyDescent="0.3">
      <c r="A886" s="32"/>
      <c r="B886" s="32"/>
      <c r="C886" s="32"/>
      <c r="D886" s="31"/>
      <c r="E886" s="31"/>
      <c r="F886" s="31"/>
      <c r="G886" s="31"/>
      <c r="H886" s="31"/>
      <c r="I886" s="42"/>
      <c r="J886" s="31"/>
      <c r="K886" s="32"/>
      <c r="L886" s="31"/>
    </row>
    <row r="887" spans="1:12" s="7" customFormat="1" x14ac:dyDescent="0.3">
      <c r="A887" s="32"/>
      <c r="B887" s="32"/>
      <c r="C887" s="32"/>
      <c r="D887" s="31"/>
      <c r="E887" s="31"/>
      <c r="F887" s="31"/>
      <c r="G887" s="31"/>
      <c r="H887" s="31"/>
      <c r="I887" s="42"/>
      <c r="J887" s="31"/>
      <c r="K887" s="32"/>
      <c r="L887" s="31"/>
    </row>
    <row r="888" spans="1:12" s="7" customFormat="1" x14ac:dyDescent="0.3">
      <c r="A888" s="32"/>
      <c r="B888" s="32"/>
      <c r="C888" s="32"/>
      <c r="D888" s="31"/>
      <c r="E888" s="31"/>
      <c r="F888" s="31"/>
      <c r="G888" s="31"/>
      <c r="H888" s="31"/>
      <c r="I888" s="42"/>
      <c r="J888" s="31"/>
      <c r="K888" s="32"/>
      <c r="L888" s="31"/>
    </row>
    <row r="889" spans="1:12" s="7" customFormat="1" x14ac:dyDescent="0.3">
      <c r="A889" s="32"/>
      <c r="B889" s="32"/>
      <c r="C889" s="32"/>
      <c r="D889" s="31"/>
      <c r="E889" s="31"/>
      <c r="F889" s="31"/>
      <c r="G889" s="31"/>
      <c r="H889" s="31"/>
      <c r="I889" s="42"/>
      <c r="J889" s="31"/>
      <c r="K889" s="32"/>
      <c r="L889" s="31"/>
    </row>
    <row r="890" spans="1:12" s="7" customFormat="1" x14ac:dyDescent="0.3">
      <c r="A890" s="32"/>
      <c r="B890" s="32"/>
      <c r="C890" s="32"/>
      <c r="D890" s="31"/>
      <c r="E890" s="31"/>
      <c r="F890" s="31"/>
      <c r="G890" s="31"/>
      <c r="H890" s="31"/>
      <c r="I890" s="42"/>
      <c r="J890" s="31"/>
      <c r="K890" s="32"/>
      <c r="L890" s="31"/>
    </row>
    <row r="891" spans="1:12" s="7" customFormat="1" x14ac:dyDescent="0.3">
      <c r="A891" s="32"/>
      <c r="B891" s="32"/>
      <c r="C891" s="32"/>
      <c r="D891" s="31"/>
      <c r="E891" s="31"/>
      <c r="F891" s="31"/>
      <c r="G891" s="31"/>
      <c r="H891" s="31"/>
      <c r="I891" s="42"/>
      <c r="J891" s="31"/>
      <c r="K891" s="32"/>
      <c r="L891" s="31"/>
    </row>
    <row r="892" spans="1:12" s="7" customFormat="1" x14ac:dyDescent="0.3">
      <c r="A892" s="32"/>
      <c r="B892" s="32"/>
      <c r="C892" s="32"/>
      <c r="D892" s="31"/>
      <c r="E892" s="31"/>
      <c r="F892" s="31"/>
      <c r="G892" s="31"/>
      <c r="H892" s="31"/>
      <c r="I892" s="42"/>
      <c r="J892" s="31"/>
      <c r="K892" s="32"/>
      <c r="L892" s="31"/>
    </row>
    <row r="893" spans="1:12" s="7" customFormat="1" x14ac:dyDescent="0.3">
      <c r="A893" s="32"/>
      <c r="B893" s="32"/>
      <c r="C893" s="32"/>
      <c r="D893" s="31"/>
      <c r="E893" s="31"/>
      <c r="F893" s="31"/>
      <c r="G893" s="31"/>
      <c r="H893" s="31"/>
      <c r="I893" s="42"/>
      <c r="J893" s="31"/>
      <c r="K893" s="32"/>
      <c r="L893" s="31"/>
    </row>
    <row r="894" spans="1:12" s="7" customFormat="1" x14ac:dyDescent="0.3">
      <c r="A894" s="32"/>
      <c r="B894" s="32"/>
      <c r="C894" s="32"/>
      <c r="D894" s="31"/>
      <c r="E894" s="31"/>
      <c r="F894" s="31"/>
      <c r="G894" s="31"/>
      <c r="H894" s="31"/>
      <c r="I894" s="42"/>
      <c r="J894" s="31"/>
      <c r="K894" s="32"/>
      <c r="L894" s="31"/>
    </row>
    <row r="895" spans="1:12" s="7" customFormat="1" x14ac:dyDescent="0.3">
      <c r="A895" s="32"/>
      <c r="B895" s="32"/>
      <c r="C895" s="32"/>
      <c r="D895" s="31"/>
      <c r="E895" s="31"/>
      <c r="F895" s="31"/>
      <c r="G895" s="31"/>
      <c r="H895" s="31"/>
      <c r="I895" s="42"/>
      <c r="J895" s="31"/>
      <c r="K895" s="32"/>
      <c r="L895" s="31"/>
    </row>
    <row r="896" spans="1:12" s="7" customFormat="1" x14ac:dyDescent="0.3">
      <c r="A896" s="32"/>
      <c r="B896" s="32"/>
      <c r="C896" s="32"/>
      <c r="D896" s="31"/>
      <c r="E896" s="31"/>
      <c r="F896" s="31"/>
      <c r="G896" s="31"/>
      <c r="H896" s="31"/>
      <c r="I896" s="42"/>
      <c r="J896" s="31"/>
      <c r="K896" s="32"/>
      <c r="L896" s="31"/>
    </row>
    <row r="897" spans="1:12" s="7" customFormat="1" x14ac:dyDescent="0.3">
      <c r="A897" s="32"/>
      <c r="B897" s="32"/>
      <c r="C897" s="32"/>
      <c r="D897" s="31"/>
      <c r="E897" s="31"/>
      <c r="F897" s="31"/>
      <c r="G897" s="31"/>
      <c r="H897" s="31"/>
      <c r="I897" s="42"/>
      <c r="J897" s="31"/>
      <c r="K897" s="32"/>
      <c r="L897" s="31"/>
    </row>
    <row r="898" spans="1:12" s="7" customFormat="1" x14ac:dyDescent="0.3">
      <c r="A898" s="32"/>
      <c r="B898" s="32"/>
      <c r="C898" s="32"/>
      <c r="D898" s="31"/>
      <c r="E898" s="31"/>
      <c r="F898" s="31"/>
      <c r="G898" s="31"/>
      <c r="H898" s="31"/>
      <c r="I898" s="42"/>
      <c r="J898" s="31"/>
      <c r="K898" s="32"/>
      <c r="L898" s="31"/>
    </row>
    <row r="899" spans="1:12" s="7" customFormat="1" x14ac:dyDescent="0.3">
      <c r="A899" s="32"/>
      <c r="B899" s="32"/>
      <c r="C899" s="32"/>
      <c r="D899" s="31"/>
      <c r="E899" s="31"/>
      <c r="F899" s="31"/>
      <c r="G899" s="31"/>
      <c r="H899" s="31"/>
      <c r="I899" s="42"/>
      <c r="J899" s="31"/>
      <c r="K899" s="32"/>
      <c r="L899" s="31"/>
    </row>
    <row r="900" spans="1:12" s="7" customFormat="1" x14ac:dyDescent="0.3">
      <c r="A900" s="32"/>
      <c r="B900" s="32"/>
      <c r="C900" s="32"/>
      <c r="D900" s="31"/>
      <c r="E900" s="31"/>
      <c r="F900" s="31"/>
      <c r="G900" s="31"/>
      <c r="H900" s="31"/>
      <c r="I900" s="42"/>
      <c r="J900" s="31"/>
      <c r="K900" s="32"/>
      <c r="L900" s="31"/>
    </row>
    <row r="901" spans="1:12" s="7" customFormat="1" x14ac:dyDescent="0.3">
      <c r="A901" s="32"/>
      <c r="B901" s="32"/>
      <c r="C901" s="32"/>
      <c r="D901" s="31"/>
      <c r="E901" s="31"/>
      <c r="F901" s="31"/>
      <c r="G901" s="31"/>
      <c r="H901" s="31"/>
      <c r="I901" s="42"/>
      <c r="J901" s="31"/>
      <c r="K901" s="32"/>
      <c r="L901" s="31"/>
    </row>
    <row r="902" spans="1:12" s="7" customFormat="1" x14ac:dyDescent="0.3">
      <c r="A902" s="32"/>
      <c r="B902" s="32"/>
      <c r="C902" s="32"/>
      <c r="D902" s="31"/>
      <c r="E902" s="31"/>
      <c r="F902" s="31"/>
      <c r="G902" s="31"/>
      <c r="H902" s="31"/>
      <c r="I902" s="42"/>
      <c r="J902" s="31"/>
      <c r="K902" s="32"/>
      <c r="L902" s="31"/>
    </row>
    <row r="903" spans="1:12" s="7" customFormat="1" x14ac:dyDescent="0.3">
      <c r="A903" s="32"/>
      <c r="B903" s="32"/>
      <c r="C903" s="32"/>
      <c r="D903" s="31"/>
      <c r="E903" s="31"/>
      <c r="F903" s="31"/>
      <c r="G903" s="31"/>
      <c r="H903" s="31"/>
      <c r="I903" s="42"/>
      <c r="J903" s="31"/>
      <c r="K903" s="32"/>
      <c r="L903" s="31"/>
    </row>
    <row r="904" spans="1:12" s="7" customFormat="1" x14ac:dyDescent="0.3">
      <c r="A904" s="32"/>
      <c r="B904" s="32"/>
      <c r="C904" s="32"/>
      <c r="D904" s="31"/>
      <c r="E904" s="31"/>
      <c r="F904" s="31"/>
      <c r="G904" s="31"/>
      <c r="H904" s="31"/>
      <c r="I904" s="42"/>
      <c r="J904" s="31"/>
      <c r="K904" s="32"/>
      <c r="L904" s="31"/>
    </row>
    <row r="905" spans="1:12" s="7" customFormat="1" x14ac:dyDescent="0.3">
      <c r="A905" s="32"/>
      <c r="B905" s="32"/>
      <c r="C905" s="32"/>
      <c r="D905" s="31"/>
      <c r="E905" s="31"/>
      <c r="F905" s="31"/>
      <c r="G905" s="31"/>
      <c r="H905" s="31"/>
      <c r="I905" s="42"/>
      <c r="J905" s="31"/>
      <c r="K905" s="32"/>
      <c r="L905" s="31"/>
    </row>
    <row r="906" spans="1:12" s="7" customFormat="1" x14ac:dyDescent="0.3">
      <c r="A906" s="32"/>
      <c r="B906" s="32"/>
      <c r="C906" s="32"/>
      <c r="D906" s="31"/>
      <c r="E906" s="31"/>
      <c r="F906" s="31"/>
      <c r="G906" s="31"/>
      <c r="H906" s="31"/>
      <c r="I906" s="42"/>
      <c r="J906" s="31"/>
      <c r="K906" s="32"/>
      <c r="L906" s="31"/>
    </row>
    <row r="907" spans="1:12" s="7" customFormat="1" x14ac:dyDescent="0.3">
      <c r="A907" s="32"/>
      <c r="B907" s="32"/>
      <c r="C907" s="32"/>
      <c r="D907" s="31"/>
      <c r="E907" s="31"/>
      <c r="F907" s="31"/>
      <c r="G907" s="31"/>
      <c r="H907" s="31"/>
      <c r="I907" s="42"/>
      <c r="J907" s="31"/>
      <c r="K907" s="32"/>
      <c r="L907" s="31"/>
    </row>
    <row r="908" spans="1:12" s="7" customFormat="1" x14ac:dyDescent="0.3">
      <c r="A908" s="32"/>
      <c r="B908" s="32"/>
      <c r="C908" s="32"/>
      <c r="D908" s="31"/>
      <c r="E908" s="31"/>
      <c r="F908" s="31"/>
      <c r="G908" s="31"/>
      <c r="H908" s="31"/>
      <c r="I908" s="42"/>
      <c r="J908" s="31"/>
      <c r="K908" s="32"/>
      <c r="L908" s="31"/>
    </row>
    <row r="909" spans="1:12" s="7" customFormat="1" x14ac:dyDescent="0.3">
      <c r="A909" s="32"/>
      <c r="B909" s="32"/>
      <c r="C909" s="32"/>
      <c r="D909" s="31"/>
      <c r="E909" s="31"/>
      <c r="F909" s="31"/>
      <c r="G909" s="31"/>
      <c r="H909" s="31"/>
      <c r="I909" s="42"/>
      <c r="J909" s="31"/>
      <c r="K909" s="32"/>
      <c r="L909" s="31"/>
    </row>
    <row r="910" spans="1:12" s="7" customFormat="1" x14ac:dyDescent="0.3">
      <c r="A910" s="32"/>
      <c r="B910" s="32"/>
      <c r="C910" s="32"/>
      <c r="D910" s="31"/>
      <c r="E910" s="31"/>
      <c r="F910" s="31"/>
      <c r="G910" s="31"/>
      <c r="H910" s="31"/>
      <c r="I910" s="42"/>
      <c r="J910" s="31"/>
      <c r="K910" s="32"/>
      <c r="L910" s="31"/>
    </row>
    <row r="911" spans="1:12" s="7" customFormat="1" x14ac:dyDescent="0.3">
      <c r="A911" s="32"/>
      <c r="B911" s="32"/>
      <c r="C911" s="32"/>
      <c r="D911" s="31"/>
      <c r="E911" s="31"/>
      <c r="F911" s="31"/>
      <c r="G911" s="31"/>
      <c r="H911" s="31"/>
      <c r="I911" s="42"/>
      <c r="J911" s="31"/>
      <c r="K911" s="32"/>
      <c r="L911" s="31"/>
    </row>
    <row r="912" spans="1:12" s="7" customFormat="1" x14ac:dyDescent="0.3">
      <c r="A912" s="32"/>
      <c r="B912" s="32"/>
      <c r="C912" s="32"/>
      <c r="D912" s="31"/>
      <c r="E912" s="31"/>
      <c r="F912" s="31"/>
      <c r="G912" s="31"/>
      <c r="H912" s="31"/>
      <c r="I912" s="42"/>
      <c r="J912" s="31"/>
      <c r="K912" s="32"/>
      <c r="L912" s="31"/>
    </row>
    <row r="913" spans="1:12" s="7" customFormat="1" x14ac:dyDescent="0.3">
      <c r="A913" s="32"/>
      <c r="B913" s="32"/>
      <c r="C913" s="32"/>
      <c r="D913" s="31"/>
      <c r="E913" s="31"/>
      <c r="F913" s="31"/>
      <c r="G913" s="31"/>
      <c r="H913" s="31"/>
      <c r="I913" s="42"/>
      <c r="J913" s="31"/>
      <c r="K913" s="32"/>
      <c r="L913" s="31"/>
    </row>
    <row r="914" spans="1:12" s="7" customFormat="1" x14ac:dyDescent="0.3">
      <c r="A914" s="32"/>
      <c r="B914" s="32"/>
      <c r="C914" s="32"/>
      <c r="D914" s="31"/>
      <c r="E914" s="31"/>
      <c r="F914" s="31"/>
      <c r="G914" s="31"/>
      <c r="H914" s="31"/>
      <c r="I914" s="42"/>
      <c r="J914" s="31"/>
      <c r="K914" s="32"/>
      <c r="L914" s="31"/>
    </row>
    <row r="915" spans="1:12" s="7" customFormat="1" x14ac:dyDescent="0.3">
      <c r="A915" s="32"/>
      <c r="B915" s="32"/>
      <c r="C915" s="32"/>
      <c r="D915" s="31"/>
      <c r="E915" s="31"/>
      <c r="F915" s="31"/>
      <c r="G915" s="31"/>
      <c r="H915" s="31"/>
      <c r="I915" s="42"/>
      <c r="J915" s="31"/>
      <c r="K915" s="32"/>
      <c r="L915" s="31"/>
    </row>
    <row r="916" spans="1:12" s="7" customFormat="1" x14ac:dyDescent="0.3">
      <c r="A916" s="32"/>
      <c r="B916" s="32"/>
      <c r="C916" s="32"/>
      <c r="D916" s="31"/>
      <c r="E916" s="31"/>
      <c r="F916" s="31"/>
      <c r="G916" s="31"/>
      <c r="H916" s="31"/>
      <c r="I916" s="42"/>
      <c r="J916" s="31"/>
      <c r="K916" s="32"/>
      <c r="L916" s="31"/>
    </row>
    <row r="917" spans="1:12" s="7" customFormat="1" x14ac:dyDescent="0.3">
      <c r="A917" s="32"/>
      <c r="B917" s="32"/>
      <c r="C917" s="32"/>
      <c r="D917" s="31"/>
      <c r="E917" s="31"/>
      <c r="F917" s="31"/>
      <c r="G917" s="31"/>
      <c r="H917" s="31"/>
      <c r="I917" s="42"/>
      <c r="J917" s="31"/>
      <c r="K917" s="32"/>
      <c r="L917" s="31"/>
    </row>
    <row r="918" spans="1:12" s="7" customFormat="1" x14ac:dyDescent="0.3">
      <c r="A918" s="32"/>
      <c r="B918" s="32"/>
      <c r="C918" s="32"/>
      <c r="D918" s="31"/>
      <c r="E918" s="31"/>
      <c r="F918" s="31"/>
      <c r="G918" s="31"/>
      <c r="H918" s="31"/>
      <c r="I918" s="42"/>
      <c r="J918" s="31"/>
      <c r="K918" s="32"/>
      <c r="L918" s="31"/>
    </row>
    <row r="919" spans="1:12" s="7" customFormat="1" x14ac:dyDescent="0.3">
      <c r="A919" s="32"/>
      <c r="B919" s="32"/>
      <c r="C919" s="32"/>
      <c r="D919" s="31"/>
      <c r="E919" s="31"/>
      <c r="F919" s="31"/>
      <c r="G919" s="31"/>
      <c r="H919" s="31"/>
      <c r="I919" s="42"/>
      <c r="J919" s="31"/>
      <c r="K919" s="32"/>
      <c r="L919" s="31"/>
    </row>
    <row r="920" spans="1:12" s="7" customFormat="1" x14ac:dyDescent="0.3">
      <c r="A920" s="32"/>
      <c r="B920" s="32"/>
      <c r="C920" s="32"/>
      <c r="D920" s="31"/>
      <c r="E920" s="31"/>
      <c r="F920" s="31"/>
      <c r="G920" s="31"/>
      <c r="H920" s="31"/>
      <c r="I920" s="42"/>
      <c r="J920" s="31"/>
      <c r="K920" s="32"/>
      <c r="L920" s="31"/>
    </row>
    <row r="921" spans="1:12" s="7" customFormat="1" x14ac:dyDescent="0.3">
      <c r="A921" s="32"/>
      <c r="B921" s="32"/>
      <c r="C921" s="32"/>
      <c r="D921" s="31"/>
      <c r="E921" s="31"/>
      <c r="F921" s="31"/>
      <c r="G921" s="31"/>
      <c r="H921" s="31"/>
      <c r="I921" s="42"/>
      <c r="J921" s="31"/>
      <c r="K921" s="32"/>
      <c r="L921" s="31"/>
    </row>
    <row r="922" spans="1:12" s="7" customFormat="1" x14ac:dyDescent="0.3">
      <c r="A922" s="32"/>
      <c r="B922" s="32"/>
      <c r="C922" s="32"/>
      <c r="D922" s="31"/>
      <c r="E922" s="31"/>
      <c r="F922" s="31"/>
      <c r="G922" s="31"/>
      <c r="H922" s="31"/>
      <c r="I922" s="42"/>
      <c r="J922" s="31"/>
      <c r="K922" s="32"/>
      <c r="L922" s="31"/>
    </row>
    <row r="923" spans="1:12" s="7" customFormat="1" x14ac:dyDescent="0.3">
      <c r="A923" s="32"/>
      <c r="B923" s="32"/>
      <c r="C923" s="32"/>
      <c r="D923" s="31"/>
      <c r="E923" s="31"/>
      <c r="F923" s="31"/>
      <c r="G923" s="31"/>
      <c r="H923" s="31"/>
      <c r="I923" s="42"/>
      <c r="J923" s="31"/>
      <c r="K923" s="32"/>
      <c r="L923" s="31"/>
    </row>
    <row r="924" spans="1:12" s="7" customFormat="1" x14ac:dyDescent="0.3">
      <c r="A924" s="32"/>
      <c r="B924" s="32"/>
      <c r="C924" s="32"/>
      <c r="D924" s="31"/>
      <c r="E924" s="31"/>
      <c r="F924" s="31"/>
      <c r="G924" s="31"/>
      <c r="H924" s="31"/>
      <c r="I924" s="42"/>
      <c r="J924" s="31"/>
      <c r="K924" s="32"/>
      <c r="L924" s="31"/>
    </row>
    <row r="925" spans="1:12" s="7" customFormat="1" x14ac:dyDescent="0.3">
      <c r="A925" s="32"/>
      <c r="B925" s="32"/>
      <c r="C925" s="32"/>
      <c r="D925" s="31"/>
      <c r="E925" s="31"/>
      <c r="F925" s="31"/>
      <c r="G925" s="31"/>
      <c r="H925" s="31"/>
      <c r="I925" s="42"/>
      <c r="J925" s="31"/>
      <c r="K925" s="32"/>
      <c r="L925" s="31"/>
    </row>
    <row r="926" spans="1:12" s="7" customFormat="1" x14ac:dyDescent="0.3">
      <c r="A926" s="32"/>
      <c r="B926" s="32"/>
      <c r="C926" s="32"/>
      <c r="D926" s="31"/>
      <c r="E926" s="31"/>
      <c r="F926" s="31"/>
      <c r="G926" s="31"/>
      <c r="H926" s="31"/>
      <c r="I926" s="42"/>
      <c r="J926" s="31"/>
      <c r="K926" s="32"/>
      <c r="L926" s="31"/>
    </row>
    <row r="927" spans="1:12" s="7" customFormat="1" x14ac:dyDescent="0.3">
      <c r="A927" s="32"/>
      <c r="B927" s="32"/>
      <c r="C927" s="32"/>
      <c r="D927" s="31"/>
      <c r="E927" s="31"/>
      <c r="F927" s="31"/>
      <c r="G927" s="31"/>
      <c r="H927" s="31"/>
      <c r="I927" s="42"/>
      <c r="J927" s="31"/>
      <c r="K927" s="32"/>
      <c r="L927" s="31"/>
    </row>
    <row r="928" spans="1:12" s="7" customFormat="1" x14ac:dyDescent="0.3">
      <c r="A928" s="32"/>
      <c r="B928" s="32"/>
      <c r="C928" s="32"/>
      <c r="D928" s="31"/>
      <c r="E928" s="31"/>
      <c r="F928" s="31"/>
      <c r="G928" s="31"/>
      <c r="H928" s="31"/>
      <c r="I928" s="42"/>
      <c r="J928" s="31"/>
      <c r="K928" s="32"/>
      <c r="L928" s="31"/>
    </row>
    <row r="929" spans="1:12" s="7" customFormat="1" x14ac:dyDescent="0.3">
      <c r="A929" s="32"/>
      <c r="B929" s="32"/>
      <c r="C929" s="32"/>
      <c r="D929" s="31"/>
      <c r="E929" s="31"/>
      <c r="F929" s="31"/>
      <c r="G929" s="31"/>
      <c r="H929" s="31"/>
      <c r="I929" s="42"/>
      <c r="J929" s="31"/>
      <c r="K929" s="32"/>
      <c r="L929" s="31"/>
    </row>
    <row r="930" spans="1:12" s="7" customFormat="1" x14ac:dyDescent="0.3">
      <c r="A930" s="32"/>
      <c r="B930" s="32"/>
      <c r="C930" s="32"/>
      <c r="D930" s="31"/>
      <c r="E930" s="31"/>
      <c r="F930" s="31"/>
      <c r="G930" s="31"/>
      <c r="H930" s="31"/>
      <c r="I930" s="42"/>
      <c r="J930" s="31"/>
      <c r="K930" s="32"/>
      <c r="L930" s="31"/>
    </row>
    <row r="931" spans="1:12" s="7" customFormat="1" x14ac:dyDescent="0.3">
      <c r="A931" s="32"/>
      <c r="B931" s="32"/>
      <c r="C931" s="32"/>
      <c r="D931" s="31"/>
      <c r="E931" s="31"/>
      <c r="F931" s="31"/>
      <c r="G931" s="31"/>
      <c r="H931" s="31"/>
      <c r="I931" s="42"/>
      <c r="J931" s="31"/>
      <c r="K931" s="32"/>
      <c r="L931" s="31"/>
    </row>
    <row r="932" spans="1:12" s="7" customFormat="1" x14ac:dyDescent="0.3">
      <c r="A932" s="32"/>
      <c r="B932" s="32"/>
      <c r="C932" s="32"/>
      <c r="D932" s="31"/>
      <c r="E932" s="31"/>
      <c r="F932" s="31"/>
      <c r="G932" s="31"/>
      <c r="H932" s="31"/>
      <c r="I932" s="42"/>
      <c r="J932" s="31"/>
      <c r="K932" s="32"/>
      <c r="L932" s="31"/>
    </row>
    <row r="933" spans="1:12" s="7" customFormat="1" x14ac:dyDescent="0.3">
      <c r="A933" s="32"/>
      <c r="B933" s="32"/>
      <c r="C933" s="32"/>
      <c r="D933" s="31"/>
      <c r="E933" s="31"/>
      <c r="F933" s="31"/>
      <c r="G933" s="31"/>
      <c r="H933" s="31"/>
      <c r="I933" s="42"/>
      <c r="J933" s="31"/>
      <c r="K933" s="32"/>
      <c r="L933" s="31"/>
    </row>
    <row r="934" spans="1:12" s="7" customFormat="1" x14ac:dyDescent="0.3">
      <c r="A934" s="32"/>
      <c r="B934" s="32"/>
      <c r="C934" s="32"/>
      <c r="D934" s="31"/>
      <c r="E934" s="31"/>
      <c r="F934" s="31"/>
      <c r="G934" s="31"/>
      <c r="H934" s="31"/>
      <c r="I934" s="42"/>
      <c r="J934" s="31"/>
      <c r="K934" s="32"/>
      <c r="L934" s="31"/>
    </row>
    <row r="935" spans="1:12" s="7" customFormat="1" x14ac:dyDescent="0.3">
      <c r="A935" s="32"/>
      <c r="B935" s="32"/>
      <c r="C935" s="32"/>
      <c r="D935" s="31"/>
      <c r="E935" s="31"/>
      <c r="F935" s="31"/>
      <c r="G935" s="31"/>
      <c r="H935" s="31"/>
      <c r="I935" s="42"/>
      <c r="J935" s="31"/>
      <c r="K935" s="32"/>
      <c r="L935" s="31"/>
    </row>
    <row r="936" spans="1:12" s="7" customFormat="1" x14ac:dyDescent="0.3">
      <c r="A936" s="32"/>
      <c r="B936" s="32"/>
      <c r="C936" s="32"/>
      <c r="D936" s="31"/>
      <c r="E936" s="31"/>
      <c r="F936" s="31"/>
      <c r="G936" s="31"/>
      <c r="H936" s="31"/>
      <c r="I936" s="42"/>
      <c r="J936" s="31"/>
      <c r="K936" s="32"/>
      <c r="L936" s="31"/>
    </row>
    <row r="937" spans="1:12" s="7" customFormat="1" x14ac:dyDescent="0.3">
      <c r="A937" s="32"/>
      <c r="B937" s="32"/>
      <c r="C937" s="32"/>
      <c r="D937" s="31"/>
      <c r="E937" s="31"/>
      <c r="F937" s="31"/>
      <c r="G937" s="31"/>
      <c r="H937" s="31"/>
      <c r="I937" s="42"/>
      <c r="J937" s="31"/>
      <c r="K937" s="32"/>
      <c r="L937" s="31"/>
    </row>
    <row r="938" spans="1:12" s="7" customFormat="1" x14ac:dyDescent="0.3">
      <c r="A938" s="32"/>
      <c r="B938" s="32"/>
      <c r="C938" s="32"/>
      <c r="D938" s="31"/>
      <c r="E938" s="31"/>
      <c r="F938" s="31"/>
      <c r="G938" s="31"/>
      <c r="H938" s="31"/>
      <c r="I938" s="42"/>
      <c r="J938" s="31"/>
      <c r="K938" s="32"/>
      <c r="L938" s="31"/>
    </row>
    <row r="939" spans="1:12" s="7" customFormat="1" x14ac:dyDescent="0.3">
      <c r="A939" s="32"/>
      <c r="B939" s="32"/>
      <c r="C939" s="32"/>
      <c r="D939" s="31"/>
      <c r="E939" s="31"/>
      <c r="F939" s="31"/>
      <c r="G939" s="31"/>
      <c r="H939" s="31"/>
      <c r="I939" s="42"/>
      <c r="J939" s="31"/>
      <c r="K939" s="32"/>
      <c r="L939" s="31"/>
    </row>
    <row r="940" spans="1:12" s="7" customFormat="1" x14ac:dyDescent="0.3">
      <c r="A940" s="32"/>
      <c r="B940" s="32"/>
      <c r="C940" s="32"/>
      <c r="D940" s="31"/>
      <c r="E940" s="31"/>
      <c r="F940" s="31"/>
      <c r="G940" s="31"/>
      <c r="H940" s="31"/>
      <c r="I940" s="42"/>
      <c r="J940" s="31"/>
      <c r="K940" s="32"/>
      <c r="L940" s="31"/>
    </row>
    <row r="941" spans="1:12" s="7" customFormat="1" x14ac:dyDescent="0.3">
      <c r="A941" s="32"/>
      <c r="B941" s="32"/>
      <c r="C941" s="32"/>
      <c r="D941" s="31"/>
      <c r="E941" s="31"/>
      <c r="F941" s="31"/>
      <c r="G941" s="31"/>
      <c r="H941" s="31"/>
      <c r="I941" s="42"/>
      <c r="J941" s="31"/>
      <c r="K941" s="32"/>
      <c r="L941" s="31"/>
    </row>
    <row r="942" spans="1:12" s="7" customFormat="1" x14ac:dyDescent="0.3">
      <c r="A942" s="32"/>
      <c r="B942" s="32"/>
      <c r="C942" s="32"/>
      <c r="D942" s="31"/>
      <c r="E942" s="31"/>
      <c r="F942" s="31"/>
      <c r="G942" s="31"/>
      <c r="H942" s="31"/>
      <c r="I942" s="42"/>
      <c r="J942" s="31"/>
      <c r="K942" s="32"/>
      <c r="L942" s="31"/>
    </row>
    <row r="943" spans="1:12" s="7" customFormat="1" x14ac:dyDescent="0.3">
      <c r="A943" s="32"/>
      <c r="B943" s="32"/>
      <c r="C943" s="32"/>
      <c r="D943" s="31"/>
      <c r="E943" s="31"/>
      <c r="F943" s="31"/>
      <c r="G943" s="31"/>
      <c r="H943" s="31"/>
      <c r="I943" s="42"/>
      <c r="J943" s="31"/>
      <c r="K943" s="32"/>
      <c r="L943" s="31"/>
    </row>
    <row r="944" spans="1:12" s="7" customFormat="1" x14ac:dyDescent="0.3">
      <c r="A944" s="32"/>
      <c r="B944" s="32"/>
      <c r="C944" s="32"/>
      <c r="D944" s="31"/>
      <c r="E944" s="31"/>
      <c r="F944" s="31"/>
      <c r="G944" s="31"/>
      <c r="H944" s="31"/>
      <c r="I944" s="42"/>
      <c r="J944" s="31"/>
      <c r="K944" s="32"/>
      <c r="L944" s="31"/>
    </row>
    <row r="945" spans="1:12" s="7" customFormat="1" x14ac:dyDescent="0.3">
      <c r="A945" s="32"/>
      <c r="B945" s="32"/>
      <c r="C945" s="32"/>
      <c r="D945" s="31"/>
      <c r="E945" s="31"/>
      <c r="F945" s="31"/>
      <c r="G945" s="31"/>
      <c r="H945" s="31"/>
      <c r="I945" s="42"/>
      <c r="J945" s="31"/>
      <c r="K945" s="32"/>
      <c r="L945" s="31"/>
    </row>
    <row r="946" spans="1:12" s="7" customFormat="1" x14ac:dyDescent="0.3">
      <c r="A946" s="32"/>
      <c r="B946" s="32"/>
      <c r="C946" s="32"/>
      <c r="D946" s="31"/>
      <c r="E946" s="31"/>
      <c r="F946" s="31"/>
      <c r="G946" s="31"/>
      <c r="H946" s="31"/>
      <c r="I946" s="42"/>
      <c r="J946" s="31"/>
      <c r="K946" s="32"/>
      <c r="L946" s="31"/>
    </row>
    <row r="947" spans="1:12" s="7" customFormat="1" x14ac:dyDescent="0.3">
      <c r="A947" s="32"/>
      <c r="B947" s="32"/>
      <c r="C947" s="32"/>
      <c r="D947" s="31"/>
      <c r="E947" s="31"/>
      <c r="F947" s="31"/>
      <c r="G947" s="31"/>
      <c r="H947" s="31"/>
      <c r="I947" s="42"/>
      <c r="J947" s="31"/>
      <c r="K947" s="32"/>
      <c r="L947" s="31"/>
    </row>
    <row r="948" spans="1:12" s="7" customFormat="1" x14ac:dyDescent="0.3">
      <c r="A948" s="32"/>
      <c r="B948" s="32"/>
      <c r="C948" s="32"/>
      <c r="D948" s="31"/>
      <c r="E948" s="31"/>
      <c r="F948" s="31"/>
      <c r="G948" s="31"/>
      <c r="H948" s="31"/>
      <c r="I948" s="42"/>
      <c r="J948" s="31"/>
      <c r="K948" s="32"/>
      <c r="L948" s="31"/>
    </row>
    <row r="949" spans="1:12" s="7" customFormat="1" x14ac:dyDescent="0.3">
      <c r="A949" s="32"/>
      <c r="B949" s="32"/>
      <c r="C949" s="32"/>
      <c r="D949" s="31"/>
      <c r="E949" s="31"/>
      <c r="F949" s="31"/>
      <c r="G949" s="31"/>
      <c r="H949" s="31"/>
      <c r="I949" s="42"/>
      <c r="J949" s="31"/>
      <c r="K949" s="32"/>
      <c r="L949" s="31"/>
    </row>
    <row r="950" spans="1:12" s="7" customFormat="1" x14ac:dyDescent="0.3">
      <c r="A950" s="32"/>
      <c r="B950" s="32"/>
      <c r="C950" s="32"/>
      <c r="D950" s="31"/>
      <c r="E950" s="31"/>
      <c r="F950" s="31"/>
      <c r="G950" s="31"/>
      <c r="H950" s="31"/>
      <c r="I950" s="42"/>
      <c r="J950" s="31"/>
      <c r="K950" s="32"/>
      <c r="L950" s="31"/>
    </row>
    <row r="951" spans="1:12" s="7" customFormat="1" x14ac:dyDescent="0.3">
      <c r="A951" s="32"/>
      <c r="B951" s="32"/>
      <c r="C951" s="32"/>
      <c r="D951" s="31"/>
      <c r="E951" s="31"/>
      <c r="F951" s="31"/>
      <c r="G951" s="31"/>
      <c r="H951" s="31"/>
      <c r="I951" s="42"/>
      <c r="J951" s="31"/>
      <c r="K951" s="32"/>
      <c r="L951" s="31"/>
    </row>
    <row r="952" spans="1:12" s="7" customFormat="1" x14ac:dyDescent="0.3">
      <c r="A952" s="32"/>
      <c r="B952" s="32"/>
      <c r="C952" s="32"/>
      <c r="D952" s="31"/>
      <c r="E952" s="31"/>
      <c r="F952" s="31"/>
      <c r="G952" s="31"/>
      <c r="H952" s="31"/>
      <c r="I952" s="42"/>
      <c r="J952" s="31"/>
      <c r="K952" s="32"/>
      <c r="L952" s="31"/>
    </row>
    <row r="953" spans="1:12" s="7" customFormat="1" x14ac:dyDescent="0.3">
      <c r="A953" s="32"/>
      <c r="B953" s="32"/>
      <c r="C953" s="32"/>
      <c r="D953" s="31"/>
      <c r="E953" s="31"/>
      <c r="F953" s="31"/>
      <c r="G953" s="31"/>
      <c r="H953" s="31"/>
      <c r="I953" s="42"/>
      <c r="J953" s="31"/>
      <c r="K953" s="32"/>
      <c r="L953" s="31"/>
    </row>
    <row r="954" spans="1:12" s="7" customFormat="1" x14ac:dyDescent="0.3">
      <c r="A954" s="32"/>
      <c r="B954" s="32"/>
      <c r="C954" s="32"/>
      <c r="D954" s="31"/>
      <c r="E954" s="31"/>
      <c r="F954" s="31"/>
      <c r="G954" s="31"/>
      <c r="H954" s="31"/>
      <c r="I954" s="42"/>
      <c r="J954" s="31"/>
      <c r="K954" s="32"/>
      <c r="L954" s="31"/>
    </row>
    <row r="955" spans="1:12" s="7" customFormat="1" x14ac:dyDescent="0.3">
      <c r="A955" s="32"/>
      <c r="B955" s="32"/>
      <c r="C955" s="32"/>
      <c r="D955" s="31"/>
      <c r="E955" s="31"/>
      <c r="F955" s="31"/>
      <c r="G955" s="31"/>
      <c r="H955" s="31"/>
      <c r="I955" s="42"/>
      <c r="J955" s="31"/>
      <c r="K955" s="32"/>
      <c r="L955" s="31"/>
    </row>
    <row r="956" spans="1:12" s="7" customFormat="1" x14ac:dyDescent="0.3">
      <c r="A956" s="32"/>
      <c r="B956" s="32"/>
      <c r="C956" s="32"/>
      <c r="D956" s="31"/>
      <c r="E956" s="31"/>
      <c r="F956" s="31"/>
      <c r="G956" s="31"/>
      <c r="H956" s="31"/>
      <c r="I956" s="42"/>
      <c r="J956" s="31"/>
      <c r="K956" s="32"/>
      <c r="L956" s="31"/>
    </row>
    <row r="957" spans="1:12" s="7" customFormat="1" x14ac:dyDescent="0.3">
      <c r="A957" s="32"/>
      <c r="B957" s="32"/>
      <c r="C957" s="32"/>
      <c r="D957" s="31"/>
      <c r="E957" s="31"/>
      <c r="F957" s="31"/>
      <c r="G957" s="31"/>
      <c r="H957" s="31"/>
      <c r="I957" s="42"/>
      <c r="J957" s="31"/>
      <c r="K957" s="32"/>
      <c r="L957" s="31"/>
    </row>
    <row r="958" spans="1:12" s="7" customFormat="1" x14ac:dyDescent="0.3">
      <c r="A958" s="32"/>
      <c r="B958" s="32"/>
      <c r="C958" s="32"/>
      <c r="D958" s="31"/>
      <c r="E958" s="31"/>
      <c r="F958" s="31"/>
      <c r="G958" s="31"/>
      <c r="H958" s="31"/>
      <c r="I958" s="42"/>
      <c r="J958" s="31"/>
      <c r="K958" s="32"/>
      <c r="L958" s="31"/>
    </row>
    <row r="959" spans="1:12" s="7" customFormat="1" x14ac:dyDescent="0.3">
      <c r="A959" s="32"/>
      <c r="B959" s="32"/>
      <c r="C959" s="32"/>
      <c r="D959" s="31"/>
      <c r="E959" s="31"/>
      <c r="F959" s="31"/>
      <c r="G959" s="31"/>
      <c r="H959" s="31"/>
      <c r="I959" s="42"/>
      <c r="J959" s="31"/>
      <c r="K959" s="32"/>
      <c r="L959" s="31"/>
    </row>
    <row r="960" spans="1:12" s="7" customFormat="1" x14ac:dyDescent="0.3">
      <c r="A960" s="32"/>
      <c r="B960" s="32"/>
      <c r="C960" s="32"/>
      <c r="D960" s="31"/>
      <c r="E960" s="31"/>
      <c r="F960" s="31"/>
      <c r="G960" s="31"/>
      <c r="H960" s="31"/>
      <c r="I960" s="42"/>
      <c r="J960" s="31"/>
      <c r="K960" s="32"/>
      <c r="L960" s="31"/>
    </row>
    <row r="961" spans="1:12" s="7" customFormat="1" x14ac:dyDescent="0.3">
      <c r="A961" s="32"/>
      <c r="B961" s="32"/>
      <c r="C961" s="32"/>
      <c r="D961" s="31"/>
      <c r="E961" s="31"/>
      <c r="F961" s="31"/>
      <c r="G961" s="31"/>
      <c r="H961" s="31"/>
      <c r="I961" s="42"/>
      <c r="J961" s="31"/>
      <c r="K961" s="32"/>
      <c r="L961" s="31"/>
    </row>
    <row r="962" spans="1:12" s="7" customFormat="1" x14ac:dyDescent="0.3">
      <c r="A962" s="32"/>
      <c r="B962" s="32"/>
      <c r="C962" s="32"/>
      <c r="D962" s="31"/>
      <c r="E962" s="31"/>
      <c r="F962" s="31"/>
      <c r="G962" s="31"/>
      <c r="H962" s="31"/>
      <c r="I962" s="42"/>
      <c r="J962" s="31"/>
      <c r="K962" s="32"/>
      <c r="L962" s="31"/>
    </row>
    <row r="963" spans="1:12" s="7" customFormat="1" x14ac:dyDescent="0.3">
      <c r="A963" s="32"/>
      <c r="B963" s="32"/>
      <c r="C963" s="32"/>
      <c r="D963" s="31"/>
      <c r="E963" s="31"/>
      <c r="F963" s="31"/>
      <c r="G963" s="31"/>
      <c r="H963" s="31"/>
      <c r="I963" s="42"/>
      <c r="J963" s="31"/>
      <c r="K963" s="32"/>
      <c r="L963" s="31"/>
    </row>
    <row r="964" spans="1:12" s="7" customFormat="1" x14ac:dyDescent="0.3">
      <c r="A964" s="32"/>
      <c r="B964" s="32"/>
      <c r="C964" s="32"/>
      <c r="D964" s="31"/>
      <c r="E964" s="31"/>
      <c r="F964" s="31"/>
      <c r="G964" s="31"/>
      <c r="H964" s="31"/>
      <c r="I964" s="42"/>
      <c r="J964" s="31"/>
      <c r="K964" s="32"/>
      <c r="L964" s="31"/>
    </row>
    <row r="965" spans="1:12" s="7" customFormat="1" x14ac:dyDescent="0.3">
      <c r="A965" s="32"/>
      <c r="B965" s="32"/>
      <c r="C965" s="32"/>
      <c r="D965" s="31"/>
      <c r="E965" s="31"/>
      <c r="F965" s="31"/>
      <c r="G965" s="31"/>
      <c r="H965" s="31"/>
      <c r="I965" s="42"/>
      <c r="J965" s="31"/>
      <c r="K965" s="32"/>
      <c r="L965" s="31"/>
    </row>
    <row r="966" spans="1:12" s="7" customFormat="1" x14ac:dyDescent="0.3">
      <c r="A966" s="32"/>
      <c r="B966" s="32"/>
      <c r="C966" s="32"/>
      <c r="D966" s="31"/>
      <c r="E966" s="31"/>
      <c r="F966" s="31"/>
      <c r="G966" s="31"/>
      <c r="H966" s="31"/>
      <c r="I966" s="42"/>
      <c r="J966" s="31"/>
      <c r="K966" s="32"/>
      <c r="L966" s="31"/>
    </row>
    <row r="967" spans="1:12" s="7" customFormat="1" x14ac:dyDescent="0.3">
      <c r="A967" s="32"/>
      <c r="B967" s="32"/>
      <c r="C967" s="32"/>
      <c r="D967" s="31"/>
      <c r="E967" s="31"/>
      <c r="F967" s="31"/>
      <c r="G967" s="31"/>
      <c r="H967" s="31"/>
      <c r="I967" s="42"/>
      <c r="J967" s="31"/>
      <c r="K967" s="32"/>
      <c r="L967" s="31"/>
    </row>
    <row r="968" spans="1:12" s="7" customFormat="1" x14ac:dyDescent="0.3">
      <c r="A968" s="32"/>
      <c r="B968" s="32"/>
      <c r="C968" s="32"/>
      <c r="D968" s="31"/>
      <c r="E968" s="31"/>
      <c r="F968" s="31"/>
      <c r="G968" s="31"/>
      <c r="H968" s="31"/>
      <c r="I968" s="42"/>
      <c r="J968" s="31"/>
      <c r="K968" s="32"/>
      <c r="L968" s="31"/>
    </row>
    <row r="969" spans="1:12" s="7" customFormat="1" x14ac:dyDescent="0.3">
      <c r="A969" s="32"/>
      <c r="B969" s="32"/>
      <c r="C969" s="32"/>
      <c r="D969" s="31"/>
      <c r="E969" s="31"/>
      <c r="F969" s="31"/>
      <c r="G969" s="31"/>
      <c r="H969" s="31"/>
      <c r="I969" s="42"/>
      <c r="J969" s="31"/>
      <c r="K969" s="32"/>
      <c r="L969" s="31"/>
    </row>
    <row r="970" spans="1:12" s="7" customFormat="1" x14ac:dyDescent="0.3">
      <c r="A970" s="32"/>
      <c r="B970" s="32"/>
      <c r="C970" s="32"/>
      <c r="D970" s="31"/>
      <c r="E970" s="31"/>
      <c r="F970" s="31"/>
      <c r="G970" s="31"/>
      <c r="H970" s="31"/>
      <c r="I970" s="42"/>
      <c r="J970" s="31"/>
      <c r="K970" s="32"/>
      <c r="L970" s="31"/>
    </row>
    <row r="971" spans="1:12" s="7" customFormat="1" x14ac:dyDescent="0.3">
      <c r="A971" s="32"/>
      <c r="B971" s="32"/>
      <c r="C971" s="32"/>
      <c r="D971" s="31"/>
      <c r="E971" s="31"/>
      <c r="F971" s="31"/>
      <c r="G971" s="31"/>
      <c r="H971" s="31"/>
      <c r="I971" s="42"/>
      <c r="J971" s="31"/>
      <c r="K971" s="32"/>
      <c r="L971" s="31"/>
    </row>
    <row r="972" spans="1:12" s="7" customFormat="1" x14ac:dyDescent="0.3">
      <c r="A972" s="32"/>
      <c r="B972" s="32"/>
      <c r="C972" s="32"/>
      <c r="D972" s="31"/>
      <c r="E972" s="31"/>
      <c r="F972" s="31"/>
      <c r="G972" s="31"/>
      <c r="H972" s="31"/>
      <c r="I972" s="42"/>
      <c r="J972" s="31"/>
      <c r="K972" s="32"/>
      <c r="L972" s="31"/>
    </row>
    <row r="973" spans="1:12" x14ac:dyDescent="0.3">
      <c r="A973" s="32"/>
      <c r="B973" s="32"/>
      <c r="C973" s="32"/>
      <c r="D973" s="31"/>
      <c r="E973" s="31"/>
      <c r="F973" s="31"/>
      <c r="G973" s="31"/>
      <c r="H973" s="31"/>
      <c r="I973" s="42"/>
      <c r="J973" s="31"/>
      <c r="K973" s="32"/>
      <c r="L973" s="31"/>
    </row>
    <row r="974" spans="1:12" x14ac:dyDescent="0.3">
      <c r="A974" s="32"/>
      <c r="B974" s="32"/>
      <c r="C974" s="32"/>
      <c r="D974" s="31"/>
      <c r="E974" s="31"/>
      <c r="F974" s="31"/>
      <c r="G974" s="31"/>
      <c r="H974" s="31"/>
      <c r="I974" s="42"/>
      <c r="J974" s="31"/>
      <c r="K974" s="32"/>
      <c r="L974" s="31"/>
    </row>
    <row r="975" spans="1:12" x14ac:dyDescent="0.3">
      <c r="A975" s="32"/>
      <c r="B975" s="32"/>
      <c r="C975" s="32"/>
      <c r="D975" s="31"/>
      <c r="E975" s="31"/>
      <c r="F975" s="31"/>
      <c r="G975" s="31"/>
      <c r="H975" s="31"/>
      <c r="I975" s="42"/>
      <c r="J975" s="31"/>
      <c r="K975" s="32"/>
      <c r="L975" s="31"/>
    </row>
    <row r="976" spans="1:12" x14ac:dyDescent="0.3">
      <c r="A976" s="32"/>
      <c r="B976" s="32"/>
      <c r="C976" s="32"/>
      <c r="D976" s="31"/>
      <c r="E976" s="31"/>
      <c r="F976" s="31"/>
      <c r="G976" s="31"/>
      <c r="H976" s="31"/>
      <c r="I976" s="42"/>
      <c r="J976" s="31"/>
      <c r="K976" s="32"/>
      <c r="L976" s="31"/>
    </row>
    <row r="977" spans="1:12" x14ac:dyDescent="0.3">
      <c r="A977" s="32"/>
      <c r="B977" s="32"/>
      <c r="C977" s="32"/>
      <c r="D977" s="31"/>
      <c r="E977" s="31"/>
      <c r="F977" s="31"/>
      <c r="G977" s="31"/>
      <c r="H977" s="31"/>
      <c r="I977" s="42"/>
      <c r="J977" s="31"/>
      <c r="K977" s="32"/>
      <c r="L977" s="31"/>
    </row>
  </sheetData>
  <sortState xmlns:xlrd2="http://schemas.microsoft.com/office/spreadsheetml/2017/richdata2" ref="A2:L616">
    <sortCondition ref="A2:A616"/>
    <sortCondition ref="C2:C616"/>
    <sortCondition ref="D2:D616"/>
  </sortState>
  <conditionalFormatting sqref="P3">
    <cfRule type="cellIs" dxfId="86" priority="1" operator="equal">
      <formula>"ok"</formula>
    </cfRule>
    <cfRule type="cellIs" dxfId="85"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83"/>
  <sheetViews>
    <sheetView workbookViewId="0">
      <pane ySplit="1" topLeftCell="A2" activePane="bottomLeft" state="frozen"/>
      <selection activeCell="E13" sqref="E13:E14"/>
      <selection pane="bottomLeft" activeCell="N638" sqref="N638:N642"/>
    </sheetView>
  </sheetViews>
  <sheetFormatPr defaultRowHeight="14.4" x14ac:dyDescent="0.3"/>
  <cols>
    <col min="1" max="1" width="9.109375" style="9"/>
    <col min="2" max="2" width="35.33203125" style="9" customWidth="1"/>
    <col min="3" max="3" width="42" style="13" customWidth="1"/>
    <col min="4" max="5" width="32.109375" style="17" customWidth="1"/>
    <col min="6" max="6" width="20.109375" style="12" customWidth="1"/>
    <col min="7" max="7" width="17.88671875" style="9" customWidth="1"/>
    <col min="8" max="8" width="21.109375" style="9" bestFit="1" customWidth="1"/>
    <col min="9" max="9" width="14" style="9" customWidth="1"/>
    <col min="10" max="10" width="17.88671875" style="9" bestFit="1" customWidth="1"/>
    <col min="11" max="13" width="14" style="9" customWidth="1"/>
    <col min="14" max="14" width="3.109375" style="2" customWidth="1"/>
  </cols>
  <sheetData>
    <row r="1" spans="1:17" s="1" customFormat="1" x14ac:dyDescent="0.3">
      <c r="A1" s="1" t="s">
        <v>740</v>
      </c>
      <c r="B1" s="1" t="s">
        <v>542</v>
      </c>
      <c r="C1" s="6" t="s">
        <v>622</v>
      </c>
      <c r="D1" s="16" t="s">
        <v>527</v>
      </c>
      <c r="E1" s="16" t="s">
        <v>748</v>
      </c>
      <c r="F1" s="1" t="s">
        <v>9</v>
      </c>
      <c r="G1" s="1" t="s">
        <v>735</v>
      </c>
      <c r="H1" s="1" t="s">
        <v>736</v>
      </c>
      <c r="I1" s="1" t="s">
        <v>739</v>
      </c>
      <c r="J1" s="1" t="s">
        <v>737</v>
      </c>
      <c r="K1" s="1" t="s">
        <v>738</v>
      </c>
      <c r="L1" s="1" t="s">
        <v>1556</v>
      </c>
      <c r="M1" s="1" t="s">
        <v>1557</v>
      </c>
    </row>
    <row r="2" spans="1:17" x14ac:dyDescent="0.3">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765</v>
      </c>
      <c r="O2" t="s">
        <v>755</v>
      </c>
      <c r="P2" s="8">
        <f>MAX(A:A)+1</f>
        <v>702</v>
      </c>
    </row>
    <row r="3" spans="1:17" x14ac:dyDescent="0.3">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765</v>
      </c>
      <c r="O3" t="s">
        <v>760</v>
      </c>
      <c r="P3" s="8">
        <f>SUM(A2:A642)</f>
        <v>224198</v>
      </c>
      <c r="Q3" t="str">
        <f>IF(P3&lt;&gt;Vocabulary!N3,"nok","ok")</f>
        <v>ok</v>
      </c>
    </row>
    <row r="4" spans="1:17" x14ac:dyDescent="0.3">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765</v>
      </c>
    </row>
    <row r="5" spans="1:17" x14ac:dyDescent="0.3">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765</v>
      </c>
    </row>
    <row r="6" spans="1:17" x14ac:dyDescent="0.3">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765</v>
      </c>
    </row>
    <row r="7" spans="1:17" x14ac:dyDescent="0.3">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765</v>
      </c>
    </row>
    <row r="8" spans="1:17" x14ac:dyDescent="0.3">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765</v>
      </c>
    </row>
    <row r="9" spans="1:17" x14ac:dyDescent="0.3">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765</v>
      </c>
    </row>
    <row r="10" spans="1:17" x14ac:dyDescent="0.3">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765</v>
      </c>
    </row>
    <row r="11" spans="1:17" x14ac:dyDescent="0.3">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765</v>
      </c>
    </row>
    <row r="12" spans="1:17" x14ac:dyDescent="0.3">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765</v>
      </c>
    </row>
    <row r="13" spans="1:17" x14ac:dyDescent="0.3">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765</v>
      </c>
    </row>
    <row r="14" spans="1:17" x14ac:dyDescent="0.3">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765</v>
      </c>
    </row>
    <row r="15" spans="1:17" x14ac:dyDescent="0.3">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765</v>
      </c>
    </row>
    <row r="16" spans="1:17" x14ac:dyDescent="0.3">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765</v>
      </c>
    </row>
    <row r="17" spans="1:7" x14ac:dyDescent="0.3">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765</v>
      </c>
    </row>
    <row r="18" spans="1:7" x14ac:dyDescent="0.3">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765</v>
      </c>
    </row>
    <row r="19" spans="1:7" x14ac:dyDescent="0.3">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765</v>
      </c>
    </row>
    <row r="20" spans="1:7" x14ac:dyDescent="0.3">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765</v>
      </c>
    </row>
    <row r="21" spans="1:7" x14ac:dyDescent="0.3">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765</v>
      </c>
    </row>
    <row r="22" spans="1:7" x14ac:dyDescent="0.3">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765</v>
      </c>
    </row>
    <row r="23" spans="1:7" x14ac:dyDescent="0.3">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765</v>
      </c>
    </row>
    <row r="24" spans="1:7" x14ac:dyDescent="0.3">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765</v>
      </c>
    </row>
    <row r="25" spans="1:7" x14ac:dyDescent="0.3">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765</v>
      </c>
    </row>
    <row r="26" spans="1:7" x14ac:dyDescent="0.3">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765</v>
      </c>
    </row>
    <row r="27" spans="1:7" x14ac:dyDescent="0.3">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765</v>
      </c>
    </row>
    <row r="28" spans="1:7" x14ac:dyDescent="0.3">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765</v>
      </c>
    </row>
    <row r="29" spans="1:7" x14ac:dyDescent="0.3">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765</v>
      </c>
    </row>
    <row r="30" spans="1:7" x14ac:dyDescent="0.3">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765</v>
      </c>
    </row>
    <row r="31" spans="1:7" x14ac:dyDescent="0.3">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765</v>
      </c>
    </row>
    <row r="32" spans="1:7" x14ac:dyDescent="0.3">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765</v>
      </c>
    </row>
    <row r="33" spans="1:7" x14ac:dyDescent="0.3">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765</v>
      </c>
    </row>
    <row r="34" spans="1:7" x14ac:dyDescent="0.3">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765</v>
      </c>
    </row>
    <row r="35" spans="1:7" x14ac:dyDescent="0.3">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765</v>
      </c>
    </row>
    <row r="36" spans="1:7" x14ac:dyDescent="0.3">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765</v>
      </c>
    </row>
    <row r="37" spans="1:7" x14ac:dyDescent="0.3">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765</v>
      </c>
    </row>
    <row r="38" spans="1:7" x14ac:dyDescent="0.3">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765</v>
      </c>
    </row>
    <row r="39" spans="1:7" x14ac:dyDescent="0.3">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765</v>
      </c>
    </row>
    <row r="40" spans="1:7" x14ac:dyDescent="0.3">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765</v>
      </c>
    </row>
    <row r="41" spans="1:7" x14ac:dyDescent="0.3">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765</v>
      </c>
    </row>
    <row r="42" spans="1:7" x14ac:dyDescent="0.3">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765</v>
      </c>
    </row>
    <row r="43" spans="1:7" x14ac:dyDescent="0.3">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765</v>
      </c>
    </row>
    <row r="44" spans="1:7" x14ac:dyDescent="0.3">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765</v>
      </c>
    </row>
    <row r="45" spans="1:7" x14ac:dyDescent="0.3">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765</v>
      </c>
    </row>
    <row r="46" spans="1:7" x14ac:dyDescent="0.3">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765</v>
      </c>
    </row>
    <row r="47" spans="1:7" x14ac:dyDescent="0.3">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765</v>
      </c>
    </row>
    <row r="48" spans="1:7" x14ac:dyDescent="0.3">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765</v>
      </c>
    </row>
    <row r="49" spans="1:7" x14ac:dyDescent="0.3">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765</v>
      </c>
    </row>
    <row r="50" spans="1:7" x14ac:dyDescent="0.3">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765</v>
      </c>
    </row>
    <row r="51" spans="1:7" x14ac:dyDescent="0.3">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765</v>
      </c>
    </row>
    <row r="52" spans="1:7" x14ac:dyDescent="0.3">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765</v>
      </c>
    </row>
    <row r="53" spans="1:7" x14ac:dyDescent="0.3">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765</v>
      </c>
    </row>
    <row r="54" spans="1:7" x14ac:dyDescent="0.3">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765</v>
      </c>
    </row>
    <row r="55" spans="1:7" x14ac:dyDescent="0.3">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765</v>
      </c>
    </row>
    <row r="56" spans="1:7" x14ac:dyDescent="0.3">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765</v>
      </c>
    </row>
    <row r="57" spans="1:7" x14ac:dyDescent="0.3">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765</v>
      </c>
    </row>
    <row r="58" spans="1:7" x14ac:dyDescent="0.3">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765</v>
      </c>
    </row>
    <row r="59" spans="1:7" x14ac:dyDescent="0.3">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765</v>
      </c>
    </row>
    <row r="60" spans="1:7" x14ac:dyDescent="0.3">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765</v>
      </c>
    </row>
    <row r="61" spans="1:7" x14ac:dyDescent="0.3">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765</v>
      </c>
    </row>
    <row r="62" spans="1:7" ht="28.8" x14ac:dyDescent="0.3">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765</v>
      </c>
    </row>
    <row r="63" spans="1:7" x14ac:dyDescent="0.3">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765</v>
      </c>
    </row>
    <row r="64" spans="1:7" x14ac:dyDescent="0.3">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765</v>
      </c>
    </row>
    <row r="65" spans="1:7" x14ac:dyDescent="0.3">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765</v>
      </c>
    </row>
    <row r="66" spans="1:7" x14ac:dyDescent="0.3">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765</v>
      </c>
    </row>
    <row r="67" spans="1:7" x14ac:dyDescent="0.3">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765</v>
      </c>
    </row>
    <row r="68" spans="1:7" x14ac:dyDescent="0.3">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765</v>
      </c>
    </row>
    <row r="69" spans="1:7" x14ac:dyDescent="0.3">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765</v>
      </c>
    </row>
    <row r="70" spans="1:7" x14ac:dyDescent="0.3">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765</v>
      </c>
    </row>
    <row r="71" spans="1:7" x14ac:dyDescent="0.3">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765</v>
      </c>
    </row>
    <row r="72" spans="1:7" x14ac:dyDescent="0.3">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765</v>
      </c>
    </row>
    <row r="73" spans="1:7" x14ac:dyDescent="0.3">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765</v>
      </c>
    </row>
    <row r="74" spans="1:7" x14ac:dyDescent="0.3">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765</v>
      </c>
    </row>
    <row r="75" spans="1:7" x14ac:dyDescent="0.3">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765</v>
      </c>
    </row>
    <row r="76" spans="1:7" x14ac:dyDescent="0.3">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765</v>
      </c>
    </row>
    <row r="77" spans="1:7" x14ac:dyDescent="0.3">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765</v>
      </c>
    </row>
    <row r="78" spans="1:7" x14ac:dyDescent="0.3">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765</v>
      </c>
    </row>
    <row r="79" spans="1:7" x14ac:dyDescent="0.3">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765</v>
      </c>
    </row>
    <row r="80" spans="1:7" x14ac:dyDescent="0.3">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765</v>
      </c>
    </row>
    <row r="81" spans="1:7" x14ac:dyDescent="0.3">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765</v>
      </c>
    </row>
    <row r="82" spans="1:7" x14ac:dyDescent="0.3">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765</v>
      </c>
    </row>
    <row r="83" spans="1:7" ht="28.8" x14ac:dyDescent="0.3">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765</v>
      </c>
    </row>
    <row r="84" spans="1:7" x14ac:dyDescent="0.3">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765</v>
      </c>
    </row>
    <row r="85" spans="1:7" x14ac:dyDescent="0.3">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765</v>
      </c>
    </row>
    <row r="86" spans="1:7" x14ac:dyDescent="0.3">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765</v>
      </c>
    </row>
    <row r="87" spans="1:7" x14ac:dyDescent="0.3">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765</v>
      </c>
    </row>
    <row r="88" spans="1:7" x14ac:dyDescent="0.3">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765</v>
      </c>
    </row>
    <row r="89" spans="1:7" x14ac:dyDescent="0.3">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765</v>
      </c>
    </row>
    <row r="90" spans="1:7" x14ac:dyDescent="0.3">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765</v>
      </c>
    </row>
    <row r="91" spans="1:7" x14ac:dyDescent="0.3">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765</v>
      </c>
    </row>
    <row r="92" spans="1:7" x14ac:dyDescent="0.3">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765</v>
      </c>
    </row>
    <row r="93" spans="1:7" x14ac:dyDescent="0.3">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765</v>
      </c>
    </row>
    <row r="94" spans="1:7" x14ac:dyDescent="0.3">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765</v>
      </c>
    </row>
    <row r="95" spans="1:7" x14ac:dyDescent="0.3">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765</v>
      </c>
    </row>
    <row r="96" spans="1:7" x14ac:dyDescent="0.3">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765</v>
      </c>
    </row>
    <row r="97" spans="1:7" x14ac:dyDescent="0.3">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765</v>
      </c>
    </row>
    <row r="98" spans="1:7" x14ac:dyDescent="0.3">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765</v>
      </c>
    </row>
    <row r="99" spans="1:7" x14ac:dyDescent="0.3">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765</v>
      </c>
    </row>
    <row r="100" spans="1:7" x14ac:dyDescent="0.3">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765</v>
      </c>
    </row>
    <row r="101" spans="1:7" x14ac:dyDescent="0.3">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765</v>
      </c>
    </row>
    <row r="102" spans="1:7" x14ac:dyDescent="0.3">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765</v>
      </c>
    </row>
    <row r="103" spans="1:7" x14ac:dyDescent="0.3">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765</v>
      </c>
    </row>
    <row r="104" spans="1:7" x14ac:dyDescent="0.3">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765</v>
      </c>
    </row>
    <row r="105" spans="1:7" x14ac:dyDescent="0.3">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765</v>
      </c>
    </row>
    <row r="106" spans="1:7" x14ac:dyDescent="0.3">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765</v>
      </c>
    </row>
    <row r="107" spans="1:7" x14ac:dyDescent="0.3">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765</v>
      </c>
    </row>
    <row r="108" spans="1:7" x14ac:dyDescent="0.3">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765</v>
      </c>
    </row>
    <row r="109" spans="1:7" x14ac:dyDescent="0.3">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765</v>
      </c>
    </row>
    <row r="110" spans="1:7" x14ac:dyDescent="0.3">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765</v>
      </c>
    </row>
    <row r="111" spans="1:7" x14ac:dyDescent="0.3">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765</v>
      </c>
    </row>
    <row r="112" spans="1:7" x14ac:dyDescent="0.3">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765</v>
      </c>
    </row>
    <row r="113" spans="1:7" x14ac:dyDescent="0.3">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765</v>
      </c>
    </row>
    <row r="114" spans="1:7" x14ac:dyDescent="0.3">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765</v>
      </c>
    </row>
    <row r="115" spans="1:7" x14ac:dyDescent="0.3">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765</v>
      </c>
    </row>
    <row r="116" spans="1:7" x14ac:dyDescent="0.3">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765</v>
      </c>
    </row>
    <row r="117" spans="1:7" x14ac:dyDescent="0.3">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765</v>
      </c>
    </row>
    <row r="118" spans="1:7" x14ac:dyDescent="0.3">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765</v>
      </c>
    </row>
    <row r="119" spans="1:7" x14ac:dyDescent="0.3">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765</v>
      </c>
    </row>
    <row r="120" spans="1:7" x14ac:dyDescent="0.3">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765</v>
      </c>
    </row>
    <row r="121" spans="1:7" x14ac:dyDescent="0.3">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765</v>
      </c>
    </row>
    <row r="122" spans="1:7" x14ac:dyDescent="0.3">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765</v>
      </c>
    </row>
    <row r="123" spans="1:7" x14ac:dyDescent="0.3">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765</v>
      </c>
    </row>
    <row r="124" spans="1:7" x14ac:dyDescent="0.3">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765</v>
      </c>
    </row>
    <row r="125" spans="1:7" x14ac:dyDescent="0.3">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765</v>
      </c>
    </row>
    <row r="126" spans="1:7" x14ac:dyDescent="0.3">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765</v>
      </c>
    </row>
    <row r="127" spans="1:7" x14ac:dyDescent="0.3">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765</v>
      </c>
    </row>
    <row r="128" spans="1:7" x14ac:dyDescent="0.3">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765</v>
      </c>
    </row>
    <row r="129" spans="1:7" x14ac:dyDescent="0.3">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765</v>
      </c>
    </row>
    <row r="130" spans="1:7" x14ac:dyDescent="0.3">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765</v>
      </c>
    </row>
    <row r="131" spans="1:7" x14ac:dyDescent="0.3">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765</v>
      </c>
    </row>
    <row r="132" spans="1:7" x14ac:dyDescent="0.3">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765</v>
      </c>
    </row>
    <row r="133" spans="1:7" x14ac:dyDescent="0.3">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765</v>
      </c>
    </row>
    <row r="134" spans="1:7" x14ac:dyDescent="0.3">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765</v>
      </c>
    </row>
    <row r="135" spans="1:7" x14ac:dyDescent="0.3">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765</v>
      </c>
    </row>
    <row r="136" spans="1:7" x14ac:dyDescent="0.3">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765</v>
      </c>
    </row>
    <row r="137" spans="1:7" x14ac:dyDescent="0.3">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765</v>
      </c>
    </row>
    <row r="138" spans="1:7" x14ac:dyDescent="0.3">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765</v>
      </c>
    </row>
    <row r="139" spans="1:7" x14ac:dyDescent="0.3">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765</v>
      </c>
    </row>
    <row r="140" spans="1:7" x14ac:dyDescent="0.3">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765</v>
      </c>
    </row>
    <row r="141" spans="1:7" x14ac:dyDescent="0.3">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765</v>
      </c>
    </row>
    <row r="142" spans="1:7" x14ac:dyDescent="0.3">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765</v>
      </c>
    </row>
    <row r="143" spans="1:7" x14ac:dyDescent="0.3">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765</v>
      </c>
    </row>
    <row r="144" spans="1:7" x14ac:dyDescent="0.3">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765</v>
      </c>
    </row>
    <row r="145" spans="1:7" x14ac:dyDescent="0.3">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765</v>
      </c>
    </row>
    <row r="146" spans="1:7" x14ac:dyDescent="0.3">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765</v>
      </c>
    </row>
    <row r="147" spans="1:7" x14ac:dyDescent="0.3">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765</v>
      </c>
    </row>
    <row r="148" spans="1:7" x14ac:dyDescent="0.3">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765</v>
      </c>
    </row>
    <row r="149" spans="1:7" x14ac:dyDescent="0.3">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765</v>
      </c>
    </row>
    <row r="150" spans="1:7" x14ac:dyDescent="0.3">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765</v>
      </c>
    </row>
    <row r="151" spans="1:7" x14ac:dyDescent="0.3">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765</v>
      </c>
    </row>
    <row r="152" spans="1:7" x14ac:dyDescent="0.3">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765</v>
      </c>
    </row>
    <row r="153" spans="1:7" x14ac:dyDescent="0.3">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765</v>
      </c>
    </row>
    <row r="154" spans="1:7" x14ac:dyDescent="0.3">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765</v>
      </c>
    </row>
    <row r="155" spans="1:7" x14ac:dyDescent="0.3">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765</v>
      </c>
    </row>
    <row r="156" spans="1:7" x14ac:dyDescent="0.3">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765</v>
      </c>
    </row>
    <row r="157" spans="1:7" x14ac:dyDescent="0.3">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765</v>
      </c>
    </row>
    <row r="158" spans="1:7" x14ac:dyDescent="0.3">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765</v>
      </c>
    </row>
    <row r="159" spans="1:7" x14ac:dyDescent="0.3">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765</v>
      </c>
    </row>
    <row r="160" spans="1:7" x14ac:dyDescent="0.3">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765</v>
      </c>
    </row>
    <row r="161" spans="1:7" x14ac:dyDescent="0.3">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765</v>
      </c>
    </row>
    <row r="162" spans="1:7" x14ac:dyDescent="0.3">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765</v>
      </c>
    </row>
    <row r="163" spans="1:7" x14ac:dyDescent="0.3">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765</v>
      </c>
    </row>
    <row r="164" spans="1:7" x14ac:dyDescent="0.3">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765</v>
      </c>
    </row>
    <row r="165" spans="1:7" x14ac:dyDescent="0.3">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765</v>
      </c>
    </row>
    <row r="166" spans="1:7" x14ac:dyDescent="0.3">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765</v>
      </c>
    </row>
    <row r="167" spans="1:7" x14ac:dyDescent="0.3">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765</v>
      </c>
    </row>
    <row r="168" spans="1:7" x14ac:dyDescent="0.3">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765</v>
      </c>
    </row>
    <row r="169" spans="1:7" x14ac:dyDescent="0.3">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765</v>
      </c>
    </row>
    <row r="170" spans="1:7" x14ac:dyDescent="0.3">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765</v>
      </c>
    </row>
    <row r="171" spans="1:7" x14ac:dyDescent="0.3">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765</v>
      </c>
    </row>
    <row r="172" spans="1:7" x14ac:dyDescent="0.3">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765</v>
      </c>
    </row>
    <row r="173" spans="1:7" x14ac:dyDescent="0.3">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765</v>
      </c>
    </row>
    <row r="174" spans="1:7" x14ac:dyDescent="0.3">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765</v>
      </c>
    </row>
    <row r="175" spans="1:7" x14ac:dyDescent="0.3">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765</v>
      </c>
    </row>
    <row r="176" spans="1:7" x14ac:dyDescent="0.3">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765</v>
      </c>
    </row>
    <row r="177" spans="1:7" x14ac:dyDescent="0.3">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765</v>
      </c>
    </row>
    <row r="178" spans="1:7" x14ac:dyDescent="0.3">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765</v>
      </c>
    </row>
    <row r="179" spans="1:7" x14ac:dyDescent="0.3">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765</v>
      </c>
    </row>
    <row r="180" spans="1:7" x14ac:dyDescent="0.3">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765</v>
      </c>
    </row>
    <row r="181" spans="1:7" x14ac:dyDescent="0.3">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765</v>
      </c>
    </row>
    <row r="182" spans="1:7" x14ac:dyDescent="0.3">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765</v>
      </c>
    </row>
    <row r="183" spans="1:7" x14ac:dyDescent="0.3">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765</v>
      </c>
    </row>
    <row r="184" spans="1:7" x14ac:dyDescent="0.3">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765</v>
      </c>
    </row>
    <row r="185" spans="1:7" x14ac:dyDescent="0.3">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765</v>
      </c>
    </row>
    <row r="186" spans="1:7" x14ac:dyDescent="0.3">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765</v>
      </c>
    </row>
    <row r="187" spans="1:7" x14ac:dyDescent="0.3">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765</v>
      </c>
    </row>
    <row r="188" spans="1:7" x14ac:dyDescent="0.3">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765</v>
      </c>
    </row>
    <row r="189" spans="1:7" x14ac:dyDescent="0.3">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765</v>
      </c>
    </row>
    <row r="190" spans="1:7" x14ac:dyDescent="0.3">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765</v>
      </c>
    </row>
    <row r="191" spans="1:7" x14ac:dyDescent="0.3">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765</v>
      </c>
    </row>
    <row r="192" spans="1:7" x14ac:dyDescent="0.3">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765</v>
      </c>
    </row>
    <row r="193" spans="1:7" x14ac:dyDescent="0.3">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765</v>
      </c>
    </row>
    <row r="194" spans="1:7" x14ac:dyDescent="0.3">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765</v>
      </c>
    </row>
    <row r="195" spans="1:7" x14ac:dyDescent="0.3">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765</v>
      </c>
    </row>
    <row r="196" spans="1:7" x14ac:dyDescent="0.3">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765</v>
      </c>
    </row>
    <row r="197" spans="1:7" x14ac:dyDescent="0.3">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765</v>
      </c>
    </row>
    <row r="198" spans="1:7" x14ac:dyDescent="0.3">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765</v>
      </c>
    </row>
    <row r="199" spans="1:7" x14ac:dyDescent="0.3">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765</v>
      </c>
    </row>
    <row r="200" spans="1:7" x14ac:dyDescent="0.3">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765</v>
      </c>
    </row>
    <row r="201" spans="1:7" x14ac:dyDescent="0.3">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765</v>
      </c>
    </row>
    <row r="202" spans="1:7" x14ac:dyDescent="0.3">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765</v>
      </c>
    </row>
    <row r="203" spans="1:7" x14ac:dyDescent="0.3">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765</v>
      </c>
    </row>
    <row r="204" spans="1:7" x14ac:dyDescent="0.3">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765</v>
      </c>
    </row>
    <row r="205" spans="1:7" x14ac:dyDescent="0.3">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765</v>
      </c>
    </row>
    <row r="206" spans="1:7" ht="28.8" x14ac:dyDescent="0.3">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765</v>
      </c>
    </row>
    <row r="207" spans="1:7" x14ac:dyDescent="0.3">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765</v>
      </c>
    </row>
    <row r="208" spans="1:7" x14ac:dyDescent="0.3">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765</v>
      </c>
    </row>
    <row r="209" spans="1:8" x14ac:dyDescent="0.3">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765</v>
      </c>
    </row>
    <row r="210" spans="1:8" x14ac:dyDescent="0.3">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765</v>
      </c>
    </row>
    <row r="211" spans="1:8" x14ac:dyDescent="0.3">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765</v>
      </c>
    </row>
    <row r="212" spans="1:8" x14ac:dyDescent="0.3">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765</v>
      </c>
    </row>
    <row r="213" spans="1:8" ht="28.8" x14ac:dyDescent="0.3">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765</v>
      </c>
    </row>
    <row r="214" spans="1:8" ht="28.8" x14ac:dyDescent="0.3">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765</v>
      </c>
    </row>
    <row r="215" spans="1:8" x14ac:dyDescent="0.3">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765</v>
      </c>
    </row>
    <row r="216" spans="1:8" x14ac:dyDescent="0.3">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765</v>
      </c>
    </row>
    <row r="217" spans="1:8" x14ac:dyDescent="0.3">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765</v>
      </c>
    </row>
    <row r="218" spans="1:8" x14ac:dyDescent="0.3">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765</v>
      </c>
    </row>
    <row r="219" spans="1:8" x14ac:dyDescent="0.3">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765</v>
      </c>
    </row>
    <row r="220" spans="1:8" x14ac:dyDescent="0.3">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765</v>
      </c>
    </row>
    <row r="221" spans="1:8" x14ac:dyDescent="0.3">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764</v>
      </c>
    </row>
    <row r="222" spans="1:8" x14ac:dyDescent="0.3">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764</v>
      </c>
    </row>
    <row r="223" spans="1:8" x14ac:dyDescent="0.3">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764</v>
      </c>
    </row>
    <row r="224" spans="1:8" x14ac:dyDescent="0.3">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764</v>
      </c>
    </row>
    <row r="225" spans="1:8" x14ac:dyDescent="0.3">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764</v>
      </c>
    </row>
    <row r="226" spans="1:8" x14ac:dyDescent="0.3">
      <c r="A226" s="9">
        <v>225</v>
      </c>
      <c r="B226" s="13" t="str">
        <f>IFERROR(VLOOKUP(A226,Vocabulary!$A:$J,2,),"")</f>
        <v>addressRegisteredOffice</v>
      </c>
      <c r="C226" s="13" t="str">
        <f>IF($A226&lt;&gt;"",VLOOKUP($A226,Vocabulary!$A:$J,10,),"")</f>
        <v>&lt;fed-bus:addressRegisteredOffice&gt;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763</v>
      </c>
    </row>
    <row r="227" spans="1:8" x14ac:dyDescent="0.3">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764</v>
      </c>
    </row>
    <row r="228" spans="1:8" x14ac:dyDescent="0.3">
      <c r="A228" s="9">
        <v>227</v>
      </c>
      <c r="B228" s="13" t="str">
        <f>IFERROR(VLOOKUP(A228,Vocabulary!$A:$J,2,),"")</f>
        <v>economicActivity</v>
      </c>
      <c r="C228" s="13" t="str">
        <f>IF($A228&lt;&gt;"",VLOOKUP($A228,Vocabulary!$A:$J,10,),"")</f>
        <v>&lt;fed-bus:economicActivity&gt;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763</v>
      </c>
    </row>
    <row r="229" spans="1:8" x14ac:dyDescent="0.3">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764</v>
      </c>
    </row>
    <row r="230" spans="1:8" x14ac:dyDescent="0.3">
      <c r="A230" s="9">
        <v>230</v>
      </c>
      <c r="B230" s="13" t="str">
        <f>IFERROR(VLOOKUP(A230,Vocabulary!$A:$J,2,),"")</f>
        <v>endReason</v>
      </c>
      <c r="C230" s="13" t="str">
        <f>IF($A230&lt;&gt;"",VLOOKUP($A230,Vocabulary!$A:$J,10,),"")</f>
        <v>&lt;fed-bus:endReason&gt;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764</v>
      </c>
    </row>
    <row r="231" spans="1:8" x14ac:dyDescent="0.3">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764</v>
      </c>
    </row>
    <row r="232" spans="1:8" x14ac:dyDescent="0.3">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764</v>
      </c>
    </row>
    <row r="233" spans="1:8" x14ac:dyDescent="0.3">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764</v>
      </c>
    </row>
    <row r="234" spans="1:8" x14ac:dyDescent="0.3">
      <c r="A234" s="9">
        <v>235</v>
      </c>
      <c r="B234" s="13" t="str">
        <f>IFERROR(VLOOKUP(A234,Vocabulary!$A:$J,2,),"")</f>
        <v>function</v>
      </c>
      <c r="C234" s="13" t="str">
        <f>IF($A234&lt;&gt;"",VLOOKUP($A234,Vocabulary!$A:$J,10,),"")</f>
        <v>&lt;fed-bus:function&gt;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764</v>
      </c>
    </row>
    <row r="235" spans="1:8" x14ac:dyDescent="0.3">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764</v>
      </c>
    </row>
    <row r="236" spans="1:8" x14ac:dyDescent="0.3">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764</v>
      </c>
    </row>
    <row r="237" spans="1:8" x14ac:dyDescent="0.3">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764</v>
      </c>
    </row>
    <row r="238" spans="1:8" x14ac:dyDescent="0.3">
      <c r="A238" s="9">
        <v>239</v>
      </c>
      <c r="B238" s="13" t="str">
        <f>IFERROR(VLOOKUP(A238,Vocabulary!$A:$J,2,),"")</f>
        <v>legalStatus</v>
      </c>
      <c r="C238" s="13" t="str">
        <f>IF($A238&lt;&gt;"",VLOOKUP($A238,Vocabulary!$A:$J,10,),"")</f>
        <v>&lt;fed-bus:legalStatus&gt;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764</v>
      </c>
    </row>
    <row r="239" spans="1:8" x14ac:dyDescent="0.3">
      <c r="A239" s="9">
        <v>241</v>
      </c>
      <c r="B239" s="13" t="str">
        <f>IFERROR(VLOOKUP(A239,Vocabulary!$A:$J,2,),"")</f>
        <v>cbeNumber</v>
      </c>
      <c r="C239" s="13" t="str">
        <f>IF($A239&lt;&gt;"",VLOOKUP($A239,Vocabulary!$A:$J,10,),"")</f>
        <v>&lt;dcterms:identifier&gt;</v>
      </c>
      <c r="D239" s="17" t="str">
        <f>IF($A239&lt;&gt;"",IF(VLOOKUP($A239,Vocabulary!$A:$J,3,)=0,"",VLOOKUP($A239,Vocabulary!$A:$J,3,)),"")</f>
        <v>Identifier issued by CBE for either an organization or a site (establishment) of an organization</v>
      </c>
      <c r="E239" s="17" t="str">
        <f>IF($A239&lt;&gt;"",IF(VLOOKUP($A239,Vocabulary!$A:$J,7,)=0,"",VLOOKUP($A239,Vocabulary!$A:$J,7,)),"")</f>
        <v>CBE = Crossroads Bank for Enterprises</v>
      </c>
      <c r="F239" s="12" t="str">
        <f>IF($A239&lt;&gt;"",VLOOKUP($A239,Vocabulary!$A:$J,4,),"")</f>
        <v>Organization</v>
      </c>
      <c r="H239" s="9" t="s">
        <v>764</v>
      </c>
    </row>
    <row r="240" spans="1:8" x14ac:dyDescent="0.3">
      <c r="A240" s="9">
        <v>242</v>
      </c>
      <c r="B240" s="13" t="str">
        <f>IFERROR(VLOOKUP(A240,Vocabulary!$A:$J,2,),"")</f>
        <v>organizationType</v>
      </c>
      <c r="C240" s="13" t="str">
        <f>IF($A240&lt;&gt;"",VLOOKUP($A240,Vocabulary!$A:$J,10,),"")</f>
        <v>&lt;fed-bus:organizationType&gt;</v>
      </c>
      <c r="D240" s="17" t="str">
        <f>IF($A240&lt;&gt;"",IF(VLOOKUP($A240,Vocabulary!$A:$J,3,)=0,"",VLOOKUP($A240,Vocabulary!$A:$J,3,)),"")</f>
        <v>Type of organization: 
-natural person or 
-legal entity/undertaking without legal personality.</v>
      </c>
      <c r="E240" s="17" t="str">
        <f>IF($A240&lt;&gt;"",IF(VLOOKUP($A240,Vocabulary!$A:$J,7,)=0,"",VLOOKUP($A240,Vocabulary!$A:$J,7,)),"")</f>
        <v/>
      </c>
      <c r="F240" s="12" t="str">
        <f>IF($A240&lt;&gt;"",VLOOKUP($A240,Vocabulary!$A:$J,4,),"")</f>
        <v>Organization</v>
      </c>
      <c r="H240" s="9" t="s">
        <v>764</v>
      </c>
    </row>
    <row r="241" spans="1:8" x14ac:dyDescent="0.3">
      <c r="A241" s="9">
        <v>243</v>
      </c>
      <c r="B241" s="13" t="str">
        <f>IFERROR(VLOOKUP(A241,Vocabulary!$A:$J,2,),"")</f>
        <v>authorization</v>
      </c>
      <c r="C241" s="13" t="str">
        <f>IF($A241&lt;&gt;"",VLOOKUP($A241,Vocabulary!$A:$J,10,),"")</f>
        <v>&lt;fed-bus:authorization&gt;</v>
      </c>
      <c r="D241" s="17" t="str">
        <f>IF($A241&lt;&gt;"",IF(VLOOKUP($A241,Vocabulary!$A:$J,3,)=0,"",VLOOKUP($A241,Vocabulary!$A:$J,3,)),"")</f>
        <v>Authorization allowed by an administration to the company.
By authorizations we mean approvals, permits, licenses, ... that can be issued with the intention of carrying out certain activities.</v>
      </c>
      <c r="E241" s="17" t="str">
        <f>IF($A241&lt;&gt;"",IF(VLOOKUP($A241,Vocabulary!$A:$J,7,)=0,"",VLOOKUP($A241,Vocabulary!$A:$J,7,)),"")</f>
        <v/>
      </c>
      <c r="F241" s="12" t="str">
        <f>IF($A241&lt;&gt;"",VLOOKUP($A241,Vocabulary!$A:$J,4,),"")</f>
        <v>Organization</v>
      </c>
      <c r="H241" s="9" t="s">
        <v>763</v>
      </c>
    </row>
    <row r="242" spans="1:8" x14ac:dyDescent="0.3">
      <c r="A242" s="9">
        <v>244</v>
      </c>
      <c r="B242" s="13" t="str">
        <f>IFERROR(VLOOKUP(A242,Vocabulary!$A:$J,2,),"")</f>
        <v>person</v>
      </c>
      <c r="C242" s="13" t="str">
        <f>IF($A242&lt;&gt;"",VLOOKUP($A242,Vocabulary!$A:$J,10,),"")</f>
        <v>&lt;fed-bus:person&gt;</v>
      </c>
      <c r="D242" s="17" t="str">
        <f>IF($A242&lt;&gt;"",IF(VLOOKUP($A242,Vocabulary!$A:$J,3,)=0,"",VLOOKUP($A242,Vocabulary!$A:$J,3,)),"")</f>
        <v>Person.</v>
      </c>
      <c r="E242" s="17" t="str">
        <f>IF($A242&lt;&gt;"",IF(VLOOKUP($A242,Vocabulary!$A:$J,7,)=0,"",VLOOKUP($A242,Vocabulary!$A:$J,7,)),"")</f>
        <v/>
      </c>
      <c r="F242" s="12" t="str">
        <f>IF($A242&lt;&gt;"",VLOOKUP($A242,Vocabulary!$A:$J,4,),"")</f>
        <v>Organization</v>
      </c>
      <c r="H242" s="9" t="s">
        <v>764</v>
      </c>
    </row>
    <row r="243" spans="1:8" x14ac:dyDescent="0.3">
      <c r="A243" s="9">
        <v>245</v>
      </c>
      <c r="B243" s="13" t="str">
        <f>IFERROR(VLOOKUP(A243,Vocabulary!$A:$J,2,),"")</f>
        <v>telephone</v>
      </c>
      <c r="C243" s="13" t="str">
        <f>IF($A243&lt;&gt;"",VLOOKUP($A243,Vocabulary!$A:$J,10,),"")</f>
        <v>&lt;schema:telephone&gt;</v>
      </c>
      <c r="D243" s="17" t="str">
        <f>IF($A243&lt;&gt;"",IF(VLOOKUP($A243,Vocabulary!$A:$J,3,)=0,"",VLOOKUP($A243,Vocabulary!$A:$J,3,)),"")</f>
        <v>Telephone number.</v>
      </c>
      <c r="E243" s="17" t="str">
        <f>IF($A243&lt;&gt;"",IF(VLOOKUP($A243,Vocabulary!$A:$J,7,)=0,"",VLOOKUP($A243,Vocabulary!$A:$J,7,)),"")</f>
        <v/>
      </c>
      <c r="F243" s="12" t="str">
        <f>IF($A243&lt;&gt;"",VLOOKUP($A243,Vocabulary!$A:$J,4,),"")</f>
        <v>Organization</v>
      </c>
      <c r="H243" s="9" t="s">
        <v>764</v>
      </c>
    </row>
    <row r="244" spans="1:8" x14ac:dyDescent="0.3">
      <c r="A244" s="9">
        <v>246</v>
      </c>
      <c r="B244" s="13" t="str">
        <f>IFERROR(VLOOKUP(A244,Vocabulary!$A:$J,2,),"")</f>
        <v>rightsHolder</v>
      </c>
      <c r="C244" s="13" t="str">
        <f>IF($A244&lt;&gt;"",VLOOKUP($A244,Vocabulary!$A:$J,10,),"")</f>
        <v>&lt;fed-bus:rightsHolder&gt;</v>
      </c>
      <c r="D244" s="17" t="str">
        <f>IF($A244&lt;&gt;"",IF(VLOOKUP($A244,Vocabulary!$A:$J,3,)=0,"",VLOOKUP($A244,Vocabulary!$A:$J,3,)),"")</f>
        <v/>
      </c>
      <c r="E244" s="17" t="str">
        <f>IF($A244&lt;&gt;"",IF(VLOOKUP($A244,Vocabulary!$A:$J,7,)=0,"",VLOOKUP($A244,Vocabulary!$A:$J,7,)),"")</f>
        <v>Proposal to delete: not included in  KBO 'function'  (e.g. collect postal documents)
First check with MinFin.</v>
      </c>
      <c r="F244" s="12" t="str">
        <f>IF($A244&lt;&gt;"",VLOOKUP($A244,Vocabulary!$A:$J,4,),"")</f>
        <v>Organization</v>
      </c>
      <c r="H244" s="9" t="s">
        <v>763</v>
      </c>
    </row>
    <row r="245" spans="1:8" x14ac:dyDescent="0.3">
      <c r="A245" s="9">
        <v>248</v>
      </c>
      <c r="B245" s="13" t="str">
        <f>IFERROR(VLOOKUP(A245,Vocabulary!$A:$J,2,),"")</f>
        <v>website</v>
      </c>
      <c r="C245" s="13" t="str">
        <f>IF($A245&lt;&gt;"",VLOOKUP($A245,Vocabulary!$A:$J,10,),"")</f>
        <v>&lt;fed-bus:website&gt;</v>
      </c>
      <c r="D245" s="17" t="str">
        <f>IF($A245&lt;&gt;"",IF(VLOOKUP($A245,Vocabulary!$A:$J,3,)=0,"",VLOOKUP($A245,Vocabulary!$A:$J,3,)),"")</f>
        <v>Website.</v>
      </c>
      <c r="E245" s="17" t="str">
        <f>IF($A245&lt;&gt;"",IF(VLOOKUP($A245,Vocabulary!$A:$J,7,)=0,"",VLOOKUP($A245,Vocabulary!$A:$J,7,)),"")</f>
        <v/>
      </c>
      <c r="F245" s="12" t="str">
        <f>IF($A245&lt;&gt;"",VLOOKUP($A245,Vocabulary!$A:$J,4,),"")</f>
        <v>Organization</v>
      </c>
      <c r="H245" s="9" t="s">
        <v>763</v>
      </c>
    </row>
    <row r="246" spans="1:8" x14ac:dyDescent="0.3">
      <c r="A246" s="9">
        <v>249</v>
      </c>
      <c r="B246" s="13" t="str">
        <f>IFERROR(VLOOKUP(A246,Vocabulary!$A:$J,2,),"")</f>
        <v>BelgianAddress</v>
      </c>
      <c r="C246" s="13" t="str">
        <f>IF($A246&lt;&gt;"",VLOOKUP($A246,Vocabulary!$A:$J,10,),"")</f>
        <v>&lt;locn:Address&gt;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6" s="12" t="str">
        <f>IF($A246&lt;&gt;"",VLOOKUP($A246,Vocabulary!$A:$J,4,),"")</f>
        <v>Location</v>
      </c>
      <c r="H246" s="9" t="s">
        <v>764</v>
      </c>
    </row>
    <row r="247" spans="1:8" x14ac:dyDescent="0.3">
      <c r="A247" s="9">
        <v>250</v>
      </c>
      <c r="B247" s="13" t="str">
        <f>IFERROR(VLOOKUP(A247,Vocabulary!$A:$J,2,),"")</f>
        <v>AddressableObject</v>
      </c>
      <c r="C247" s="13" t="str">
        <f>IF($A247&lt;&gt;"",VLOOKUP($A247,Vocabulary!$A:$J,10,),"")</f>
        <v>&lt;fed-loc:AddressableObject&gt;</v>
      </c>
      <c r="D247" s="17" t="str">
        <f>IF($A247&lt;&gt;"",IF(VLOOKUP($A247,Vocabulary!$A:$J,3,)=0,"",VLOOKUP($A247,Vocabulary!$A:$J,3,)),"")</f>
        <v>Geographical object that can be identified with an address.
Is abstract, ie the type of addressable object must always be specified (e.g. building unit, parcel, ..).</v>
      </c>
      <c r="E247" s="17" t="str">
        <f>IF($A247&lt;&gt;"",IF(VLOOKUP($A247,Vocabulary!$A:$J,7,)=0,"",VLOOKUP($A247,Vocabulary!$A:$J,7,)),"")</f>
        <v/>
      </c>
      <c r="F247" s="12" t="str">
        <f>IF($A247&lt;&gt;"",VLOOKUP($A247,Vocabulary!$A:$J,4,),"")</f>
        <v>Location</v>
      </c>
      <c r="H247" s="9" t="s">
        <v>764</v>
      </c>
    </row>
    <row r="248" spans="1:8" x14ac:dyDescent="0.3">
      <c r="A248" s="9">
        <v>251</v>
      </c>
      <c r="B248" s="13" t="str">
        <f>IFERROR(VLOOKUP(A248,Vocabulary!$A:$J,2,),"")</f>
        <v>Address</v>
      </c>
      <c r="C248" s="13" t="str">
        <f>IF($A248&lt;&gt;"",VLOOKUP($A248,Vocabulary!$A:$J,10,),"")</f>
        <v>&lt;inspire-ad:Address&gt;</v>
      </c>
      <c r="D248" s="17" t="str">
        <f>IF($A248&lt;&gt;"",IF(VLOOKUP($A248,Vocabulary!$A:$J,3,)=0,"",VLOOKUP($A248,Vocabulary!$A:$J,3,)),"")</f>
        <v xml:space="preserve">An "address representation" as conceptually defined by the INSPIRE Address Representation data type. </v>
      </c>
      <c r="E248" s="17" t="str">
        <f>IF($A248&lt;&gt;"",IF(VLOOKUP($A248,Vocabulary!$A:$J,7,)=0,"",VLOOKUP($A248,Vocabulary!$A:$J,7,)),"")</f>
        <v/>
      </c>
      <c r="F248" s="12" t="str">
        <f>IF($A248&lt;&gt;"",VLOOKUP($A248,Vocabulary!$A:$J,4,),"")</f>
        <v>Location</v>
      </c>
      <c r="H248" s="9" t="s">
        <v>764</v>
      </c>
    </row>
    <row r="249" spans="1:8" x14ac:dyDescent="0.3">
      <c r="A249" s="9">
        <v>252</v>
      </c>
      <c r="B249" s="13" t="str">
        <f>IFERROR(VLOOKUP(A249,Vocabulary!$A:$J,2,),"")</f>
        <v>BuildingUnit</v>
      </c>
      <c r="C249" s="13" t="str">
        <f>IF($A249&lt;&gt;"",VLOOKUP($A249,Vocabulary!$A:$J,10,),"")</f>
        <v>&lt;fed-loc:BuildingUnit&gt;</v>
      </c>
      <c r="D249" s="17" t="str">
        <f>IF($A249&lt;&gt;"",IF(VLOOKUP($A249,Vocabulary!$A:$J,3,)=0,"",VLOOKUP($A249,Vocabulary!$A:$J,3,)),"")</f>
        <v>The smallest unit within a building that is suitable for residential, commercial or recreational purposes and that can be accessed via its own lockable access from the public road, a yard or a common room.</v>
      </c>
      <c r="E249" s="17" t="str">
        <f>IF($A249&lt;&gt;"",IF(VLOOKUP($A249,Vocabulary!$A:$J,7,)=0,"",VLOOKUP($A249,Vocabulary!$A:$J,7,)),"")</f>
        <v/>
      </c>
      <c r="F249" s="12" t="str">
        <f>IF($A249&lt;&gt;"",VLOOKUP($A249,Vocabulary!$A:$J,4,),"")</f>
        <v>Location</v>
      </c>
      <c r="H249" s="9" t="s">
        <v>764</v>
      </c>
    </row>
    <row r="250" spans="1:8" x14ac:dyDescent="0.3">
      <c r="A250" s="9">
        <v>255</v>
      </c>
      <c r="B250" s="13" t="str">
        <f>IFERROR(VLOOKUP(A250,Vocabulary!$A:$J,2,),"")</f>
        <v>GeographicalPosition</v>
      </c>
      <c r="C250" s="13" t="str">
        <f>IF($A250&lt;&gt;"",VLOOKUP($A250,Vocabulary!$A:$J,10,),"")</f>
        <v>&lt;inspire-ad:GeographicPosition&gt;</v>
      </c>
      <c r="D250" s="17" t="str">
        <f>IF($A250&lt;&gt;"",IF(VLOOKUP($A250,Vocabulary!$A:$J,3,)=0,"",VLOOKUP($A250,Vocabulary!$A:$J,3,)),"")</f>
        <v>Geographical position indicated by a point.</v>
      </c>
      <c r="E250" s="17" t="str">
        <f>IF($A250&lt;&gt;"",IF(VLOOKUP($A250,Vocabulary!$A:$J,7,)=0,"",VLOOKUP($A250,Vocabulary!$A:$J,7,)),"")</f>
        <v/>
      </c>
      <c r="F250" s="12" t="str">
        <f>IF($A250&lt;&gt;"",VLOOKUP($A250,Vocabulary!$A:$J,4,),"")</f>
        <v>Location</v>
      </c>
      <c r="H250" s="9" t="s">
        <v>764</v>
      </c>
    </row>
    <row r="251" spans="1:8" x14ac:dyDescent="0.3">
      <c r="A251" s="9">
        <v>256</v>
      </c>
      <c r="B251" s="13" t="str">
        <f>IFERROR(VLOOKUP(A251,Vocabulary!$A:$J,2,),"")</f>
        <v>Identifier</v>
      </c>
      <c r="C251" s="13" t="str">
        <f>IF($A251&lt;&gt;"",VLOOKUP($A251,Vocabulary!$A:$J,10,),"")</f>
        <v>&lt;adms:Identifier&gt;</v>
      </c>
      <c r="D251" s="17" t="str">
        <f>IF($A251&lt;&gt;"",IF(VLOOKUP($A251,Vocabulary!$A:$J,3,)=0,"",VLOOKUP($A251,Vocabulary!$A:$J,3,)),"")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51" s="17" t="str">
        <f>IF($A251&lt;&gt;"",IF(VLOOKUP($A251,Vocabulary!$A:$J,7,)=0,"",VLOOKUP($A251,Vocabulary!$A:$J,7,)),"")</f>
        <v/>
      </c>
      <c r="F251" s="12" t="str">
        <f>IF($A251&lt;&gt;"",VLOOKUP($A251,Vocabulary!$A:$J,4,),"")</f>
        <v>Generic</v>
      </c>
      <c r="H251" s="9" t="s">
        <v>764</v>
      </c>
    </row>
    <row r="252" spans="1:8" x14ac:dyDescent="0.3">
      <c r="A252" s="9">
        <v>257</v>
      </c>
      <c r="B252" s="13" t="str">
        <f>IFERROR(VLOOKUP(A252,Vocabulary!$A:$J,2,),"")</f>
        <v>MooringPlace</v>
      </c>
      <c r="C252" s="13" t="str">
        <f>IF($A252&lt;&gt;"",VLOOKUP($A252,Vocabulary!$A:$J,10,),"")</f>
        <v>&lt;fed-loc:MooringPlace&gt;</v>
      </c>
      <c r="D252" s="17" t="str">
        <f>IF($A252&lt;&gt;"",IF(VLOOKUP($A252,Vocabulary!$A:$J,3,)=0,"",VLOOKUP($A252,Vocabulary!$A:$J,3,)),"")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2" s="17" t="str">
        <f>IF($A252&lt;&gt;"",IF(VLOOKUP($A252,Vocabulary!$A:$J,7,)=0,"",VLOOKUP($A252,Vocabulary!$A:$J,7,)),"")</f>
        <v/>
      </c>
      <c r="F252" s="12" t="str">
        <f>IF($A252&lt;&gt;"",VLOOKUP($A252,Vocabulary!$A:$J,4,),"")</f>
        <v>Location</v>
      </c>
      <c r="H252" s="9" t="s">
        <v>764</v>
      </c>
    </row>
    <row r="253" spans="1:8" x14ac:dyDescent="0.3">
      <c r="A253" s="9">
        <v>258</v>
      </c>
      <c r="B253" s="13" t="str">
        <f>IFERROR(VLOOKUP(A253,Vocabulary!$A:$J,2,),"")</f>
        <v>Municipality</v>
      </c>
      <c r="C253" s="13" t="str">
        <f>IF($A253&lt;&gt;"",VLOOKUP($A253,Vocabulary!$A:$J,10,),"")</f>
        <v>&lt;fed-loc:Municipality&gt;</v>
      </c>
      <c r="D253" s="17" t="str">
        <f>IF($A253&lt;&gt;"",IF(VLOOKUP($A253,Vocabulary!$A:$J,3,)=0,"",VLOOKUP($A253,Vocabulary!$A:$J,3,)),"")</f>
        <v>Official administrative zone of the Belgian territory. The municipality is the smallest administrative part of the Belgian territory whose boundaries can only be changed by the legislator.</v>
      </c>
      <c r="E253" s="17" t="str">
        <f>IF($A253&lt;&gt;"",IF(VLOOKUP($A253,Vocabulary!$A:$J,7,)=0,"",VLOOKUP($A253,Vocabulary!$A:$J,7,)),"")</f>
        <v/>
      </c>
      <c r="F253" s="12" t="str">
        <f>IF($A253&lt;&gt;"",VLOOKUP($A253,Vocabulary!$A:$J,4,),"")</f>
        <v>Location</v>
      </c>
      <c r="H253" s="9" t="s">
        <v>764</v>
      </c>
    </row>
    <row r="254" spans="1:8" x14ac:dyDescent="0.3">
      <c r="A254" s="9">
        <v>260</v>
      </c>
      <c r="B254" s="13" t="str">
        <f>IFERROR(VLOOKUP(A254,Vocabulary!$A:$J,2,),"")</f>
        <v>Parcel</v>
      </c>
      <c r="C254" s="13" t="str">
        <f>IF($A254&lt;&gt;"",VLOOKUP($A254,Vocabulary!$A:$J,10,),"")</f>
        <v>&lt;fed-loc:Parcel&gt;</v>
      </c>
      <c r="D254" s="17" t="str">
        <f>IF($A254&lt;&gt;"",IF(VLOOKUP($A254,Vocabulary!$A:$J,3,)=0,"",VLOOKUP($A254,Vocabulary!$A:$J,3,)),"")</f>
        <v>A "parcel" is a part of the territory officially established with a cadastral or administrative purpose.</v>
      </c>
      <c r="E254" s="17" t="str">
        <f>IF($A254&lt;&gt;"",IF(VLOOKUP($A254,Vocabulary!$A:$J,7,)=0,"",VLOOKUP($A254,Vocabulary!$A:$J,7,)),"")</f>
        <v/>
      </c>
      <c r="F254" s="12" t="str">
        <f>IF($A254&lt;&gt;"",VLOOKUP($A254,Vocabulary!$A:$J,4,),"")</f>
        <v>Location</v>
      </c>
      <c r="H254" s="9" t="s">
        <v>764</v>
      </c>
    </row>
    <row r="255" spans="1:8" x14ac:dyDescent="0.3">
      <c r="A255" s="9">
        <v>261</v>
      </c>
      <c r="B255" s="13" t="str">
        <f>IFERROR(VLOOKUP(A255,Vocabulary!$A:$J,2,),"")</f>
        <v>PartOfMunicipality</v>
      </c>
      <c r="C255" s="13" t="str">
        <f>IF($A255&lt;&gt;"",VLOOKUP($A255,Vocabulary!$A:$J,10,),"")</f>
        <v>&lt;fed-loc:PartOfMunicipality&gt;</v>
      </c>
      <c r="D255" s="17" t="str">
        <f>IF($A255&lt;&gt;"",IF(VLOOKUP($A255,Vocabulary!$A:$J,3,)=0,"",VLOOKUP($A255,Vocabulary!$A:$J,3,)),"")</f>
        <v>A part of a municipality, such as a former municipality (prior to the merger of the municipalities), or a neighborhood.</v>
      </c>
      <c r="E255" s="17" t="str">
        <f>IF($A255&lt;&gt;"",IF(VLOOKUP($A255,Vocabulary!$A:$J,7,)=0,"",VLOOKUP($A255,Vocabulary!$A:$J,7,)),"")</f>
        <v/>
      </c>
      <c r="F255" s="12" t="str">
        <f>IF($A255&lt;&gt;"",VLOOKUP($A255,Vocabulary!$A:$J,4,),"")</f>
        <v>Location</v>
      </c>
      <c r="H255" s="9" t="s">
        <v>764</v>
      </c>
    </row>
    <row r="256" spans="1:8" x14ac:dyDescent="0.3">
      <c r="A256" s="9">
        <v>262</v>
      </c>
      <c r="B256" s="13" t="str">
        <f>IFERROR(VLOOKUP(A256,Vocabulary!$A:$J,2,),"")</f>
        <v>PostalInfo</v>
      </c>
      <c r="C256" s="13" t="str">
        <f>IF($A256&lt;&gt;"",VLOOKUP($A256,Vocabulary!$A:$J,10,),"")</f>
        <v>&lt;inspire-ad:PostalDescriptor&gt;</v>
      </c>
      <c r="D256" s="17" t="str">
        <f>IF($A256&lt;&gt;"",IF(VLOOKUP($A256,Vocabulary!$A:$J,3,)=0,"",VLOOKUP($A256,Vocabulary!$A:$J,3,)),"")</f>
        <v>Information given by the provider of the universal postal service for the identification of a grouping of addresses in a geographical area for postal purposes.</v>
      </c>
      <c r="E256" s="17" t="str">
        <f>IF($A256&lt;&gt;"",IF(VLOOKUP($A256,Vocabulary!$A:$J,7,)=0,"",VLOOKUP($A256,Vocabulary!$A:$J,7,)),"")</f>
        <v/>
      </c>
      <c r="F256" s="12" t="str">
        <f>IF($A256&lt;&gt;"",VLOOKUP($A256,Vocabulary!$A:$J,4,),"")</f>
        <v>Location</v>
      </c>
      <c r="H256" s="9" t="s">
        <v>764</v>
      </c>
    </row>
    <row r="257" spans="1:8" x14ac:dyDescent="0.3">
      <c r="A257" s="9">
        <v>263</v>
      </c>
      <c r="B257" s="13" t="str">
        <f>IFERROR(VLOOKUP(A257,Vocabulary!$A:$J,2,),"")</f>
        <v>Stand</v>
      </c>
      <c r="C257" s="13" t="str">
        <f>IF($A257&lt;&gt;"",VLOOKUP($A257,Vocabulary!$A:$J,10,),"")</f>
        <v>&lt;fed-loc:Stand&gt;</v>
      </c>
      <c r="D257" s="17" t="str">
        <f>IF($A257&lt;&gt;"",IF(VLOOKUP($A257,Vocabulary!$A:$J,3,)=0,"",VLOOKUP($A257,Vocabulary!$A:$J,3,)),"")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7" s="17" t="str">
        <f>IF($A257&lt;&gt;"",IF(VLOOKUP($A257,Vocabulary!$A:$J,7,)=0,"",VLOOKUP($A257,Vocabulary!$A:$J,7,)),"")</f>
        <v/>
      </c>
      <c r="F257" s="12" t="str">
        <f>IF($A257&lt;&gt;"",VLOOKUP($A257,Vocabulary!$A:$J,4,),"")</f>
        <v>Location</v>
      </c>
      <c r="H257" s="9" t="s">
        <v>764</v>
      </c>
    </row>
    <row r="258" spans="1:8" x14ac:dyDescent="0.3">
      <c r="A258" s="9">
        <v>267</v>
      </c>
      <c r="B258" s="13" t="str">
        <f>IFERROR(VLOOKUP(A258,Vocabulary!$A:$J,2,),"")</f>
        <v>addressPosition</v>
      </c>
      <c r="C258" s="13" t="str">
        <f>IF($A258&lt;&gt;"",VLOOKUP($A258,Vocabulary!$A:$J,10,),"")</f>
        <v>&lt;inspire-ad:Address.position&gt;</v>
      </c>
      <c r="D258" s="17" t="str">
        <f>IF($A258&lt;&gt;"",IF(VLOOKUP($A258,Vocabulary!$A:$J,3,)=0,"",VLOOKUP($A258,Vocabulary!$A:$J,3,)),"")</f>
        <v>Position of a characteristic point that represents the position of the address according to a specific specification and includes information about the origin of the position.</v>
      </c>
      <c r="E258" s="17" t="str">
        <f>IF($A258&lt;&gt;"",IF(VLOOKUP($A258,Vocabulary!$A:$J,7,)=0,"",VLOOKUP($A258,Vocabulary!$A:$J,7,)),"")</f>
        <v/>
      </c>
      <c r="F258" s="12" t="str">
        <f>IF($A258&lt;&gt;"",VLOOKUP($A258,Vocabulary!$A:$J,4,),"")</f>
        <v>Location</v>
      </c>
      <c r="H258" s="9" t="s">
        <v>764</v>
      </c>
    </row>
    <row r="259" spans="1:8" x14ac:dyDescent="0.3">
      <c r="A259" s="9">
        <v>268</v>
      </c>
      <c r="B259" s="13" t="str">
        <f>IFERROR(VLOOKUP(A259,Vocabulary!$A:$J,2,),"")</f>
        <v>addressSortField</v>
      </c>
      <c r="C259" s="13" t="str">
        <f>IF($A259&lt;&gt;"",VLOOKUP($A259,Vocabulary!$A:$J,10,),"")</f>
        <v>&lt;fed-loc:addressSortField&gt;</v>
      </c>
      <c r="D259" s="17" t="str">
        <f>IF($A259&lt;&gt;"",IF(VLOOKUP($A259,Vocabulary!$A:$J,3,)=0,"",VLOOKUP($A259,Vocabulary!$A:$J,3,)),"")</f>
        <v>Transformation of the original house number &amp; bus number (eg addition of leading zeros) so that this can be sorted.</v>
      </c>
      <c r="E259" s="17" t="str">
        <f>IF($A259&lt;&gt;"",IF(VLOOKUP($A259,Vocabulary!$A:$J,7,)=0,"",VLOOKUP($A259,Vocabulary!$A:$J,7,)),"")</f>
        <v/>
      </c>
      <c r="F259" s="12" t="str">
        <f>IF($A259&lt;&gt;"",VLOOKUP($A259,Vocabulary!$A:$J,4,),"")</f>
        <v>Location</v>
      </c>
      <c r="H259" s="9" t="s">
        <v>764</v>
      </c>
    </row>
    <row r="260" spans="1:8" x14ac:dyDescent="0.3">
      <c r="A260" s="9">
        <v>269</v>
      </c>
      <c r="B260" s="13" t="str">
        <f>IFERROR(VLOOKUP(A260,Vocabulary!$A:$J,2,),"")</f>
        <v>addressStatus</v>
      </c>
      <c r="C260" s="13" t="str">
        <f>IF($A260&lt;&gt;"",VLOOKUP($A260,Vocabulary!$A:$J,10,),"")</f>
        <v>&lt;inspire-ad:Address.status&gt;</v>
      </c>
      <c r="D260" s="17" t="str">
        <f>IF($A260&lt;&gt;"",IF(VLOOKUP($A260,Vocabulary!$A:$J,3,)=0,"",VLOOKUP($A260,Vocabulary!$A:$J,3,)),"")</f>
        <v>Current status of the address.</v>
      </c>
      <c r="E260" s="17" t="str">
        <f>IF($A260&lt;&gt;"",IF(VLOOKUP($A260,Vocabulary!$A:$J,7,)=0,"",VLOOKUP($A260,Vocabulary!$A:$J,7,)),"")</f>
        <v/>
      </c>
      <c r="F260" s="12" t="str">
        <f>IF($A260&lt;&gt;"",VLOOKUP($A260,Vocabulary!$A:$J,4,),"")</f>
        <v>Location</v>
      </c>
      <c r="H260" s="9" t="s">
        <v>764</v>
      </c>
    </row>
    <row r="261" spans="1:8" x14ac:dyDescent="0.3">
      <c r="A261" s="9">
        <v>272</v>
      </c>
      <c r="B261" s="13" t="str">
        <f>IFERROR(VLOOKUP(A261,Vocabulary!$A:$J,2,),"")</f>
        <v>fullAddress</v>
      </c>
      <c r="C261" s="13" t="str">
        <f>IF($A261&lt;&gt;"",VLOOKUP($A261,Vocabulary!$A:$J,10,),"")</f>
        <v>&lt;locn:fullAddress&gt;</v>
      </c>
      <c r="D261" s="17" t="str">
        <f>IF($A261&lt;&gt;"",IF(VLOOKUP($A261,Vocabulary!$A:$J,3,)=0,"",VLOOKUP($A261,Vocabulary!$A:$J,3,)),"")</f>
        <v>The complete address in one string, whether or not formatted.
Avoids errors due to the splitting of the address in its parts. Displays the prescribed sequence of different parts</v>
      </c>
      <c r="E261" s="17" t="str">
        <f>IF($A261&lt;&gt;"",IF(VLOOKUP($A261,Vocabulary!$A:$J,7,)=0,"",VLOOKUP($A261,Vocabulary!$A:$J,7,)),"")</f>
        <v/>
      </c>
      <c r="F261" s="12" t="str">
        <f>IF($A261&lt;&gt;"",VLOOKUP($A261,Vocabulary!$A:$J,4,),"")</f>
        <v>Location</v>
      </c>
      <c r="H261" s="9" t="s">
        <v>764</v>
      </c>
    </row>
    <row r="262" spans="1:8" x14ac:dyDescent="0.3">
      <c r="A262" s="9">
        <v>276</v>
      </c>
      <c r="B262" s="13" t="str">
        <f>IFERROR(VLOOKUP(A262,Vocabulary!$A:$J,2,),"")</f>
        <v>hasComponent</v>
      </c>
      <c r="C262" s="13" t="str">
        <f>IF($A262&lt;&gt;"",VLOOKUP($A262,Vocabulary!$A:$J,10,),"")</f>
        <v>&lt;inspire-ad:Address.component&gt;</v>
      </c>
      <c r="D262" s="17" t="str">
        <f>IF($A262&lt;&gt;"",IF(VLOOKUP($A262,Vocabulary!$A:$J,3,)=0,"",VLOOKUP($A262,Vocabulary!$A:$J,3,)),"")</f>
        <v>Refers to the various components of a Class.
E.g. Address (PostalInfo, Street, Municipality)</v>
      </c>
      <c r="E262" s="17" t="str">
        <f>IF($A262&lt;&gt;"",IF(VLOOKUP($A262,Vocabulary!$A:$J,7,)=0,"",VLOOKUP($A262,Vocabulary!$A:$J,7,)),"")</f>
        <v>BEST datamodel: hasComponent
alternative property names to be checked with BEST:
hasStreet, hasMunicipality, hasPartOfMunicipality, hasPostalInfo</v>
      </c>
      <c r="F262" s="12" t="str">
        <f>IF($A262&lt;&gt;"",VLOOKUP($A262,Vocabulary!$A:$J,4,),"")</f>
        <v>Location</v>
      </c>
      <c r="H262" s="9" t="s">
        <v>764</v>
      </c>
    </row>
    <row r="263" spans="1:8" x14ac:dyDescent="0.3">
      <c r="A263" s="9">
        <v>277</v>
      </c>
      <c r="B263" s="13" t="str">
        <f>IFERROR(VLOOKUP(A263,Vocabulary!$A:$J,2,),"")</f>
        <v>hasRepresentation</v>
      </c>
      <c r="C263" s="13" t="str">
        <f>IF($A263&lt;&gt;"",VLOOKUP($A263,Vocabulary!$A:$J,10,),"")</f>
        <v>&lt;fed-loc:hasRepresentation&gt;</v>
      </c>
      <c r="D263" s="17" t="str">
        <f>IF($A263&lt;&gt;"",IF(VLOOKUP($A263,Vocabulary!$A:$J,3,)=0,"",VLOOKUP($A263,Vocabulary!$A:$J,3,)),"")</f>
        <v>An object is represented by another.
E.g. Address has an AddressRepresentation.</v>
      </c>
      <c r="E263" s="17" t="str">
        <f>IF($A263&lt;&gt;"",IF(VLOOKUP($A263,Vocabulary!$A:$J,7,)=0,"",VLOOKUP($A263,Vocabulary!$A:$J,7,)),"")</f>
        <v/>
      </c>
      <c r="F263" s="12" t="str">
        <f>IF($A263&lt;&gt;"",VLOOKUP($A263,Vocabulary!$A:$J,4,),"")</f>
        <v>Location</v>
      </c>
      <c r="H263" s="9" t="s">
        <v>764</v>
      </c>
    </row>
    <row r="264" spans="1:8" x14ac:dyDescent="0.3">
      <c r="A264" s="9">
        <v>278</v>
      </c>
      <c r="B264" s="13" t="str">
        <f>IFERROR(VLOOKUP(A264,Vocabulary!$A:$J,2,),"")</f>
        <v>homonymAddition</v>
      </c>
      <c r="C264" s="13" t="str">
        <f>IF($A264&lt;&gt;"",VLOOKUP($A264,Vocabulary!$A:$J,10,),"")</f>
        <v>&lt;fed-loc:homonymAddition&gt;</v>
      </c>
      <c r="D264" s="17" t="str">
        <f>IF($A264&lt;&gt;"",IF(VLOOKUP($A264,Vocabulary!$A:$J,3,)=0,"",VLOOKUP($A264,Vocabulary!$A:$J,3,)),"")</f>
        <v>Addition to distinguish double street names (street names with the same name but different location in the municipality and their own addresses).</v>
      </c>
      <c r="E264" s="17" t="str">
        <f>IF($A264&lt;&gt;"",IF(VLOOKUP($A264,Vocabulary!$A:$J,7,)=0,"",VLOOKUP($A264,Vocabulary!$A:$J,7,)),"")</f>
        <v/>
      </c>
      <c r="F264" s="12" t="str">
        <f>IF($A264&lt;&gt;"",VLOOKUP($A264,Vocabulary!$A:$J,4,),"")</f>
        <v>Location</v>
      </c>
      <c r="H264" s="9" t="s">
        <v>763</v>
      </c>
    </row>
    <row r="265" spans="1:8" x14ac:dyDescent="0.3">
      <c r="A265" s="9">
        <v>280</v>
      </c>
      <c r="B265" s="13" t="str">
        <f>IFERROR(VLOOKUP(A265,Vocabulary!$A:$J,2,),"")</f>
        <v>assignedTo</v>
      </c>
      <c r="C265" s="13" t="str">
        <f>IF($A265&lt;&gt;"",VLOOKUP($A265,Vocabulary!$A:$J,10,),"")</f>
        <v>&lt;fed-loc:assignedTo&gt;</v>
      </c>
      <c r="D265" s="17" t="str">
        <f>IF($A265&lt;&gt;"",IF(VLOOKUP($A265,Vocabulary!$A:$J,3,)=0,"",VLOOKUP($A265,Vocabulary!$A:$J,3,)),"")</f>
        <v>Addressable object to which the address has been assigned.</v>
      </c>
      <c r="E265" s="17" t="str">
        <f>IF($A265&lt;&gt;"",IF(VLOOKUP($A265,Vocabulary!$A:$J,7,)=0,"",VLOOKUP($A265,Vocabulary!$A:$J,7,)),"")</f>
        <v/>
      </c>
      <c r="F265" s="12" t="str">
        <f>IF($A265&lt;&gt;"",VLOOKUP($A265,Vocabulary!$A:$J,4,),"")</f>
        <v>Location</v>
      </c>
      <c r="H265" s="9" t="s">
        <v>764</v>
      </c>
    </row>
    <row r="266" spans="1:8" x14ac:dyDescent="0.3">
      <c r="A266" s="9">
        <v>283</v>
      </c>
      <c r="B266" s="13" t="str">
        <f>IFERROR(VLOOKUP(A266,Vocabulary!$A:$J,2,),"")</f>
        <v>isOfficiallyAssigned</v>
      </c>
      <c r="C266" s="13" t="str">
        <f>IF($A266&lt;&gt;"",VLOOKUP($A266,Vocabulary!$A:$J,10,),"")</f>
        <v>&lt;fed-loc:isOfficiallyAssigned&gt;</v>
      </c>
      <c r="D266" s="17" t="str">
        <f>IF($A266&lt;&gt;"",IF(VLOOKUP($A266,Vocabulary!$A:$J,3,)=0,"",VLOOKUP($A266,Vocabulary!$A:$J,3,)),"")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E266" s="17" t="str">
        <f>IF($A266&lt;&gt;"",IF(VLOOKUP($A266,Vocabulary!$A:$J,7,)=0,"",VLOOKUP($A266,Vocabulary!$A:$J,7,)),"")</f>
        <v/>
      </c>
      <c r="F266" s="12" t="str">
        <f>IF($A266&lt;&gt;"",VLOOKUP($A266,Vocabulary!$A:$J,4,),"")</f>
        <v>Location</v>
      </c>
      <c r="H266" s="9" t="s">
        <v>764</v>
      </c>
    </row>
    <row r="267" spans="1:8" x14ac:dyDescent="0.3">
      <c r="A267" s="9">
        <v>285</v>
      </c>
      <c r="B267" s="13" t="str">
        <f>IFERROR(VLOOKUP(A267,Vocabulary!$A:$J,2,),"")</f>
        <v>situatedIn</v>
      </c>
      <c r="C267" s="13" t="str">
        <f>IF($A267&lt;&gt;"",VLOOKUP($A267,Vocabulary!$A:$J,10,),"")</f>
        <v>&lt;inspire-ad:AddressComponent.situatedWithin&gt;</v>
      </c>
      <c r="D267" s="17" t="str">
        <f>IF($A267&lt;&gt;"",IF(VLOOKUP($A267,Vocabulary!$A:$J,3,)=0,"",VLOOKUP($A267,Vocabulary!$A:$J,3,)),"")</f>
        <v>Indicator that that says that a location is situated in another location.
E.g. 
an address can be situated in a part of a municipality, 
a part of a municipality is situated in a municipality</v>
      </c>
      <c r="E267" s="17" t="str">
        <f>IF($A267&lt;&gt;"",IF(VLOOKUP($A267,Vocabulary!$A:$J,7,)=0,"",VLOOKUP($A267,Vocabulary!$A:$J,7,)),"")</f>
        <v/>
      </c>
      <c r="F267" s="12" t="str">
        <f>IF($A267&lt;&gt;"",VLOOKUP($A267,Vocabulary!$A:$J,4,),"")</f>
        <v>Location</v>
      </c>
      <c r="H267" s="9" t="s">
        <v>764</v>
      </c>
    </row>
    <row r="268" spans="1:8" x14ac:dyDescent="0.3">
      <c r="A268" s="9">
        <v>289</v>
      </c>
      <c r="B268" s="13" t="str">
        <f>IFERROR(VLOOKUP(A268,Vocabulary!$A:$J,2,),"")</f>
        <v>municipalityName</v>
      </c>
      <c r="C268" s="13" t="str">
        <f>IF($A268&lt;&gt;"",VLOOKUP($A268,Vocabulary!$A:$J,10,),"")</f>
        <v>&lt;fed-loc:municipalityName&gt;</v>
      </c>
      <c r="D268" s="17" t="str">
        <f>IF($A268&lt;&gt;"",IF(VLOOKUP($A268,Vocabulary!$A:$J,3,)=0,"",VLOOKUP($A268,Vocabulary!$A:$J,3,)),"")</f>
        <v>Name of the municipality</v>
      </c>
      <c r="E268" s="17" t="str">
        <f>IF($A268&lt;&gt;"",IF(VLOOKUP($A268,Vocabulary!$A:$J,7,)=0,"",VLOOKUP($A268,Vocabulary!$A:$J,7,)),"")</f>
        <v/>
      </c>
      <c r="F268" s="12" t="str">
        <f>IF($A268&lt;&gt;"",VLOOKUP($A268,Vocabulary!$A:$J,4,),"")</f>
        <v>Location</v>
      </c>
      <c r="H268" s="9" t="s">
        <v>764</v>
      </c>
    </row>
    <row r="269" spans="1:8" x14ac:dyDescent="0.3">
      <c r="A269" s="9">
        <v>292</v>
      </c>
      <c r="B269" s="13" t="str">
        <f>IFERROR(VLOOKUP(A269,Vocabulary!$A:$J,2,),"")</f>
        <v>nameSpace</v>
      </c>
      <c r="C269" s="13" t="str">
        <f>IF($A269&lt;&gt;"",VLOOKUP($A269,Vocabulary!$A:$J,10,),"")</f>
        <v>&lt;fed-loc:nameSpace&gt;</v>
      </c>
      <c r="D269" s="17" t="str">
        <f>IF($A269&lt;&gt;"",IF(VLOOKUP($A269,Vocabulary!$A:$J,3,)=0,"",VLOOKUP($A269,Vocabulary!$A:$J,3,)),"")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9" s="17" t="str">
        <f>IF($A269&lt;&gt;"",IF(VLOOKUP($A269,Vocabulary!$A:$J,7,)=0,"",VLOOKUP($A269,Vocabulary!$A:$J,7,)),"")</f>
        <v/>
      </c>
      <c r="F269" s="12" t="str">
        <f>IF($A269&lt;&gt;"",VLOOKUP($A269,Vocabulary!$A:$J,4,),"")</f>
        <v>Location</v>
      </c>
      <c r="H269" s="9" t="s">
        <v>764</v>
      </c>
    </row>
    <row r="270" spans="1:8" x14ac:dyDescent="0.3">
      <c r="A270" s="9">
        <v>294</v>
      </c>
      <c r="B270" s="13" t="str">
        <f>IFERROR(VLOOKUP(A270,Vocabulary!$A:$J,2,),"")</f>
        <v>objectId</v>
      </c>
      <c r="C270" s="13" t="str">
        <f>IF($A270&lt;&gt;"",VLOOKUP($A270,Vocabulary!$A:$J,10,),"")</f>
        <v>&lt;dcterms:identifier&gt;</v>
      </c>
      <c r="D270" s="17" t="str">
        <f>IF($A270&lt;&gt;"",IF(VLOOKUP($A270,Vocabulary!$A:$J,3,)=0,"",VLOOKUP($A270,Vocabulary!$A:$J,3,)),"")</f>
        <v>Recommended best practice is to identify the resource by means of a string conforming to a formal identification system. 
An unambiguous reference to the resource within a given context.</v>
      </c>
      <c r="E270" s="17" t="str">
        <f>IF($A270&lt;&gt;"",IF(VLOOKUP($A270,Vocabulary!$A:$J,7,)=0,"",VLOOKUP($A270,Vocabulary!$A:$J,7,)),"")</f>
        <v>Identificator of a specific object.
String used to uniquely identify the object within the namespace.
BEST context: part of an Identifier for an address, streetname, municipality, part of a municipality, postal information</v>
      </c>
      <c r="F270" s="12" t="str">
        <f>IF($A270&lt;&gt;"",VLOOKUP($A270,Vocabulary!$A:$J,4,),"")</f>
        <v>Location</v>
      </c>
      <c r="H270" s="9" t="s">
        <v>764</v>
      </c>
    </row>
    <row r="271" spans="1:8" x14ac:dyDescent="0.3">
      <c r="A271" s="9">
        <v>297</v>
      </c>
      <c r="B271" s="13" t="str">
        <f>IFERROR(VLOOKUP(A271,Vocabulary!$A:$J,2,),"")</f>
        <v>partOfMunicipalityName</v>
      </c>
      <c r="C271" s="13" t="str">
        <f>IF($A271&lt;&gt;"",VLOOKUP($A271,Vocabulary!$A:$J,10,),"")</f>
        <v>&lt;fed-loc:partOfMunicipalityName&gt;</v>
      </c>
      <c r="D271" s="17" t="str">
        <f>IF($A271&lt;&gt;"",IF(VLOOKUP($A271,Vocabulary!$A:$J,3,)=0,"",VLOOKUP($A271,Vocabulary!$A:$J,3,)),"")</f>
        <v>Name of the part of the municipality</v>
      </c>
      <c r="E271" s="17" t="str">
        <f>IF($A271&lt;&gt;"",IF(VLOOKUP($A271,Vocabulary!$A:$J,7,)=0,"",VLOOKUP($A271,Vocabulary!$A:$J,7,)),"")</f>
        <v/>
      </c>
      <c r="F271" s="12" t="str">
        <f>IF($A271&lt;&gt;"",VLOOKUP($A271,Vocabulary!$A:$J,4,),"")</f>
        <v>Location</v>
      </c>
      <c r="H271" s="9" t="s">
        <v>764</v>
      </c>
    </row>
    <row r="272" spans="1:8" x14ac:dyDescent="0.3">
      <c r="A272" s="9">
        <v>298</v>
      </c>
      <c r="B272" s="13" t="str">
        <f>IFERROR(VLOOKUP(A272,Vocabulary!$A:$J,2,),"")</f>
        <v>boxNumber</v>
      </c>
      <c r="C272" s="13" t="str">
        <f>IF($A272&lt;&gt;"",VLOOKUP($A272,Vocabulary!$A:$J,10,),"")</f>
        <v>&lt;locn:poBox&gt;</v>
      </c>
      <c r="D272" s="17" t="str">
        <f>IF($A272&lt;&gt;"",IF(VLOOKUP($A272,Vocabulary!$A:$J,3,)=0,"",VLOOKUP($A272,Vocabulary!$A:$J,3,)),"")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2" s="17" t="str">
        <f>IF($A272&lt;&gt;"",IF(VLOOKUP($A272,Vocabulary!$A:$J,7,)=0,"",VLOOKUP($A272,Vocabulary!$A:$J,7,)),"")</f>
        <v/>
      </c>
      <c r="F272" s="12" t="str">
        <f>IF($A272&lt;&gt;"",VLOOKUP($A272,Vocabulary!$A:$J,4,),"")</f>
        <v>Location</v>
      </c>
      <c r="H272" s="9" t="s">
        <v>764</v>
      </c>
    </row>
    <row r="273" spans="1:8" x14ac:dyDescent="0.3">
      <c r="A273" s="9">
        <v>299</v>
      </c>
      <c r="B273" s="13" t="str">
        <f>IFERROR(VLOOKUP(A273,Vocabulary!$A:$J,2,),"")</f>
        <v>pointGeometry</v>
      </c>
      <c r="C273" s="13" t="str">
        <f>IF($A273&lt;&gt;"",VLOOKUP($A273,Vocabulary!$A:$J,10,),"")</f>
        <v>&lt;fed-loc:pointGeometry&gt;</v>
      </c>
      <c r="D273" s="17" t="str">
        <f>IF($A273&lt;&gt;"",IF(VLOOKUP($A273,Vocabulary!$A:$J,3,)=0,"",VLOOKUP($A273,Vocabulary!$A:$J,3,)),"")</f>
        <v>The cartographic coordinates of the point.</v>
      </c>
      <c r="E273" s="17" t="str">
        <f>IF($A273&lt;&gt;"",IF(VLOOKUP($A273,Vocabulary!$A:$J,7,)=0,"",VLOOKUP($A273,Vocabulary!$A:$J,7,)),"")</f>
        <v/>
      </c>
      <c r="F273" s="12" t="str">
        <f>IF($A273&lt;&gt;"",VLOOKUP($A273,Vocabulary!$A:$J,4,),"")</f>
        <v>Location</v>
      </c>
      <c r="H273" s="9" t="s">
        <v>763</v>
      </c>
    </row>
    <row r="274" spans="1:8" x14ac:dyDescent="0.3">
      <c r="A274" s="9">
        <v>300</v>
      </c>
      <c r="B274" s="13" t="str">
        <f>IFERROR(VLOOKUP(A274,Vocabulary!$A:$J,2,),"")</f>
        <v>positionGeometryMethod</v>
      </c>
      <c r="C274" s="13" t="str">
        <f>IF($A274&lt;&gt;"",VLOOKUP($A274,Vocabulary!$A:$J,10,),"")</f>
        <v>&lt;inspire-ad:GeographicPosition.method&gt;</v>
      </c>
      <c r="D274" s="17" t="str">
        <f>IF($A274&lt;&gt;"",IF(VLOOKUP($A274,Vocabulary!$A:$J,3,)=0,"",VLOOKUP($A274,Vocabulary!$A:$J,3,)),"")</f>
        <v>The way the point was determined.</v>
      </c>
      <c r="E274" s="17" t="str">
        <f>IF($A274&lt;&gt;"",IF(VLOOKUP($A274,Vocabulary!$A:$J,7,)=0,"",VLOOKUP($A274,Vocabulary!$A:$J,7,)),"")</f>
        <v/>
      </c>
      <c r="F274" s="12" t="str">
        <f>IF($A274&lt;&gt;"",VLOOKUP($A274,Vocabulary!$A:$J,4,),"")</f>
        <v>Location</v>
      </c>
      <c r="H274" s="9" t="s">
        <v>764</v>
      </c>
    </row>
    <row r="275" spans="1:8" x14ac:dyDescent="0.3">
      <c r="A275" s="9">
        <v>301</v>
      </c>
      <c r="B275" s="13" t="str">
        <f>IFERROR(VLOOKUP(A275,Vocabulary!$A:$J,2,),"")</f>
        <v>positionSpecification</v>
      </c>
      <c r="C275" s="13" t="str">
        <f>IF($A275&lt;&gt;"",VLOOKUP($A275,Vocabulary!$A:$J,10,),"")</f>
        <v>&lt;inspire-ad:GeographicPosition.specification&gt;</v>
      </c>
      <c r="D275" s="17" t="str">
        <f>IF($A275&lt;&gt;"",IF(VLOOKUP($A275,Vocabulary!$A:$J,3,)=0,"",VLOOKUP($A275,Vocabulary!$A:$J,3,)),"")</f>
        <v>The object on which the point was determined.</v>
      </c>
      <c r="E275" s="17" t="str">
        <f>IF($A275&lt;&gt;"",IF(VLOOKUP($A275,Vocabulary!$A:$J,7,)=0,"",VLOOKUP($A275,Vocabulary!$A:$J,7,)),"")</f>
        <v/>
      </c>
      <c r="F275" s="12" t="str">
        <f>IF($A275&lt;&gt;"",VLOOKUP($A275,Vocabulary!$A:$J,4,),"")</f>
        <v>Location</v>
      </c>
      <c r="H275" s="9" t="s">
        <v>764</v>
      </c>
    </row>
    <row r="276" spans="1:8" x14ac:dyDescent="0.3">
      <c r="A276" s="9">
        <v>303</v>
      </c>
      <c r="B276" s="13" t="str">
        <f>IFERROR(VLOOKUP(A276,Vocabulary!$A:$J,2,),"")</f>
        <v>postCode</v>
      </c>
      <c r="C276" s="13" t="str">
        <f>IF($A276&lt;&gt;"",VLOOKUP($A276,Vocabulary!$A:$J,10,),"")</f>
        <v>&lt;inspire-ad:PostalDescriptor.postCode&gt;</v>
      </c>
      <c r="D276" s="17" t="str">
        <f>IF($A276&lt;&gt;"",IF(VLOOKUP($A276,Vocabulary!$A:$J,3,)=0,"",VLOOKUP($A276,Vocabulary!$A:$J,3,)),"")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6" s="17" t="str">
        <f>IF($A276&lt;&gt;"",IF(VLOOKUP($A276,Vocabulary!$A:$J,7,)=0,"",VLOOKUP($A276,Vocabulary!$A:$J,7,)),"")</f>
        <v/>
      </c>
      <c r="F276" s="12" t="str">
        <f>IF($A276&lt;&gt;"",VLOOKUP($A276,Vocabulary!$A:$J,4,),"")</f>
        <v>Location</v>
      </c>
      <c r="H276" s="9" t="s">
        <v>764</v>
      </c>
    </row>
    <row r="277" spans="1:8" x14ac:dyDescent="0.3">
      <c r="A277" s="9">
        <v>310</v>
      </c>
      <c r="B277" s="13" t="str">
        <f>IFERROR(VLOOKUP(A277,Vocabulary!$A:$J,2,),"")</f>
        <v>territory</v>
      </c>
      <c r="C277" s="13" t="str">
        <f>IF($A277&lt;&gt;"",VLOOKUP($A277,Vocabulary!$A:$J,10,),"")</f>
        <v>&lt;fed-loc:territory&gt;</v>
      </c>
      <c r="D277" s="17" t="str">
        <f>IF($A277&lt;&gt;"",IF(VLOOKUP($A277,Vocabulary!$A:$J,3,)=0,"",VLOOKUP($A277,Vocabulary!$A:$J,3,)),"")</f>
        <v>Territory can refer to a country or a part of a country (existing or not)</v>
      </c>
      <c r="E277" s="17" t="str">
        <f>IF($A277&lt;&gt;"",IF(VLOOKUP($A277,Vocabulary!$A:$J,7,)=0,"",VLOOKUP($A277,Vocabulary!$A:$J,7,)),"")</f>
        <v/>
      </c>
      <c r="F277" s="12" t="str">
        <f>IF($A277&lt;&gt;"",VLOOKUP($A277,Vocabulary!$A:$J,4,),"")</f>
        <v>Location</v>
      </c>
      <c r="H277" s="9" t="s">
        <v>763</v>
      </c>
    </row>
    <row r="278" spans="1:8" x14ac:dyDescent="0.3">
      <c r="A278" s="9">
        <v>311</v>
      </c>
      <c r="B278" s="13" t="str">
        <f>IFERROR(VLOOKUP(A278,Vocabulary!$A:$J,2,),"")</f>
        <v>versionId</v>
      </c>
      <c r="C278" s="13" t="str">
        <f>IF($A278&lt;&gt;"",VLOOKUP($A278,Vocabulary!$A:$J,10,),"")</f>
        <v>&lt;owl:versionInfo&gt;</v>
      </c>
      <c r="D278" s="17" t="str">
        <f>IF($A278&lt;&gt;"",IF(VLOOKUP($A278,Vocabulary!$A:$J,3,)=0,"",VLOOKUP($A278,Vocabulary!$A:$J,3,)),"")</f>
        <v>The annotation property that provides version information for an ontology or another OWL construct.</v>
      </c>
      <c r="E278" s="17" t="str">
        <f>IF($A278&lt;&gt;"",IF(VLOOKUP($A278,Vocabulary!$A:$J,7,)=0,"",VLOOKUP($A278,Vocabulary!$A:$J,7,)),"")</f>
        <v>Identificator of a specific version of an object.
BEST context: part of an Identifier for an address, streetname, municipality, part of a municipality, postal information</v>
      </c>
      <c r="F278" s="12" t="str">
        <f>IF($A278&lt;&gt;"",VLOOKUP($A278,Vocabulary!$A:$J,4,),"")</f>
        <v>Location</v>
      </c>
      <c r="H278" s="9" t="s">
        <v>764</v>
      </c>
    </row>
    <row r="279" spans="1:8" x14ac:dyDescent="0.3">
      <c r="A279" s="9">
        <v>312</v>
      </c>
      <c r="B279" s="13" t="str">
        <f>IFERROR(VLOOKUP(A279,Vocabulary!$A:$J,2,),"")</f>
        <v>AsylumSeeker</v>
      </c>
      <c r="C279" s="13" t="str">
        <f>IF($A279&lt;&gt;"",VLOOKUP($A279,Vocabulary!$A:$J,10,),"")</f>
        <v>&lt;fed-per:AsylumSeeker&gt;</v>
      </c>
      <c r="D279" s="17" t="str">
        <f>IF($A279&lt;&gt;"",IF(VLOOKUP($A279,Vocabulary!$A:$J,3,)=0,"",VLOOKUP($A279,Vocabulary!$A:$J,3,)),"")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9" s="17" t="str">
        <f>IF($A279&lt;&gt;"",IF(VLOOKUP($A279,Vocabulary!$A:$J,7,)=0,"",VLOOKUP($A279,Vocabulary!$A:$J,7,)),"")</f>
        <v/>
      </c>
      <c r="F279" s="12" t="str">
        <f>IF($A279&lt;&gt;"",VLOOKUP($A279,Vocabulary!$A:$J,4,),"")</f>
        <v>Person</v>
      </c>
      <c r="H279" s="9" t="s">
        <v>763</v>
      </c>
    </row>
    <row r="280" spans="1:8" x14ac:dyDescent="0.3">
      <c r="A280" s="9">
        <v>313</v>
      </c>
      <c r="B280" s="13" t="str">
        <f>IFERROR(VLOOKUP(A280,Vocabulary!$A:$J,2,),"")</f>
        <v>BelgianResident</v>
      </c>
      <c r="C280" s="13" t="str">
        <f>IF($A280&lt;&gt;"",VLOOKUP($A280,Vocabulary!$A:$J,10,),"")</f>
        <v>&lt;fed-per:BelgianResident&gt;</v>
      </c>
      <c r="D280" s="17" t="str">
        <f>IF($A280&lt;&gt;"",IF(VLOOKUP($A280,Vocabulary!$A:$J,3,)=0,"",VLOOKUP($A280,Vocabulary!$A:$J,3,)),"")</f>
        <v>Person who lives in Belgium, represented here by the jurisdiction entity.</v>
      </c>
      <c r="E280" s="17" t="str">
        <f>IF($A280&lt;&gt;"",IF(VLOOKUP($A280,Vocabulary!$A:$J,7,)=0,"",VLOOKUP($A280,Vocabulary!$A:$J,7,)),"")</f>
        <v/>
      </c>
      <c r="F280" s="12" t="str">
        <f>IF($A280&lt;&gt;"",VLOOKUP($A280,Vocabulary!$A:$J,4,),"")</f>
        <v>Person</v>
      </c>
      <c r="H280" s="9" t="s">
        <v>763</v>
      </c>
    </row>
    <row r="281" spans="1:8" x14ac:dyDescent="0.3">
      <c r="A281" s="9">
        <v>314</v>
      </c>
      <c r="B281" s="13" t="str">
        <f>IFERROR(VLOOKUP(A281,Vocabulary!$A:$J,2,),"")</f>
        <v>Cohabitation</v>
      </c>
      <c r="C281" s="13" t="str">
        <f>IF($A281&lt;&gt;"",VLOOKUP($A281,Vocabulary!$A:$J,10,),"")</f>
        <v>&lt;fed-per:Cohabitation&gt;</v>
      </c>
      <c r="D281" s="17" t="str">
        <f>IF($A281&lt;&gt;"",IF(VLOOKUP($A281,Vocabulary!$A:$J,3,)=0,"",VLOOKUP($A281,Vocabulary!$A:$J,3,)),"")</f>
        <v>Arrangement whereby two people who are not married live together.
Can, just like a marriage, form the basis of a family.
Legally registered.</v>
      </c>
      <c r="E281" s="17" t="str">
        <f>IF($A281&lt;&gt;"",IF(VLOOKUP($A281,Vocabulary!$A:$J,7,)=0,"",VLOOKUP($A281,Vocabulary!$A:$J,7,)),"")</f>
        <v/>
      </c>
      <c r="F281" s="12" t="str">
        <f>IF($A281&lt;&gt;"",VLOOKUP($A281,Vocabulary!$A:$J,4,),"")</f>
        <v>Person</v>
      </c>
      <c r="H281" s="9" t="s">
        <v>764</v>
      </c>
    </row>
    <row r="282" spans="1:8" x14ac:dyDescent="0.3">
      <c r="A282" s="9">
        <v>315</v>
      </c>
      <c r="B282" s="13" t="str">
        <f>IFERROR(VLOOKUP(A282,Vocabulary!$A:$J,2,),"")</f>
        <v>Descent</v>
      </c>
      <c r="C282" s="13" t="str">
        <f>IF($A282&lt;&gt;"",VLOOKUP($A282,Vocabulary!$A:$J,10,),"")</f>
        <v>&lt;fed-per:Descent&gt;</v>
      </c>
      <c r="D282" s="17" t="str">
        <f>IF($A282&lt;&gt;"",IF(VLOOKUP($A282,Vocabulary!$A:$J,3,)=0,"",VLOOKUP($A282,Vocabulary!$A:$J,3,)),"")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2" s="17" t="str">
        <f>IF($A282&lt;&gt;"",IF(VLOOKUP($A282,Vocabulary!$A:$J,7,)=0,"",VLOOKUP($A282,Vocabulary!$A:$J,7,)),"")</f>
        <v/>
      </c>
      <c r="F282" s="12" t="str">
        <f>IF($A282&lt;&gt;"",VLOOKUP($A282,Vocabulary!$A:$J,4,),"")</f>
        <v>Person</v>
      </c>
      <c r="H282" s="9" t="s">
        <v>764</v>
      </c>
    </row>
    <row r="283" spans="1:8" x14ac:dyDescent="0.3">
      <c r="A283" s="9">
        <v>316</v>
      </c>
      <c r="B283" s="13" t="str">
        <f>IFERROR(VLOOKUP(A283,Vocabulary!$A:$J,2,),"")</f>
        <v>EmbassyResident</v>
      </c>
      <c r="C283" s="13" t="str">
        <f>IF($A283&lt;&gt;"",VLOOKUP($A283,Vocabulary!$A:$J,10,),"")</f>
        <v>&lt;fed-per:EmbassyResident&gt;</v>
      </c>
      <c r="D283" s="17" t="str">
        <f>IF($A283&lt;&gt;"",IF(VLOOKUP($A283,Vocabulary!$A:$J,3,)=0,"",VLOOKUP($A283,Vocabulary!$A:$J,3,)),"")</f>
        <v>Person residing in an embassy.</v>
      </c>
      <c r="E283" s="17" t="str">
        <f>IF($A283&lt;&gt;"",IF(VLOOKUP($A283,Vocabulary!$A:$J,7,)=0,"",VLOOKUP($A283,Vocabulary!$A:$J,7,)),"")</f>
        <v/>
      </c>
      <c r="F283" s="12" t="str">
        <f>IF($A283&lt;&gt;"",VLOOKUP($A283,Vocabulary!$A:$J,4,),"")</f>
        <v>Person</v>
      </c>
      <c r="H283" s="9" t="s">
        <v>764</v>
      </c>
    </row>
    <row r="284" spans="1:8" x14ac:dyDescent="0.3">
      <c r="A284" s="9">
        <v>317</v>
      </c>
      <c r="B284" s="13" t="str">
        <f>IFERROR(VLOOKUP(A284,Vocabulary!$A:$J,2,),"")</f>
        <v>ForeignResident</v>
      </c>
      <c r="C284" s="13" t="str">
        <f>IF($A284&lt;&gt;"",VLOOKUP($A284,Vocabulary!$A:$J,10,),"")</f>
        <v>&lt;fed-per:ForeignResident&gt;</v>
      </c>
      <c r="D284" s="17" t="str">
        <f>IF($A284&lt;&gt;"",IF(VLOOKUP($A284,Vocabulary!$A:$J,3,)=0,"",VLOOKUP($A284,Vocabulary!$A:$J,3,)),"")</f>
        <v>Foreign person residing in the country.</v>
      </c>
      <c r="E284" s="17" t="str">
        <f>IF($A284&lt;&gt;"",IF(VLOOKUP($A284,Vocabulary!$A:$J,7,)=0,"",VLOOKUP($A284,Vocabulary!$A:$J,7,)),"")</f>
        <v/>
      </c>
      <c r="F284" s="12" t="str">
        <f>IF($A284&lt;&gt;"",VLOOKUP($A284,Vocabulary!$A:$J,4,),"")</f>
        <v>Person</v>
      </c>
      <c r="H284" s="9" t="s">
        <v>764</v>
      </c>
    </row>
    <row r="285" spans="1:8" x14ac:dyDescent="0.3">
      <c r="A285" s="9">
        <v>318</v>
      </c>
      <c r="B285" s="13" t="str">
        <f>IFERROR(VLOOKUP(A285,Vocabulary!$A:$J,2,),"")</f>
        <v>Guardianship</v>
      </c>
      <c r="C285" s="13" t="str">
        <f>IF($A285&lt;&gt;"",VLOOKUP($A285,Vocabulary!$A:$J,10,),"")</f>
        <v>&lt;fed-per:Guardianship&gt;</v>
      </c>
      <c r="D285" s="17" t="str">
        <f>IF($A285&lt;&gt;"",IF(VLOOKUP($A285,Vocabulary!$A:$J,3,)=0,"",VLOOKUP($A285,Vocabulary!$A:$J,3,)),"")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5" s="17" t="str">
        <f>IF($A285&lt;&gt;"",IF(VLOOKUP($A285,Vocabulary!$A:$J,7,)=0,"",VLOOKUP($A285,Vocabulary!$A:$J,7,)),"")</f>
        <v/>
      </c>
      <c r="F285" s="12" t="str">
        <f>IF($A285&lt;&gt;"",VLOOKUP($A285,Vocabulary!$A:$J,4,),"")</f>
        <v>Person</v>
      </c>
      <c r="H285" s="9" t="s">
        <v>764</v>
      </c>
    </row>
    <row r="286" spans="1:8" x14ac:dyDescent="0.3">
      <c r="A286" s="9">
        <v>319</v>
      </c>
      <c r="B286" s="13" t="str">
        <f>IFERROR(VLOOKUP(A286,Vocabulary!$A:$J,2,),"")</f>
        <v>Household</v>
      </c>
      <c r="C286" s="13" t="str">
        <f>IF($A286&lt;&gt;"",VLOOKUP($A286,Vocabulary!$A:$J,10,),"")</f>
        <v>&lt;fed-per:Household&gt;</v>
      </c>
      <c r="D286" s="17" t="str">
        <f>IF($A286&lt;&gt;"",IF(VLOOKUP($A286,Vocabulary!$A:$J,3,)=0,"",VLOOKUP($A286,Vocabulary!$A:$J,3,)),"")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6" s="17" t="str">
        <f>IF($A286&lt;&gt;"",IF(VLOOKUP($A286,Vocabulary!$A:$J,7,)=0,"",VLOOKUP($A286,Vocabulary!$A:$J,7,)),"")</f>
        <v/>
      </c>
      <c r="F286" s="12" t="str">
        <f>IF($A286&lt;&gt;"",VLOOKUP($A286,Vocabulary!$A:$J,4,),"")</f>
        <v>Person</v>
      </c>
      <c r="H286" s="9" t="s">
        <v>764</v>
      </c>
    </row>
    <row r="287" spans="1:8" x14ac:dyDescent="0.3">
      <c r="A287" s="9">
        <v>320</v>
      </c>
      <c r="B287" s="13" t="str">
        <f>IFERROR(VLOOKUP(A287,Vocabulary!$A:$J,2,),"")</f>
        <v>HouseholdRelation</v>
      </c>
      <c r="C287" s="13" t="str">
        <f>IF($A287&lt;&gt;"",VLOOKUP($A287,Vocabulary!$A:$J,10,),"")</f>
        <v>&lt;fed-per:HouseholdRelation&gt;</v>
      </c>
      <c r="D287" s="17" t="str">
        <f>IF($A287&lt;&gt;"",IF(VLOOKUP($A287,Vocabulary!$A:$J,3,)=0,"",VLOOKUP($A287,Vocabulary!$A:$J,3,)),"")</f>
        <v>Relationship between members of the same family.
Eg husband, son, mother-in-law.</v>
      </c>
      <c r="E287" s="17" t="str">
        <f>IF($A287&lt;&gt;"",IF(VLOOKUP($A287,Vocabulary!$A:$J,7,)=0,"",VLOOKUP($A287,Vocabulary!$A:$J,7,)),"")</f>
        <v/>
      </c>
      <c r="F287" s="12" t="str">
        <f>IF($A287&lt;&gt;"",VLOOKUP($A287,Vocabulary!$A:$J,4,),"")</f>
        <v>Person</v>
      </c>
      <c r="H287" s="9" t="s">
        <v>764</v>
      </c>
    </row>
    <row r="288" spans="1:8" x14ac:dyDescent="0.3">
      <c r="A288" s="9">
        <v>321</v>
      </c>
      <c r="B288" s="13" t="str">
        <f>IFERROR(VLOOKUP(A288,Vocabulary!$A:$J,2,),"")</f>
        <v>Marriage</v>
      </c>
      <c r="C288" s="13" t="str">
        <f>IF($A288&lt;&gt;"",VLOOKUP($A288,Vocabulary!$A:$J,10,),"")</f>
        <v>&lt;fed-per:Marriage&gt;</v>
      </c>
      <c r="D288" s="17" t="str">
        <f>IF($A288&lt;&gt;"",IF(VLOOKUP($A288,Vocabulary!$A:$J,3,)=0,"",VLOOKUP($A288,Vocabulary!$A:$J,3,)),"")</f>
        <v>A form of cohabitation organized by civil or religious law of two persons.
Can, just like living together, form the basis of a family.</v>
      </c>
      <c r="E288" s="17" t="str">
        <f>IF($A288&lt;&gt;"",IF(VLOOKUP($A288,Vocabulary!$A:$J,7,)=0,"",VLOOKUP($A288,Vocabulary!$A:$J,7,)),"")</f>
        <v/>
      </c>
      <c r="F288" s="12" t="str">
        <f>IF($A288&lt;&gt;"",VLOOKUP($A288,Vocabulary!$A:$J,4,),"")</f>
        <v>Person</v>
      </c>
      <c r="H288" s="9" t="s">
        <v>764</v>
      </c>
    </row>
    <row r="289" spans="1:8" x14ac:dyDescent="0.3">
      <c r="A289" s="9">
        <v>322</v>
      </c>
      <c r="B289" s="13" t="str">
        <f>IFERROR(VLOOKUP(A289,Vocabulary!$A:$J,2,),"")</f>
        <v>NonResident</v>
      </c>
      <c r="C289" s="13" t="str">
        <f>IF($A289&lt;&gt;"",VLOOKUP($A289,Vocabulary!$A:$J,10,),"")</f>
        <v>&lt;fed-per:NonResident&gt;</v>
      </c>
      <c r="D289" s="17" t="str">
        <f>IF($A289&lt;&gt;"",IF(VLOOKUP($A289,Vocabulary!$A:$J,3,)=0,"",VLOOKUP($A289,Vocabulary!$A:$J,3,)),"")</f>
        <v>Person who does not live in a particular place or country.
Place or country is represented here by the jurisdiction entity.</v>
      </c>
      <c r="E289" s="17" t="str">
        <f>IF($A289&lt;&gt;"",IF(VLOOKUP($A289,Vocabulary!$A:$J,7,)=0,"",VLOOKUP($A289,Vocabulary!$A:$J,7,)),"")</f>
        <v/>
      </c>
      <c r="F289" s="12" t="str">
        <f>IF($A289&lt;&gt;"",VLOOKUP($A289,Vocabulary!$A:$J,4,),"")</f>
        <v>Person</v>
      </c>
      <c r="H289" s="9" t="s">
        <v>763</v>
      </c>
    </row>
    <row r="290" spans="1:8" x14ac:dyDescent="0.3">
      <c r="A290" s="9">
        <v>323</v>
      </c>
      <c r="B290" s="13" t="str">
        <f>IFERROR(VLOOKUP(A290,Vocabulary!$A:$J,2,),"")</f>
        <v>Person</v>
      </c>
      <c r="C290" s="13" t="str">
        <f>IF($A290&lt;&gt;"",VLOOKUP($A290,Vocabulary!$A:$J,10,),"")</f>
        <v>&lt;person:Person&gt;</v>
      </c>
      <c r="D290" s="17" t="str">
        <f>IF($A290&lt;&gt;"",IF(VLOOKUP($A290,Vocabulary!$A:$J,3,)=0,"",VLOOKUP($A290,Vocabulary!$A:$J,3,)),"")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E290" s="17" t="str">
        <f>IF($A290&lt;&gt;"",IF(VLOOKUP($A290,Vocabulary!$A:$J,7,)=0,"",VLOOKUP($A290,Vocabulary!$A:$J,7,)),"")</f>
        <v/>
      </c>
      <c r="F290" s="12" t="str">
        <f>IF($A290&lt;&gt;"",VLOOKUP($A290,Vocabulary!$A:$J,4,),"")</f>
        <v>Person</v>
      </c>
      <c r="H290" s="9" t="s">
        <v>764</v>
      </c>
    </row>
    <row r="291" spans="1:8" x14ac:dyDescent="0.3">
      <c r="A291" s="9">
        <v>324</v>
      </c>
      <c r="B291" s="13" t="str">
        <f>IFERROR(VLOOKUP(A291,Vocabulary!$A:$J,2,),"")</f>
        <v>PersonRelation</v>
      </c>
      <c r="C291" s="13" t="str">
        <f>IF($A291&lt;&gt;"",VLOOKUP($A291,Vocabulary!$A:$J,10,),"")</f>
        <v>&lt;fed-per:PersonRelation&gt;</v>
      </c>
      <c r="D291" s="17" t="str">
        <f>IF($A291&lt;&gt;"",IF(VLOOKUP($A291,Vocabulary!$A:$J,3,)=0,"",VLOOKUP($A291,Vocabulary!$A:$J,3,)),"")</f>
        <v>Relationship between two or more people.
Typically these are civil relations (see marital status) but not necessarily limited to this.</v>
      </c>
      <c r="E291" s="17" t="str">
        <f>IF($A291&lt;&gt;"",IF(VLOOKUP($A291,Vocabulary!$A:$J,7,)=0,"",VLOOKUP($A291,Vocabulary!$A:$J,7,)),"")</f>
        <v/>
      </c>
      <c r="F291" s="12" t="str">
        <f>IF($A291&lt;&gt;"",VLOOKUP($A291,Vocabulary!$A:$J,4,),"")</f>
        <v>Person</v>
      </c>
      <c r="H291" s="9" t="s">
        <v>764</v>
      </c>
    </row>
    <row r="292" spans="1:8" x14ac:dyDescent="0.3">
      <c r="A292" s="9">
        <v>325</v>
      </c>
      <c r="B292" s="13" t="str">
        <f>IFERROR(VLOOKUP(A292,Vocabulary!$A:$J,2,),"")</f>
        <v>FormerResident</v>
      </c>
      <c r="C292" s="13" t="str">
        <f>IF($A292&lt;&gt;"",VLOOKUP($A292,Vocabulary!$A:$J,10,),"")</f>
        <v>&lt;fed-per:FormerResident&gt;</v>
      </c>
      <c r="D292" s="17" t="str">
        <f>IF($A292&lt;&gt;"",IF(VLOOKUP($A292,Vocabulary!$A:$J,3,)=0,"",VLOOKUP($A292,Vocabulary!$A:$J,3,)),"")</f>
        <v>Former resident.</v>
      </c>
      <c r="E292" s="17" t="str">
        <f>IF($A292&lt;&gt;"",IF(VLOOKUP($A292,Vocabulary!$A:$J,7,)=0,"",VLOOKUP($A292,Vocabulary!$A:$J,7,)),"")</f>
        <v/>
      </c>
      <c r="F292" s="12" t="str">
        <f>IF($A292&lt;&gt;"",VLOOKUP($A292,Vocabulary!$A:$J,4,),"")</f>
        <v>Person</v>
      </c>
      <c r="H292" s="9" t="s">
        <v>763</v>
      </c>
    </row>
    <row r="293" spans="1:8" x14ac:dyDescent="0.3">
      <c r="A293" s="9">
        <v>326</v>
      </c>
      <c r="B293" s="13" t="str">
        <f>IFERROR(VLOOKUP(A293,Vocabulary!$A:$J,2,),"")</f>
        <v>Resident</v>
      </c>
      <c r="C293" s="13" t="str">
        <f>IF($A293&lt;&gt;"",VLOOKUP($A293,Vocabulary!$A:$J,10,),"")</f>
        <v>&lt;fed-per:Resident&gt;</v>
      </c>
      <c r="D293" s="17" t="str">
        <f>IF($A293&lt;&gt;"",IF(VLOOKUP($A293,Vocabulary!$A:$J,3,)=0,"",VLOOKUP($A293,Vocabulary!$A:$J,3,)),"")</f>
        <v>Person who lives in a certain place or country.
Place or country is represented here by the jurisdiction entity.</v>
      </c>
      <c r="E293" s="17" t="str">
        <f>IF($A293&lt;&gt;"",IF(VLOOKUP($A293,Vocabulary!$A:$J,7,)=0,"",VLOOKUP($A293,Vocabulary!$A:$J,7,)),"")</f>
        <v/>
      </c>
      <c r="F293" s="12" t="str">
        <f>IF($A293&lt;&gt;"",VLOOKUP($A293,Vocabulary!$A:$J,4,),"")</f>
        <v>Person</v>
      </c>
      <c r="H293" s="9" t="s">
        <v>764</v>
      </c>
    </row>
    <row r="294" spans="1:8" x14ac:dyDescent="0.3">
      <c r="A294" s="9">
        <v>329</v>
      </c>
      <c r="B294" s="13" t="str">
        <f>IFERROR(VLOOKUP(A294,Vocabulary!$A:$J,2,),"")</f>
        <v>civilState</v>
      </c>
      <c r="C294" s="13" t="str">
        <f>IF($A294&lt;&gt;"",VLOOKUP($A294,Vocabulary!$A:$J,10,),"")</f>
        <v>&lt;fed-per:civilState&gt;</v>
      </c>
      <c r="D294" s="17" t="str">
        <f>IF($A294&lt;&gt;"",IF(VLOOKUP($A294,Vocabulary!$A:$J,3,)=0,"",VLOOKUP($A294,Vocabulary!$A:$J,3,)),"")</f>
        <v>Civil state of a person.</v>
      </c>
      <c r="E294" s="17" t="str">
        <f>IF($A294&lt;&gt;"",IF(VLOOKUP($A294,Vocabulary!$A:$J,7,)=0,"",VLOOKUP($A294,Vocabulary!$A:$J,7,)),"")</f>
        <v/>
      </c>
      <c r="F294" s="12" t="str">
        <f>IF($A294&lt;&gt;"",VLOOKUP($A294,Vocabulary!$A:$J,4,),"")</f>
        <v>Person</v>
      </c>
      <c r="H294" s="9" t="s">
        <v>764</v>
      </c>
    </row>
    <row r="295" spans="1:8" x14ac:dyDescent="0.3">
      <c r="A295" s="9">
        <v>330</v>
      </c>
      <c r="B295" s="13" t="str">
        <f>IFERROR(VLOOKUP(A295,Vocabulary!$A:$J,2,),"")</f>
        <v>birthDate</v>
      </c>
      <c r="C295" s="13" t="str">
        <f>IF($A295&lt;&gt;"",VLOOKUP($A295,Vocabulary!$A:$J,10,),"")</f>
        <v>&lt;schema:birthDate&gt;</v>
      </c>
      <c r="D295" s="17" t="str">
        <f>IF($A295&lt;&gt;"",IF(VLOOKUP($A295,Vocabulary!$A:$J,3,)=0,"",VLOOKUP($A295,Vocabulary!$A:$J,3,)),"")</f>
        <v>The date on which the person was born.</v>
      </c>
      <c r="E295" s="17" t="str">
        <f>IF($A295&lt;&gt;"",IF(VLOOKUP($A295,Vocabulary!$A:$J,7,)=0,"",VLOOKUP($A295,Vocabulary!$A:$J,7,)),"")</f>
        <v/>
      </c>
      <c r="F295" s="12" t="str">
        <f>IF($A295&lt;&gt;"",VLOOKUP($A295,Vocabulary!$A:$J,4,),"")</f>
        <v>Person</v>
      </c>
      <c r="H295" s="9" t="s">
        <v>764</v>
      </c>
    </row>
    <row r="296" spans="1:8" x14ac:dyDescent="0.3">
      <c r="A296" s="9">
        <v>331</v>
      </c>
      <c r="B296" s="13" t="str">
        <f>IFERROR(VLOOKUP(A296,Vocabulary!$A:$J,2,),"")</f>
        <v>deathDate</v>
      </c>
      <c r="C296" s="13" t="str">
        <f>IF($A296&lt;&gt;"",VLOOKUP($A296,Vocabulary!$A:$J,10,),"")</f>
        <v>&lt;schema:deathDate&gt;</v>
      </c>
      <c r="D296" s="17" t="str">
        <f>IF($A296&lt;&gt;"",IF(VLOOKUP($A296,Vocabulary!$A:$J,3,)=0,"",VLOOKUP($A296,Vocabulary!$A:$J,3,)),"")</f>
        <v>The date on which the person deceased.</v>
      </c>
      <c r="E296" s="17" t="str">
        <f>IF($A296&lt;&gt;"",IF(VLOOKUP($A296,Vocabulary!$A:$J,7,)=0,"",VLOOKUP($A296,Vocabulary!$A:$J,7,)),"")</f>
        <v/>
      </c>
      <c r="F296" s="12" t="str">
        <f>IF($A296&lt;&gt;"",VLOOKUP($A296,Vocabulary!$A:$J,4,),"")</f>
        <v>Person</v>
      </c>
      <c r="H296" s="9" t="s">
        <v>764</v>
      </c>
    </row>
    <row r="297" spans="1:8" x14ac:dyDescent="0.3">
      <c r="A297" s="9">
        <v>332</v>
      </c>
      <c r="B297" s="13" t="str">
        <f>IFERROR(VLOOKUP(A297,Vocabulary!$A:$J,2,),"")</f>
        <v>familyName</v>
      </c>
      <c r="C297" s="13" t="str">
        <f>IF($A297&lt;&gt;"",VLOOKUP($A297,Vocabulary!$A:$J,10,),"")</f>
        <v>&lt;foaf:familyName&gt;</v>
      </c>
      <c r="D297" s="17" t="str">
        <f>IF($A297&lt;&gt;"",IF(VLOOKUP($A297,Vocabulary!$A:$J,3,)=0,"",VLOOKUP($A297,Vocabulary!$A:$J,3,)),"")</f>
        <v>A family name is usually shared by members of a family.</v>
      </c>
      <c r="E297" s="17" t="str">
        <f>IF($A297&lt;&gt;"",IF(VLOOKUP($A297,Vocabulary!$A:$J,7,)=0,"",VLOOKUP($A297,Vocabulary!$A:$J,7,)),"")</f>
        <v>Norm ISA2</v>
      </c>
      <c r="F297" s="12" t="str">
        <f>IF($A297&lt;&gt;"",VLOOKUP($A297,Vocabulary!$A:$J,4,),"")</f>
        <v>Person</v>
      </c>
      <c r="H297" s="9" t="s">
        <v>764</v>
      </c>
    </row>
    <row r="298" spans="1:8" x14ac:dyDescent="0.3">
      <c r="A298" s="9">
        <v>333</v>
      </c>
      <c r="B298" s="13" t="str">
        <f>IFERROR(VLOOKUP(A298,Vocabulary!$A:$J,2,),"")</f>
        <v>givenName</v>
      </c>
      <c r="C298" s="13" t="str">
        <f>IF($A298&lt;&gt;"",VLOOKUP($A298,Vocabulary!$A:$J,10,),"")</f>
        <v>&lt;foaf:givenName&gt;</v>
      </c>
      <c r="D298" s="17" t="str">
        <f>IF($A298&lt;&gt;"",IF(VLOOKUP($A298,Vocabulary!$A:$J,3,)=0,"",VLOOKUP($A298,Vocabulary!$A:$J,3,)),"")</f>
        <v>Most important of the given names of the person (given name aka first name).</v>
      </c>
      <c r="E298" s="17" t="str">
        <f>IF($A298&lt;&gt;"",IF(VLOOKUP($A298,Vocabulary!$A:$J,7,)=0,"",VLOOKUP($A298,Vocabulary!$A:$J,7,)),"")</f>
        <v/>
      </c>
      <c r="F298" s="12" t="str">
        <f>IF($A298&lt;&gt;"",VLOOKUP($A298,Vocabulary!$A:$J,4,),"")</f>
        <v>Person</v>
      </c>
      <c r="H298" s="9" t="s">
        <v>764</v>
      </c>
    </row>
    <row r="299" spans="1:8" x14ac:dyDescent="0.3">
      <c r="A299" s="9">
        <v>334</v>
      </c>
      <c r="B299" s="13" t="str">
        <f>IFERROR(VLOOKUP(A299,Vocabulary!$A:$J,2,),"")</f>
        <v>fullName</v>
      </c>
      <c r="C299" s="13" t="str">
        <f>IF($A299&lt;&gt;"",VLOOKUP($A299,Vocabulary!$A:$J,10,),"")</f>
        <v>&lt;fed-per:fullName&gt;</v>
      </c>
      <c r="D299" s="17" t="str">
        <f>IF($A299&lt;&gt;"",IF(VLOOKUP($A299,Vocabulary!$A:$J,3,)=0,"",VLOOKUP($A299,Vocabulary!$A:$J,3,)),"")</f>
        <v>The full name of the person, usually the combination of given names and family name.</v>
      </c>
      <c r="E299" s="17" t="str">
        <f>IF($A299&lt;&gt;"",IF(VLOOKUP($A299,Vocabulary!$A:$J,7,)=0,"",VLOOKUP($A299,Vocabulary!$A:$J,7,)),"")</f>
        <v>Norm ISA2</v>
      </c>
      <c r="F299" s="12" t="str">
        <f>IF($A299&lt;&gt;"",VLOOKUP($A299,Vocabulary!$A:$J,4,),"")</f>
        <v>Person</v>
      </c>
      <c r="H299" s="9" t="s">
        <v>764</v>
      </c>
    </row>
    <row r="300" spans="1:8" x14ac:dyDescent="0.3">
      <c r="A300" s="9">
        <v>335</v>
      </c>
      <c r="B300" s="13" t="str">
        <f>IFERROR(VLOOKUP(A300,Vocabulary!$A:$J,2,),"")</f>
        <v>gender</v>
      </c>
      <c r="C300" s="13" t="str">
        <f>IF($A300&lt;&gt;"",VLOOKUP($A300,Vocabulary!$A:$J,10,),"")</f>
        <v>&lt;foaf:gender&gt;</v>
      </c>
      <c r="D300" s="17" t="str">
        <f>IF($A300&lt;&gt;"",IF(VLOOKUP($A300,Vocabulary!$A:$J,3,)=0,"",VLOOKUP($A300,Vocabulary!$A:$J,3,)),"")</f>
        <v>The administrative gender of the person.</v>
      </c>
      <c r="E300" s="17" t="str">
        <f>IF($A300&lt;&gt;"",IF(VLOOKUP($A300,Vocabulary!$A:$J,7,)=0,"",VLOOKUP($A300,Vocabulary!$A:$J,7,)),"")</f>
        <v/>
      </c>
      <c r="F300" s="12" t="str">
        <f>IF($A300&lt;&gt;"",VLOOKUP($A300,Vocabulary!$A:$J,4,),"")</f>
        <v>Person</v>
      </c>
      <c r="H300" s="9" t="s">
        <v>764</v>
      </c>
    </row>
    <row r="301" spans="1:8" x14ac:dyDescent="0.3">
      <c r="A301" s="9">
        <v>336</v>
      </c>
      <c r="B301" s="13" t="str">
        <f>IFERROR(VLOOKUP(A301,Vocabulary!$A:$J,2,),"")</f>
        <v>givenNames</v>
      </c>
      <c r="C301" s="13" t="str">
        <f>IF($A301&lt;&gt;"",VLOOKUP($A301,Vocabulary!$A:$J,10,),"")</f>
        <v>&lt;fed-per:givenNames&gt;</v>
      </c>
      <c r="D301" s="17" t="str">
        <f>IF($A301&lt;&gt;"",IF(VLOOKUP($A301,Vocabulary!$A:$J,3,)=0,"",VLOOKUP($A301,Vocabulary!$A:$J,3,)),"")</f>
        <v>Given names of the person (given names aka firstnames) concatenated into 1 string.</v>
      </c>
      <c r="E301" s="17" t="str">
        <f>IF($A301&lt;&gt;"",IF(VLOOKUP($A301,Vocabulary!$A:$J,7,)=0,"",VLOOKUP($A301,Vocabulary!$A:$J,7,)),"")</f>
        <v/>
      </c>
      <c r="F301" s="12" t="str">
        <f>IF($A301&lt;&gt;"",VLOOKUP($A301,Vocabulary!$A:$J,4,),"")</f>
        <v>Person</v>
      </c>
      <c r="H301" s="9" t="s">
        <v>764</v>
      </c>
    </row>
    <row r="302" spans="1:8" x14ac:dyDescent="0.3">
      <c r="A302" s="9">
        <v>337</v>
      </c>
      <c r="B302" s="13" t="str">
        <f>IFERROR(VLOOKUP(A302,Vocabulary!$A:$J,2,),"")</f>
        <v>headOf</v>
      </c>
      <c r="C302" s="13" t="str">
        <f>IF($A302&lt;&gt;"",VLOOKUP($A302,Vocabulary!$A:$J,10,),"")</f>
        <v>&lt;fed-per:headOf&gt;</v>
      </c>
      <c r="D302" s="17" t="str">
        <f>IF($A302&lt;&gt;"",IF(VLOOKUP($A302,Vocabulary!$A:$J,3,)=0,"",VLOOKUP($A302,Vocabulary!$A:$J,3,)),"")</f>
        <v>Person who represents the household by default.</v>
      </c>
      <c r="E302" s="17" t="str">
        <f>IF($A302&lt;&gt;"",IF(VLOOKUP($A302,Vocabulary!$A:$J,7,)=0,"",VLOOKUP($A302,Vocabulary!$A:$J,7,)),"")</f>
        <v/>
      </c>
      <c r="F302" s="12" t="str">
        <f>IF($A302&lt;&gt;"",VLOOKUP($A302,Vocabulary!$A:$J,4,),"")</f>
        <v>Person</v>
      </c>
      <c r="H302" s="9" t="s">
        <v>763</v>
      </c>
    </row>
    <row r="303" spans="1:8" x14ac:dyDescent="0.3">
      <c r="A303" s="9">
        <v>338</v>
      </c>
      <c r="B303" s="13" t="str">
        <f>IFERROR(VLOOKUP(A303,Vocabulary!$A:$J,2,),"")</f>
        <v>householdRelationType</v>
      </c>
      <c r="C303" s="13" t="str">
        <f>IF($A303&lt;&gt;"",VLOOKUP($A303,Vocabulary!$A:$J,10,),"")</f>
        <v>&lt;fed-per:householdRelationType&gt;</v>
      </c>
      <c r="D303" s="17" t="str">
        <f>IF($A303&lt;&gt;"",IF(VLOOKUP($A303,Vocabulary!$A:$J,3,)=0,"",VLOOKUP($A303,Vocabulary!$A:$J,3,)),"")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3" s="17" t="str">
        <f>IF($A303&lt;&gt;"",IF(VLOOKUP($A303,Vocabulary!$A:$J,7,)=0,"",VLOOKUP($A303,Vocabulary!$A:$J,7,)),"")</f>
        <v/>
      </c>
      <c r="F303" s="12" t="str">
        <f>IF($A303&lt;&gt;"",VLOOKUP($A303,Vocabulary!$A:$J,4,),"")</f>
        <v>Person</v>
      </c>
      <c r="H303" s="9" t="s">
        <v>764</v>
      </c>
    </row>
    <row r="304" spans="1:8" x14ac:dyDescent="0.3">
      <c r="A304" s="9">
        <v>339</v>
      </c>
      <c r="B304" s="13" t="str">
        <f>IFERROR(VLOOKUP(A304,Vocabulary!$A:$J,2,),"")</f>
        <v>person1</v>
      </c>
      <c r="C304" s="13" t="str">
        <f>IF($A304&lt;&gt;"",VLOOKUP($A304,Vocabulary!$A:$J,10,),"")</f>
        <v>&lt;fed-per:person1&gt;</v>
      </c>
      <c r="D304" s="17" t="str">
        <f>IF($A304&lt;&gt;"",IF(VLOOKUP($A304,Vocabulary!$A:$J,3,)=0,"",VLOOKUP($A304,Vocabulary!$A:$J,3,)),"")</f>
        <v>First person in a relation of 2 persons.</v>
      </c>
      <c r="E304" s="17" t="str">
        <f>IF($A304&lt;&gt;"",IF(VLOOKUP($A304,Vocabulary!$A:$J,7,)=0,"",VLOOKUP($A304,Vocabulary!$A:$J,7,)),"")</f>
        <v/>
      </c>
      <c r="F304" s="12" t="str">
        <f>IF($A304&lt;&gt;"",VLOOKUP($A304,Vocabulary!$A:$J,4,),"")</f>
        <v>Person</v>
      </c>
      <c r="H304" s="9" t="s">
        <v>764</v>
      </c>
    </row>
    <row r="305" spans="1:8" x14ac:dyDescent="0.3">
      <c r="A305" s="9">
        <v>341</v>
      </c>
      <c r="B305" s="13" t="str">
        <f>IFERROR(VLOOKUP(A305,Vocabulary!$A:$J,2,),"")</f>
        <v>memberOf</v>
      </c>
      <c r="C305" s="13" t="str">
        <f>IF($A305&lt;&gt;"",VLOOKUP($A305,Vocabulary!$A:$J,10,),"")</f>
        <v>&lt;fed-per:memberOf&gt;</v>
      </c>
      <c r="D305" s="17" t="str">
        <f>IF($A305&lt;&gt;"",IF(VLOOKUP($A305,Vocabulary!$A:$J,3,)=0,"",VLOOKUP($A305,Vocabulary!$A:$J,3,)),"")</f>
        <v>Person who belongs to a household.</v>
      </c>
      <c r="E305" s="17" t="str">
        <f>IF($A305&lt;&gt;"",IF(VLOOKUP($A305,Vocabulary!$A:$J,7,)=0,"",VLOOKUP($A305,Vocabulary!$A:$J,7,)),"")</f>
        <v/>
      </c>
      <c r="F305" s="12" t="str">
        <f>IF($A305&lt;&gt;"",VLOOKUP($A305,Vocabulary!$A:$J,4,),"")</f>
        <v>Person</v>
      </c>
      <c r="H305" s="9" t="s">
        <v>763</v>
      </c>
    </row>
    <row r="306" spans="1:8" x14ac:dyDescent="0.3">
      <c r="A306" s="9">
        <v>343</v>
      </c>
      <c r="B306" s="13" t="str">
        <f>IFERROR(VLOOKUP(A306,Vocabulary!$A:$J,2,),"")</f>
        <v>nationality</v>
      </c>
      <c r="C306" s="13" t="str">
        <f>IF($A306&lt;&gt;"",VLOOKUP($A306,Vocabulary!$A:$J,10,),"")</f>
        <v>&lt;fed-per:nationality&gt;</v>
      </c>
      <c r="D306" s="17" t="str">
        <f>IF($A306&lt;&gt;"",IF(VLOOKUP($A306,Vocabulary!$A:$J,3,)=0,"",VLOOKUP($A306,Vocabulary!$A:$J,3,)),"")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6" s="17" t="str">
        <f>IF($A306&lt;&gt;"",IF(VLOOKUP($A306,Vocabulary!$A:$J,7,)=0,"",VLOOKUP($A306,Vocabulary!$A:$J,7,)),"")</f>
        <v/>
      </c>
      <c r="F306" s="12" t="str">
        <f>IF($A306&lt;&gt;"",VLOOKUP($A306,Vocabulary!$A:$J,4,),"")</f>
        <v>Person</v>
      </c>
      <c r="H306" s="9" t="s">
        <v>763</v>
      </c>
    </row>
    <row r="307" spans="1:8" x14ac:dyDescent="0.3">
      <c r="A307" s="9">
        <v>344</v>
      </c>
      <c r="B307" s="13" t="str">
        <f>IFERROR(VLOOKUP(A307,Vocabulary!$A:$J,2,),"")</f>
        <v>nrn</v>
      </c>
      <c r="C307" s="13" t="str">
        <f>IF($A307&lt;&gt;"",VLOOKUP($A307,Vocabulary!$A:$J,10,),"")</f>
        <v>&lt;dcterms:identifier&gt;</v>
      </c>
      <c r="D307" s="17" t="str">
        <f>IF($A307&lt;&gt;"",IF(VLOOKUP($A307,Vocabulary!$A:$J,3,)=0,"",VLOOKUP($A307,Vocabulary!$A:$J,3,)),"")</f>
        <v>Recommended best practice is to identify the resource by means of a string conforming to a formal identification system. 
An unambiguous reference to the resource within a given context.</v>
      </c>
      <c r="E307" s="17" t="str">
        <f>IF($A307&lt;&gt;"",IF(VLOOKUP($A307,Vocabulary!$A:$J,7,)=0,"",VLOOKUP($A307,Vocabulary!$A:$J,7,)),"")</f>
        <v>Identification code of the person in the National Register (local identifier). The person can be radiated.
Special case of ssin number.
(ssin = social security identification number)</v>
      </c>
      <c r="F307" s="12" t="str">
        <f>IF($A307&lt;&gt;"",VLOOKUP($A307,Vocabulary!$A:$J,4,),"")</f>
        <v>Person</v>
      </c>
      <c r="H307" s="9" t="s">
        <v>764</v>
      </c>
    </row>
    <row r="308" spans="1:8" x14ac:dyDescent="0.3">
      <c r="A308" s="9">
        <v>345</v>
      </c>
      <c r="B308" s="13" t="str">
        <f>IFERROR(VLOOKUP(A308,Vocabulary!$A:$J,2,),"")</f>
        <v>placeOfBirth</v>
      </c>
      <c r="C308" s="13" t="str">
        <f>IF($A308&lt;&gt;"",VLOOKUP($A308,Vocabulary!$A:$J,10,),"")</f>
        <v>&lt;person:placeOfBirth&gt;</v>
      </c>
      <c r="D308" s="17" t="str">
        <f>IF($A308&lt;&gt;"",IF(VLOOKUP($A308,Vocabulary!$A:$J,3,)=0,"",VLOOKUP($A308,Vocabulary!$A:$J,3,)),"")</f>
        <v>A person's place of birth (city).</v>
      </c>
      <c r="E308" s="17" t="str">
        <f>IF($A308&lt;&gt;"",IF(VLOOKUP($A308,Vocabulary!$A:$J,7,)=0,"",VLOOKUP($A308,Vocabulary!$A:$J,7,)),"")</f>
        <v>CBSS: country (NIS code) + municipality (string)
NR: NIS code municipality/country</v>
      </c>
      <c r="F308" s="12" t="str">
        <f>IF($A308&lt;&gt;"",VLOOKUP($A308,Vocabulary!$A:$J,4,),"")</f>
        <v>Person</v>
      </c>
      <c r="H308" s="9" t="s">
        <v>764</v>
      </c>
    </row>
    <row r="309" spans="1:8" x14ac:dyDescent="0.3">
      <c r="A309" s="9">
        <v>346</v>
      </c>
      <c r="B309" s="13" t="str">
        <f>IFERROR(VLOOKUP(A309,Vocabulary!$A:$J,2,),"")</f>
        <v>placeOfDeath</v>
      </c>
      <c r="C309" s="13" t="str">
        <f>IF($A309&lt;&gt;"",VLOOKUP($A309,Vocabulary!$A:$J,10,),"")</f>
        <v>&lt;person:placeOfDeath&gt;</v>
      </c>
      <c r="D309" s="17" t="str">
        <f>IF($A309&lt;&gt;"",IF(VLOOKUP($A309,Vocabulary!$A:$J,3,)=0,"",VLOOKUP($A309,Vocabulary!$A:$J,3,)),"")</f>
        <v>A person's place of death (city).</v>
      </c>
      <c r="E309" s="17" t="str">
        <f>IF($A309&lt;&gt;"",IF(VLOOKUP($A309,Vocabulary!$A:$J,7,)=0,"",VLOOKUP($A309,Vocabulary!$A:$J,7,)),"")</f>
        <v>CBSS: country (NIS code) + municipality (string)
NR: NIS code municipality/country</v>
      </c>
      <c r="F309" s="12" t="str">
        <f>IF($A309&lt;&gt;"",VLOOKUP($A309,Vocabulary!$A:$J,4,),"")</f>
        <v>Person</v>
      </c>
      <c r="H309" s="9" t="s">
        <v>764</v>
      </c>
    </row>
    <row r="310" spans="1:8" x14ac:dyDescent="0.3">
      <c r="A310" s="9">
        <v>347</v>
      </c>
      <c r="B310" s="13" t="str">
        <f>IFERROR(VLOOKUP(A310,Vocabulary!$A:$J,2,),"")</f>
        <v>register</v>
      </c>
      <c r="C310" s="13" t="str">
        <f>IF($A310&lt;&gt;"",VLOOKUP($A310,Vocabulary!$A:$J,10,),"")</f>
        <v>&lt;fed-per:register&gt;</v>
      </c>
      <c r="D310" s="17" t="str">
        <f>IF($A310&lt;&gt;"",IF(VLOOKUP($A310,Vocabulary!$A:$J,3,)=0,"",VLOOKUP($A310,Vocabulary!$A:$J,3,)),"")</f>
        <v>Register.</v>
      </c>
      <c r="E310" s="17" t="str">
        <f>IF($A310&lt;&gt;"",IF(VLOOKUP($A310,Vocabulary!$A:$J,7,)=0,"",VLOOKUP($A310,Vocabulary!$A:$J,7,)),"")</f>
        <v/>
      </c>
      <c r="F310" s="12" t="str">
        <f>IF($A310&lt;&gt;"",VLOOKUP($A310,Vocabulary!$A:$J,4,),"")</f>
        <v>Person</v>
      </c>
      <c r="H310" s="9" t="s">
        <v>763</v>
      </c>
    </row>
    <row r="311" spans="1:8" x14ac:dyDescent="0.3">
      <c r="A311" s="9">
        <v>348</v>
      </c>
      <c r="B311" s="13" t="str">
        <f>IFERROR(VLOOKUP(A311,Vocabulary!$A:$J,2,),"")</f>
        <v>residenceAddress</v>
      </c>
      <c r="C311" s="13" t="str">
        <f>IF($A311&lt;&gt;"",VLOOKUP($A311,Vocabulary!$A:$J,10,),"")</f>
        <v>&lt;fed-per:residenceAddress&gt;</v>
      </c>
      <c r="D311" s="17" t="str">
        <f>IF($A311&lt;&gt;"",IF(VLOOKUP($A311,Vocabulary!$A:$J,3,)=0,"",VLOOKUP($A311,Vocabulary!$A:$J,3,)),"")</f>
        <v>Place where a person lives or stays temporarily.</v>
      </c>
      <c r="E311" s="17" t="str">
        <f>IF($A311&lt;&gt;"",IF(VLOOKUP($A311,Vocabulary!$A:$J,7,)=0,"",VLOOKUP($A311,Vocabulary!$A:$J,7,)),"")</f>
        <v/>
      </c>
      <c r="F311" s="12" t="str">
        <f>IF($A311&lt;&gt;"",VLOOKUP($A311,Vocabulary!$A:$J,4,),"")</f>
        <v>Person</v>
      </c>
      <c r="H311" s="9" t="s">
        <v>763</v>
      </c>
    </row>
    <row r="312" spans="1:8" x14ac:dyDescent="0.3">
      <c r="A312" s="9">
        <v>349</v>
      </c>
      <c r="B312" s="13" t="str">
        <f>IFERROR(VLOOKUP(A312,Vocabulary!$A:$J,2,),"")</f>
        <v>ssin</v>
      </c>
      <c r="C312" s="13" t="str">
        <f>IF($A312&lt;&gt;"",VLOOKUP($A312,Vocabulary!$A:$J,10,),"")</f>
        <v>&lt;dcterms:identifier&gt;</v>
      </c>
      <c r="D312" s="17" t="str">
        <f>IF($A312&lt;&gt;"",IF(VLOOKUP($A312,Vocabulary!$A:$J,3,)=0,"",VLOOKUP($A312,Vocabulary!$A:$J,3,)),"")</f>
        <v>Social Security Identification Number issued by the National Register or CBSS</v>
      </c>
      <c r="E312" s="17" t="str">
        <f>IF($A312&lt;&gt;"",IF(VLOOKUP($A312,Vocabulary!$A:$J,7,)=0,"",VLOOKUP($A312,Vocabulary!$A:$J,7,)),"")</f>
        <v>Either a national register number  or a BIS number (issued by CBSS)
(ssin = social security identification number)</v>
      </c>
      <c r="F312" s="12" t="str">
        <f>IF($A312&lt;&gt;"",VLOOKUP($A312,Vocabulary!$A:$J,4,),"")</f>
        <v>Person</v>
      </c>
      <c r="H312" s="9" t="s">
        <v>764</v>
      </c>
    </row>
    <row r="313" spans="1:8" x14ac:dyDescent="0.3">
      <c r="A313" s="9">
        <v>350</v>
      </c>
      <c r="B313" s="13" t="str">
        <f>IFERROR(VLOOKUP(A313,Vocabulary!$A:$J,2,),"")</f>
        <v>Period</v>
      </c>
      <c r="C313" s="13" t="str">
        <f>IF($A313&lt;&gt;"",VLOOKUP($A313,Vocabulary!$A:$J,10,),"")</f>
        <v>&lt;fed-temp:Period&gt;</v>
      </c>
      <c r="D313" s="17" t="str">
        <f>IF($A313&lt;&gt;"",IF(VLOOKUP($A313,Vocabulary!$A:$J,3,)=0,"",VLOOKUP($A313,Vocabulary!$A:$J,3,)),"")</f>
        <v>A period of time composed by a start date and an optional end date</v>
      </c>
      <c r="E313" s="17" t="str">
        <f>IF($A313&lt;&gt;"",IF(VLOOKUP($A313,Vocabulary!$A:$J,7,)=0,"",VLOOKUP($A313,Vocabulary!$A:$J,7,)),"")</f>
        <v>(ssin = social security identification number)</v>
      </c>
      <c r="F313" s="12" t="str">
        <f>IF($A313&lt;&gt;"",VLOOKUP($A313,Vocabulary!$A:$J,4,),"")</f>
        <v>Temporal</v>
      </c>
      <c r="H313" s="9" t="s">
        <v>763</v>
      </c>
    </row>
    <row r="314" spans="1:8" x14ac:dyDescent="0.3">
      <c r="A314" s="9">
        <v>352</v>
      </c>
      <c r="B314" s="13" t="str">
        <f>IFERROR(VLOOKUP(A314,Vocabulary!$A:$J,2,),"")</f>
        <v>endDate</v>
      </c>
      <c r="C314" s="13" t="str">
        <f>IF($A314&lt;&gt;"",VLOOKUP($A314,Vocabulary!$A:$J,10,),"")</f>
        <v>&lt;schema:endDate&gt;</v>
      </c>
      <c r="D314" s="17" t="str">
        <f>IF($A314&lt;&gt;"",IF(VLOOKUP($A314,Vocabulary!$A:$J,3,)=0,"",VLOOKUP($A314,Vocabulary!$A:$J,3,)),"")</f>
        <v>The end date and time of the item (in ISO 8601 date format).</v>
      </c>
      <c r="E314" s="17" t="str">
        <f>IF($A314&lt;&gt;"",IF(VLOOKUP($A314,Vocabulary!$A:$J,7,)=0,"",VLOOKUP($A314,Vocabulary!$A:$J,7,)),"")</f>
        <v/>
      </c>
      <c r="F314" s="12" t="str">
        <f>IF($A314&lt;&gt;"",VLOOKUP($A314,Vocabulary!$A:$J,4,),"")</f>
        <v>Temporal</v>
      </c>
      <c r="H314" s="9" t="s">
        <v>764</v>
      </c>
    </row>
    <row r="315" spans="1:8" x14ac:dyDescent="0.3">
      <c r="A315" s="9">
        <v>355</v>
      </c>
      <c r="B315" s="13" t="str">
        <f>IFERROR(VLOOKUP(A315,Vocabulary!$A:$J,2,),"")</f>
        <v>startDate</v>
      </c>
      <c r="C315" s="13" t="str">
        <f>IF($A315&lt;&gt;"",VLOOKUP($A315,Vocabulary!$A:$J,10,),"")</f>
        <v>&lt;schema:startDate&gt;</v>
      </c>
      <c r="D315" s="17" t="str">
        <f>IF($A315&lt;&gt;"",IF(VLOOKUP($A315,Vocabulary!$A:$J,3,)=0,"",VLOOKUP($A315,Vocabulary!$A:$J,3,)),"")</f>
        <v>The start date and time of the item (in ISO 8601 date format).</v>
      </c>
      <c r="E315" s="17" t="str">
        <f>IF($A315&lt;&gt;"",IF(VLOOKUP($A315,Vocabulary!$A:$J,7,)=0,"",VLOOKUP($A315,Vocabulary!$A:$J,7,)),"")</f>
        <v/>
      </c>
      <c r="F315" s="12" t="str">
        <f>IF($A315&lt;&gt;"",VLOOKUP($A315,Vocabulary!$A:$J,4,),"")</f>
        <v>Temporal</v>
      </c>
      <c r="H315" s="9" t="s">
        <v>764</v>
      </c>
    </row>
    <row r="316" spans="1:8" x14ac:dyDescent="0.3">
      <c r="A316" s="9">
        <v>359</v>
      </c>
      <c r="B316" s="13" t="str">
        <f>IFERROR(VLOOKUP(A316,Vocabulary!$A:$J,2,),"")</f>
        <v>GM_Point</v>
      </c>
      <c r="C316" s="13" t="str">
        <f>IF($A316&lt;&gt;"",VLOOKUP($A316,Vocabulary!$A:$J,10,),"")</f>
        <v>&lt;fed-loc:GM_Point&gt;</v>
      </c>
      <c r="D316" s="17" t="str">
        <f>IF($A316&lt;&gt;"",IF(VLOOKUP($A316,Vocabulary!$A:$J,3,)=0,"",VLOOKUP($A316,Vocabulary!$A:$J,3,)),"")</f>
        <v>GM_Point is the basic data type for a geometric object consisting of one and only one point.</v>
      </c>
      <c r="E316" s="17" t="str">
        <f>IF($A316&lt;&gt;"",IF(VLOOKUP($A316,Vocabulary!$A:$J,7,)=0,"",VLOOKUP($A316,Vocabulary!$A:$J,7,)),"")</f>
        <v>http://inspire-regadmin.jrc.ec.europa.eu/dataspecification/ScopeObjectDetail.action?objectDetailId=11377</v>
      </c>
      <c r="F316" s="12" t="str">
        <f>IF($A316&lt;&gt;"",VLOOKUP($A316,Vocabulary!$A:$J,4,),"")</f>
        <v>Location</v>
      </c>
      <c r="H316" s="9" t="s">
        <v>763</v>
      </c>
    </row>
    <row r="317" spans="1:8" x14ac:dyDescent="0.3">
      <c r="A317" s="9">
        <v>360</v>
      </c>
      <c r="B317" s="13" t="str">
        <f>IFERROR(VLOOKUP(A317,Vocabulary!$A:$J,2,),"")</f>
        <v>AddressStatus</v>
      </c>
      <c r="C317" s="13" t="str">
        <f>IF($A317&lt;&gt;"",VLOOKUP($A317,Vocabulary!$A:$J,10,),"")</f>
        <v>&lt;fed-thesaurus:addressstatus#id&gt;</v>
      </c>
      <c r="D317" s="17" t="str">
        <f>IF($A317&lt;&gt;"",IF(VLOOKUP($A317,Vocabulary!$A:$J,3,)=0,"",VLOOKUP($A317,Vocabulary!$A:$J,3,)),"")</f>
        <v>Conceptscheme with possible status values for a BEST address.</v>
      </c>
      <c r="E317" s="17" t="str">
        <f>IF($A317&lt;&gt;"",IF(VLOOKUP($A317,Vocabulary!$A:$J,7,)=0,"",VLOOKUP($A317,Vocabulary!$A:$J,7,)),"")</f>
        <v/>
      </c>
      <c r="F317" s="12" t="str">
        <f>IF($A317&lt;&gt;"",VLOOKUP($A317,Vocabulary!$A:$J,4,),"")</f>
        <v>Location</v>
      </c>
      <c r="H317" s="9" t="s">
        <v>763</v>
      </c>
    </row>
    <row r="318" spans="1:8" x14ac:dyDescent="0.3">
      <c r="A318" s="9">
        <v>361</v>
      </c>
      <c r="B318" s="13" t="str">
        <f>IFERROR(VLOOKUP(A318,Vocabulary!$A:$J,2,),"")</f>
        <v>AdministrativeStatus</v>
      </c>
      <c r="C318" s="13" t="str">
        <f>IF($A318&lt;&gt;"",VLOOKUP($A318,Vocabulary!$A:$J,10,),"")</f>
        <v>&lt;fed-thesaurus:administrativestatus#id&gt;</v>
      </c>
      <c r="D318" s="17" t="str">
        <f>IF($A318&lt;&gt;"",IF(VLOOKUP($A318,Vocabulary!$A:$J,3,)=0,"",VLOOKUP($A318,Vocabulary!$A:$J,3,)),"")</f>
        <v>Conceptscheme with the values of an administrative status.</v>
      </c>
      <c r="E318" s="17" t="str">
        <f>IF($A318&lt;&gt;"",IF(VLOOKUP($A318,Vocabulary!$A:$J,7,)=0,"",VLOOKUP($A318,Vocabulary!$A:$J,7,)),"")</f>
        <v/>
      </c>
      <c r="F318" s="12" t="str">
        <f>IF($A318&lt;&gt;"",VLOOKUP($A318,Vocabulary!$A:$J,4,),"")</f>
        <v>Person</v>
      </c>
      <c r="H318" s="9" t="s">
        <v>763</v>
      </c>
    </row>
    <row r="319" spans="1:8" x14ac:dyDescent="0.3">
      <c r="A319" s="9">
        <v>362</v>
      </c>
      <c r="B319" s="13" t="str">
        <f>IFERROR(VLOOKUP(A319,Vocabulary!$A:$J,2,),"")</f>
        <v>CivilState</v>
      </c>
      <c r="C319" s="13" t="str">
        <f>IF($A319&lt;&gt;"",VLOOKUP($A319,Vocabulary!$A:$J,10,),"")</f>
        <v>&lt;fed-thesaurus:civilstate#id&gt;</v>
      </c>
      <c r="D319" s="17" t="str">
        <f>IF($A319&lt;&gt;"",IF(VLOOKUP($A319,Vocabulary!$A:$J,3,)=0,"",VLOOKUP($A319,Vocabulary!$A:$J,3,)),"")</f>
        <v>Conceptscheme with the values for the civil state of a person.</v>
      </c>
      <c r="E319" s="17" t="str">
        <f>IF($A319&lt;&gt;"",IF(VLOOKUP($A319,Vocabulary!$A:$J,7,)=0,"",VLOOKUP($A319,Vocabulary!$A:$J,7,)),"")</f>
        <v/>
      </c>
      <c r="F319" s="12" t="str">
        <f>IF($A319&lt;&gt;"",VLOOKUP($A319,Vocabulary!$A:$J,4,),"")</f>
        <v>Person</v>
      </c>
      <c r="H319" s="9" t="s">
        <v>763</v>
      </c>
    </row>
    <row r="320" spans="1:8" x14ac:dyDescent="0.3">
      <c r="A320" s="9">
        <v>363</v>
      </c>
      <c r="B320" s="13" t="str">
        <f>IFERROR(VLOOKUP(A320,Vocabulary!$A:$J,2,),"")</f>
        <v>Descent</v>
      </c>
      <c r="C320" s="13" t="str">
        <f>IF($A320&lt;&gt;"",VLOOKUP($A320,Vocabulary!$A:$J,10,),"")</f>
        <v>&lt;fed-thesaurus:descent#id&gt;</v>
      </c>
      <c r="D320" s="17" t="str">
        <f>IF($A320&lt;&gt;"",IF(VLOOKUP($A320,Vocabulary!$A:$J,3,)=0,"",VLOOKUP($A320,Vocabulary!$A:$J,3,)),"")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20" s="17" t="str">
        <f>IF($A320&lt;&gt;"",IF(VLOOKUP($A320,Vocabulary!$A:$J,7,)=0,"",VLOOKUP($A320,Vocabulary!$A:$J,7,)),"")</f>
        <v>CONCEPTSCHEME  DEFINITION to be done</v>
      </c>
      <c r="F320" s="12" t="str">
        <f>IF($A320&lt;&gt;"",VLOOKUP($A320,Vocabulary!$A:$J,4,),"")</f>
        <v>Person</v>
      </c>
      <c r="H320" s="9" t="s">
        <v>763</v>
      </c>
    </row>
    <row r="321" spans="1:10" x14ac:dyDescent="0.3">
      <c r="A321" s="9">
        <v>364</v>
      </c>
      <c r="B321" s="13" t="str">
        <f>IFERROR(VLOOKUP(A321,Vocabulary!$A:$J,2,),"")</f>
        <v>Nace2008</v>
      </c>
      <c r="C321" s="13" t="str">
        <f>IF($A321&lt;&gt;"",VLOOKUP($A321,Vocabulary!$A:$J,10,),"")</f>
        <v>&lt;fed-thesaurus:nace2008#id&gt;</v>
      </c>
      <c r="D321" s="17" t="str">
        <f>IF($A321&lt;&gt;"",IF(VLOOKUP($A321,Vocabulary!$A:$J,3,)=0,"",VLOOKUP($A321,Vocabulary!$A:$J,3,)),"")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21" s="17" t="str">
        <f>IF($A321&lt;&gt;"",IF(VLOOKUP($A321,Vocabulary!$A:$J,7,)=0,"",VLOOKUP($A321,Vocabulary!$A:$J,7,)),"")</f>
        <v>see https://economie.fgov.be/nl/themas/ondernemingen/kruispuntbank-van/diensten-voor-administraties/codetabellen (code NACE version 2008)</v>
      </c>
      <c r="F321" s="12" t="str">
        <f>IF($A321&lt;&gt;"",VLOOKUP($A321,Vocabulary!$A:$J,4,),"")</f>
        <v>Organization</v>
      </c>
      <c r="H321" s="9" t="s">
        <v>764</v>
      </c>
    </row>
    <row r="322" spans="1:10" x14ac:dyDescent="0.3">
      <c r="A322" s="9">
        <v>365</v>
      </c>
      <c r="B322" s="13" t="str">
        <f>IFERROR(VLOOKUP(A322,Vocabulary!$A:$J,2,),"")</f>
        <v>TerritoryOfNationality</v>
      </c>
      <c r="C322" s="13" t="str">
        <f>IF($A322&lt;&gt;"",VLOOKUP($A322,Vocabulary!$A:$J,10,),"")</f>
        <v>&lt;fed-thesaurus:territoryofnationality#id&gt;</v>
      </c>
      <c r="D322" s="17" t="str">
        <f>IF($A322&lt;&gt;"",IF(VLOOKUP($A322,Vocabulary!$A:$J,3,)=0,"",VLOOKUP($A322,Vocabulary!$A:$J,3,)),"")</f>
        <v>ConceptScheme for nationalities.
Authorized concepts come from ISO-3166-1 alpha3 (recommended) and from NIS (only in case information regarding territory recognition by the Belgian state is relevant)</v>
      </c>
      <c r="E322" s="17" t="str">
        <f>IF($A322&lt;&gt;"",IF(VLOOKUP($A322,Vocabulary!$A:$J,7,)=0,"",VLOOKUP($A322,Vocabulary!$A:$J,7,)),"")</f>
        <v xml:space="preserve">Reference for conceptschemes: https://statbel.fgov.be/nl/over-statbel/methodologie/classificaties/landencodes 
(NATIONALITY)
</v>
      </c>
      <c r="F322" s="12" t="str">
        <f>IF($A322&lt;&gt;"",VLOOKUP($A322,Vocabulary!$A:$J,4,),"")</f>
        <v>Location</v>
      </c>
      <c r="H322" s="9" t="s">
        <v>763</v>
      </c>
    </row>
    <row r="323" spans="1:10" x14ac:dyDescent="0.3">
      <c r="A323" s="9">
        <v>366</v>
      </c>
      <c r="B323" s="13" t="str">
        <f>IFERROR(VLOOKUP(A323,Vocabulary!$A:$J,2,),"")</f>
        <v>HouseholdRelationType</v>
      </c>
      <c r="C323" s="13" t="str">
        <f>IF($A323&lt;&gt;"",VLOOKUP($A323,Vocabulary!$A:$J,10,),"")</f>
        <v>&lt;fed-thesaurus:householdrelationtype#id&gt;</v>
      </c>
      <c r="D323" s="17" t="str">
        <f>IF($A323&lt;&gt;"",IF(VLOOKUP($A323,Vocabulary!$A:$J,3,)=0,"",VLOOKUP($A323,Vocabulary!$A:$J,3,)),"")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3" s="17" t="str">
        <f>IF($A323&lt;&gt;"",IF(VLOOKUP($A323,Vocabulary!$A:$J,7,)=0,"",VLOOKUP($A323,Vocabulary!$A:$J,7,)),"")</f>
        <v/>
      </c>
      <c r="F323" s="12" t="str">
        <f>IF($A323&lt;&gt;"",VLOOKUP($A323,Vocabulary!$A:$J,4,),"")</f>
        <v>Person</v>
      </c>
      <c r="H323" s="9" t="s">
        <v>764</v>
      </c>
    </row>
    <row r="324" spans="1:10" x14ac:dyDescent="0.3">
      <c r="A324" s="9">
        <v>367</v>
      </c>
      <c r="B324" s="13" t="str">
        <f>IFERROR(VLOOKUP(A324,Vocabulary!$A:$J,2,),"")</f>
        <v>Function</v>
      </c>
      <c r="C324" s="13" t="str">
        <f>IF($A324&lt;&gt;"",VLOOKUP($A324,Vocabulary!$A:$J,10,),"")</f>
        <v>&lt;fed-thesaurus:function#id&gt;</v>
      </c>
      <c r="D324" s="17" t="str">
        <f>IF($A324&lt;&gt;"",IF(VLOOKUP($A324,Vocabulary!$A:$J,3,)=0,"",VLOOKUP($A324,Vocabulary!$A:$J,3,)),"")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4" s="17" t="str">
        <f>IF($A324&lt;&gt;"",IF(VLOOKUP($A324,Vocabulary!$A:$J,7,)=0,"",VLOOKUP($A324,Vocabulary!$A:$J,7,)),"")</f>
        <v>see https://economie.fgov.be/nl/themas/ondernemingen/kruispuntbank-van/diensten-voor-administraties/codetabellen (KBO-codes-legal.xls tab Function)</v>
      </c>
      <c r="F324" s="12" t="str">
        <f>IF($A324&lt;&gt;"",VLOOKUP($A324,Vocabulary!$A:$J,4,),"")</f>
        <v>Organization</v>
      </c>
      <c r="H324" s="9" t="s">
        <v>764</v>
      </c>
    </row>
    <row r="325" spans="1:10" x14ac:dyDescent="0.3">
      <c r="A325" s="9">
        <v>368</v>
      </c>
      <c r="B325" s="13" t="str">
        <f>IFERROR(VLOOKUP(A325,Vocabulary!$A:$J,2,),"")</f>
        <v>Gender</v>
      </c>
      <c r="C325" s="13" t="str">
        <f>IF($A325&lt;&gt;"",VLOOKUP($A325,Vocabulary!$A:$J,10,),"")</f>
        <v>&lt;fed-thesaurus:gender#id&gt;</v>
      </c>
      <c r="D325" s="17" t="str">
        <f>IF($A325&lt;&gt;"",IF(VLOOKUP($A325,Vocabulary!$A:$J,3,)=0,"",VLOOKUP($A325,Vocabulary!$A:$J,3,)),"")</f>
        <v>Gender of a person, following the ISO 5218 standard: 0 = unknown, 1 = male, 2 = female</v>
      </c>
      <c r="E325" s="17" t="str">
        <f>IF($A325&lt;&gt;"",IF(VLOOKUP($A325,Vocabulary!$A:$J,7,)=0,"",VLOOKUP($A325,Vocabulary!$A:$J,7,)),"")</f>
        <v>See https://nl.wikipedia.org/wiki/ISO_5218
(excluded value: 9)</v>
      </c>
      <c r="F325" s="12" t="str">
        <f>IF($A325&lt;&gt;"",VLOOKUP($A325,Vocabulary!$A:$J,4,),"")</f>
        <v>Person</v>
      </c>
      <c r="H325" s="9" t="s">
        <v>764</v>
      </c>
    </row>
    <row r="326" spans="1:10" x14ac:dyDescent="0.3">
      <c r="A326" s="9">
        <v>369</v>
      </c>
      <c r="B326" s="13" t="str">
        <f>IFERROR(VLOOKUP(A326,Vocabulary!$A:$J,2,),"")</f>
        <v>TerritoryOfAddress</v>
      </c>
      <c r="C326" s="13" t="str">
        <f>IF($A326&lt;&gt;"",VLOOKUP($A326,Vocabulary!$A:$J,10,),"")</f>
        <v>&lt;fed-thesaurus:territoryofaddress#id&gt;</v>
      </c>
      <c r="D326" s="17" t="str">
        <f>IF($A326&lt;&gt;"",IF(VLOOKUP($A326,Vocabulary!$A:$J,3,)=0,"",VLOOKUP($A326,Vocabulary!$A:$J,3,)),"")</f>
        <v>ConceptScheme for territories related to addresses.
Authorized concepts come from ISO-3166-1 alpha2 (recommended) and from NIS (only in case information regarding territory recognition by the Belgian state is relevant)</v>
      </c>
      <c r="E326" s="17" t="str">
        <f>IF($A326&lt;&gt;"",IF(VLOOKUP($A326,Vocabulary!$A:$J,7,)=0,"",VLOOKUP($A326,Vocabulary!$A:$J,7,)),"")</f>
        <v xml:space="preserve">Reference for conceptschemes: https://statbel.fgov.be/nl/over-statbel/methodologie/classificaties/landencodes 
(ADDRESS)
</v>
      </c>
      <c r="F326" s="12" t="str">
        <f>IF($A326&lt;&gt;"",VLOOKUP($A326,Vocabulary!$A:$J,4,),"")</f>
        <v>Location</v>
      </c>
      <c r="H326" s="9" t="s">
        <v>763</v>
      </c>
    </row>
    <row r="327" spans="1:10" x14ac:dyDescent="0.3">
      <c r="A327" s="9">
        <v>370</v>
      </c>
      <c r="B327" s="13" t="str">
        <f>IFERROR(VLOOKUP(A327,Vocabulary!$A:$J,2,),"")</f>
        <v>TerritoryOfPlace</v>
      </c>
      <c r="C327" s="13" t="str">
        <f>IF($A327&lt;&gt;"",VLOOKUP($A327,Vocabulary!$A:$J,10,),"")</f>
        <v>&lt;fed-thesaurus:territoryofplace#id&gt;</v>
      </c>
      <c r="D327" s="17" t="str">
        <f>IF($A327&lt;&gt;"",IF(VLOOKUP($A327,Vocabulary!$A:$J,3,)=0,"",VLOOKUP($A327,Vocabulary!$A:$J,3,)),"")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E327" s="17" t="str">
        <f>IF($A327&lt;&gt;"",IF(VLOOKUP($A327,Vocabulary!$A:$J,7,)=0,"",VLOOKUP($A327,Vocabulary!$A:$J,7,)),"")</f>
        <v xml:space="preserve">Reference for conceptschemes: https://statbel.fgov.be/nl/over-statbel/methodologie/classificaties/landencodes 
(PLACE)
</v>
      </c>
      <c r="F327" s="12" t="str">
        <f>IF($A327&lt;&gt;"",VLOOKUP($A327,Vocabulary!$A:$J,4,),"")</f>
        <v>Location</v>
      </c>
      <c r="H327" s="9" t="s">
        <v>763</v>
      </c>
    </row>
    <row r="328" spans="1:10" x14ac:dyDescent="0.3">
      <c r="A328" s="9">
        <v>372</v>
      </c>
      <c r="B328" s="13" t="str">
        <f>IFERROR(VLOOKUP(A328,Vocabulary!$A:$J,2,),"")</f>
        <v>LegalForm</v>
      </c>
      <c r="C328" s="13" t="str">
        <f>IF($A328&lt;&gt;"",VLOOKUP($A328,Vocabulary!$A:$J,10,),"")</f>
        <v>&lt;fed-thesaurus:legalform#id&gt;</v>
      </c>
      <c r="D328" s="17" t="str">
        <f>IF($A328&lt;&gt;"",IF(VLOOKUP($A328,Vocabulary!$A:$J,3,)=0,"",VLOOKUP($A328,Vocabulary!$A:$J,3,)),"")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8" s="17" t="str">
        <f>IF($A328&lt;&gt;"",IF(VLOOKUP($A328,Vocabulary!$A:$J,7,)=0,"",VLOOKUP($A328,Vocabulary!$A:$J,7,)),"")</f>
        <v>see https://economie.fgov.be/nl/themas/ondernemingen/kruispuntbank-van/diensten-voor-administraties/codetabellen (KBO-codes-legal.xls tab JuridicalForm)</v>
      </c>
      <c r="F328" s="12" t="str">
        <f>IF($A328&lt;&gt;"",VLOOKUP($A328,Vocabulary!$A:$J,4,),"")</f>
        <v>Organization</v>
      </c>
      <c r="H328" s="9" t="s">
        <v>764</v>
      </c>
    </row>
    <row r="329" spans="1:10" x14ac:dyDescent="0.3">
      <c r="A329" s="9">
        <v>373</v>
      </c>
      <c r="B329" s="13" t="str">
        <f>IFERROR(VLOOKUP(A329,Vocabulary!$A:$J,2,),"")</f>
        <v>LegalStatus</v>
      </c>
      <c r="C329" s="13" t="str">
        <f>IF($A329&lt;&gt;"",VLOOKUP($A329,Vocabulary!$A:$J,10,),"")</f>
        <v>&lt;fed-thesaurus:legalstatus#id&gt;</v>
      </c>
      <c r="D329" s="17" t="str">
        <f>IF($A329&lt;&gt;"",IF(VLOOKUP($A329,Vocabulary!$A:$J,3,)=0,"",VLOOKUP($A329,Vocabulary!$A:$J,3,)),"")</f>
        <v>The conceptscheme "LegalStatus" indicates in which legal situation the company is at any moment in its life cycle.
Legal status of a company may change over time.</v>
      </c>
      <c r="E329" s="17" t="str">
        <f>IF($A329&lt;&gt;"",IF(VLOOKUP($A329,Vocabulary!$A:$J,7,)=0,"",VLOOKUP($A329,Vocabulary!$A:$J,7,)),"")</f>
        <v>see https://economie.fgov.be/nl/themas/ondernemingen/kruispuntbank-van/diensten-voor-administraties/codetabellen (KBO-codes-legal.xls tab JuridicalSituation)</v>
      </c>
      <c r="F329" s="12" t="str">
        <f>IF($A329&lt;&gt;"",VLOOKUP($A329,Vocabulary!$A:$J,4,),"")</f>
        <v>Organization</v>
      </c>
      <c r="H329" s="9" t="s">
        <v>764</v>
      </c>
    </row>
    <row r="330" spans="1:10" x14ac:dyDescent="0.3">
      <c r="A330" s="9">
        <v>376</v>
      </c>
      <c r="B330" s="13" t="str">
        <f>IFERROR(VLOOKUP(A330,Vocabulary!$A:$J,2,),"")</f>
        <v>OrganizationType</v>
      </c>
      <c r="C330" s="13" t="str">
        <f>IF($A330&lt;&gt;"",VLOOKUP($A330,Vocabulary!$A:$J,10,),"")</f>
        <v>&lt;fed-thesaurus:organizationtype#id&gt;</v>
      </c>
      <c r="D330" s="17" t="str">
        <f>IF($A330&lt;&gt;"",IF(VLOOKUP($A330,Vocabulary!$A:$J,3,)=0,"",VLOOKUP($A330,Vocabulary!$A:$J,3,)),"")</f>
        <v>The conceptscheme "OrganizationType" specifies whether the company is
- an enterprise natural person or
- a legal entity/undertaking without legal personality.</v>
      </c>
      <c r="E330" s="17" t="str">
        <f>IF($A330&lt;&gt;"",IF(VLOOKUP($A330,Vocabulary!$A:$J,7,)=0,"",VLOOKUP($A330,Vocabulary!$A:$J,7,)),"")</f>
        <v>see https://economie.fgov.be/nl/themas/ondernemingen/kruispuntbank-van/diensten-voor-administraties/codetabellen (KBO-codes-legal.xls tab TypeOfEnterprise)</v>
      </c>
      <c r="F330" s="12" t="str">
        <f>IF($A330&lt;&gt;"",VLOOKUP($A330,Vocabulary!$A:$J,4,),"")</f>
        <v>Organization</v>
      </c>
      <c r="H330" s="9" t="s">
        <v>764</v>
      </c>
    </row>
    <row r="331" spans="1:10" x14ac:dyDescent="0.3">
      <c r="A331" s="9">
        <v>377</v>
      </c>
      <c r="B331" s="13" t="str">
        <f>IFERROR(VLOOKUP(A331,Vocabulary!$A:$J,2,),"")</f>
        <v>Authorization</v>
      </c>
      <c r="C331" s="13" t="str">
        <f>IF($A331&lt;&gt;"",VLOOKUP($A331,Vocabulary!$A:$J,10,),"")</f>
        <v>&lt;fed-thesaurus:authorization#id&gt;</v>
      </c>
      <c r="D331" s="17" t="str">
        <f>IF($A331&lt;&gt;"",IF(VLOOKUP($A331,Vocabulary!$A:$J,3,)=0,"",VLOOKUP($A331,Vocabulary!$A:$J,3,)),"")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E331" s="17" t="str">
        <f>IF($A331&lt;&gt;"",IF(VLOOKUP($A331,Vocabulary!$A:$J,7,)=0,"",VLOOKUP($A331,Vocabulary!$A:$J,7,)),"")</f>
        <v>see https://economie.fgov.be/nl/themas/ondernemingen/kruispuntbank-van/diensten-voor-administraties/codetabellen (KBO-codes-quality-aut-activities.xls tab 'Permission' )</v>
      </c>
      <c r="F331" s="12" t="str">
        <f>IF($A331&lt;&gt;"",VLOOKUP($A331,Vocabulary!$A:$J,4,),"")</f>
        <v>Organization</v>
      </c>
      <c r="H331" s="9" t="s">
        <v>764</v>
      </c>
    </row>
    <row r="332" spans="1:10" x14ac:dyDescent="0.3">
      <c r="A332" s="9">
        <v>378</v>
      </c>
      <c r="B332" s="13" t="str">
        <f>IFERROR(VLOOKUP(A332,Vocabulary!$A:$J,2,),"")</f>
        <v>PositionGeometryMethod</v>
      </c>
      <c r="C332" s="13" t="str">
        <f>IF($A332&lt;&gt;"",VLOOKUP($A332,Vocabulary!$A:$J,10,),"")</f>
        <v>&lt;inspire-code:GeoMetryMethodValue&gt;</v>
      </c>
      <c r="D332" s="17" t="str">
        <f>IF($A332&lt;&gt;"",IF(VLOOKUP($A332,Vocabulary!$A:$J,3,)=0,"",VLOOKUP($A332,Vocabulary!$A:$J,3,)),"")</f>
        <v>Conceptscheme with Position geometry method values.</v>
      </c>
      <c r="E332" s="17" t="str">
        <f>IF($A332&lt;&gt;"",IF(VLOOKUP($A332,Vocabulary!$A:$J,7,)=0,"",VLOOKUP($A332,Vocabulary!$A:$J,7,)),"")</f>
        <v/>
      </c>
      <c r="F332" s="12" t="str">
        <f>IF($A332&lt;&gt;"",VLOOKUP($A332,Vocabulary!$A:$J,4,),"")</f>
        <v>Location</v>
      </c>
      <c r="H332" s="9" t="s">
        <v>764</v>
      </c>
    </row>
    <row r="333" spans="1:10" x14ac:dyDescent="0.3">
      <c r="A333" s="9">
        <v>379</v>
      </c>
      <c r="B333" s="13" t="str">
        <f>IFERROR(VLOOKUP(A333,Vocabulary!$A:$J,2,),"")</f>
        <v>PositionSpecification</v>
      </c>
      <c r="C333" s="13" t="str">
        <f>IF($A333&lt;&gt;"",VLOOKUP($A333,Vocabulary!$A:$J,10,),"")</f>
        <v>&lt;inspire-code:GeometrySpecification&gt;</v>
      </c>
      <c r="D333" s="17" t="str">
        <f>IF($A333&lt;&gt;"",IF(VLOOKUP($A333,Vocabulary!$A:$J,3,)=0,"",VLOOKUP($A333,Vocabulary!$A:$J,3,)),"")</f>
        <v>Conceptscheme with position specification values.</v>
      </c>
      <c r="E333" s="17" t="str">
        <f>IF($A333&lt;&gt;"",IF(VLOOKUP($A333,Vocabulary!$A:$J,7,)=0,"",VLOOKUP($A333,Vocabulary!$A:$J,7,)),"")</f>
        <v/>
      </c>
      <c r="F333" s="12" t="str">
        <f>IF($A333&lt;&gt;"",VLOOKUP($A333,Vocabulary!$A:$J,4,),"")</f>
        <v>Location</v>
      </c>
      <c r="H333" s="9" t="s">
        <v>764</v>
      </c>
    </row>
    <row r="334" spans="1:10" x14ac:dyDescent="0.3">
      <c r="A334" s="9">
        <v>380</v>
      </c>
      <c r="B334" s="13" t="str">
        <f>IFERROR(VLOOKUP(A334,Vocabulary!$A:$J,2,),"")</f>
        <v>EndReason</v>
      </c>
      <c r="C334" s="13" t="str">
        <f>IF($A334&lt;&gt;"",VLOOKUP($A334,Vocabulary!$A:$J,10,),"")</f>
        <v>&lt;fed-thesaurus:endreason#id&gt;</v>
      </c>
      <c r="D334" s="17" t="str">
        <f>IF($A334&lt;&gt;"",IF(VLOOKUP($A334,Vocabulary!$A:$J,3,)=0,"",VLOOKUP($A334,Vocabulary!$A:$J,3,)),"")</f>
        <v>The conceptscheme "EndReason" gives the reason why an organization or one of its sites has been stopped.</v>
      </c>
      <c r="E334" s="17" t="str">
        <f>IF($A334&lt;&gt;"",IF(VLOOKUP($A334,Vocabulary!$A:$J,7,)=0,"",VLOOKUP($A334,Vocabulary!$A:$J,7,)),"")</f>
        <v>see https://economie.fgov.be/nl/themas/ondernemingen/kruispuntbank-van/diensten-voor-administraties/codetabellen (KBO-codes-legal.xls tab StopReasonEnterprise)</v>
      </c>
      <c r="F334" s="12" t="str">
        <f>IF($A334&lt;&gt;"",VLOOKUP($A334,Vocabulary!$A:$J,4,),"")</f>
        <v>Organization</v>
      </c>
      <c r="H334" s="9" t="s">
        <v>764</v>
      </c>
    </row>
    <row r="335" spans="1:10" x14ac:dyDescent="0.3">
      <c r="A335" s="9">
        <v>383</v>
      </c>
      <c r="B335" s="13" t="str">
        <f>IFERROR(VLOOKUP(A335,Vocabulary!$A:$J,2,),"")</f>
        <v>Register</v>
      </c>
      <c r="C335" s="13" t="str">
        <f>IF($A335&lt;&gt;"",VLOOKUP($A335,Vocabulary!$A:$J,10,),"")</f>
        <v>&lt;fed-thesaurus:register#id&gt;</v>
      </c>
      <c r="D335" s="17" t="str">
        <f>IF($A335&lt;&gt;"",IF(VLOOKUP($A335,Vocabulary!$A:$J,3,)=0,"",VLOOKUP($A335,Vocabulary!$A:$J,3,)),"")</f>
        <v>Conceptscheme with the values for a register.</v>
      </c>
      <c r="E335" s="17" t="str">
        <f>IF($A335&lt;&gt;"",IF(VLOOKUP($A335,Vocabulary!$A:$J,7,)=0,"",VLOOKUP($A335,Vocabulary!$A:$J,7,)),"")</f>
        <v>Exhaustive list to provide.
TODO SPF Finances, KSZ</v>
      </c>
      <c r="F335" s="12" t="str">
        <f>IF($A335&lt;&gt;"",VLOOKUP($A335,Vocabulary!$A:$J,4,),"")</f>
        <v>Person</v>
      </c>
      <c r="H335" s="9" t="s">
        <v>763</v>
      </c>
    </row>
    <row r="336" spans="1:10" x14ac:dyDescent="0.3">
      <c r="A336" s="9">
        <v>384</v>
      </c>
      <c r="B336" s="13" t="str">
        <f>IFERROR(VLOOKUP(A336,Vocabulary!$A:$J,2,),"")</f>
        <v>Gebeurtenisdatum</v>
      </c>
      <c r="C336" s="13" t="str">
        <f>IF($A336&lt;&gt;"",VLOOKUP($A336,Vocabulary!$A:$J,10,),"")</f>
        <v>&lt;vl-generiek:Gebeurtenisdatum&gt;</v>
      </c>
      <c r="D336" s="17" t="str">
        <f>IF($A336&lt;&gt;"",IF(VLOOKUP($A336,Vocabulary!$A:$J,3,)=0,"",VLOOKUP($A336,Vocabulary!$A:$J,3,)),"")</f>
        <v>Datum waarop een gebeurtenis plaatsvond evt op een alternatieve manier beschreven.</v>
      </c>
      <c r="E336" s="17" t="str">
        <f>IF($A336&lt;&gt;"",IF(VLOOKUP($A336,Vocabulary!$A:$J,7,)=0,"",VLOOKUP($A336,Vocabulary!$A:$J,7,)),"")</f>
        <v/>
      </c>
      <c r="F336" s="12" t="str">
        <f>IF($A336&lt;&gt;"",VLOOKUP($A336,Vocabulary!$A:$J,4,),"")</f>
        <v>Generic</v>
      </c>
      <c r="J336" s="9" t="s">
        <v>764</v>
      </c>
    </row>
    <row r="337" spans="1:10" x14ac:dyDescent="0.3">
      <c r="A337" s="9">
        <v>385</v>
      </c>
      <c r="B337" s="13" t="str">
        <f>IFERROR(VLOOKUP(A337,Vocabulary!$A:$J,2,),"")</f>
        <v>GeografischePositie</v>
      </c>
      <c r="C337" s="13" t="str">
        <f>IF($A337&lt;&gt;"",VLOOKUP($A337,Vocabulary!$A:$J,10,),"")</f>
        <v>&lt;vl-generiek:GeografischePositie&gt;</v>
      </c>
      <c r="D337" s="17" t="str">
        <f>IF($A337&lt;&gt;"",IF(VLOOKUP($A337,Vocabulary!$A:$J,3,)=0,"",VLOOKUP($A337,Vocabulary!$A:$J,3,)),"")</f>
        <v>Geografische positie aangegeven dmv een punt.</v>
      </c>
      <c r="E337" s="17" t="str">
        <f>IF($A337&lt;&gt;"",IF(VLOOKUP($A337,Vocabulary!$A:$J,7,)=0,"",VLOOKUP($A337,Vocabulary!$A:$J,7,)),"")</f>
        <v/>
      </c>
      <c r="F337" s="12" t="str">
        <f>IF($A337&lt;&gt;"",VLOOKUP($A337,Vocabulary!$A:$J,4,),"")</f>
        <v>Generic</v>
      </c>
      <c r="J337" s="9" t="s">
        <v>764</v>
      </c>
    </row>
    <row r="338" spans="1:10" x14ac:dyDescent="0.3">
      <c r="A338" s="9">
        <v>386</v>
      </c>
      <c r="B338" s="13" t="str">
        <f>IFERROR(VLOOKUP(A338,Vocabulary!$A:$J,2,),"")</f>
        <v>GestructureerdeIdentificator</v>
      </c>
      <c r="C338" s="13" t="str">
        <f>IF($A338&lt;&gt;"",VLOOKUP($A338,Vocabulary!$A:$J,10,),"")</f>
        <v>&lt;vl-generiek:GestructureerdeIdentificator&gt;</v>
      </c>
      <c r="D338" s="17" t="str">
        <f>IF($A338&lt;&gt;"",IF(VLOOKUP($A338,Vocabulary!$A:$J,3,)=0,"",VLOOKUP($A338,Vocabulary!$A:$J,3,)),"")</f>
        <v>Identificator van een object opgesplitst in zijn onderdelen.</v>
      </c>
      <c r="E338" s="17" t="str">
        <f>IF($A338&lt;&gt;"",IF(VLOOKUP($A338,Vocabulary!$A:$J,7,)=0,"",VLOOKUP($A338,Vocabulary!$A:$J,7,)),"")</f>
        <v/>
      </c>
      <c r="F338" s="12" t="str">
        <f>IF($A338&lt;&gt;"",VLOOKUP($A338,Vocabulary!$A:$J,4,),"")</f>
        <v>Generic</v>
      </c>
      <c r="J338" s="9" t="s">
        <v>764</v>
      </c>
    </row>
    <row r="339" spans="1:10" x14ac:dyDescent="0.3">
      <c r="A339" s="9">
        <v>387</v>
      </c>
      <c r="B339" s="13" t="str">
        <f>IFERROR(VLOOKUP(A339,Vocabulary!$A:$J,2,),"")</f>
        <v>Gebeurtenisdatum.begin</v>
      </c>
      <c r="C339" s="13" t="str">
        <f>IF($A339&lt;&gt;"",VLOOKUP($A339,Vocabulary!$A:$J,10,),"")</f>
        <v>&lt;vl-generiek:Gebeurtenisdatum.begin&gt;</v>
      </c>
      <c r="D339" s="17" t="str">
        <f>IF($A339&lt;&gt;"",IF(VLOOKUP($A339,Vocabulary!$A:$J,3,)=0,"",VLOOKUP($A339,Vocabulary!$A:$J,3,)),"")</f>
        <v>Datum en tijd waarop de gebeurtenis startte.</v>
      </c>
      <c r="E339" s="17" t="str">
        <f>IF($A339&lt;&gt;"",IF(VLOOKUP($A339,Vocabulary!$A:$J,7,)=0,"",VLOOKUP($A339,Vocabulary!$A:$J,7,)),"")</f>
        <v/>
      </c>
      <c r="F339" s="12" t="str">
        <f>IF($A339&lt;&gt;"",VLOOKUP($A339,Vocabulary!$A:$J,4,),"")</f>
        <v>Generic</v>
      </c>
      <c r="J339" s="9" t="s">
        <v>764</v>
      </c>
    </row>
    <row r="340" spans="1:10" x14ac:dyDescent="0.3">
      <c r="A340" s="9">
        <v>388</v>
      </c>
      <c r="B340" s="13" t="str">
        <f>IFERROR(VLOOKUP(A340,Vocabulary!$A:$J,2,),"")</f>
        <v>TijdsInterval.begin</v>
      </c>
      <c r="C340" s="13" t="str">
        <f>IF($A340&lt;&gt;"",VLOOKUP($A340,Vocabulary!$A:$J,10,),"")</f>
        <v>&lt;vl-generiek:TijdsInterval.begin&gt;</v>
      </c>
      <c r="D340" s="17" t="str">
        <f>IF($A340&lt;&gt;"",IF(VLOOKUP($A340,Vocabulary!$A:$J,3,)=0,"",VLOOKUP($A340,Vocabulary!$A:$J,3,)),"")</f>
        <v>Moment waarop het tijdsinterval begint.</v>
      </c>
      <c r="E340" s="17" t="str">
        <f>IF($A340&lt;&gt;"",IF(VLOOKUP($A340,Vocabulary!$A:$J,7,)=0,"",VLOOKUP($A340,Vocabulary!$A:$J,7,)),"")</f>
        <v/>
      </c>
      <c r="F340" s="12" t="str">
        <f>IF($A340&lt;&gt;"",VLOOKUP($A340,Vocabulary!$A:$J,4,),"")</f>
        <v>Generic</v>
      </c>
      <c r="J340" s="9" t="s">
        <v>764</v>
      </c>
    </row>
    <row r="341" spans="1:10" x14ac:dyDescent="0.3">
      <c r="A341" s="9">
        <v>389</v>
      </c>
      <c r="B341" s="13" t="str">
        <f>IFERROR(VLOOKUP(A341,Vocabulary!$A:$J,2,),"")</f>
        <v>bewerking</v>
      </c>
      <c r="C341" s="13" t="str">
        <f>IF($A341&lt;&gt;"",VLOOKUP($A341,Vocabulary!$A:$J,10,),"")</f>
        <v>&lt;vl-generiek:bewerking&gt;</v>
      </c>
      <c r="D341" s="17" t="str">
        <f>IF($A341&lt;&gt;"",IF(VLOOKUP($A341,Vocabulary!$A:$J,3,)=0,"",VLOOKUP($A341,Vocabulary!$A:$J,3,)),"")</f>
        <v>Aard vd bewerking die ihkv de activiteit op de entiteit is uitgevoerd.
Gebruik
Bvb "correctie" als de entiteit een record is en bvb gegenereerd werd om het voorgaand record ve object te verbeteren.</v>
      </c>
      <c r="E341" s="17" t="str">
        <f>IF($A341&lt;&gt;"",IF(VLOOKUP($A341,Vocabulary!$A:$J,7,)=0,"",VLOOKUP($A341,Vocabulary!$A:$J,7,)),"")</f>
        <v/>
      </c>
      <c r="F341" s="12" t="str">
        <f>IF($A341&lt;&gt;"",VLOOKUP($A341,Vocabulary!$A:$J,4,),"")</f>
        <v>Generic</v>
      </c>
      <c r="J341" s="9" t="s">
        <v>764</v>
      </c>
    </row>
    <row r="342" spans="1:10" x14ac:dyDescent="0.3">
      <c r="A342" s="9">
        <v>390</v>
      </c>
      <c r="B342" s="13" t="str">
        <f>IFERROR(VLOOKUP(A342,Vocabulary!$A:$J,2,),"")</f>
        <v>default</v>
      </c>
      <c r="C342" s="13" t="str">
        <f>IF($A342&lt;&gt;"",VLOOKUP($A342,Vocabulary!$A:$J,10,),"")</f>
        <v>&lt;vl-generiek:default&gt;</v>
      </c>
      <c r="D342" s="17" t="str">
        <f>IF($A342&lt;&gt;"",IF(VLOOKUP($A342,Vocabulary!$A:$J,3,)=0,"",VLOOKUP($A342,Vocabulary!$A:$J,3,)),"")</f>
        <v>Geeft aan of de positie een default positie is.
Gebruik
Hieronder wordt de positie verstaan die per default moet worden gebruikt als het object meerdere posities heeft.</v>
      </c>
      <c r="E342" s="17" t="str">
        <f>IF($A342&lt;&gt;"",IF(VLOOKUP($A342,Vocabulary!$A:$J,7,)=0,"",VLOOKUP($A342,Vocabulary!$A:$J,7,)),"")</f>
        <v/>
      </c>
      <c r="F342" s="12" t="str">
        <f>IF($A342&lt;&gt;"",VLOOKUP($A342,Vocabulary!$A:$J,4,),"")</f>
        <v>Generic</v>
      </c>
      <c r="J342" s="9" t="s">
        <v>764</v>
      </c>
    </row>
    <row r="343" spans="1:10" x14ac:dyDescent="0.3">
      <c r="A343" s="9">
        <v>391</v>
      </c>
      <c r="B343" s="13" t="str">
        <f>IFERROR(VLOOKUP(A343,Vocabulary!$A:$J,2,),"")</f>
        <v>Gebeurtenisdatum.einde</v>
      </c>
      <c r="C343" s="13" t="str">
        <f>IF($A343&lt;&gt;"",VLOOKUP($A343,Vocabulary!$A:$J,10,),"")</f>
        <v>&lt;vl-generiek:Gebeurtenisdatum.einde&gt;</v>
      </c>
      <c r="D343" s="17" t="str">
        <f>IF($A343&lt;&gt;"",IF(VLOOKUP($A343,Vocabulary!$A:$J,3,)=0,"",VLOOKUP($A343,Vocabulary!$A:$J,3,)),"")</f>
        <v>Datum en tijd waarop de gebeurtenis eindigde.</v>
      </c>
      <c r="E343" s="17" t="str">
        <f>IF($A343&lt;&gt;"",IF(VLOOKUP($A343,Vocabulary!$A:$J,7,)=0,"",VLOOKUP($A343,Vocabulary!$A:$J,7,)),"")</f>
        <v/>
      </c>
      <c r="F343" s="12" t="str">
        <f>IF($A343&lt;&gt;"",VLOOKUP($A343,Vocabulary!$A:$J,4,),"")</f>
        <v>Generic</v>
      </c>
      <c r="J343" s="9" t="s">
        <v>764</v>
      </c>
    </row>
    <row r="344" spans="1:10" x14ac:dyDescent="0.3">
      <c r="A344" s="9">
        <v>392</v>
      </c>
      <c r="B344" s="13" t="str">
        <f>IFERROR(VLOOKUP(A344,Vocabulary!$A:$J,2,),"")</f>
        <v>TijdsInterval.einde</v>
      </c>
      <c r="C344" s="13" t="str">
        <f>IF($A344&lt;&gt;"",VLOOKUP($A344,Vocabulary!$A:$J,10,),"")</f>
        <v>&lt;vl-generiek:TijdsInterval.einde&gt;</v>
      </c>
      <c r="D344" s="17" t="str">
        <f>IF($A344&lt;&gt;"",IF(VLOOKUP($A344,Vocabulary!$A:$J,3,)=0,"",VLOOKUP($A344,Vocabulary!$A:$J,3,)),"")</f>
        <v>Moment waarop het tijdsinterval eindigt</v>
      </c>
      <c r="E344" s="17" t="str">
        <f>IF($A344&lt;&gt;"",IF(VLOOKUP($A344,Vocabulary!$A:$J,7,)=0,"",VLOOKUP($A344,Vocabulary!$A:$J,7,)),"")</f>
        <v/>
      </c>
      <c r="F344" s="12" t="str">
        <f>IF($A344&lt;&gt;"",VLOOKUP($A344,Vocabulary!$A:$J,4,),"")</f>
        <v>Generic</v>
      </c>
      <c r="J344" s="9" t="s">
        <v>764</v>
      </c>
    </row>
    <row r="345" spans="1:10" x14ac:dyDescent="0.3">
      <c r="A345" s="9">
        <v>393</v>
      </c>
      <c r="B345" s="13" t="str">
        <f>IFERROR(VLOOKUP(A345,Vocabulary!$A:$J,2,),"")</f>
        <v>gestructureerdeIdentificator</v>
      </c>
      <c r="C345" s="13" t="str">
        <f>IF($A345&lt;&gt;"",VLOOKUP($A345,Vocabulary!$A:$J,10,),"")</f>
        <v>&lt;vl-generiek:gestructureerdeIdentificator&gt;</v>
      </c>
      <c r="D345" s="17" t="str">
        <f>IF($A345&lt;&gt;"",IF(VLOOKUP($A345,Vocabulary!$A:$J,3,)=0,"",VLOOKUP($A345,Vocabulary!$A:$J,3,)),"")</f>
        <v>Identificator vh object opgesplitst in zijn onderdelen.</v>
      </c>
      <c r="E345" s="17" t="str">
        <f>IF($A345&lt;&gt;"",IF(VLOOKUP($A345,Vocabulary!$A:$J,7,)=0,"",VLOOKUP($A345,Vocabulary!$A:$J,7,)),"")</f>
        <v/>
      </c>
      <c r="F345" s="12" t="str">
        <f>IF($A345&lt;&gt;"",VLOOKUP($A345,Vocabulary!$A:$J,4,),"")</f>
        <v>Generic</v>
      </c>
      <c r="J345" s="9" t="s">
        <v>764</v>
      </c>
    </row>
    <row r="346" spans="1:10" x14ac:dyDescent="0.3">
      <c r="A346" s="9">
        <v>394</v>
      </c>
      <c r="B346" s="13" t="str">
        <f>IFERROR(VLOOKUP(A346,Vocabulary!$A:$J,2,),"")</f>
        <v>handeldeInOpdrachtVan</v>
      </c>
      <c r="C346" s="13" t="str">
        <f>IF($A346&lt;&gt;"",VLOOKUP($A346,Vocabulary!$A:$J,10,),"")</f>
        <v>&lt;vl-generiek:handeldeInOpdrachtVan&gt;</v>
      </c>
      <c r="D346" s="17" t="str">
        <f>IF($A346&lt;&gt;"",IF(VLOOKUP($A346,Vocabulary!$A:$J,3,)=0,"",VLOOKUP($A346,Vocabulary!$A:$J,3,)),"")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6" s="17" t="str">
        <f>IF($A346&lt;&gt;"",IF(VLOOKUP($A346,Vocabulary!$A:$J,7,)=0,"",VLOOKUP($A346,Vocabulary!$A:$J,7,)),"")</f>
        <v/>
      </c>
      <c r="F346" s="12" t="str">
        <f>IF($A346&lt;&gt;"",VLOOKUP($A346,Vocabulary!$A:$J,4,),"")</f>
        <v>Generic</v>
      </c>
      <c r="J346" s="9" t="s">
        <v>764</v>
      </c>
    </row>
    <row r="347" spans="1:10" x14ac:dyDescent="0.3">
      <c r="A347" s="9">
        <v>395</v>
      </c>
      <c r="B347" s="13" t="str">
        <f>IFERROR(VLOOKUP(A347,Vocabulary!$A:$J,2,),"")</f>
        <v>lokaleIdentificator</v>
      </c>
      <c r="C347" s="13" t="str">
        <f>IF($A347&lt;&gt;"",VLOOKUP($A347,Vocabulary!$A:$J,10,),"")</f>
        <v>&lt;vl-generiek:lokaleIdentificator&gt;</v>
      </c>
      <c r="D347" s="17" t="str">
        <f>IF($A347&lt;&gt;"",IF(VLOOKUP($A347,Vocabulary!$A:$J,3,)=0,"",VLOOKUP($A347,Vocabulary!$A:$J,3,)),"")</f>
        <v>String gebruikt om het object uniek te identificeren binnen de naamruimte.</v>
      </c>
      <c r="E347" s="17" t="str">
        <f>IF($A347&lt;&gt;"",IF(VLOOKUP($A347,Vocabulary!$A:$J,7,)=0,"",VLOOKUP($A347,Vocabulary!$A:$J,7,)),"")</f>
        <v/>
      </c>
      <c r="F347" s="12" t="str">
        <f>IF($A347&lt;&gt;"",VLOOKUP($A347,Vocabulary!$A:$J,4,),"")</f>
        <v>Generic</v>
      </c>
      <c r="J347" s="9" t="s">
        <v>764</v>
      </c>
    </row>
    <row r="348" spans="1:10" x14ac:dyDescent="0.3">
      <c r="A348" s="9">
        <v>396</v>
      </c>
      <c r="B348" s="13" t="str">
        <f>IFERROR(VLOOKUP(A348,Vocabulary!$A:$J,2,),"")</f>
        <v>methode</v>
      </c>
      <c r="C348" s="13" t="str">
        <f>IF($A348&lt;&gt;"",VLOOKUP($A348,Vocabulary!$A:$J,10,),"")</f>
        <v>&lt;vl-generiek:methode&gt;</v>
      </c>
      <c r="D348" s="17" t="str">
        <f>IF($A348&lt;&gt;"",IF(VLOOKUP($A348,Vocabulary!$A:$J,3,)=0,"",VLOOKUP($A348,Vocabulary!$A:$J,3,)),"")</f>
        <v>De manier waarop het punt werd bepaald.
Gebruik
Bvb positie afgeleid ve bestaand object (bvb door berekening vd centroïde).</v>
      </c>
      <c r="E348" s="17" t="str">
        <f>IF($A348&lt;&gt;"",IF(VLOOKUP($A348,Vocabulary!$A:$J,7,)=0,"",VLOOKUP($A348,Vocabulary!$A:$J,7,)),"")</f>
        <v/>
      </c>
      <c r="F348" s="12" t="str">
        <f>IF($A348&lt;&gt;"",VLOOKUP($A348,Vocabulary!$A:$J,4,),"")</f>
        <v>Generic</v>
      </c>
      <c r="J348" s="9" t="s">
        <v>764</v>
      </c>
    </row>
    <row r="349" spans="1:10" x14ac:dyDescent="0.3">
      <c r="A349" s="9">
        <v>397</v>
      </c>
      <c r="B349" s="13" t="str">
        <f>IFERROR(VLOOKUP(A349,Vocabulary!$A:$J,2,),"")</f>
        <v>naamruimte</v>
      </c>
      <c r="C349" s="13" t="str">
        <f>IF($A349&lt;&gt;"",VLOOKUP($A349,Vocabulary!$A:$J,10,),"")</f>
        <v>&lt;vl-generiek:naamruimte&gt;</v>
      </c>
      <c r="D349" s="17" t="str">
        <f>IF($A349&lt;&gt;"",IF(VLOOKUP($A349,Vocabulary!$A:$J,3,)=0,"",VLOOKUP($A349,Vocabulary!$A:$J,3,)),"")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9" s="17" t="str">
        <f>IF($A349&lt;&gt;"",IF(VLOOKUP($A349,Vocabulary!$A:$J,7,)=0,"",VLOOKUP($A349,Vocabulary!$A:$J,7,)),"")</f>
        <v/>
      </c>
      <c r="F349" s="12" t="str">
        <f>IF($A349&lt;&gt;"",VLOOKUP($A349,Vocabulary!$A:$J,4,),"")</f>
        <v>Generic</v>
      </c>
      <c r="J349" s="9" t="s">
        <v>764</v>
      </c>
    </row>
    <row r="350" spans="1:10" x14ac:dyDescent="0.3">
      <c r="A350" s="9">
        <v>398</v>
      </c>
      <c r="B350" s="13" t="str">
        <f>IFERROR(VLOOKUP(A350,Vocabulary!$A:$J,2,),"")</f>
        <v>plaats</v>
      </c>
      <c r="C350" s="13" t="str">
        <f>IF($A350&lt;&gt;"",VLOOKUP($A350,Vocabulary!$A:$J,10,),"")</f>
        <v>&lt;vl-generiek:plaats&gt;</v>
      </c>
      <c r="D350" s="17" t="str">
        <f>IF($A350&lt;&gt;"",IF(VLOOKUP($A350,Vocabulary!$A:$J,3,)=0,"",VLOOKUP($A350,Vocabulary!$A:$J,3,)),"")</f>
        <v>Plaatsnaam waarmee de Jurisdictie kan worden aangeduid.
Gebruik
Bv de naam ve land.</v>
      </c>
      <c r="E350" s="17" t="str">
        <f>IF($A350&lt;&gt;"",IF(VLOOKUP($A350,Vocabulary!$A:$J,7,)=0,"",VLOOKUP($A350,Vocabulary!$A:$J,7,)),"")</f>
        <v/>
      </c>
      <c r="F350" s="12" t="str">
        <f>IF($A350&lt;&gt;"",VLOOKUP($A350,Vocabulary!$A:$J,4,),"")</f>
        <v>Generic</v>
      </c>
      <c r="J350" s="9" t="s">
        <v>764</v>
      </c>
    </row>
    <row r="351" spans="1:10" x14ac:dyDescent="0.3">
      <c r="A351" s="9">
        <v>399</v>
      </c>
      <c r="B351" s="13" t="str">
        <f>IFERROR(VLOOKUP(A351,Vocabulary!$A:$J,2,),"")</f>
        <v>specificatie</v>
      </c>
      <c r="C351" s="13" t="str">
        <f>IF($A351&lt;&gt;"",VLOOKUP($A351,Vocabulary!$A:$J,10,),"")</f>
        <v>&lt;vl-generiek:specificatie&gt;</v>
      </c>
      <c r="D351" s="17" t="str">
        <f>IF($A351&lt;&gt;"",IF(VLOOKUP($A351,Vocabulary!$A:$J,3,)=0,"",VLOOKUP($A351,Vocabulary!$A:$J,3,)),"")</f>
        <v>Het type object op basis waarvan het punt werd bepaald.
Gebruik
Bvb perceel, gebouw...</v>
      </c>
      <c r="E351" s="17" t="str">
        <f>IF($A351&lt;&gt;"",IF(VLOOKUP($A351,Vocabulary!$A:$J,7,)=0,"",VLOOKUP($A351,Vocabulary!$A:$J,7,)),"")</f>
        <v/>
      </c>
      <c r="F351" s="12" t="str">
        <f>IF($A351&lt;&gt;"",VLOOKUP($A351,Vocabulary!$A:$J,4,),"")</f>
        <v>Generic</v>
      </c>
      <c r="J351" s="9" t="s">
        <v>764</v>
      </c>
    </row>
    <row r="352" spans="1:10" x14ac:dyDescent="0.3">
      <c r="A352" s="9">
        <v>400</v>
      </c>
      <c r="B352" s="13" t="str">
        <f>IFERROR(VLOOKUP(A352,Vocabulary!$A:$J,2,),"")</f>
        <v>tussentijdstip</v>
      </c>
      <c r="C352" s="13" t="str">
        <f>IF($A352&lt;&gt;"",VLOOKUP($A352,Vocabulary!$A:$J,10,),"")</f>
        <v>&lt;vl-generiek:tussentijdstip&gt;</v>
      </c>
      <c r="D352" s="17" t="str">
        <f>IF($A352&lt;&gt;"",IF(VLOOKUP($A352,Vocabulary!$A:$J,3,)=0,"",VLOOKUP($A352,Vocabulary!$A:$J,3,)),"")</f>
        <v>Datum en tijd van een moment tussen begin en einde.</v>
      </c>
      <c r="E352" s="17" t="str">
        <f>IF($A352&lt;&gt;"",IF(VLOOKUP($A352,Vocabulary!$A:$J,7,)=0,"",VLOOKUP($A352,Vocabulary!$A:$J,7,)),"")</f>
        <v/>
      </c>
      <c r="F352" s="12" t="str">
        <f>IF($A352&lt;&gt;"",VLOOKUP($A352,Vocabulary!$A:$J,4,),"")</f>
        <v>Generic</v>
      </c>
      <c r="J352" s="9" t="s">
        <v>764</v>
      </c>
    </row>
    <row r="353" spans="1:10" x14ac:dyDescent="0.3">
      <c r="A353" s="9">
        <v>401</v>
      </c>
      <c r="B353" s="13" t="str">
        <f>IFERROR(VLOOKUP(A353,Vocabulary!$A:$J,2,),"")</f>
        <v>versieIdentificator</v>
      </c>
      <c r="C353" s="13" t="str">
        <f>IF($A353&lt;&gt;"",VLOOKUP($A353,Vocabulary!$A:$J,10,),"")</f>
        <v>&lt;vl-generiek:versieIdentificator&gt;</v>
      </c>
      <c r="D353" s="17" t="str">
        <f>IF($A353&lt;&gt;"",IF(VLOOKUP($A353,Vocabulary!$A:$J,3,)=0,"",VLOOKUP($A353,Vocabulary!$A:$J,3,)),"")</f>
        <v>Identificator van de specifieke versie van een object.</v>
      </c>
      <c r="E353" s="17" t="str">
        <f>IF($A353&lt;&gt;"",IF(VLOOKUP($A353,Vocabulary!$A:$J,7,)=0,"",VLOOKUP($A353,Vocabulary!$A:$J,7,)),"")</f>
        <v/>
      </c>
      <c r="F353" s="12" t="str">
        <f>IF($A353&lt;&gt;"",VLOOKUP($A353,Vocabulary!$A:$J,4,),"")</f>
        <v>Generic</v>
      </c>
      <c r="J353" s="9" t="s">
        <v>764</v>
      </c>
    </row>
    <row r="354" spans="1:10" x14ac:dyDescent="0.3">
      <c r="A354" s="9">
        <v>402</v>
      </c>
      <c r="B354" s="13" t="str">
        <f>IFERROR(VLOOKUP(A354,Vocabulary!$A:$J,2,),"")</f>
        <v>Adreslocator</v>
      </c>
      <c r="C354" s="13" t="str">
        <f>IF($A354&lt;&gt;"",VLOOKUP($A354,Vocabulary!$A:$J,10,),"")</f>
        <v>&lt;vl-adres:Adreslocator&gt;</v>
      </c>
      <c r="D354" s="17" t="str">
        <f>IF($A354&lt;&gt;"",IF(VLOOKUP($A354,Vocabulary!$A:$J,3,)=0,"",VLOOKUP($A354,Vocabulary!$A:$J,3,)),"")</f>
        <v>Menselijk leesbare aanduiding of naam die een gebruiker of applicatie toelaat om het adres te onderscheiden van naburige adressen in de straat, de administratieve eenheid etc waarin het adres ligt.</v>
      </c>
      <c r="E354" s="17" t="str">
        <f>IF($A354&lt;&gt;"",IF(VLOOKUP($A354,Vocabulary!$A:$J,7,)=0,"",VLOOKUP($A354,Vocabulary!$A:$J,7,)),"")</f>
        <v/>
      </c>
      <c r="F354" s="12" t="str">
        <f>IF($A354&lt;&gt;"",VLOOKUP($A354,Vocabulary!$A:$J,4,),"")</f>
        <v>Location</v>
      </c>
      <c r="J354" s="9" t="s">
        <v>764</v>
      </c>
    </row>
    <row r="355" spans="1:10" x14ac:dyDescent="0.3">
      <c r="A355" s="9">
        <v>403</v>
      </c>
      <c r="B355" s="13" t="str">
        <f>IFERROR(VLOOKUP(A355,Vocabulary!$A:$J,2,),"")</f>
        <v>AdresseerbaarObject</v>
      </c>
      <c r="C355" s="13" t="str">
        <f>IF($A355&lt;&gt;"",VLOOKUP($A355,Vocabulary!$A:$J,10,),"")</f>
        <v>&lt;vl-adres:AdresseerbaarObject&gt;</v>
      </c>
      <c r="D355" s="17" t="str">
        <f>IF($A355&lt;&gt;"",IF(VLOOKUP($A355,Vocabulary!$A:$J,3,)=0,"",VLOOKUP($A355,Vocabulary!$A:$J,3,)),"")</f>
        <v>Geografisch object dat met een adres kan worden geïdentificeerd.
Gebruik
Is abstract, ttz het type adresseerbaar object moet altijd worden opgegeven (vb gebouweenheid, perceel).</v>
      </c>
      <c r="E355" s="17" t="str">
        <f>IF($A355&lt;&gt;"",IF(VLOOKUP($A355,Vocabulary!$A:$J,7,)=0,"",VLOOKUP($A355,Vocabulary!$A:$J,7,)),"")</f>
        <v/>
      </c>
      <c r="F355" s="12" t="str">
        <f>IF($A355&lt;&gt;"",VLOOKUP($A355,Vocabulary!$A:$J,4,),"")</f>
        <v>Location</v>
      </c>
      <c r="J355" s="9" t="s">
        <v>764</v>
      </c>
    </row>
    <row r="356" spans="1:10" x14ac:dyDescent="0.3">
      <c r="A356" s="9">
        <v>404</v>
      </c>
      <c r="B356" s="13" t="str">
        <f>IFERROR(VLOOKUP(A356,Vocabulary!$A:$J,2,),"")</f>
        <v>Adresuitbreiding</v>
      </c>
      <c r="C356" s="13" t="str">
        <f>IF($A356&lt;&gt;"",VLOOKUP($A356,Vocabulary!$A:$J,10,),"")</f>
        <v>&lt;vl-adres:Adresuitbreiding&gt;</v>
      </c>
      <c r="D356" s="17" t="str">
        <f>IF($A356&lt;&gt;"",IF(VLOOKUP($A356,Vocabulary!$A:$J,3,)=0,"",VLOOKUP($A356,Vocabulary!$A:$J,3,)),"")</f>
        <v>Bijkomende gegevens mbt het adres.
Gebruik
Gegevens die officieel geen deel uitmaken ve adres, bv de verdieping of de provincie</v>
      </c>
      <c r="E356" s="17" t="str">
        <f>IF($A356&lt;&gt;"",IF(VLOOKUP($A356,Vocabulary!$A:$J,7,)=0,"",VLOOKUP($A356,Vocabulary!$A:$J,7,)),"")</f>
        <v/>
      </c>
      <c r="F356" s="12" t="str">
        <f>IF($A356&lt;&gt;"",VLOOKUP($A356,Vocabulary!$A:$J,4,),"")</f>
        <v>Location</v>
      </c>
      <c r="J356" s="9" t="s">
        <v>764</v>
      </c>
    </row>
    <row r="357" spans="1:10" x14ac:dyDescent="0.3">
      <c r="A357" s="9">
        <v>405</v>
      </c>
      <c r="B357" s="13" t="str">
        <f>IFERROR(VLOOKUP(A357,Vocabulary!$A:$J,2,),"")</f>
        <v>Adres</v>
      </c>
      <c r="C357" s="13" t="str">
        <f>IF($A357&lt;&gt;"",VLOOKUP($A357,Vocabulary!$A:$J,10,),"")</f>
        <v>&lt;vl-adres:Adres&gt;</v>
      </c>
      <c r="D357" s="17" t="str">
        <f>IF($A357&lt;&gt;"",IF(VLOOKUP($A357,Vocabulary!$A:$J,3,)=0,"",VLOOKUP($A357,Vocabulary!$A:$J,3,)),"")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7" s="17" t="str">
        <f>IF($A357&lt;&gt;"",IF(VLOOKUP($A357,Vocabulary!$A:$J,7,)=0,"",VLOOKUP($A357,Vocabulary!$A:$J,7,)),"")</f>
        <v/>
      </c>
      <c r="F357" s="12" t="str">
        <f>IF($A357&lt;&gt;"",VLOOKUP($A357,Vocabulary!$A:$J,4,),"")</f>
        <v>Location</v>
      </c>
      <c r="J357" s="9" t="s">
        <v>764</v>
      </c>
    </row>
    <row r="358" spans="1:10" x14ac:dyDescent="0.3">
      <c r="A358" s="9">
        <v>406</v>
      </c>
      <c r="B358" s="13" t="str">
        <f>IFERROR(VLOOKUP(A358,Vocabulary!$A:$J,2,),"")</f>
        <v>Gemeentenaam</v>
      </c>
      <c r="C358" s="13" t="str">
        <f>IF($A358&lt;&gt;"",VLOOKUP($A358,Vocabulary!$A:$J,10,),"")</f>
        <v>&lt;vl-adres:Gemeentenaam&gt;</v>
      </c>
      <c r="D358" s="17" t="str">
        <f>IF($A358&lt;&gt;"",IF(VLOOKUP($A358,Vocabulary!$A:$J,3,)=0,"",VLOOKUP($A358,Vocabulary!$A:$J,3,)),"")</f>
        <v>Adrescomponent die verwijst naar de naam ve gemeente, ttz het kleinste administratieve deel van het Belgisch grondgebied waarvan de grenzen enkel door de wetgever kunnen worden gewijzigd.</v>
      </c>
      <c r="E358" s="17" t="str">
        <f>IF($A358&lt;&gt;"",IF(VLOOKUP($A358,Vocabulary!$A:$J,7,)=0,"",VLOOKUP($A358,Vocabulary!$A:$J,7,)),"")</f>
        <v/>
      </c>
      <c r="F358" s="12" t="str">
        <f>IF($A358&lt;&gt;"",VLOOKUP($A358,Vocabulary!$A:$J,4,),"")</f>
        <v>Location</v>
      </c>
      <c r="J358" s="9" t="s">
        <v>764</v>
      </c>
    </row>
    <row r="359" spans="1:10" x14ac:dyDescent="0.3">
      <c r="A359" s="9">
        <v>407</v>
      </c>
      <c r="B359" s="13" t="str">
        <f>IFERROR(VLOOKUP(A359,Vocabulary!$A:$J,2,),"")</f>
        <v>Locatieaanduiding</v>
      </c>
      <c r="C359" s="13" t="str">
        <f>IF($A359&lt;&gt;"",VLOOKUP($A359,Vocabulary!$A:$J,10,),"")</f>
        <v>&lt;vl-adres:Locatieaanduiding&gt;</v>
      </c>
      <c r="D359" s="17" t="str">
        <f>IF($A359&lt;&gt;"",IF(VLOOKUP($A359,Vocabulary!$A:$J,3,)=0,"",VLOOKUP($A359,Vocabulary!$A:$J,3,)),"")</f>
        <v>Alfanumerieke code die een adreslocator uniek identificeert binnen de straat, administratieve eenheid etc.</v>
      </c>
      <c r="E359" s="17" t="str">
        <f>IF($A359&lt;&gt;"",IF(VLOOKUP($A359,Vocabulary!$A:$J,7,)=0,"",VLOOKUP($A359,Vocabulary!$A:$J,7,)),"")</f>
        <v/>
      </c>
      <c r="F359" s="12" t="str">
        <f>IF($A359&lt;&gt;"",VLOOKUP($A359,Vocabulary!$A:$J,4,),"")</f>
        <v>Location</v>
      </c>
      <c r="J359" s="9" t="s">
        <v>764</v>
      </c>
    </row>
    <row r="360" spans="1:10" x14ac:dyDescent="0.3">
      <c r="A360" s="9">
        <v>408</v>
      </c>
      <c r="B360" s="13" t="str">
        <f>IFERROR(VLOOKUP(A360,Vocabulary!$A:$J,2,),"")</f>
        <v>Locatienaam</v>
      </c>
      <c r="C360" s="13" t="str">
        <f>IF($A360&lt;&gt;"",VLOOKUP($A360,Vocabulary!$A:$J,10,),"")</f>
        <v>&lt;vl-adres:Locatienaam&gt;</v>
      </c>
      <c r="D360" s="17" t="str">
        <f>IF($A360&lt;&gt;"",IF(VLOOKUP($A360,Vocabulary!$A:$J,3,)=0,"",VLOOKUP($A360,Vocabulary!$A:$J,3,)),"")</f>
        <v>Naam of omschrijving vh het geografisch object dat een adreslocator aanduidt.
Gebruik
Bvb de naam ve gebouw of deel ve gebouw of de naam ve kamer in een gebouw.</v>
      </c>
      <c r="E360" s="17" t="str">
        <f>IF($A360&lt;&gt;"",IF(VLOOKUP($A360,Vocabulary!$A:$J,7,)=0,"",VLOOKUP($A360,Vocabulary!$A:$J,7,)),"")</f>
        <v/>
      </c>
      <c r="F360" s="12" t="str">
        <f>IF($A360&lt;&gt;"",VLOOKUP($A360,Vocabulary!$A:$J,4,),"")</f>
        <v>Location</v>
      </c>
      <c r="J360" s="9" t="s">
        <v>764</v>
      </c>
    </row>
    <row r="361" spans="1:10" x14ac:dyDescent="0.3">
      <c r="A361" s="9">
        <v>409</v>
      </c>
      <c r="B361" s="13" t="str">
        <f>IFERROR(VLOOKUP(A361,Vocabulary!$A:$J,2,),"")</f>
        <v>Postinfo</v>
      </c>
      <c r="C361" s="13" t="str">
        <f>IF($A361&lt;&gt;"",VLOOKUP($A361,Vocabulary!$A:$J,10,),"")</f>
        <v>&lt;vl-adres:Postinfo&gt;</v>
      </c>
      <c r="D361" s="17" t="str">
        <f>IF($A361&lt;&gt;"",IF(VLOOKUP($A361,Vocabulary!$A:$J,3,)=0,"",VLOOKUP($A361,Vocabulary!$A:$J,3,)),"")</f>
        <v>Adrescomponent die verwijst naar informatie toegekend door de aanbieder van de universele postdienst voor de identificatie van een groepering van adressen in een geografisch gebied voor postale doeleinden.</v>
      </c>
      <c r="E361" s="17" t="str">
        <f>IF($A361&lt;&gt;"",IF(VLOOKUP($A361,Vocabulary!$A:$J,7,)=0,"",VLOOKUP($A361,Vocabulary!$A:$J,7,)),"")</f>
        <v/>
      </c>
      <c r="F361" s="12" t="str">
        <f>IF($A361&lt;&gt;"",VLOOKUP($A361,Vocabulary!$A:$J,4,),"")</f>
        <v>Location</v>
      </c>
      <c r="J361" s="9" t="s">
        <v>764</v>
      </c>
    </row>
    <row r="362" spans="1:10" x14ac:dyDescent="0.3">
      <c r="A362" s="9">
        <v>410</v>
      </c>
      <c r="B362" s="13" t="str">
        <f>IFERROR(VLOOKUP(A362,Vocabulary!$A:$J,2,),"")</f>
        <v>Straatnaam</v>
      </c>
      <c r="C362" s="13" t="str">
        <f>IF($A362&lt;&gt;"",VLOOKUP($A362,Vocabulary!$A:$J,10,),"")</f>
        <v>&lt;vl-adres:Straatnaam&gt;</v>
      </c>
      <c r="D362" s="17" t="str">
        <f>IF($A362&lt;&gt;"",IF(VLOOKUP($A362,Vocabulary!$A:$J,3,)=0,"",VLOOKUP($A362,Vocabulary!$A:$J,3,)),"")</f>
        <v>Adrescomponent met de naam die officieel werd toegekend aan een straat (baan, doorgang, plein) of aan een gehucht en waaraan adressen kunnen zijn gekoppeld.</v>
      </c>
      <c r="E362" s="17" t="str">
        <f>IF($A362&lt;&gt;"",IF(VLOOKUP($A362,Vocabulary!$A:$J,7,)=0,"",VLOOKUP($A362,Vocabulary!$A:$J,7,)),"")</f>
        <v/>
      </c>
      <c r="F362" s="12" t="str">
        <f>IF($A362&lt;&gt;"",VLOOKUP($A362,Vocabulary!$A:$J,4,),"")</f>
        <v>Location</v>
      </c>
      <c r="J362" s="9" t="s">
        <v>764</v>
      </c>
    </row>
    <row r="363" spans="1:10" x14ac:dyDescent="0.3">
      <c r="A363" s="9">
        <v>411</v>
      </c>
      <c r="B363" s="13" t="str">
        <f>IFERROR(VLOOKUP(A363,Vocabulary!$A:$J,2,),"")</f>
        <v>aanduiding</v>
      </c>
      <c r="C363" s="13" t="str">
        <f>IF($A363&lt;&gt;"",VLOOKUP($A363,Vocabulary!$A:$J,10,),"")</f>
        <v>&lt;vl-adres:aanduiding&gt;</v>
      </c>
      <c r="D363" s="17" t="str">
        <f>IF($A363&lt;&gt;"",IF(VLOOKUP($A363,Vocabulary!$A:$J,3,)=0,"",VLOOKUP($A363,Vocabulary!$A:$J,3,)),"")</f>
        <v>Alfanumerieke code die de locator uniek identificeert binnen de straat, administratieve eenheid etc.</v>
      </c>
      <c r="E363" s="17" t="str">
        <f>IF($A363&lt;&gt;"",IF(VLOOKUP($A363,Vocabulary!$A:$J,7,)=0,"",VLOOKUP($A363,Vocabulary!$A:$J,7,)),"")</f>
        <v/>
      </c>
      <c r="F363" s="12" t="str">
        <f>IF($A363&lt;&gt;"",VLOOKUP($A363,Vocabulary!$A:$J,4,),"")</f>
        <v>Location</v>
      </c>
      <c r="J363" s="9" t="s">
        <v>764</v>
      </c>
    </row>
    <row r="364" spans="1:10" x14ac:dyDescent="0.3">
      <c r="A364" s="9">
        <v>412</v>
      </c>
      <c r="B364" s="13" t="str">
        <f>IFERROR(VLOOKUP(A364,Vocabulary!$A:$J,2,),"")</f>
        <v>Locatieaanduiding.aanduiding</v>
      </c>
      <c r="C364" s="13" t="str">
        <f>IF($A364&lt;&gt;"",VLOOKUP($A364,Vocabulary!$A:$J,10,),"")</f>
        <v>&lt;vl-adres:Locatieaanduiding.aanduiding&gt;</v>
      </c>
      <c r="D364" s="17" t="str">
        <f>IF($A364&lt;&gt;"",IF(VLOOKUP($A364,Vocabulary!$A:$J,3,)=0,"",VLOOKUP($A364,Vocabulary!$A:$J,3,)),"")</f>
        <v>Alfanumerieke code waarmee het identificerend deel van een adreslocator wordt aangeduid.</v>
      </c>
      <c r="E364" s="17" t="str">
        <f>IF($A364&lt;&gt;"",IF(VLOOKUP($A364,Vocabulary!$A:$J,7,)=0,"",VLOOKUP($A364,Vocabulary!$A:$J,7,)),"")</f>
        <v/>
      </c>
      <c r="F364" s="12" t="str">
        <f>IF($A364&lt;&gt;"",VLOOKUP($A364,Vocabulary!$A:$J,4,),"")</f>
        <v>Location</v>
      </c>
      <c r="J364" s="9" t="s">
        <v>764</v>
      </c>
    </row>
    <row r="365" spans="1:10" x14ac:dyDescent="0.3">
      <c r="A365" s="9">
        <v>413</v>
      </c>
      <c r="B365" s="13" t="str">
        <f>IFERROR(VLOOKUP(A365,Vocabulary!$A:$J,2,),"")</f>
        <v>adreslocator</v>
      </c>
      <c r="C365" s="13" t="str">
        <f>IF($A365&lt;&gt;"",VLOOKUP($A365,Vocabulary!$A:$J,10,),"")</f>
        <v>&lt;vl-adres:adreslocator&gt;</v>
      </c>
      <c r="D365" s="17" t="str">
        <f>IF($A365&lt;&gt;"",IF(VLOOKUP($A365,Vocabulary!$A:$J,3,)=0,"",VLOOKUP($A365,Vocabulary!$A:$J,3,)),"")</f>
        <v>Bijkomende adreslocator.</v>
      </c>
      <c r="E365" s="17" t="str">
        <f>IF($A365&lt;&gt;"",IF(VLOOKUP($A365,Vocabulary!$A:$J,7,)=0,"",VLOOKUP($A365,Vocabulary!$A:$J,7,)),"")</f>
        <v/>
      </c>
      <c r="F365" s="12" t="str">
        <f>IF($A365&lt;&gt;"",VLOOKUP($A365,Vocabulary!$A:$J,4,),"")</f>
        <v>Location</v>
      </c>
      <c r="J365" s="9" t="s">
        <v>764</v>
      </c>
    </row>
    <row r="366" spans="1:10" x14ac:dyDescent="0.3">
      <c r="A366" s="9">
        <v>414</v>
      </c>
      <c r="B366" s="13" t="str">
        <f>IFERROR(VLOOKUP(A366,Vocabulary!$A:$J,2,),"")</f>
        <v>busnummer</v>
      </c>
      <c r="C366" s="13" t="str">
        <f>IF($A366&lt;&gt;"",VLOOKUP($A366,Vocabulary!$A:$J,10,),"")</f>
        <v>&lt;vl-adres:busnummer&gt;</v>
      </c>
      <c r="D366" s="17" t="str">
        <f>IF($A366&lt;&gt;"",IF(VLOOKUP($A366,Vocabulary!$A:$J,3,)=0,"",VLOOKUP($A366,Vocabulary!$A:$J,3,)),"")</f>
        <v>Officieel toegekende alfanumerieke code die wordt toegevoegd aan het huisnummer om meerdere gebouweenheden, standplaatsen, ligplaatsen of percelen te onderscheiden die eenzelfde huisnummer hebben.</v>
      </c>
      <c r="E366" s="17" t="str">
        <f>IF($A366&lt;&gt;"",IF(VLOOKUP($A366,Vocabulary!$A:$J,7,)=0,"",VLOOKUP($A366,Vocabulary!$A:$J,7,)),"")</f>
        <v/>
      </c>
      <c r="F366" s="12" t="str">
        <f>IF($A366&lt;&gt;"",VLOOKUP($A366,Vocabulary!$A:$J,4,),"")</f>
        <v>Location</v>
      </c>
      <c r="J366" s="9" t="s">
        <v>764</v>
      </c>
    </row>
    <row r="367" spans="1:10" x14ac:dyDescent="0.3">
      <c r="A367" s="9">
        <v>415</v>
      </c>
      <c r="B367" s="13" t="str">
        <f>IFERROR(VLOOKUP(A367,Vocabulary!$A:$J,2,),"")</f>
        <v>Adresvoorstelling.busnummer</v>
      </c>
      <c r="C367" s="13" t="str">
        <f>IF($A367&lt;&gt;"",VLOOKUP($A367,Vocabulary!$A:$J,10,),"")</f>
        <v>&lt;vl-adres:Adresvoorstelling.busnummer&gt;</v>
      </c>
      <c r="D367" s="17" t="str">
        <f>IF($A367&lt;&gt;"",IF(VLOOKUP($A367,Vocabulary!$A:$J,3,)=0,"",VLOOKUP($A367,Vocabulary!$A:$J,3,)),"")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7" s="17" t="str">
        <f>IF($A367&lt;&gt;"",IF(VLOOKUP($A367,Vocabulary!$A:$J,7,)=0,"",VLOOKUP($A367,Vocabulary!$A:$J,7,)),"")</f>
        <v/>
      </c>
      <c r="F367" s="12" t="str">
        <f>IF($A367&lt;&gt;"",VLOOKUP($A367,Vocabulary!$A:$J,4,),"")</f>
        <v>Location</v>
      </c>
      <c r="J367" s="9" t="s">
        <v>764</v>
      </c>
    </row>
    <row r="368" spans="1:10" x14ac:dyDescent="0.3">
      <c r="A368" s="9">
        <v>416</v>
      </c>
      <c r="B368" s="13" t="str">
        <f>IFERROR(VLOOKUP(A368,Vocabulary!$A:$J,2,),"")</f>
        <v>gemeentenaam</v>
      </c>
      <c r="C368" s="13" t="str">
        <f>IF($A368&lt;&gt;"",VLOOKUP($A368,Vocabulary!$A:$J,10,),"")</f>
        <v>&lt;vl-adres:gemeentenaam&gt;</v>
      </c>
      <c r="D368" s="17" t="str">
        <f>IF($A368&lt;&gt;"",IF(VLOOKUP($A368,Vocabulary!$A:$J,3,)=0,"",VLOOKUP($A368,Vocabulary!$A:$J,3,)),"")</f>
        <v>Gemeentenaam vh adres.</v>
      </c>
      <c r="E368" s="17" t="str">
        <f>IF($A368&lt;&gt;"",IF(VLOOKUP($A368,Vocabulary!$A:$J,7,)=0,"",VLOOKUP($A368,Vocabulary!$A:$J,7,)),"")</f>
        <v/>
      </c>
      <c r="F368" s="12" t="str">
        <f>IF($A368&lt;&gt;"",VLOOKUP($A368,Vocabulary!$A:$J,4,),"")</f>
        <v>Location</v>
      </c>
      <c r="J368" s="9" t="s">
        <v>764</v>
      </c>
    </row>
    <row r="369" spans="1:10" x14ac:dyDescent="0.3">
      <c r="A369" s="9">
        <v>417</v>
      </c>
      <c r="B369" s="13" t="str">
        <f>IFERROR(VLOOKUP(A369,Vocabulary!$A:$J,2,),"")</f>
        <v>heeftGemeentenaam</v>
      </c>
      <c r="C369" s="13" t="str">
        <f>IF($A369&lt;&gt;"",VLOOKUP($A369,Vocabulary!$A:$J,10,),"")</f>
        <v>&lt;vl-adres:heeftGemeentenaam&gt;</v>
      </c>
      <c r="D369" s="17" t="str">
        <f>IF($A369&lt;&gt;"",IF(VLOOKUP($A369,Vocabulary!$A:$J,3,)=0,"",VLOOKUP($A369,Vocabulary!$A:$J,3,)),"")</f>
        <v>Gemeentenaamcomponent van het adres.</v>
      </c>
      <c r="E369" s="17" t="str">
        <f>IF($A369&lt;&gt;"",IF(VLOOKUP($A369,Vocabulary!$A:$J,7,)=0,"",VLOOKUP($A369,Vocabulary!$A:$J,7,)),"")</f>
        <v/>
      </c>
      <c r="F369" s="12" t="str">
        <f>IF($A369&lt;&gt;"",VLOOKUP($A369,Vocabulary!$A:$J,4,),"")</f>
        <v>Location</v>
      </c>
      <c r="J369" s="9" t="s">
        <v>764</v>
      </c>
    </row>
    <row r="370" spans="1:10" x14ac:dyDescent="0.3">
      <c r="A370" s="9">
        <v>418</v>
      </c>
      <c r="B370" s="13" t="str">
        <f>IFERROR(VLOOKUP(A370,Vocabulary!$A:$J,2,),"")</f>
        <v>heeftPostinfo</v>
      </c>
      <c r="C370" s="13" t="str">
        <f>IF($A370&lt;&gt;"",VLOOKUP($A370,Vocabulary!$A:$J,10,),"")</f>
        <v>&lt;vl-adres:heeftPostinfo&gt;</v>
      </c>
      <c r="D370" s="17" t="str">
        <f>IF($A370&lt;&gt;"",IF(VLOOKUP($A370,Vocabulary!$A:$J,3,)=0,"",VLOOKUP($A370,Vocabulary!$A:$J,3,)),"")</f>
        <v>Postinfocomponent van het adres.</v>
      </c>
      <c r="E370" s="17" t="str">
        <f>IF($A370&lt;&gt;"",IF(VLOOKUP($A370,Vocabulary!$A:$J,7,)=0,"",VLOOKUP($A370,Vocabulary!$A:$J,7,)),"")</f>
        <v/>
      </c>
      <c r="F370" s="12" t="str">
        <f>IF($A370&lt;&gt;"",VLOOKUP($A370,Vocabulary!$A:$J,4,),"")</f>
        <v>Location</v>
      </c>
      <c r="J370" s="9" t="s">
        <v>764</v>
      </c>
    </row>
    <row r="371" spans="1:10" x14ac:dyDescent="0.3">
      <c r="A371" s="9">
        <v>419</v>
      </c>
      <c r="B371" s="13" t="str">
        <f>IFERROR(VLOOKUP(A371,Vocabulary!$A:$J,2,),"")</f>
        <v>heeftStraatnaam</v>
      </c>
      <c r="C371" s="13" t="str">
        <f>IF($A371&lt;&gt;"",VLOOKUP($A371,Vocabulary!$A:$J,10,),"")</f>
        <v>&lt;vl-adres:heeftStraatnaam&gt;</v>
      </c>
      <c r="D371" s="17" t="str">
        <f>IF($A371&lt;&gt;"",IF(VLOOKUP($A371,Vocabulary!$A:$J,3,)=0,"",VLOOKUP($A371,Vocabulary!$A:$J,3,)),"")</f>
        <v>Straatnaamcomponent van het adres.</v>
      </c>
      <c r="E371" s="17" t="str">
        <f>IF($A371&lt;&gt;"",IF(VLOOKUP($A371,Vocabulary!$A:$J,7,)=0,"",VLOOKUP($A371,Vocabulary!$A:$J,7,)),"")</f>
        <v/>
      </c>
      <c r="F371" s="12" t="str">
        <f>IF($A371&lt;&gt;"",VLOOKUP($A371,Vocabulary!$A:$J,4,),"")</f>
        <v>Location</v>
      </c>
      <c r="J371" s="9" t="s">
        <v>764</v>
      </c>
    </row>
    <row r="372" spans="1:10" x14ac:dyDescent="0.3">
      <c r="A372" s="9">
        <v>420</v>
      </c>
      <c r="B372" s="13" t="str">
        <f>IFERROR(VLOOKUP(A372,Vocabulary!$A:$J,2,),"")</f>
        <v>homoniemToevoeging</v>
      </c>
      <c r="C372" s="13" t="str">
        <f>IF($A372&lt;&gt;"",VLOOKUP($A372,Vocabulary!$A:$J,10,),"")</f>
        <v>&lt;vl-adres:homoniemToevoeging&gt;</v>
      </c>
      <c r="D372" s="17" t="str">
        <f>IF($A372&lt;&gt;"",IF(VLOOKUP($A372,Vocabulary!$A:$J,3,)=0,"",VLOOKUP($A372,Vocabulary!$A:$J,3,)),"")</f>
        <v>Toevoeging om dubbele straatnamen (straatnamen met dezelfde naam maar andere ligging in de gemeente en eigen adressen) van elkaar te onderscheiden.</v>
      </c>
      <c r="E372" s="17" t="str">
        <f>IF($A372&lt;&gt;"",IF(VLOOKUP($A372,Vocabulary!$A:$J,7,)=0,"",VLOOKUP($A372,Vocabulary!$A:$J,7,)),"")</f>
        <v/>
      </c>
      <c r="F372" s="12" t="str">
        <f>IF($A372&lt;&gt;"",VLOOKUP($A372,Vocabulary!$A:$J,4,),"")</f>
        <v>Location</v>
      </c>
      <c r="J372" s="9" t="s">
        <v>764</v>
      </c>
    </row>
    <row r="373" spans="1:10" x14ac:dyDescent="0.3">
      <c r="A373" s="9">
        <v>421</v>
      </c>
      <c r="B373" s="13" t="str">
        <f>IFERROR(VLOOKUP(A373,Vocabulary!$A:$J,2,),"")</f>
        <v>Adresvoorstelling.huisnummer</v>
      </c>
      <c r="C373" s="13" t="str">
        <f>IF($A373&lt;&gt;"",VLOOKUP($A373,Vocabulary!$A:$J,10,),"")</f>
        <v>&lt;vl-adres:Adresvoorstelling.huisnummer&gt;</v>
      </c>
      <c r="D373" s="17" t="str">
        <f>IF($A373&lt;&gt;"",IF(VLOOKUP($A373,Vocabulary!$A:$J,3,)=0,"",VLOOKUP($A373,Vocabulary!$A:$J,3,)),"")</f>
        <v>Alfanumerieke code officieel toegekend aan gebouweenheden, ligplaatsen, standplaatsen of percelen.
Gebruik
Specialisatie van Adresvoorstelling:locatieaanduiding tbv Belgische adressen.</v>
      </c>
      <c r="E373" s="17" t="str">
        <f>IF($A373&lt;&gt;"",IF(VLOOKUP($A373,Vocabulary!$A:$J,7,)=0,"",VLOOKUP($A373,Vocabulary!$A:$J,7,)),"")</f>
        <v/>
      </c>
      <c r="F373" s="12" t="str">
        <f>IF($A373&lt;&gt;"",VLOOKUP($A373,Vocabulary!$A:$J,4,),"")</f>
        <v>Location</v>
      </c>
      <c r="J373" s="9" t="s">
        <v>764</v>
      </c>
    </row>
    <row r="374" spans="1:10" x14ac:dyDescent="0.3">
      <c r="A374" s="9">
        <v>422</v>
      </c>
      <c r="B374" s="13" t="str">
        <f>IFERROR(VLOOKUP(A374,Vocabulary!$A:$J,2,),"")</f>
        <v>huisnummer</v>
      </c>
      <c r="C374" s="13" t="str">
        <f>IF($A374&lt;&gt;"",VLOOKUP($A374,Vocabulary!$A:$J,10,),"")</f>
        <v>&lt;vl-adres:huisnummer&gt;</v>
      </c>
      <c r="D374" s="17" t="str">
        <f>IF($A374&lt;&gt;"",IF(VLOOKUP($A374,Vocabulary!$A:$J,3,)=0,"",VLOOKUP($A374,Vocabulary!$A:$J,3,)),"")</f>
        <v>Alfanumerieke code officieel toegekend aan gebouweenheden, ligplaatsen, standplaatsen of percelen.</v>
      </c>
      <c r="E374" s="17" t="str">
        <f>IF($A374&lt;&gt;"",IF(VLOOKUP($A374,Vocabulary!$A:$J,7,)=0,"",VLOOKUP($A374,Vocabulary!$A:$J,7,)),"")</f>
        <v/>
      </c>
      <c r="F374" s="12" t="str">
        <f>IF($A374&lt;&gt;"",VLOOKUP($A374,Vocabulary!$A:$J,4,),"")</f>
        <v>Location</v>
      </c>
      <c r="J374" s="9" t="s">
        <v>764</v>
      </c>
    </row>
    <row r="375" spans="1:10" x14ac:dyDescent="0.3">
      <c r="A375" s="9">
        <v>423</v>
      </c>
      <c r="B375" s="13" t="str">
        <f>IFERROR(VLOOKUP(A375,Vocabulary!$A:$J,2,),"")</f>
        <v>isToegekendAan</v>
      </c>
      <c r="C375" s="13" t="str">
        <f>IF($A375&lt;&gt;"",VLOOKUP($A375,Vocabulary!$A:$J,10,),"")</f>
        <v>&lt;vl-adres:isToegekendAan&gt;</v>
      </c>
      <c r="D375" s="17" t="str">
        <f>IF($A375&lt;&gt;"",IF(VLOOKUP($A375,Vocabulary!$A:$J,3,)=0,"",VLOOKUP($A375,Vocabulary!$A:$J,3,)),"")</f>
        <v>Adresseerbaar object waaraan het adres is toegekend.</v>
      </c>
      <c r="E375" s="17" t="str">
        <f>IF($A375&lt;&gt;"",IF(VLOOKUP($A375,Vocabulary!$A:$J,7,)=0,"",VLOOKUP($A375,Vocabulary!$A:$J,7,)),"")</f>
        <v/>
      </c>
      <c r="F375" s="12" t="str">
        <f>IF($A375&lt;&gt;"",VLOOKUP($A375,Vocabulary!$A:$J,4,),"")</f>
        <v>Location</v>
      </c>
      <c r="J375" s="9" t="s">
        <v>764</v>
      </c>
    </row>
    <row r="376" spans="1:10" x14ac:dyDescent="0.3">
      <c r="A376" s="9">
        <v>424</v>
      </c>
      <c r="B376" s="13" t="str">
        <f>IFERROR(VLOOKUP(A376,Vocabulary!$A:$J,2,),"")</f>
        <v>isVerrijktMet</v>
      </c>
      <c r="C376" s="13" t="str">
        <f>IF($A376&lt;&gt;"",VLOOKUP($A376,Vocabulary!$A:$J,10,),"")</f>
        <v>&lt;vl-adres:isVerrijktMet&gt;</v>
      </c>
      <c r="D376" s="17" t="str">
        <f>IF($A376&lt;&gt;"",IF(VLOOKUP($A376,Vocabulary!$A:$J,3,)=0,"",VLOOKUP($A376,Vocabulary!$A:$J,3,)),"")</f>
        <v>Verwijzing naar een adresuitbreiding.</v>
      </c>
      <c r="E376" s="17" t="str">
        <f>IF($A376&lt;&gt;"",IF(VLOOKUP($A376,Vocabulary!$A:$J,7,)=0,"",VLOOKUP($A376,Vocabulary!$A:$J,7,)),"")</f>
        <v/>
      </c>
      <c r="F376" s="12" t="str">
        <f>IF($A376&lt;&gt;"",VLOOKUP($A376,Vocabulary!$A:$J,4,),"")</f>
        <v>Location</v>
      </c>
      <c r="J376" s="9" t="s">
        <v>764</v>
      </c>
    </row>
    <row r="377" spans="1:10" x14ac:dyDescent="0.3">
      <c r="A377" s="9">
        <v>425</v>
      </c>
      <c r="B377" s="13" t="str">
        <f>IFERROR(VLOOKUP(A377,Vocabulary!$A:$J,2,),"")</f>
        <v>land</v>
      </c>
      <c r="C377" s="13" t="str">
        <f>IF($A377&lt;&gt;"",VLOOKUP($A377,Vocabulary!$A:$J,10,),"")</f>
        <v>&lt;vl-adres:land&gt;</v>
      </c>
      <c r="D377" s="17" t="str">
        <f>IF($A377&lt;&gt;"",IF(VLOOKUP($A377,Vocabulary!$A:$J,3,)=0,"",VLOOKUP($A377,Vocabulary!$A:$J,3,)),"")</f>
        <v>Land waarin het adres gelegen is.</v>
      </c>
      <c r="E377" s="17" t="str">
        <f>IF($A377&lt;&gt;"",IF(VLOOKUP($A377,Vocabulary!$A:$J,7,)=0,"",VLOOKUP($A377,Vocabulary!$A:$J,7,)),"")</f>
        <v/>
      </c>
      <c r="F377" s="12" t="str">
        <f>IF($A377&lt;&gt;"",VLOOKUP($A377,Vocabulary!$A:$J,4,),"")</f>
        <v>Location</v>
      </c>
      <c r="J377" s="9" t="s">
        <v>764</v>
      </c>
    </row>
    <row r="378" spans="1:10" x14ac:dyDescent="0.3">
      <c r="A378" s="9">
        <v>426</v>
      </c>
      <c r="B378" s="13" t="str">
        <f>IFERROR(VLOOKUP(A378,Vocabulary!$A:$J,2,),"")</f>
        <v>niveau</v>
      </c>
      <c r="C378" s="13" t="str">
        <f>IF($A378&lt;&gt;"",VLOOKUP($A378,Vocabulary!$A:$J,10,),"")</f>
        <v>&lt;vl-adres:niveau&gt;</v>
      </c>
      <c r="D378" s="17" t="str">
        <f>IF($A378&lt;&gt;"",IF(VLOOKUP($A378,Vocabulary!$A:$J,3,)=0,"",VLOOKUP($A378,Vocabulary!$A:$J,3,)),"")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E378" s="17" t="str">
        <f>IF($A378&lt;&gt;"",IF(VLOOKUP($A378,Vocabulary!$A:$J,7,)=0,"",VLOOKUP($A378,Vocabulary!$A:$J,7,)),"")</f>
        <v/>
      </c>
      <c r="F378" s="12" t="str">
        <f>IF($A378&lt;&gt;"",VLOOKUP($A378,Vocabulary!$A:$J,4,),"")</f>
        <v>Location</v>
      </c>
      <c r="J378" s="9" t="s">
        <v>764</v>
      </c>
    </row>
    <row r="379" spans="1:10" x14ac:dyDescent="0.3">
      <c r="A379" s="9">
        <v>427</v>
      </c>
      <c r="B379" s="13" t="str">
        <f>IFERROR(VLOOKUP(A379,Vocabulary!$A:$J,2,),"")</f>
        <v>officieelToegekend</v>
      </c>
      <c r="C379" s="13" t="str">
        <f>IF($A379&lt;&gt;"",VLOOKUP($A379,Vocabulary!$A:$J,10,),"")</f>
        <v>&lt;vl-adres:officieelToegekend&gt;</v>
      </c>
      <c r="D379" s="17" t="str">
        <f>IF($A379&lt;&gt;"",IF(VLOOKUP($A379,Vocabulary!$A:$J,3,)=0,"",VLOOKUP($A379,Vocabulary!$A:$J,3,)),"")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E379" s="17" t="str">
        <f>IF($A379&lt;&gt;"",IF(VLOOKUP($A379,Vocabulary!$A:$J,7,)=0,"",VLOOKUP($A379,Vocabulary!$A:$J,7,)),"")</f>
        <v/>
      </c>
      <c r="F379" s="12" t="str">
        <f>IF($A379&lt;&gt;"",VLOOKUP($A379,Vocabulary!$A:$J,4,),"")</f>
        <v>Location</v>
      </c>
      <c r="J379" s="9" t="s">
        <v>764</v>
      </c>
    </row>
    <row r="380" spans="1:10" x14ac:dyDescent="0.3">
      <c r="A380" s="9">
        <v>428</v>
      </c>
      <c r="B380" s="13" t="str">
        <f>IFERROR(VLOOKUP(A380,Vocabulary!$A:$J,2,),"")</f>
        <v>positie</v>
      </c>
      <c r="C380" s="13" t="str">
        <f>IF($A380&lt;&gt;"",VLOOKUP($A380,Vocabulary!$A:$J,10,),"")</f>
        <v>&lt;vl-adres:positie&gt;</v>
      </c>
      <c r="D380" s="17" t="str">
        <f>IF($A380&lt;&gt;"",IF(VLOOKUP($A380,Vocabulary!$A:$J,3,)=0,"",VLOOKUP($A380,Vocabulary!$A:$J,3,)),"")</f>
        <v>Positie van een karakeristiek punt dat de positie van het adres vertegenwoordigt volgens een bepaalde specificatie en inclusief informatie over de herkomst van de positie.
Gebruik
Moet een punt zijn.</v>
      </c>
      <c r="E380" s="17" t="str">
        <f>IF($A380&lt;&gt;"",IF(VLOOKUP($A380,Vocabulary!$A:$J,7,)=0,"",VLOOKUP($A380,Vocabulary!$A:$J,7,)),"")</f>
        <v/>
      </c>
      <c r="F380" s="12" t="str">
        <f>IF($A380&lt;&gt;"",VLOOKUP($A380,Vocabulary!$A:$J,4,),"")</f>
        <v>Location</v>
      </c>
      <c r="J380" s="9" t="s">
        <v>764</v>
      </c>
    </row>
    <row r="381" spans="1:10" x14ac:dyDescent="0.3">
      <c r="A381" s="9">
        <v>429</v>
      </c>
      <c r="B381" s="13" t="str">
        <f>IFERROR(VLOOKUP(A381,Vocabulary!$A:$J,2,),"")</f>
        <v>postcode</v>
      </c>
      <c r="C381" s="13" t="str">
        <f>IF($A381&lt;&gt;"",VLOOKUP($A381,Vocabulary!$A:$J,10,),"")</f>
        <v>&lt;vl-adres:postcode&gt;</v>
      </c>
      <c r="D381" s="17" t="str">
        <f>IF($A381&lt;&gt;"",IF(VLOOKUP($A381,Vocabulary!$A:$J,3,)=0,"",VLOOKUP($A381,Vocabulary!$A:$J,3,)),"")</f>
        <v>Code waarmee het geografisch gebied dat de adressen voor postale doeleinden groepeert aanduidt.</v>
      </c>
      <c r="E381" s="17" t="str">
        <f>IF($A381&lt;&gt;"",IF(VLOOKUP($A381,Vocabulary!$A:$J,7,)=0,"",VLOOKUP($A381,Vocabulary!$A:$J,7,)),"")</f>
        <v>external terminology:
http://www.w3.org/ns/locn#postCode</v>
      </c>
      <c r="F381" s="12" t="str">
        <f>IF($A381&lt;&gt;"",VLOOKUP($A381,Vocabulary!$A:$J,4,),"")</f>
        <v>Location</v>
      </c>
      <c r="J381" s="9" t="s">
        <v>764</v>
      </c>
    </row>
    <row r="382" spans="1:10" x14ac:dyDescent="0.3">
      <c r="A382" s="9">
        <v>430</v>
      </c>
      <c r="B382" s="13" t="str">
        <f>IFERROR(VLOOKUP(A382,Vocabulary!$A:$J,2,),"")</f>
        <v>postnaam</v>
      </c>
      <c r="C382" s="13" t="str">
        <f>IF($A382&lt;&gt;"",VLOOKUP($A382,Vocabulary!$A:$J,10,),"")</f>
        <v>&lt;vl-adres:postnaam&gt;</v>
      </c>
      <c r="D382" s="17" t="str">
        <f>IF($A382&lt;&gt;"",IF(VLOOKUP($A382,Vocabulary!$A:$J,3,)=0,"",VLOOKUP($A382,Vocabulary!$A:$J,3,)),"")</f>
        <v>Naam waarmee het geografisch gebied dat de adressen voor postale doeleinden groepeert kan worden aangeduid.
Gebruik
Typisch de namen van vroegere gemeenten waarmee het gebied samenvalt.</v>
      </c>
      <c r="E382" s="17" t="str">
        <f>IF($A382&lt;&gt;"",IF(VLOOKUP($A382,Vocabulary!$A:$J,7,)=0,"",VLOOKUP($A382,Vocabulary!$A:$J,7,)),"")</f>
        <v>external terminology:
http://www.w3.org/ns/locn#postName</v>
      </c>
      <c r="F382" s="12" t="str">
        <f>IF($A382&lt;&gt;"",VLOOKUP($A382,Vocabulary!$A:$J,4,),"")</f>
        <v>Location</v>
      </c>
      <c r="J382" s="9" t="s">
        <v>764</v>
      </c>
    </row>
    <row r="383" spans="1:10" x14ac:dyDescent="0.3">
      <c r="A383" s="9">
        <v>431</v>
      </c>
      <c r="B383" s="13" t="str">
        <f>IFERROR(VLOOKUP(A383,Vocabulary!$A:$J,2,),"")</f>
        <v>Straatnaam.status</v>
      </c>
      <c r="C383" s="13" t="str">
        <f>IF($A383&lt;&gt;"",VLOOKUP($A383,Vocabulary!$A:$J,10,),"")</f>
        <v>&lt;vl-adres:Straatnaam.status&gt;</v>
      </c>
      <c r="D383" s="17" t="str">
        <f>IF($A383&lt;&gt;"",IF(VLOOKUP($A383,Vocabulary!$A:$J,3,)=0,"",VLOOKUP($A383,Vocabulary!$A:$J,3,)),"")</f>
        <v>Actuele toestand van de straatnaam.</v>
      </c>
      <c r="E383" s="17" t="str">
        <f>IF($A383&lt;&gt;"",IF(VLOOKUP($A383,Vocabulary!$A:$J,7,)=0,"",VLOOKUP($A383,Vocabulary!$A:$J,7,)),"")</f>
        <v/>
      </c>
      <c r="F383" s="12" t="str">
        <f>IF($A383&lt;&gt;"",VLOOKUP($A383,Vocabulary!$A:$J,4,),"")</f>
        <v>Location</v>
      </c>
      <c r="J383" s="9" t="s">
        <v>764</v>
      </c>
    </row>
    <row r="384" spans="1:10" x14ac:dyDescent="0.3">
      <c r="A384" s="9">
        <v>432</v>
      </c>
      <c r="B384" s="13" t="str">
        <f>IFERROR(VLOOKUP(A384,Vocabulary!$A:$J,2,),"")</f>
        <v>Adres.status</v>
      </c>
      <c r="C384" s="13" t="str">
        <f>IF($A384&lt;&gt;"",VLOOKUP($A384,Vocabulary!$A:$J,10,),"")</f>
        <v>&lt;vl-adres:Adres.status&gt;</v>
      </c>
      <c r="D384" s="17" t="str">
        <f>IF($A384&lt;&gt;"",IF(VLOOKUP($A384,Vocabulary!$A:$J,3,)=0,"",VLOOKUP($A384,Vocabulary!$A:$J,3,)),"")</f>
        <v>Actuele toestand van het adres.</v>
      </c>
      <c r="E384" s="17" t="str">
        <f>IF($A384&lt;&gt;"",IF(VLOOKUP($A384,Vocabulary!$A:$J,7,)=0,"",VLOOKUP($A384,Vocabulary!$A:$J,7,)),"")</f>
        <v/>
      </c>
      <c r="F384" s="12" t="str">
        <f>IF($A384&lt;&gt;"",VLOOKUP($A384,Vocabulary!$A:$J,4,),"")</f>
        <v>Location</v>
      </c>
      <c r="J384" s="9" t="s">
        <v>764</v>
      </c>
    </row>
    <row r="385" spans="1:10" x14ac:dyDescent="0.3">
      <c r="A385" s="9">
        <v>433</v>
      </c>
      <c r="B385" s="13" t="str">
        <f>IFERROR(VLOOKUP(A385,Vocabulary!$A:$J,2,),"")</f>
        <v>Locatienaam.type</v>
      </c>
      <c r="C385" s="13" t="str">
        <f>IF($A385&lt;&gt;"",VLOOKUP($A385,Vocabulary!$A:$J,10,),"")</f>
        <v>&lt;vl-adres:Locatienaam.type&gt;</v>
      </c>
      <c r="D385" s="17" t="str">
        <f>IF($A385&lt;&gt;"",IF(VLOOKUP($A385,Vocabulary!$A:$J,3,)=0,"",VLOOKUP($A385,Vocabulary!$A:$J,3,)),"")</f>
        <v>Aard vh geografisch object.</v>
      </c>
      <c r="E385" s="17" t="str">
        <f>IF($A385&lt;&gt;"",IF(VLOOKUP($A385,Vocabulary!$A:$J,7,)=0,"",VLOOKUP($A385,Vocabulary!$A:$J,7,)),"")</f>
        <v/>
      </c>
      <c r="F385" s="12" t="str">
        <f>IF($A385&lt;&gt;"",VLOOKUP($A385,Vocabulary!$A:$J,4,),"")</f>
        <v>Location</v>
      </c>
      <c r="J385" s="9" t="s">
        <v>764</v>
      </c>
    </row>
    <row r="386" spans="1:10" x14ac:dyDescent="0.3">
      <c r="A386" s="9">
        <v>434</v>
      </c>
      <c r="B386" s="13" t="str">
        <f>IFERROR(VLOOKUP(A386,Vocabulary!$A:$J,2,),"")</f>
        <v>Locatieaanduiding.type</v>
      </c>
      <c r="C386" s="13" t="str">
        <f>IF($A386&lt;&gt;"",VLOOKUP($A386,Vocabulary!$A:$J,10,),"")</f>
        <v>&lt;vl-adres:Locatieaanduiding.type&gt;</v>
      </c>
      <c r="D386" s="17" t="str">
        <f>IF($A386&lt;&gt;"",IF(VLOOKUP($A386,Vocabulary!$A:$J,3,)=0,"",VLOOKUP($A386,Vocabulary!$A:$J,3,)),"")</f>
        <v>Aard vd locatieaanduiding.</v>
      </c>
      <c r="E386" s="17" t="str">
        <f>IF($A386&lt;&gt;"",IF(VLOOKUP($A386,Vocabulary!$A:$J,7,)=0,"",VLOOKUP($A386,Vocabulary!$A:$J,7,)),"")</f>
        <v/>
      </c>
      <c r="F386" s="12" t="str">
        <f>IF($A386&lt;&gt;"",VLOOKUP($A386,Vocabulary!$A:$J,4,),"")</f>
        <v>Location</v>
      </c>
      <c r="J386" s="9" t="s">
        <v>764</v>
      </c>
    </row>
    <row r="387" spans="1:10" x14ac:dyDescent="0.3">
      <c r="A387" s="9">
        <v>435</v>
      </c>
      <c r="B387" s="13" t="str">
        <f>IFERROR(VLOOKUP(A387,Vocabulary!$A:$J,2,),"")</f>
        <v>verwijstNaar</v>
      </c>
      <c r="C387" s="13" t="str">
        <f>IF($A387&lt;&gt;"",VLOOKUP($A387,Vocabulary!$A:$J,10,),"")</f>
        <v>&lt;vl-adres:verwijstNaar&gt;</v>
      </c>
      <c r="D387" s="17" t="str">
        <f>IF($A387&lt;&gt;"",IF(VLOOKUP($A387,Vocabulary!$A:$J,3,)=0,"",VLOOKUP($A387,Vocabulary!$A:$J,3,)),"")</f>
        <v xml:space="preserve">Adres waarvan de adresvoorstelling is afgeleid. 
Gebruik
Dit kan enkel voor Belgische adressen aangezien onder adres een Belgisch adres wordt verstaan. </v>
      </c>
      <c r="E387" s="17" t="str">
        <f>IF($A387&lt;&gt;"",IF(VLOOKUP($A387,Vocabulary!$A:$J,7,)=0,"",VLOOKUP($A387,Vocabulary!$A:$J,7,)),"")</f>
        <v/>
      </c>
      <c r="F387" s="12" t="str">
        <f>IF($A387&lt;&gt;"",VLOOKUP($A387,Vocabulary!$A:$J,4,),"")</f>
        <v>Location</v>
      </c>
      <c r="J387" s="9" t="s">
        <v>764</v>
      </c>
    </row>
    <row r="388" spans="1:10" x14ac:dyDescent="0.3">
      <c r="A388" s="9">
        <v>436</v>
      </c>
      <c r="B388" s="13" t="str">
        <f>IFERROR(VLOOKUP(A388,Vocabulary!$A:$J,2,),"")</f>
        <v>volledigAdres</v>
      </c>
      <c r="C388" s="13" t="str">
        <f>IF($A388&lt;&gt;"",VLOOKUP($A388,Vocabulary!$A:$J,10,),"")</f>
        <v>&lt;vl-adres:volledigAdres&gt;</v>
      </c>
      <c r="D388" s="17" t="str">
        <f>IF($A388&lt;&gt;"",IF(VLOOKUP($A388,Vocabulary!$A:$J,3,)=0,"",VLOOKUP($A388,Vocabulary!$A:$J,3,)),"")</f>
        <v xml:space="preserve">Het complete adres in één string, al dan niet geformatteerd. 
Gebruik
Vermijdt fouten tgv het opsplitsen ve adres in zijn onderdelen. Geeft de voorgeschreven volgorde vd verschillende onderdelen weer </v>
      </c>
      <c r="E388" s="17" t="str">
        <f>IF($A388&lt;&gt;"",IF(VLOOKUP($A388,Vocabulary!$A:$J,7,)=0,"",VLOOKUP($A388,Vocabulary!$A:$J,7,)),"")</f>
        <v>external terminology:
http://www.w3.org/ns/locn#fullAddress</v>
      </c>
      <c r="F388" s="12" t="str">
        <f>IF($A388&lt;&gt;"",VLOOKUP($A388,Vocabulary!$A:$J,4,),"")</f>
        <v>Location</v>
      </c>
      <c r="J388" s="9" t="s">
        <v>764</v>
      </c>
    </row>
    <row r="389" spans="1:10" x14ac:dyDescent="0.3">
      <c r="A389" s="9">
        <v>437</v>
      </c>
      <c r="B389" s="13" t="str">
        <f>IFERROR(VLOOKUP(A389,Vocabulary!$A:$J,2,),"")</f>
        <v>Afstamming</v>
      </c>
      <c r="C389" s="13" t="str">
        <f>IF($A389&lt;&gt;"",VLOOKUP($A389,Vocabulary!$A:$J,10,),"")</f>
        <v>&lt;vl-persoon:Afstamming&gt;</v>
      </c>
      <c r="D389" s="17" t="str">
        <f>IF($A389&lt;&gt;"",IF(VLOOKUP($A389,Vocabulary!$A:$J,3,)=0,"",VLOOKUP($A389,Vocabulary!$A:$J,3,)),"")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9" s="17" t="str">
        <f>IF($A389&lt;&gt;"",IF(VLOOKUP($A389,Vocabulary!$A:$J,7,)=0,"",VLOOKUP($A389,Vocabulary!$A:$J,7,)),"")</f>
        <v/>
      </c>
      <c r="F389" s="12" t="str">
        <f>IF($A389&lt;&gt;"",VLOOKUP($A389,Vocabulary!$A:$J,4,),"")</f>
        <v>Person</v>
      </c>
      <c r="J389" s="9" t="s">
        <v>764</v>
      </c>
    </row>
    <row r="390" spans="1:10" x14ac:dyDescent="0.3">
      <c r="A390" s="9">
        <v>438</v>
      </c>
      <c r="B390" s="13" t="str">
        <f>IFERROR(VLOOKUP(A390,Vocabulary!$A:$J,2,),"")</f>
        <v>BurgerlijkeStaat</v>
      </c>
      <c r="C390" s="13" t="str">
        <f>IF($A390&lt;&gt;"",VLOOKUP($A390,Vocabulary!$A:$J,10,),"")</f>
        <v>&lt;vl-persoon:BurgerlijkeStaat&gt;</v>
      </c>
      <c r="D390" s="17" t="str">
        <f>IF($A390&lt;&gt;"",IF(VLOOKUP($A390,Vocabulary!$A:$J,3,)=0,"",VLOOKUP($A390,Vocabulary!$A:$J,3,)),"")</f>
        <v xml:space="preserve">Burgerrechtelijke toestand van een persoon. 
Gebruik
 Slaat op huwelijk, partnerregistratie, afstamming, voogdij etc. Is maw de toestand van bepaalde verhoudingen tussen personen. </v>
      </c>
      <c r="E390" s="17" t="str">
        <f>IF($A390&lt;&gt;"",IF(VLOOKUP($A390,Vocabulary!$A:$J,7,)=0,"",VLOOKUP($A390,Vocabulary!$A:$J,7,)),"")</f>
        <v/>
      </c>
      <c r="F390" s="12" t="str">
        <f>IF($A390&lt;&gt;"",VLOOKUP($A390,Vocabulary!$A:$J,4,),"")</f>
        <v>Person</v>
      </c>
      <c r="J390" s="9" t="s">
        <v>764</v>
      </c>
    </row>
    <row r="391" spans="1:10" x14ac:dyDescent="0.3">
      <c r="A391" s="9">
        <v>439</v>
      </c>
      <c r="B391" s="13" t="str">
        <f>IFERROR(VLOOKUP(A391,Vocabulary!$A:$J,2,),"")</f>
        <v>Domicilie</v>
      </c>
      <c r="C391" s="13" t="str">
        <f>IF($A391&lt;&gt;"",VLOOKUP($A391,Vocabulary!$A:$J,10,),"")</f>
        <v>&lt;vl-persoon:Domicilie&gt;</v>
      </c>
      <c r="D391" s="17" t="str">
        <f>IF($A391&lt;&gt;"",IF(VLOOKUP($A391,Vocabulary!$A:$J,3,)=0,"",VLOOKUP($A391,Vocabulary!$A:$J,3,)),"")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91" s="17" t="str">
        <f>IF($A391&lt;&gt;"",IF(VLOOKUP($A391,Vocabulary!$A:$J,7,)=0,"",VLOOKUP($A391,Vocabulary!$A:$J,7,)),"")</f>
        <v/>
      </c>
      <c r="F391" s="12" t="str">
        <f>IF($A391&lt;&gt;"",VLOOKUP($A391,Vocabulary!$A:$J,4,),"")</f>
        <v>Person</v>
      </c>
      <c r="J391" s="9" t="s">
        <v>764</v>
      </c>
    </row>
    <row r="392" spans="1:10" x14ac:dyDescent="0.3">
      <c r="A392" s="9">
        <v>440</v>
      </c>
      <c r="B392" s="13" t="str">
        <f>IFERROR(VLOOKUP(A392,Vocabulary!$A:$J,2,),"")</f>
        <v>Geboorte</v>
      </c>
      <c r="C392" s="13" t="str">
        <f>IF($A392&lt;&gt;"",VLOOKUP($A392,Vocabulary!$A:$J,10,),"")</f>
        <v>&lt;vl-persoon:Geboorte&gt;</v>
      </c>
      <c r="D392" s="17" t="str">
        <f>IF($A392&lt;&gt;"",IF(VLOOKUP($A392,Vocabulary!$A:$J,3,)=0,"",VLOOKUP($A392,Vocabulary!$A:$J,3,)),"")</f>
        <v>Het ter wereld komen vd persoon.</v>
      </c>
      <c r="E392" s="17" t="str">
        <f>IF($A392&lt;&gt;"",IF(VLOOKUP($A392,Vocabulary!$A:$J,7,)=0,"",VLOOKUP($A392,Vocabulary!$A:$J,7,)),"")</f>
        <v/>
      </c>
      <c r="F392" s="12" t="str">
        <f>IF($A392&lt;&gt;"",VLOOKUP($A392,Vocabulary!$A:$J,4,),"")</f>
        <v>Person</v>
      </c>
      <c r="J392" s="9" t="s">
        <v>764</v>
      </c>
    </row>
    <row r="393" spans="1:10" x14ac:dyDescent="0.3">
      <c r="A393" s="9">
        <v>441</v>
      </c>
      <c r="B393" s="13" t="str">
        <f>IFERROR(VLOOKUP(A393,Vocabulary!$A:$J,2,),"")</f>
        <v>GeenInwoner</v>
      </c>
      <c r="C393" s="13" t="str">
        <f>IF($A393&lt;&gt;"",VLOOKUP($A393,Vocabulary!$A:$J,10,),"")</f>
        <v>&lt;vl-persoon:GeenInwoner&gt;</v>
      </c>
      <c r="D393" s="17" t="str">
        <f>IF($A393&lt;&gt;"",IF(VLOOKUP($A393,Vocabulary!$A:$J,3,)=0,"",VLOOKUP($A393,Vocabulary!$A:$J,3,)),"")</f>
        <v xml:space="preserve">Persoon die niet in een bepaalde plaats of land woont. 
Gebruik
 Plaats of land wordt hier vertegenwoordigd door de entiteit jurisdictie. </v>
      </c>
      <c r="E393" s="17" t="str">
        <f>IF($A393&lt;&gt;"",IF(VLOOKUP($A393,Vocabulary!$A:$J,7,)=0,"",VLOOKUP($A393,Vocabulary!$A:$J,7,)),"")</f>
        <v/>
      </c>
      <c r="F393" s="12" t="str">
        <f>IF($A393&lt;&gt;"",VLOOKUP($A393,Vocabulary!$A:$J,4,),"")</f>
        <v>Person</v>
      </c>
      <c r="J393" s="9" t="s">
        <v>764</v>
      </c>
    </row>
    <row r="394" spans="1:10" x14ac:dyDescent="0.3">
      <c r="A394" s="9">
        <v>442</v>
      </c>
      <c r="B394" s="13" t="str">
        <f>IFERROR(VLOOKUP(A394,Vocabulary!$A:$J,2,),"")</f>
        <v>GeregistreerdPersoon</v>
      </c>
      <c r="C394" s="13" t="str">
        <f>IF($A394&lt;&gt;"",VLOOKUP($A394,Vocabulary!$A:$J,10,),"")</f>
        <v>&lt;vl-persoon:GeregistreerdPersoon&gt;</v>
      </c>
      <c r="D394" s="17" t="str">
        <f>IF($A394&lt;&gt;"",IF(VLOOKUP($A394,Vocabulary!$A:$J,3,)=0,"",VLOOKUP($A394,Vocabulary!$A:$J,3,)),"")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4" s="17" t="str">
        <f>IF($A394&lt;&gt;"",IF(VLOOKUP($A394,Vocabulary!$A:$J,7,)=0,"",VLOOKUP($A394,Vocabulary!$A:$J,7,)),"")</f>
        <v/>
      </c>
      <c r="F394" s="12" t="str">
        <f>IF($A394&lt;&gt;"",VLOOKUP($A394,Vocabulary!$A:$J,4,),"")</f>
        <v>Person</v>
      </c>
      <c r="J394" s="9" t="s">
        <v>764</v>
      </c>
    </row>
    <row r="395" spans="1:10" x14ac:dyDescent="0.3">
      <c r="A395" s="9">
        <v>443</v>
      </c>
      <c r="B395" s="13" t="str">
        <f>IFERROR(VLOOKUP(A395,Vocabulary!$A:$J,2,),"")</f>
        <v>Gezin</v>
      </c>
      <c r="C395" s="13" t="str">
        <f>IF($A395&lt;&gt;"",VLOOKUP($A395,Vocabulary!$A:$J,10,),"")</f>
        <v>&lt;vl-persoon:Gezin&gt;</v>
      </c>
      <c r="D395" s="17" t="str">
        <f>IF($A395&lt;&gt;"",IF(VLOOKUP($A395,Vocabulary!$A:$J,3,)=0,"",VLOOKUP($A395,Vocabulary!$A:$J,3,)),"")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5" s="17" t="str">
        <f>IF($A395&lt;&gt;"",IF(VLOOKUP($A395,Vocabulary!$A:$J,7,)=0,"",VLOOKUP($A395,Vocabulary!$A:$J,7,)),"")</f>
        <v/>
      </c>
      <c r="F395" s="12" t="str">
        <f>IF($A395&lt;&gt;"",VLOOKUP($A395,Vocabulary!$A:$J,4,),"")</f>
        <v>Person</v>
      </c>
      <c r="J395" s="9" t="s">
        <v>764</v>
      </c>
    </row>
    <row r="396" spans="1:10" x14ac:dyDescent="0.3">
      <c r="A396" s="9">
        <v>444</v>
      </c>
      <c r="B396" s="13" t="str">
        <f>IFERROR(VLOOKUP(A396,Vocabulary!$A:$J,2,),"")</f>
        <v>Gezinsrelatie</v>
      </c>
      <c r="C396" s="13" t="str">
        <f>IF($A396&lt;&gt;"",VLOOKUP($A396,Vocabulary!$A:$J,10,),"")</f>
        <v>&lt;vl-persoon:Gezinsrelatie&gt;</v>
      </c>
      <c r="D396" s="17" t="str">
        <f>IF($A396&lt;&gt;"",IF(VLOOKUP($A396,Vocabulary!$A:$J,3,)=0,"",VLOOKUP($A396,Vocabulary!$A:$J,3,)),"")</f>
        <v xml:space="preserve">Relatie tussen leden van eenzelfde gezin. 
Gebruik
 Bv echtgenoot, zoon, schoonmoeder. </v>
      </c>
      <c r="E396" s="17" t="str">
        <f>IF($A396&lt;&gt;"",IF(VLOOKUP($A396,Vocabulary!$A:$J,7,)=0,"",VLOOKUP($A396,Vocabulary!$A:$J,7,)),"")</f>
        <v/>
      </c>
      <c r="F396" s="12" t="str">
        <f>IF($A396&lt;&gt;"",VLOOKUP($A396,Vocabulary!$A:$J,4,),"")</f>
        <v>Person</v>
      </c>
      <c r="J396" s="9" t="s">
        <v>764</v>
      </c>
    </row>
    <row r="397" spans="1:10" x14ac:dyDescent="0.3">
      <c r="A397" s="9">
        <v>445</v>
      </c>
      <c r="B397" s="13" t="str">
        <f>IFERROR(VLOOKUP(A397,Vocabulary!$A:$J,2,),"")</f>
        <v>Huwelijk</v>
      </c>
      <c r="C397" s="13" t="str">
        <f>IF($A397&lt;&gt;"",VLOOKUP($A397,Vocabulary!$A:$J,10,),"")</f>
        <v>&lt;vl-persoon:Huwelijk&gt;</v>
      </c>
      <c r="D397" s="17" t="str">
        <f>IF($A397&lt;&gt;"",IF(VLOOKUP($A397,Vocabulary!$A:$J,3,)=0,"",VLOOKUP($A397,Vocabulary!$A:$J,3,)),"")</f>
        <v xml:space="preserve">Een door burgerlijk of religieus recht geregelde samenlevingsvorm van twee personen. 
Gebruik
 Kan, net als bv samenwonen, de basis vormen van een gezin. </v>
      </c>
      <c r="E397" s="17" t="str">
        <f>IF($A397&lt;&gt;"",IF(VLOOKUP($A397,Vocabulary!$A:$J,7,)=0,"",VLOOKUP($A397,Vocabulary!$A:$J,7,)),"")</f>
        <v/>
      </c>
      <c r="F397" s="12" t="str">
        <f>IF($A397&lt;&gt;"",VLOOKUP($A397,Vocabulary!$A:$J,4,),"")</f>
        <v>Person</v>
      </c>
      <c r="J397" s="9" t="s">
        <v>764</v>
      </c>
    </row>
    <row r="398" spans="1:10" x14ac:dyDescent="0.3">
      <c r="A398" s="9">
        <v>446</v>
      </c>
      <c r="B398" s="13" t="str">
        <f>IFERROR(VLOOKUP(A398,Vocabulary!$A:$J,2,),"")</f>
        <v>Inwoner</v>
      </c>
      <c r="C398" s="13" t="str">
        <f>IF($A398&lt;&gt;"",VLOOKUP($A398,Vocabulary!$A:$J,10,),"")</f>
        <v>&lt;vl-persoon:Inwoner&gt;</v>
      </c>
      <c r="D398" s="17" t="str">
        <f>IF($A398&lt;&gt;"",IF(VLOOKUP($A398,Vocabulary!$A:$J,3,)=0,"",VLOOKUP($A398,Vocabulary!$A:$J,3,)),"")</f>
        <v xml:space="preserve">Persoon die in een bepaalde plaats of land woont. 
Gebruik
 Plaats of land wordt hier vertegenwoordigd door de entiteit jurisdictie. </v>
      </c>
      <c r="E398" s="17" t="str">
        <f>IF($A398&lt;&gt;"",IF(VLOOKUP($A398,Vocabulary!$A:$J,7,)=0,"",VLOOKUP($A398,Vocabulary!$A:$J,7,)),"")</f>
        <v/>
      </c>
      <c r="F398" s="12" t="str">
        <f>IF($A398&lt;&gt;"",VLOOKUP($A398,Vocabulary!$A:$J,4,),"")</f>
        <v>Person</v>
      </c>
      <c r="J398" s="9" t="s">
        <v>764</v>
      </c>
    </row>
    <row r="399" spans="1:10" x14ac:dyDescent="0.3">
      <c r="A399" s="9">
        <v>447</v>
      </c>
      <c r="B399" s="13" t="str">
        <f>IFERROR(VLOOKUP(A399,Vocabulary!$A:$J,2,),"")</f>
        <v>Inwonerschap</v>
      </c>
      <c r="C399" s="13" t="str">
        <f>IF($A399&lt;&gt;"",VLOOKUP($A399,Vocabulary!$A:$J,10,),"")</f>
        <v>&lt;vl-persoon:Inwonerschap&gt;</v>
      </c>
      <c r="D399" s="17" t="str">
        <f>IF($A399&lt;&gt;"",IF(VLOOKUP($A399,Vocabulary!$A:$J,3,)=0,"",VLOOKUP($A399,Vocabulary!$A:$J,3,)),"")</f>
        <v>Het feit dat een persoon verblijf houdt in een plaats of land.</v>
      </c>
      <c r="E399" s="17" t="str">
        <f>IF($A399&lt;&gt;"",IF(VLOOKUP($A399,Vocabulary!$A:$J,7,)=0,"",VLOOKUP($A399,Vocabulary!$A:$J,7,)),"")</f>
        <v/>
      </c>
      <c r="F399" s="12" t="str">
        <f>IF($A399&lt;&gt;"",VLOOKUP($A399,Vocabulary!$A:$J,4,),"")</f>
        <v>Person</v>
      </c>
      <c r="J399" s="9" t="s">
        <v>764</v>
      </c>
    </row>
    <row r="400" spans="1:10" x14ac:dyDescent="0.3">
      <c r="A400" s="9">
        <v>448</v>
      </c>
      <c r="B400" s="13" t="str">
        <f>IFERROR(VLOOKUP(A400,Vocabulary!$A:$J,2,),"")</f>
        <v>Nationaliteit</v>
      </c>
      <c r="C400" s="13" t="str">
        <f>IF($A400&lt;&gt;"",VLOOKUP($A400,Vocabulary!$A:$J,10,),"")</f>
        <v>&lt;vl-persoon:Nationaliteit&gt;</v>
      </c>
      <c r="D400" s="17" t="str">
        <f>IF($A400&lt;&gt;"",IF(VLOOKUP($A400,Vocabulary!$A:$J,3,)=0,"",VLOOKUP($A400,Vocabulary!$A:$J,3,)),"")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400" s="17" t="str">
        <f>IF($A400&lt;&gt;"",IF(VLOOKUP($A400,Vocabulary!$A:$J,7,)=0,"",VLOOKUP($A400,Vocabulary!$A:$J,7,)),"")</f>
        <v/>
      </c>
      <c r="F400" s="12" t="str">
        <f>IF($A400&lt;&gt;"",VLOOKUP($A400,Vocabulary!$A:$J,4,),"")</f>
        <v>Person</v>
      </c>
      <c r="J400" s="9" t="s">
        <v>764</v>
      </c>
    </row>
    <row r="401" spans="1:10" x14ac:dyDescent="0.3">
      <c r="A401" s="9">
        <v>449</v>
      </c>
      <c r="B401" s="13" t="str">
        <f>IFERROR(VLOOKUP(A401,Vocabulary!$A:$J,2,),"")</f>
        <v>Overlijden</v>
      </c>
      <c r="C401" s="13" t="str">
        <f>IF($A401&lt;&gt;"",VLOOKUP($A401,Vocabulary!$A:$J,10,),"")</f>
        <v>&lt;vl-persoon:Overlijden&gt;</v>
      </c>
      <c r="D401" s="17" t="str">
        <f>IF($A401&lt;&gt;"",IF(VLOOKUP($A401,Vocabulary!$A:$J,3,)=0,"",VLOOKUP($A401,Vocabulary!$A:$J,3,)),"")</f>
        <v>Het doodgaan vd Persoon.</v>
      </c>
      <c r="E401" s="17" t="str">
        <f>IF($A401&lt;&gt;"",IF(VLOOKUP($A401,Vocabulary!$A:$J,7,)=0,"",VLOOKUP($A401,Vocabulary!$A:$J,7,)),"")</f>
        <v/>
      </c>
      <c r="F401" s="12" t="str">
        <f>IF($A401&lt;&gt;"",VLOOKUP($A401,Vocabulary!$A:$J,4,),"")</f>
        <v>Person</v>
      </c>
      <c r="J401" s="9" t="s">
        <v>764</v>
      </c>
    </row>
    <row r="402" spans="1:10" x14ac:dyDescent="0.3">
      <c r="A402" s="9">
        <v>450</v>
      </c>
      <c r="B402" s="13" t="str">
        <f>IFERROR(VLOOKUP(A402,Vocabulary!$A:$J,2,),"")</f>
        <v>PermanentInwoner</v>
      </c>
      <c r="C402" s="13" t="str">
        <f>IF($A402&lt;&gt;"",VLOOKUP($A402,Vocabulary!$A:$J,10,),"")</f>
        <v>&lt;vl-persoon:PermanentInwoner&gt;</v>
      </c>
      <c r="D402" s="17" t="str">
        <f>IF($A402&lt;&gt;"",IF(VLOOKUP($A402,Vocabulary!$A:$J,3,)=0,"",VLOOKUP($A402,Vocabulary!$A:$J,3,)),"")</f>
        <v xml:space="preserve">Persoon die permanent in een bepaalde plaats of land woont. 
Gebruik
 Is een verblijfsrecht dat in principe officieel moet worden toegekend als de persoon geen staatsburger is. </v>
      </c>
      <c r="E402" s="17" t="str">
        <f>IF($A402&lt;&gt;"",IF(VLOOKUP($A402,Vocabulary!$A:$J,7,)=0,"",VLOOKUP($A402,Vocabulary!$A:$J,7,)),"")</f>
        <v/>
      </c>
      <c r="F402" s="12" t="str">
        <f>IF($A402&lt;&gt;"",VLOOKUP($A402,Vocabulary!$A:$J,4,),"")</f>
        <v>Person</v>
      </c>
      <c r="J402" s="9" t="s">
        <v>764</v>
      </c>
    </row>
    <row r="403" spans="1:10" x14ac:dyDescent="0.3">
      <c r="A403" s="9">
        <v>451</v>
      </c>
      <c r="B403" s="13" t="str">
        <f>IFERROR(VLOOKUP(A403,Vocabulary!$A:$J,2,),"")</f>
        <v>Persoonsgebeurtenis</v>
      </c>
      <c r="C403" s="13" t="str">
        <f>IF($A403&lt;&gt;"",VLOOKUP($A403,Vocabulary!$A:$J,10,),"")</f>
        <v>&lt;vl-persoon:Persoonsgebeurtenis&gt;</v>
      </c>
      <c r="D403" s="17" t="str">
        <f>IF($A403&lt;&gt;"",IF(VLOOKUP($A403,Vocabulary!$A:$J,3,)=0,"",VLOOKUP($A403,Vocabulary!$A:$J,3,)),"")</f>
        <v>Belangrijke gebeurtenis ih leven ve persoon.</v>
      </c>
      <c r="E403" s="17" t="str">
        <f>IF($A403&lt;&gt;"",IF(VLOOKUP($A403,Vocabulary!$A:$J,7,)=0,"",VLOOKUP($A403,Vocabulary!$A:$J,7,)),"")</f>
        <v/>
      </c>
      <c r="F403" s="12" t="str">
        <f>IF($A403&lt;&gt;"",VLOOKUP($A403,Vocabulary!$A:$J,4,),"")</f>
        <v>Person</v>
      </c>
      <c r="J403" s="9" t="s">
        <v>764</v>
      </c>
    </row>
    <row r="404" spans="1:10" x14ac:dyDescent="0.3">
      <c r="A404" s="9">
        <v>452</v>
      </c>
      <c r="B404" s="13" t="str">
        <f>IFERROR(VLOOKUP(A404,Vocabulary!$A:$J,2,),"")</f>
        <v>Persoonsrelatie</v>
      </c>
      <c r="C404" s="13" t="str">
        <f>IF($A404&lt;&gt;"",VLOOKUP($A404,Vocabulary!$A:$J,10,),"")</f>
        <v>&lt;vl-persoon:Persoonsrelatie&gt;</v>
      </c>
      <c r="D404" s="17" t="str">
        <f>IF($A404&lt;&gt;"",IF(VLOOKUP($A404,Vocabulary!$A:$J,3,)=0,"",VLOOKUP($A404,Vocabulary!$A:$J,3,)),"")</f>
        <v xml:space="preserve">Relatie tussen twee of meer personen. 
Gebruik
 Typisch zijn dit burgerrechtelijke relaties (zie burgerlijke staat) maar niet noodzakelijk daartoe beperkt. </v>
      </c>
      <c r="E404" s="17" t="str">
        <f>IF($A404&lt;&gt;"",IF(VLOOKUP($A404,Vocabulary!$A:$J,7,)=0,"",VLOOKUP($A404,Vocabulary!$A:$J,7,)),"")</f>
        <v/>
      </c>
      <c r="F404" s="12" t="str">
        <f>IF($A404&lt;&gt;"",VLOOKUP($A404,Vocabulary!$A:$J,4,),"")</f>
        <v>Person</v>
      </c>
      <c r="J404" s="9" t="s">
        <v>764</v>
      </c>
    </row>
    <row r="405" spans="1:10" x14ac:dyDescent="0.3">
      <c r="A405" s="9">
        <v>453</v>
      </c>
      <c r="B405" s="13" t="str">
        <f>IFERROR(VLOOKUP(A405,Vocabulary!$A:$J,2,),"")</f>
        <v>Samenwonen</v>
      </c>
      <c r="C405" s="13" t="str">
        <f>IF($A405&lt;&gt;"",VLOOKUP($A405,Vocabulary!$A:$J,10,),"")</f>
        <v>&lt;vl-persoon:Samenwonen&gt;</v>
      </c>
      <c r="D405" s="17" t="str">
        <f>IF($A405&lt;&gt;"",IF(VLOOKUP($A405,Vocabulary!$A:$J,3,)=0,"",VLOOKUP($A405,Vocabulary!$A:$J,3,)),"")</f>
        <v xml:space="preserve">Regeling waarbij twee personen die niet getrouwd zijn samenleven. 
Gebruik
 Kan, net als bv een huwelijk, de basis vormen van een gezin. </v>
      </c>
      <c r="E405" s="17" t="str">
        <f>IF($A405&lt;&gt;"",IF(VLOOKUP($A405,Vocabulary!$A:$J,7,)=0,"",VLOOKUP($A405,Vocabulary!$A:$J,7,)),"")</f>
        <v/>
      </c>
      <c r="F405" s="12" t="str">
        <f>IF($A405&lt;&gt;"",VLOOKUP($A405,Vocabulary!$A:$J,4,),"")</f>
        <v>Person</v>
      </c>
      <c r="J405" s="9" t="s">
        <v>764</v>
      </c>
    </row>
    <row r="406" spans="1:10" x14ac:dyDescent="0.3">
      <c r="A406" s="9">
        <v>454</v>
      </c>
      <c r="B406" s="13" t="str">
        <f>IFERROR(VLOOKUP(A406,Vocabulary!$A:$J,2,),"")</f>
        <v>Staatburgerschap</v>
      </c>
      <c r="C406" s="13" t="str">
        <f>IF($A406&lt;&gt;"",VLOOKUP($A406,Vocabulary!$A:$J,10,),"")</f>
        <v>&lt;vl-persoon:Staatburgerschap&gt;</v>
      </c>
      <c r="D406" s="17" t="str">
        <f>IF($A406&lt;&gt;"",IF(VLOOKUP($A406,Vocabulary!$A:$J,3,)=0,"",VLOOKUP($A406,Vocabulary!$A:$J,3,)),"")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6" s="17" t="str">
        <f>IF($A406&lt;&gt;"",IF(VLOOKUP($A406,Vocabulary!$A:$J,7,)=0,"",VLOOKUP($A406,Vocabulary!$A:$J,7,)),"")</f>
        <v/>
      </c>
      <c r="F406" s="12" t="str">
        <f>IF($A406&lt;&gt;"",VLOOKUP($A406,Vocabulary!$A:$J,4,),"")</f>
        <v>Person</v>
      </c>
      <c r="J406" s="9" t="s">
        <v>764</v>
      </c>
    </row>
    <row r="407" spans="1:10" x14ac:dyDescent="0.3">
      <c r="A407" s="9">
        <v>455</v>
      </c>
      <c r="B407" s="13" t="str">
        <f>IFERROR(VLOOKUP(A407,Vocabulary!$A:$J,2,),"")</f>
        <v>Staatsburger</v>
      </c>
      <c r="C407" s="13" t="str">
        <f>IF($A407&lt;&gt;"",VLOOKUP($A407,Vocabulary!$A:$J,10,),"")</f>
        <v>&lt;vl-persoon:Staatsburger&gt;</v>
      </c>
      <c r="D407" s="17" t="str">
        <f>IF($A407&lt;&gt;"",IF(VLOOKUP($A407,Vocabulary!$A:$J,3,)=0,"",VLOOKUP($A407,Vocabulary!$A:$J,3,)),"")</f>
        <v>Persoon die juridisch verbonden is met een staat.</v>
      </c>
      <c r="E407" s="17" t="str">
        <f>IF($A407&lt;&gt;"",IF(VLOOKUP($A407,Vocabulary!$A:$J,7,)=0,"",VLOOKUP($A407,Vocabulary!$A:$J,7,)),"")</f>
        <v/>
      </c>
      <c r="F407" s="12" t="str">
        <f>IF($A407&lt;&gt;"",VLOOKUP($A407,Vocabulary!$A:$J,4,),"")</f>
        <v>Person</v>
      </c>
      <c r="J407" s="9" t="s">
        <v>764</v>
      </c>
    </row>
    <row r="408" spans="1:10" x14ac:dyDescent="0.3">
      <c r="A408" s="9">
        <v>456</v>
      </c>
      <c r="B408" s="13" t="str">
        <f>IFERROR(VLOOKUP(A408,Vocabulary!$A:$J,2,),"")</f>
        <v>TijdelijkInwoner</v>
      </c>
      <c r="C408" s="13" t="str">
        <f>IF($A408&lt;&gt;"",VLOOKUP($A408,Vocabulary!$A:$J,10,),"")</f>
        <v>&lt;vl-persoon:TijdelijkInwoner&gt;</v>
      </c>
      <c r="D408" s="17" t="str">
        <f>IF($A408&lt;&gt;"",IF(VLOOKUP($A408,Vocabulary!$A:$J,3,)=0,"",VLOOKUP($A408,Vocabulary!$A:$J,3,)),"")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E408" s="17" t="str">
        <f>IF($A408&lt;&gt;"",IF(VLOOKUP($A408,Vocabulary!$A:$J,7,)=0,"",VLOOKUP($A408,Vocabulary!$A:$J,7,)),"")</f>
        <v/>
      </c>
      <c r="F408" s="12" t="str">
        <f>IF($A408&lt;&gt;"",VLOOKUP($A408,Vocabulary!$A:$J,4,),"")</f>
        <v>Person</v>
      </c>
      <c r="J408" s="9" t="s">
        <v>764</v>
      </c>
    </row>
    <row r="409" spans="1:10" x14ac:dyDescent="0.3">
      <c r="A409" s="9">
        <v>457</v>
      </c>
      <c r="B409" s="13" t="str">
        <f>IFERROR(VLOOKUP(A409,Vocabulary!$A:$J,2,),"")</f>
        <v>Verblijfplaats</v>
      </c>
      <c r="C409" s="13" t="str">
        <f>IF($A409&lt;&gt;"",VLOOKUP($A409,Vocabulary!$A:$J,10,),"")</f>
        <v>&lt;vl-persoon:Verblijfplaats&gt;</v>
      </c>
      <c r="D409" s="17" t="str">
        <f>IF($A409&lt;&gt;"",IF(VLOOKUP($A409,Vocabulary!$A:$J,3,)=0,"",VLOOKUP($A409,Vocabulary!$A:$J,3,)),"")</f>
        <v>Plaats waar een persoon al dan niet tijdelijk woont of logeert.</v>
      </c>
      <c r="E409" s="17" t="str">
        <f>IF($A409&lt;&gt;"",IF(VLOOKUP($A409,Vocabulary!$A:$J,7,)=0,"",VLOOKUP($A409,Vocabulary!$A:$J,7,)),"")</f>
        <v/>
      </c>
      <c r="F409" s="12" t="str">
        <f>IF($A409&lt;&gt;"",VLOOKUP($A409,Vocabulary!$A:$J,4,),"")</f>
        <v>Person</v>
      </c>
      <c r="J409" s="9" t="s">
        <v>764</v>
      </c>
    </row>
    <row r="410" spans="1:10" x14ac:dyDescent="0.3">
      <c r="A410" s="9">
        <v>458</v>
      </c>
      <c r="B410" s="13" t="str">
        <f>IFERROR(VLOOKUP(A410,Vocabulary!$A:$J,2,),"")</f>
        <v>Voogdij</v>
      </c>
      <c r="C410" s="13" t="str">
        <f>IF($A410&lt;&gt;"",VLOOKUP($A410,Vocabulary!$A:$J,10,),"")</f>
        <v>&lt;vl-persoon:Voogdij&gt;</v>
      </c>
      <c r="D410" s="17" t="str">
        <f>IF($A410&lt;&gt;"",IF(VLOOKUP($A410,Vocabulary!$A:$J,3,)=0,"",VLOOKUP($A410,Vocabulary!$A:$J,3,)),"")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10" s="17" t="str">
        <f>IF($A410&lt;&gt;"",IF(VLOOKUP($A410,Vocabulary!$A:$J,7,)=0,"",VLOOKUP($A410,Vocabulary!$A:$J,7,)),"")</f>
        <v/>
      </c>
      <c r="F410" s="12" t="str">
        <f>IF($A410&lt;&gt;"",VLOOKUP($A410,Vocabulary!$A:$J,4,),"")</f>
        <v>Person</v>
      </c>
      <c r="J410" s="9" t="s">
        <v>764</v>
      </c>
    </row>
    <row r="411" spans="1:10" x14ac:dyDescent="0.3">
      <c r="A411" s="9">
        <v>459</v>
      </c>
      <c r="B411" s="13" t="str">
        <f>IFERROR(VLOOKUP(A411,Vocabulary!$A:$J,2,),"")</f>
        <v>Vreemdeling</v>
      </c>
      <c r="C411" s="13" t="str">
        <f>IF($A411&lt;&gt;"",VLOOKUP($A411,Vocabulary!$A:$J,10,),"")</f>
        <v>&lt;vl-persoon:Vreemdeling&gt;</v>
      </c>
      <c r="D411" s="17" t="str">
        <f>IF($A411&lt;&gt;"",IF(VLOOKUP($A411,Vocabulary!$A:$J,3,)=0,"",VLOOKUP($A411,Vocabulary!$A:$J,3,)),"")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11" s="17" t="str">
        <f>IF($A411&lt;&gt;"",IF(VLOOKUP($A411,Vocabulary!$A:$J,7,)=0,"",VLOOKUP($A411,Vocabulary!$A:$J,7,)),"")</f>
        <v/>
      </c>
      <c r="F411" s="12" t="str">
        <f>IF($A411&lt;&gt;"",VLOOKUP($A411,Vocabulary!$A:$J,4,),"")</f>
        <v>Person</v>
      </c>
      <c r="J411" s="9" t="s">
        <v>764</v>
      </c>
    </row>
    <row r="412" spans="1:10" x14ac:dyDescent="0.3">
      <c r="A412" s="9">
        <v>460</v>
      </c>
      <c r="B412" s="13" t="str">
        <f>IFERROR(VLOOKUP(A412,Vocabulary!$A:$J,2,),"")</f>
        <v>afstammingstype</v>
      </c>
      <c r="C412" s="13" t="str">
        <f>IF($A412&lt;&gt;"",VLOOKUP($A412,Vocabulary!$A:$J,10,),"")</f>
        <v>&lt;vl-persoon:afstammingstype&gt;</v>
      </c>
      <c r="D412" s="17" t="str">
        <f>IF($A412&lt;&gt;"",IF(VLOOKUP($A412,Vocabulary!$A:$J,3,)=0,"",VLOOKUP($A412,Vocabulary!$A:$J,3,)),"")</f>
        <v xml:space="preserve">Aard vd afstamming. 
Gebruik
Bv geadopteerd, kind uit huwelijk, erkend door de vader etc. </v>
      </c>
      <c r="E412" s="17" t="str">
        <f>IF($A412&lt;&gt;"",IF(VLOOKUP($A412,Vocabulary!$A:$J,7,)=0,"",VLOOKUP($A412,Vocabulary!$A:$J,7,)),"")</f>
        <v/>
      </c>
      <c r="F412" s="12" t="str">
        <f>IF($A412&lt;&gt;"",VLOOKUP($A412,Vocabulary!$A:$J,4,),"")</f>
        <v>Person</v>
      </c>
      <c r="J412" s="9" t="s">
        <v>764</v>
      </c>
    </row>
    <row r="413" spans="1:10" x14ac:dyDescent="0.3">
      <c r="A413" s="9">
        <v>461</v>
      </c>
      <c r="B413" s="13" t="str">
        <f>IFERROR(VLOOKUP(A413,Vocabulary!$A:$J,2,),"")</f>
        <v>Staatburgerschap.binnenJurisdictie</v>
      </c>
      <c r="C413" s="13" t="str">
        <f>IF($A413&lt;&gt;"",VLOOKUP($A413,Vocabulary!$A:$J,10,),"")</f>
        <v>&lt;vl-persoon:Staatburgerschap.binnenJurisdictie&gt;</v>
      </c>
      <c r="D413" s="17" t="str">
        <f>IF($A413&lt;&gt;"",IF(VLOOKUP($A413,Vocabulary!$A:$J,3,)=0,"",VLOOKUP($A413,Vocabulary!$A:$J,3,)),"")</f>
        <v>Jurisdictie waarbinnen het staatsburgerschap (ve persoon) is gedefineerd.</v>
      </c>
      <c r="E413" s="17" t="str">
        <f>IF($A413&lt;&gt;"",IF(VLOOKUP($A413,Vocabulary!$A:$J,7,)=0,"",VLOOKUP($A413,Vocabulary!$A:$J,7,)),"")</f>
        <v/>
      </c>
      <c r="F413" s="12" t="str">
        <f>IF($A413&lt;&gt;"",VLOOKUP($A413,Vocabulary!$A:$J,4,),"")</f>
        <v>Person</v>
      </c>
      <c r="J413" s="9" t="s">
        <v>764</v>
      </c>
    </row>
    <row r="414" spans="1:10" x14ac:dyDescent="0.3">
      <c r="A414" s="9">
        <v>462</v>
      </c>
      <c r="B414" s="13" t="str">
        <f>IFERROR(VLOOKUP(A414,Vocabulary!$A:$J,2,),"")</f>
        <v>Inwonerschap.binnenJurisdictie</v>
      </c>
      <c r="C414" s="13" t="str">
        <f>IF($A414&lt;&gt;"",VLOOKUP($A414,Vocabulary!$A:$J,10,),"")</f>
        <v>&lt;vl-persoon:Inwonerschap.binnenJurisdictie&gt;</v>
      </c>
      <c r="D414" s="17" t="str">
        <f>IF($A414&lt;&gt;"",IF(VLOOKUP($A414,Vocabulary!$A:$J,3,)=0,"",VLOOKUP($A414,Vocabulary!$A:$J,3,)),"")</f>
        <v>Jurisdictie waarbinnen het inwonerschap (ve persoon) is gedefineerd.</v>
      </c>
      <c r="E414" s="17" t="str">
        <f>IF($A414&lt;&gt;"",IF(VLOOKUP($A414,Vocabulary!$A:$J,7,)=0,"",VLOOKUP($A414,Vocabulary!$A:$J,7,)),"")</f>
        <v/>
      </c>
      <c r="F414" s="12" t="str">
        <f>IF($A414&lt;&gt;"",VLOOKUP($A414,Vocabulary!$A:$J,4,),"")</f>
        <v>Person</v>
      </c>
      <c r="J414" s="9" t="s">
        <v>764</v>
      </c>
    </row>
    <row r="415" spans="1:10" x14ac:dyDescent="0.3">
      <c r="A415" s="9">
        <v>463</v>
      </c>
      <c r="B415" s="13" t="str">
        <f>IFERROR(VLOOKUP(A415,Vocabulary!$A:$J,2,),"")</f>
        <v>datum</v>
      </c>
      <c r="C415" s="13" t="str">
        <f>IF($A415&lt;&gt;"",VLOOKUP($A415,Vocabulary!$A:$J,10,),"")</f>
        <v>&lt;vl-persoon:datum&gt;</v>
      </c>
      <c r="D415" s="17" t="str">
        <f>IF($A415&lt;&gt;"",IF(VLOOKUP($A415,Vocabulary!$A:$J,3,)=0,"",VLOOKUP($A415,Vocabulary!$A:$J,3,)),"")</f>
        <v>Datum waarop de gebeurtenis plaatsvond.</v>
      </c>
      <c r="E415" s="17" t="str">
        <f>IF($A415&lt;&gt;"",IF(VLOOKUP($A415,Vocabulary!$A:$J,7,)=0,"",VLOOKUP($A415,Vocabulary!$A:$J,7,)),"")</f>
        <v/>
      </c>
      <c r="F415" s="12" t="str">
        <f>IF($A415&lt;&gt;"",VLOOKUP($A415,Vocabulary!$A:$J,4,),"")</f>
        <v>Person</v>
      </c>
      <c r="J415" s="9" t="s">
        <v>764</v>
      </c>
    </row>
    <row r="416" spans="1:10" x14ac:dyDescent="0.3">
      <c r="A416" s="9">
        <v>464</v>
      </c>
      <c r="B416" s="13" t="str">
        <f>IFERROR(VLOOKUP(A416,Vocabulary!$A:$J,2,),"")</f>
        <v>datumVanAfstamming</v>
      </c>
      <c r="C416" s="13" t="str">
        <f>IF($A416&lt;&gt;"",VLOOKUP($A416,Vocabulary!$A:$J,10,),"")</f>
        <v>&lt;vl-persoon:datumVanAfstamming&gt;</v>
      </c>
      <c r="D416" s="17" t="str">
        <f>IF($A416&lt;&gt;"",IF(VLOOKUP($A416,Vocabulary!$A:$J,3,)=0,"",VLOOKUP($A416,Vocabulary!$A:$J,3,)),"")</f>
        <v>De datum waarop de afstamming wordt vastgesteld.</v>
      </c>
      <c r="E416" s="17" t="str">
        <f>IF($A416&lt;&gt;"",IF(VLOOKUP($A416,Vocabulary!$A:$J,7,)=0,"",VLOOKUP($A416,Vocabulary!$A:$J,7,)),"")</f>
        <v/>
      </c>
      <c r="F416" s="12" t="str">
        <f>IF($A416&lt;&gt;"",VLOOKUP($A416,Vocabulary!$A:$J,4,),"")</f>
        <v>Person</v>
      </c>
      <c r="J416" s="9" t="s">
        <v>764</v>
      </c>
    </row>
    <row r="417" spans="1:10" x14ac:dyDescent="0.3">
      <c r="A417" s="9">
        <v>465</v>
      </c>
      <c r="B417" s="13" t="str">
        <f>IFERROR(VLOOKUP(A417,Vocabulary!$A:$J,2,),"")</f>
        <v>gebruikteVoornaam</v>
      </c>
      <c r="C417" s="13" t="str">
        <f>IF($A417&lt;&gt;"",VLOOKUP($A417,Vocabulary!$A:$J,10,),"")</f>
        <v>&lt;vl-persoon:gebruikteVoornaam&gt;</v>
      </c>
      <c r="D417" s="17" t="str">
        <f>IF($A417&lt;&gt;"",IF(VLOOKUP($A417,Vocabulary!$A:$J,3,)=0,"",VLOOKUP($A417,Vocabulary!$A:$J,3,)),"")</f>
        <v>Belangrijkste vd voornamen ve persoon.</v>
      </c>
      <c r="E417" s="17" t="str">
        <f>IF($A417&lt;&gt;"",IF(VLOOKUP($A417,Vocabulary!$A:$J,7,)=0,"",VLOOKUP($A417,Vocabulary!$A:$J,7,)),"")</f>
        <v/>
      </c>
      <c r="F417" s="12" t="str">
        <f>IF($A417&lt;&gt;"",VLOOKUP($A417,Vocabulary!$A:$J,4,),"")</f>
        <v>Person</v>
      </c>
      <c r="J417" s="9" t="s">
        <v>764</v>
      </c>
    </row>
    <row r="418" spans="1:10" x14ac:dyDescent="0.3">
      <c r="A418" s="9">
        <v>466</v>
      </c>
      <c r="B418" s="13" t="str">
        <f>IFERROR(VLOOKUP(A418,Vocabulary!$A:$J,2,),"")</f>
        <v>geslacht</v>
      </c>
      <c r="C418" s="13" t="str">
        <f>IF($A418&lt;&gt;"",VLOOKUP($A418,Vocabulary!$A:$J,10,),"")</f>
        <v>&lt;vl-persoon:geslacht&gt;</v>
      </c>
      <c r="D418" s="17" t="str">
        <f>IF($A418&lt;&gt;"",IF(VLOOKUP($A418,Vocabulary!$A:$J,3,)=0,"",VLOOKUP($A418,Vocabulary!$A:$J,3,)),"")</f>
        <v>Het feit of de persoon een man of een vrouw is.</v>
      </c>
      <c r="E418" s="17" t="str">
        <f>IF($A418&lt;&gt;"",IF(VLOOKUP($A418,Vocabulary!$A:$J,7,)=0,"",VLOOKUP($A418,Vocabulary!$A:$J,7,)),"")</f>
        <v/>
      </c>
      <c r="F418" s="12" t="str">
        <f>IF($A418&lt;&gt;"",VLOOKUP($A418,Vocabulary!$A:$J,4,),"")</f>
        <v>Person</v>
      </c>
      <c r="J418" s="9" t="s">
        <v>764</v>
      </c>
    </row>
    <row r="419" spans="1:10" x14ac:dyDescent="0.3">
      <c r="A419" s="9">
        <v>467</v>
      </c>
      <c r="B419" s="13" t="str">
        <f>IFERROR(VLOOKUP(A419,Vocabulary!$A:$J,2,),"")</f>
        <v>gezinsadres</v>
      </c>
      <c r="C419" s="13" t="str">
        <f>IF($A419&lt;&gt;"",VLOOKUP($A419,Vocabulary!$A:$J,10,),"")</f>
        <v>&lt;vl-persoon:gezinsadres&gt;</v>
      </c>
      <c r="D419" s="17" t="str">
        <f>IF($A419&lt;&gt;"",IF(VLOOKUP($A419,Vocabulary!$A:$J,3,)=0,"",VLOOKUP($A419,Vocabulary!$A:$J,3,)),"")</f>
        <v xml:space="preserve">Verblijfplaats vh gezin. 
Gebruik
Dikwijls een criterium om te bepalen of personen deel uitmaken van eenzelfde gezin. </v>
      </c>
      <c r="E419" s="17" t="str">
        <f>IF($A419&lt;&gt;"",IF(VLOOKUP($A419,Vocabulary!$A:$J,7,)=0,"",VLOOKUP($A419,Vocabulary!$A:$J,7,)),"")</f>
        <v/>
      </c>
      <c r="F419" s="12" t="str">
        <f>IF($A419&lt;&gt;"",VLOOKUP($A419,Vocabulary!$A:$J,4,),"")</f>
        <v>Person</v>
      </c>
      <c r="J419" s="9" t="s">
        <v>764</v>
      </c>
    </row>
    <row r="420" spans="1:10" x14ac:dyDescent="0.3">
      <c r="A420" s="9">
        <v>468</v>
      </c>
      <c r="B420" s="13" t="str">
        <f>IFERROR(VLOOKUP(A420,Vocabulary!$A:$J,2,),"")</f>
        <v>gezinsrelatietype</v>
      </c>
      <c r="C420" s="13" t="str">
        <f>IF($A420&lt;&gt;"",VLOOKUP($A420,Vocabulary!$A:$J,10,),"")</f>
        <v>&lt;vl-persoon:gezinsrelatietype&gt;</v>
      </c>
      <c r="D420" s="17" t="str">
        <f>IF($A420&lt;&gt;"",IF(VLOOKUP($A420,Vocabulary!$A:$J,3,)=0,"",VLOOKUP($A420,Vocabulary!$A:$J,3,)),"")</f>
        <v xml:space="preserve">Aard vd relatie. 
Gebruik
Wordt typisch bepaald tov het gezinshoofd. Bv als de vader gezinshoofd is en een gezinslid is zoon, dan zou als de grootvader gezinshoofd was datzelfde gezinslid kleinzoon zijn. </v>
      </c>
      <c r="E420" s="17" t="str">
        <f>IF($A420&lt;&gt;"",IF(VLOOKUP($A420,Vocabulary!$A:$J,7,)=0,"",VLOOKUP($A420,Vocabulary!$A:$J,7,)),"")</f>
        <v/>
      </c>
      <c r="F420" s="12" t="str">
        <f>IF($A420&lt;&gt;"",VLOOKUP($A420,Vocabulary!$A:$J,4,),"")</f>
        <v>Person</v>
      </c>
      <c r="J420" s="9" t="s">
        <v>764</v>
      </c>
    </row>
    <row r="421" spans="1:10" x14ac:dyDescent="0.3">
      <c r="A421" s="9">
        <v>469</v>
      </c>
      <c r="B421" s="13" t="str">
        <f>IFERROR(VLOOKUP(A421,Vocabulary!$A:$J,2,),"")</f>
        <v>heeftBurgerlijkeStaat</v>
      </c>
      <c r="C421" s="13" t="str">
        <f>IF($A421&lt;&gt;"",VLOOKUP($A421,Vocabulary!$A:$J,10,),"")</f>
        <v>&lt;vl-persoon:heeftBurgerlijkeStaat&gt;</v>
      </c>
      <c r="D421" s="17" t="str">
        <f>IF($A421&lt;&gt;"",IF(VLOOKUP($A421,Vocabulary!$A:$J,3,)=0,"",VLOOKUP($A421,Vocabulary!$A:$J,3,)),"")</f>
        <v>Burgerlijke staat vd Persoon.</v>
      </c>
      <c r="E421" s="17" t="str">
        <f>IF($A421&lt;&gt;"",IF(VLOOKUP($A421,Vocabulary!$A:$J,7,)=0,"",VLOOKUP($A421,Vocabulary!$A:$J,7,)),"")</f>
        <v/>
      </c>
      <c r="F421" s="12" t="str">
        <f>IF($A421&lt;&gt;"",VLOOKUP($A421,Vocabulary!$A:$J,4,),"")</f>
        <v>Person</v>
      </c>
      <c r="J421" s="9" t="s">
        <v>764</v>
      </c>
    </row>
    <row r="422" spans="1:10" x14ac:dyDescent="0.3">
      <c r="A422" s="9">
        <v>470</v>
      </c>
      <c r="B422" s="13" t="str">
        <f>IFERROR(VLOOKUP(A422,Vocabulary!$A:$J,2,),"")</f>
        <v>heeftGeboorte</v>
      </c>
      <c r="C422" s="13" t="str">
        <f>IF($A422&lt;&gt;"",VLOOKUP($A422,Vocabulary!$A:$J,10,),"")</f>
        <v>&lt;vl-persoon:heeftGeboorte&gt;</v>
      </c>
      <c r="D422" s="17" t="str">
        <f>IF($A422&lt;&gt;"",IF(VLOOKUP($A422,Vocabulary!$A:$J,3,)=0,"",VLOOKUP($A422,Vocabulary!$A:$J,3,)),"")</f>
        <v>Verwijst naar de geboortegegevens vd persoon.</v>
      </c>
      <c r="E422" s="17" t="str">
        <f>IF($A422&lt;&gt;"",IF(VLOOKUP($A422,Vocabulary!$A:$J,7,)=0,"",VLOOKUP($A422,Vocabulary!$A:$J,7,)),"")</f>
        <v/>
      </c>
      <c r="F422" s="12" t="str">
        <f>IF($A422&lt;&gt;"",VLOOKUP($A422,Vocabulary!$A:$J,4,),"")</f>
        <v>Person</v>
      </c>
      <c r="J422" s="9" t="s">
        <v>764</v>
      </c>
    </row>
    <row r="423" spans="1:10" x14ac:dyDescent="0.3">
      <c r="A423" s="9">
        <v>471</v>
      </c>
      <c r="B423" s="13" t="str">
        <f>IFERROR(VLOOKUP(A423,Vocabulary!$A:$J,2,),"")</f>
        <v>heeftInwonerschap</v>
      </c>
      <c r="C423" s="13" t="str">
        <f>IF($A423&lt;&gt;"",VLOOKUP($A423,Vocabulary!$A:$J,10,),"")</f>
        <v>&lt;vl-persoon:heeftInwonerschap&gt;</v>
      </c>
      <c r="D423" s="17" t="str">
        <f>IF($A423&lt;&gt;"",IF(VLOOKUP($A423,Vocabulary!$A:$J,3,)=0,"",VLOOKUP($A423,Vocabulary!$A:$J,3,)),"")</f>
        <v xml:space="preserve">Inwonerschap vd persoon. 
Gebruik
De entiteit inwonerschap beschrijft het inwonerschap in meer detail (oa de jurisdictie waarbinnen het gedefinieerd is). </v>
      </c>
      <c r="E423" s="17" t="str">
        <f>IF($A423&lt;&gt;"",IF(VLOOKUP($A423,Vocabulary!$A:$J,7,)=0,"",VLOOKUP($A423,Vocabulary!$A:$J,7,)),"")</f>
        <v/>
      </c>
      <c r="F423" s="12" t="str">
        <f>IF($A423&lt;&gt;"",VLOOKUP($A423,Vocabulary!$A:$J,4,),"")</f>
        <v>Person</v>
      </c>
      <c r="J423" s="9" t="s">
        <v>764</v>
      </c>
    </row>
    <row r="424" spans="1:10" x14ac:dyDescent="0.3">
      <c r="A424" s="9">
        <v>472</v>
      </c>
      <c r="B424" s="13" t="str">
        <f>IFERROR(VLOOKUP(A424,Vocabulary!$A:$J,2,),"")</f>
        <v>heeftNationaliteit</v>
      </c>
      <c r="C424" s="13" t="str">
        <f>IF($A424&lt;&gt;"",VLOOKUP($A424,Vocabulary!$A:$J,10,),"")</f>
        <v>&lt;vl-persoon:heeftNationaliteit&gt;</v>
      </c>
      <c r="D424" s="17" t="str">
        <f>IF($A424&lt;&gt;"",IF(VLOOKUP($A424,Vocabulary!$A:$J,3,)=0,"",VLOOKUP($A424,Vocabulary!$A:$J,3,)),"")</f>
        <v>Nationaliteit vd persoon.</v>
      </c>
      <c r="E424" s="17" t="str">
        <f>IF($A424&lt;&gt;"",IF(VLOOKUP($A424,Vocabulary!$A:$J,7,)=0,"",VLOOKUP($A424,Vocabulary!$A:$J,7,)),"")</f>
        <v/>
      </c>
      <c r="F424" s="12" t="str">
        <f>IF($A424&lt;&gt;"",VLOOKUP($A424,Vocabulary!$A:$J,4,),"")</f>
        <v>Person</v>
      </c>
      <c r="J424" s="9" t="s">
        <v>764</v>
      </c>
    </row>
    <row r="425" spans="1:10" x14ac:dyDescent="0.3">
      <c r="A425" s="9">
        <v>473</v>
      </c>
      <c r="B425" s="13" t="str">
        <f>IFERROR(VLOOKUP(A425,Vocabulary!$A:$J,2,),"")</f>
        <v>heeftOverlijden</v>
      </c>
      <c r="C425" s="13" t="str">
        <f>IF($A425&lt;&gt;"",VLOOKUP($A425,Vocabulary!$A:$J,10,),"")</f>
        <v>&lt;vl-persoon:heeftOverlijden&gt;</v>
      </c>
      <c r="D425" s="17" t="str">
        <f>IF($A425&lt;&gt;"",IF(VLOOKUP($A425,Vocabulary!$A:$J,3,)=0,"",VLOOKUP($A425,Vocabulary!$A:$J,3,)),"")</f>
        <v>Verwijst naar de overlijdensgegevens vd persoon.</v>
      </c>
      <c r="E425" s="17" t="str">
        <f>IF($A425&lt;&gt;"",IF(VLOOKUP($A425,Vocabulary!$A:$J,7,)=0,"",VLOOKUP($A425,Vocabulary!$A:$J,7,)),"")</f>
        <v/>
      </c>
      <c r="F425" s="12" t="str">
        <f>IF($A425&lt;&gt;"",VLOOKUP($A425,Vocabulary!$A:$J,4,),"")</f>
        <v>Person</v>
      </c>
      <c r="J425" s="9" t="s">
        <v>764</v>
      </c>
    </row>
    <row r="426" spans="1:10" x14ac:dyDescent="0.3">
      <c r="A426" s="9">
        <v>474</v>
      </c>
      <c r="B426" s="13" t="str">
        <f>IFERROR(VLOOKUP(A426,Vocabulary!$A:$J,2,),"")</f>
        <v>heeftPersoonsrelatie</v>
      </c>
      <c r="C426" s="13" t="str">
        <f>IF($A426&lt;&gt;"",VLOOKUP($A426,Vocabulary!$A:$J,10,),"")</f>
        <v>&lt;vl-persoon:heeftPersoonsrelatie&gt;</v>
      </c>
      <c r="D426" s="17" t="str">
        <f>IF($A426&lt;&gt;"",IF(VLOOKUP($A426,Vocabulary!$A:$J,3,)=0,"",VLOOKUP($A426,Vocabulary!$A:$J,3,)),"")</f>
        <v>Relatie van een persoon (met een ander persoon).</v>
      </c>
      <c r="E426" s="17" t="str">
        <f>IF($A426&lt;&gt;"",IF(VLOOKUP($A426,Vocabulary!$A:$J,7,)=0,"",VLOOKUP($A426,Vocabulary!$A:$J,7,)),"")</f>
        <v/>
      </c>
      <c r="F426" s="12" t="str">
        <f>IF($A426&lt;&gt;"",VLOOKUP($A426,Vocabulary!$A:$J,4,),"")</f>
        <v>Person</v>
      </c>
      <c r="J426" s="9" t="s">
        <v>764</v>
      </c>
    </row>
    <row r="427" spans="1:10" x14ac:dyDescent="0.3">
      <c r="A427" s="9">
        <v>475</v>
      </c>
      <c r="B427" s="13" t="str">
        <f>IFERROR(VLOOKUP(A427,Vocabulary!$A:$J,2,),"")</f>
        <v>heeftStaatsburgerschap</v>
      </c>
      <c r="C427" s="13" t="str">
        <f>IF($A427&lt;&gt;"",VLOOKUP($A427,Vocabulary!$A:$J,10,),"")</f>
        <v>&lt;vl-persoon:heeftStaatsburgerschap&gt;</v>
      </c>
      <c r="D427" s="17" t="str">
        <f>IF($A427&lt;&gt;"",IF(VLOOKUP($A427,Vocabulary!$A:$J,3,)=0,"",VLOOKUP($A427,Vocabulary!$A:$J,3,)),"")</f>
        <v xml:space="preserve">Staatsburgerschap vd persoon. 
Gebruik
De entiteit staatsburgerschap beschrijft het staatsburgerschap in meer detail (oa de jurisdictie waarbinnen het gedefinieerd is). </v>
      </c>
      <c r="E427" s="17" t="str">
        <f>IF($A427&lt;&gt;"",IF(VLOOKUP($A427,Vocabulary!$A:$J,7,)=0,"",VLOOKUP($A427,Vocabulary!$A:$J,7,)),"")</f>
        <v/>
      </c>
      <c r="F427" s="12" t="str">
        <f>IF($A427&lt;&gt;"",VLOOKUP($A427,Vocabulary!$A:$J,4,),"")</f>
        <v>Person</v>
      </c>
      <c r="J427" s="9" t="s">
        <v>764</v>
      </c>
    </row>
    <row r="428" spans="1:10" x14ac:dyDescent="0.3">
      <c r="A428" s="9">
        <v>476</v>
      </c>
      <c r="B428" s="13" t="str">
        <f>IFERROR(VLOOKUP(A428,Vocabulary!$A:$J,2,),"")</f>
        <v>heeftVerblijfplaats</v>
      </c>
      <c r="C428" s="13" t="str">
        <f>IF($A428&lt;&gt;"",VLOOKUP($A428,Vocabulary!$A:$J,10,),"")</f>
        <v>&lt;vl-persoon:heeftVerblijfplaats&gt;</v>
      </c>
      <c r="D428" s="17" t="str">
        <f>IF($A428&lt;&gt;"",IF(VLOOKUP($A428,Vocabulary!$A:$J,3,)=0,"",VLOOKUP($A428,Vocabulary!$A:$J,3,)),"")</f>
        <v>Plaats waar een persoon verblijft.</v>
      </c>
      <c r="E428" s="17" t="str">
        <f>IF($A428&lt;&gt;"",IF(VLOOKUP($A428,Vocabulary!$A:$J,7,)=0,"",VLOOKUP($A428,Vocabulary!$A:$J,7,)),"")</f>
        <v/>
      </c>
      <c r="F428" s="12" t="str">
        <f>IF($A428&lt;&gt;"",VLOOKUP($A428,Vocabulary!$A:$J,4,),"")</f>
        <v>Person</v>
      </c>
      <c r="J428" s="9" t="s">
        <v>764</v>
      </c>
    </row>
    <row r="429" spans="1:10" x14ac:dyDescent="0.3">
      <c r="A429" s="9">
        <v>477</v>
      </c>
      <c r="B429" s="13" t="str">
        <f>IFERROR(VLOOKUP(A429,Vocabulary!$A:$J,2,),"")</f>
        <v>isHoofdVan</v>
      </c>
      <c r="C429" s="13" t="str">
        <f>IF($A429&lt;&gt;"",VLOOKUP($A429,Vocabulary!$A:$J,10,),"")</f>
        <v>&lt;vl-persoon:isHoofdVan&gt;</v>
      </c>
      <c r="D429" s="17" t="str">
        <f>IF($A429&lt;&gt;"",IF(VLOOKUP($A429,Vocabulary!$A:$J,3,)=0,"",VLOOKUP($A429,Vocabulary!$A:$J,3,)),"")</f>
        <v>Persoon die standaard het gezin vertegenwoordigt.</v>
      </c>
      <c r="E429" s="17" t="str">
        <f>IF($A429&lt;&gt;"",IF(VLOOKUP($A429,Vocabulary!$A:$J,7,)=0,"",VLOOKUP($A429,Vocabulary!$A:$J,7,)),"")</f>
        <v/>
      </c>
      <c r="F429" s="12" t="str">
        <f>IF($A429&lt;&gt;"",VLOOKUP($A429,Vocabulary!$A:$J,4,),"")</f>
        <v>Person</v>
      </c>
      <c r="J429" s="9" t="s">
        <v>764</v>
      </c>
    </row>
    <row r="430" spans="1:10" x14ac:dyDescent="0.3">
      <c r="A430" s="9">
        <v>478</v>
      </c>
      <c r="B430" s="13" t="str">
        <f>IFERROR(VLOOKUP(A430,Vocabulary!$A:$J,2,),"")</f>
        <v>isLidVan</v>
      </c>
      <c r="C430" s="13" t="str">
        <f>IF($A430&lt;&gt;"",VLOOKUP($A430,Vocabulary!$A:$J,10,),"")</f>
        <v>&lt;vl-persoon:isLidVan&gt;</v>
      </c>
      <c r="D430" s="17" t="str">
        <f>IF($A430&lt;&gt;"",IF(VLOOKUP($A430,Vocabulary!$A:$J,3,)=0,"",VLOOKUP($A430,Vocabulary!$A:$J,3,)),"")</f>
        <v>Persoon die tot een gezin behoort.</v>
      </c>
      <c r="E430" s="17" t="str">
        <f>IF($A430&lt;&gt;"",IF(VLOOKUP($A430,Vocabulary!$A:$J,7,)=0,"",VLOOKUP($A430,Vocabulary!$A:$J,7,)),"")</f>
        <v/>
      </c>
      <c r="F430" s="12" t="str">
        <f>IF($A430&lt;&gt;"",VLOOKUP($A430,Vocabulary!$A:$J,4,),"")</f>
        <v>Person</v>
      </c>
      <c r="J430" s="9" t="s">
        <v>764</v>
      </c>
    </row>
    <row r="431" spans="1:10" x14ac:dyDescent="0.3">
      <c r="A431" s="9">
        <v>479</v>
      </c>
      <c r="B431" s="13" t="str">
        <f>IFERROR(VLOOKUP(A431,Vocabulary!$A:$J,2,),"")</f>
        <v>isRelatieMet</v>
      </c>
      <c r="C431" s="13" t="str">
        <f>IF($A431&lt;&gt;"",VLOOKUP($A431,Vocabulary!$A:$J,10,),"")</f>
        <v>&lt;vl-persoon:isRelatieMet&gt;</v>
      </c>
      <c r="D431" s="17" t="str">
        <f>IF($A431&lt;&gt;"",IF(VLOOKUP($A431,Vocabulary!$A:$J,3,)=0,"",VLOOKUP($A431,Vocabulary!$A:$J,3,)),"")</f>
        <v>Persoon waarmee de persoon gerelateerd is.</v>
      </c>
      <c r="E431" s="17" t="str">
        <f>IF($A431&lt;&gt;"",IF(VLOOKUP($A431,Vocabulary!$A:$J,7,)=0,"",VLOOKUP($A431,Vocabulary!$A:$J,7,)),"")</f>
        <v/>
      </c>
      <c r="F431" s="12" t="str">
        <f>IF($A431&lt;&gt;"",VLOOKUP($A431,Vocabulary!$A:$J,4,),"")</f>
        <v>Person</v>
      </c>
      <c r="J431" s="9" t="s">
        <v>764</v>
      </c>
    </row>
    <row r="432" spans="1:10" x14ac:dyDescent="0.3">
      <c r="A432" s="9">
        <v>480</v>
      </c>
      <c r="B432" s="13" t="str">
        <f>IFERROR(VLOOKUP(A432,Vocabulary!$A:$J,2,),"")</f>
        <v>nationaliteit</v>
      </c>
      <c r="C432" s="13" t="str">
        <f>IF($A432&lt;&gt;"",VLOOKUP($A432,Vocabulary!$A:$J,10,),"")</f>
        <v>&lt;vl-persoon:nationaliteit&gt;</v>
      </c>
      <c r="D432" s="17" t="str">
        <f>IF($A432&lt;&gt;"",IF(VLOOKUP($A432,Vocabulary!$A:$J,3,)=0,"",VLOOKUP($A432,Vocabulary!$A:$J,3,)),"")</f>
        <v>De nationaliteit vd persoon.</v>
      </c>
      <c r="E432" s="17" t="str">
        <f>IF($A432&lt;&gt;"",IF(VLOOKUP($A432,Vocabulary!$A:$J,7,)=0,"",VLOOKUP($A432,Vocabulary!$A:$J,7,)),"")</f>
        <v/>
      </c>
      <c r="F432" s="12" t="str">
        <f>IF($A432&lt;&gt;"",VLOOKUP($A432,Vocabulary!$A:$J,4,),"")</f>
        <v>Person</v>
      </c>
      <c r="J432" s="9" t="s">
        <v>764</v>
      </c>
    </row>
    <row r="433" spans="1:10" x14ac:dyDescent="0.3">
      <c r="A433" s="9">
        <v>481</v>
      </c>
      <c r="B433" s="13" t="str">
        <f>IFERROR(VLOOKUP(A433,Vocabulary!$A:$J,2,),"")</f>
        <v>plaats</v>
      </c>
      <c r="C433" s="13" t="str">
        <f>IF($A433&lt;&gt;"",VLOOKUP($A433,Vocabulary!$A:$J,10,),"")</f>
        <v>&lt;vl-persoon:plaats&gt;</v>
      </c>
      <c r="D433" s="17" t="str">
        <f>IF($A433&lt;&gt;"",IF(VLOOKUP($A433,Vocabulary!$A:$J,3,)=0,"",VLOOKUP($A433,Vocabulary!$A:$J,3,)),"")</f>
        <v>Plaats waar de gebeurtenis plaatsvond.</v>
      </c>
      <c r="E433" s="17" t="str">
        <f>IF($A433&lt;&gt;"",IF(VLOOKUP($A433,Vocabulary!$A:$J,7,)=0,"",VLOOKUP($A433,Vocabulary!$A:$J,7,)),"")</f>
        <v/>
      </c>
      <c r="F433" s="12" t="str">
        <f>IF($A433&lt;&gt;"",VLOOKUP($A433,Vocabulary!$A:$J,4,),"")</f>
        <v>Person</v>
      </c>
      <c r="J433" s="9" t="s">
        <v>764</v>
      </c>
    </row>
    <row r="434" spans="1:10" x14ac:dyDescent="0.3">
      <c r="A434" s="9">
        <v>482</v>
      </c>
      <c r="B434" s="13" t="str">
        <f>IFERROR(VLOOKUP(A434,Vocabulary!$A:$J,2,),"")</f>
        <v>registratie</v>
      </c>
      <c r="C434" s="13" t="str">
        <f>IF($A434&lt;&gt;"",VLOOKUP($A434,Vocabulary!$A:$J,10,),"")</f>
        <v>&lt;vl-persoon:registratie&gt;</v>
      </c>
      <c r="D434" s="17" t="str">
        <f>IF($A434&lt;&gt;"",IF(VLOOKUP($A434,Vocabulary!$A:$J,3,)=0,"",VLOOKUP($A434,Vocabulary!$A:$J,3,)),"")</f>
        <v>Identificatiecode vd persoon ih register.</v>
      </c>
      <c r="E434" s="17" t="str">
        <f>IF($A434&lt;&gt;"",IF(VLOOKUP($A434,Vocabulary!$A:$J,7,)=0,"",VLOOKUP($A434,Vocabulary!$A:$J,7,)),"")</f>
        <v/>
      </c>
      <c r="F434" s="12" t="str">
        <f>IF($A434&lt;&gt;"",VLOOKUP($A434,Vocabulary!$A:$J,4,),"")</f>
        <v>Person</v>
      </c>
      <c r="J434" s="9" t="s">
        <v>764</v>
      </c>
    </row>
    <row r="435" spans="1:10" x14ac:dyDescent="0.3">
      <c r="A435" s="9">
        <v>483</v>
      </c>
      <c r="B435" s="13" t="str">
        <f>IFERROR(VLOOKUP(A435,Vocabulary!$A:$J,2,),"")</f>
        <v>type</v>
      </c>
      <c r="C435" s="13" t="str">
        <f>IF($A435&lt;&gt;"",VLOOKUP($A435,Vocabulary!$A:$J,10,),"")</f>
        <v>&lt;vl-persoon:type&gt;</v>
      </c>
      <c r="D435" s="17" t="str">
        <f>IF($A435&lt;&gt;"",IF(VLOOKUP($A435,Vocabulary!$A:$J,3,)=0,"",VLOOKUP($A435,Vocabulary!$A:$J,3,)),"")</f>
        <v>Aard vd burgerlijke staat.</v>
      </c>
      <c r="E435" s="17" t="str">
        <f>IF($A435&lt;&gt;"",IF(VLOOKUP($A435,Vocabulary!$A:$J,7,)=0,"",VLOOKUP($A435,Vocabulary!$A:$J,7,)),"")</f>
        <v/>
      </c>
      <c r="F435" s="12" t="str">
        <f>IF($A435&lt;&gt;"",VLOOKUP($A435,Vocabulary!$A:$J,4,),"")</f>
        <v>Person</v>
      </c>
      <c r="J435" s="9" t="s">
        <v>764</v>
      </c>
    </row>
    <row r="436" spans="1:10" x14ac:dyDescent="0.3">
      <c r="A436" s="9">
        <v>484</v>
      </c>
      <c r="B436" s="13" t="str">
        <f>IFERROR(VLOOKUP(A436,Vocabulary!$A:$J,2,),"")</f>
        <v>verblijfsadres</v>
      </c>
      <c r="C436" s="13" t="str">
        <f>IF($A436&lt;&gt;"",VLOOKUP($A436,Vocabulary!$A:$J,10,),"")</f>
        <v>&lt;vl-persoon:verblijfsadres&gt;</v>
      </c>
      <c r="D436" s="17" t="str">
        <f>IF($A436&lt;&gt;"",IF(VLOOKUP($A436,Vocabulary!$A:$J,3,)=0,"",VLOOKUP($A436,Vocabulary!$A:$J,3,)),"")</f>
        <v>Plaats waar een persoon al dan niet tijdelijk woont of logeert.</v>
      </c>
      <c r="E436" s="17" t="str">
        <f>IF($A436&lt;&gt;"",IF(VLOOKUP($A436,Vocabulary!$A:$J,7,)=0,"",VLOOKUP($A436,Vocabulary!$A:$J,7,)),"")</f>
        <v/>
      </c>
      <c r="F436" s="12" t="str">
        <f>IF($A436&lt;&gt;"",VLOOKUP($A436,Vocabulary!$A:$J,4,),"")</f>
        <v>Person</v>
      </c>
      <c r="J436" s="9" t="s">
        <v>764</v>
      </c>
    </row>
    <row r="437" spans="1:10" x14ac:dyDescent="0.3">
      <c r="A437" s="9">
        <v>485</v>
      </c>
      <c r="B437" s="13" t="str">
        <f>IFERROR(VLOOKUP(A437,Vocabulary!$A:$J,2,),"")</f>
        <v>volledigeNaam</v>
      </c>
      <c r="C437" s="13" t="str">
        <f>IF($A437&lt;&gt;"",VLOOKUP($A437,Vocabulary!$A:$J,10,),"")</f>
        <v>&lt;vl-persoon:volledigeNaam&gt;</v>
      </c>
      <c r="D437" s="17" t="str">
        <f>IF($A437&lt;&gt;"",IF(VLOOKUP($A437,Vocabulary!$A:$J,3,)=0,"",VLOOKUP($A437,Vocabulary!$A:$J,3,)),"")</f>
        <v>De volledige naam vd persoon, doorgaans de combinatie van voornamen en achternaam.</v>
      </c>
      <c r="E437" s="17" t="str">
        <f>IF($A437&lt;&gt;"",IF(VLOOKUP($A437,Vocabulary!$A:$J,7,)=0,"",VLOOKUP($A437,Vocabulary!$A:$J,7,)),"")</f>
        <v/>
      </c>
      <c r="F437" s="12" t="str">
        <f>IF($A437&lt;&gt;"",VLOOKUP($A437,Vocabulary!$A:$J,4,),"")</f>
        <v>Person</v>
      </c>
      <c r="J437" s="9" t="s">
        <v>764</v>
      </c>
    </row>
    <row r="438" spans="1:10" x14ac:dyDescent="0.3">
      <c r="A438" s="9">
        <v>486</v>
      </c>
      <c r="B438" s="13" t="str">
        <f>IFERROR(VLOOKUP(A438,Vocabulary!$A:$J,2,),"")</f>
        <v>Fusie</v>
      </c>
      <c r="C438" s="13" t="str">
        <f>IF($A438&lt;&gt;"",VLOOKUP($A438,Vocabulary!$A:$J,10,),"")</f>
        <v>&lt;vl-organisatie:Fusie&gt;</v>
      </c>
      <c r="D438" s="17" t="str">
        <f>IF($A438&lt;&gt;"",IF(VLOOKUP($A438,Vocabulary!$A:$J,3,)=0,"",VLOOKUP($A438,Vocabulary!$A:$J,3,)),"")</f>
        <v>Gebeurtenis waarbij twee organisaties samen een nieuwe organisatie vormen.</v>
      </c>
      <c r="E438" s="17" t="str">
        <f>IF($A438&lt;&gt;"",IF(VLOOKUP($A438,Vocabulary!$A:$J,7,)=0,"",VLOOKUP($A438,Vocabulary!$A:$J,7,)),"")</f>
        <v/>
      </c>
      <c r="F438" s="12" t="str">
        <f>IF($A438&lt;&gt;"",VLOOKUP($A438,Vocabulary!$A:$J,4,),"")</f>
        <v>Organization</v>
      </c>
      <c r="J438" s="9" t="s">
        <v>764</v>
      </c>
    </row>
    <row r="439" spans="1:10" x14ac:dyDescent="0.3">
      <c r="A439" s="9">
        <v>487</v>
      </c>
      <c r="B439" s="13" t="str">
        <f>IFERROR(VLOOKUP(A439,Vocabulary!$A:$J,2,),"")</f>
        <v>Hoedanigheid</v>
      </c>
      <c r="C439" s="13" t="str">
        <f>IF($A439&lt;&gt;"",VLOOKUP($A439,Vocabulary!$A:$J,10,),"")</f>
        <v>&lt;vl-organisatie:Hoedanigheid&gt;</v>
      </c>
      <c r="D439" s="17" t="str">
        <f>IF($A439&lt;&gt;"",IF(VLOOKUP($A439,Vocabulary!$A:$J,3,)=0,"",VLOOKUP($A439,Vocabulary!$A:$J,3,)),"")</f>
        <v xml:space="preserve">Agent met een positie. 
Gebruik
 Laat een functie toe om te handelen,bv ihkv een dienstverlening (bv diversiteitsplan wordt opgemaakt door diversiteitsambtenaar). </v>
      </c>
      <c r="E439" s="17" t="str">
        <f>IF($A439&lt;&gt;"",IF(VLOOKUP($A439,Vocabulary!$A:$J,7,)=0,"",VLOOKUP($A439,Vocabulary!$A:$J,7,)),"")</f>
        <v/>
      </c>
      <c r="F439" s="12" t="str">
        <f>IF($A439&lt;&gt;"",VLOOKUP($A439,Vocabulary!$A:$J,4,),"")</f>
        <v>Organization</v>
      </c>
      <c r="J439" s="9" t="s">
        <v>764</v>
      </c>
    </row>
    <row r="440" spans="1:10" x14ac:dyDescent="0.3">
      <c r="A440" s="9">
        <v>488</v>
      </c>
      <c r="B440" s="13" t="str">
        <f>IFERROR(VLOOKUP(A440,Vocabulary!$A:$J,2,),"")</f>
        <v>Splitsing</v>
      </c>
      <c r="C440" s="13" t="str">
        <f>IF($A440&lt;&gt;"",VLOOKUP($A440,Vocabulary!$A:$J,10,),"")</f>
        <v>&lt;vl-organisatie:Splitsing&gt;</v>
      </c>
      <c r="D440" s="17" t="str">
        <f>IF($A440&lt;&gt;"",IF(VLOOKUP($A440,Vocabulary!$A:$J,3,)=0,"",VLOOKUP($A440,Vocabulary!$A:$J,3,)),"")</f>
        <v>Gebeurtenis waarbij uit één organisatie twee organisaties worden gevormd.</v>
      </c>
      <c r="E440" s="17" t="str">
        <f>IF($A440&lt;&gt;"",IF(VLOOKUP($A440,Vocabulary!$A:$J,7,)=0,"",VLOOKUP($A440,Vocabulary!$A:$J,7,)),"")</f>
        <v/>
      </c>
      <c r="F440" s="12" t="str">
        <f>IF($A440&lt;&gt;"",VLOOKUP($A440,Vocabulary!$A:$J,4,),"")</f>
        <v>Organization</v>
      </c>
      <c r="J440" s="9" t="s">
        <v>764</v>
      </c>
    </row>
    <row r="441" spans="1:10" x14ac:dyDescent="0.3">
      <c r="A441" s="9">
        <v>489</v>
      </c>
      <c r="B441" s="13" t="str">
        <f>IFERROR(VLOOKUP(A441,Vocabulary!$A:$J,2,),"")</f>
        <v>Stopzetting</v>
      </c>
      <c r="C441" s="13" t="str">
        <f>IF($A441&lt;&gt;"",VLOOKUP($A441,Vocabulary!$A:$J,10,),"")</f>
        <v>&lt;vl-organisatie:Stopzetting&gt;</v>
      </c>
      <c r="D441" s="17" t="str">
        <f>IF($A441&lt;&gt;"",IF(VLOOKUP($A441,Vocabulary!$A:$J,3,)=0,"",VLOOKUP($A441,Vocabulary!$A:$J,3,)),"")</f>
        <v>Gebeurtenis waarbij een organisatie is stopgezet.</v>
      </c>
      <c r="E441" s="17" t="str">
        <f>IF($A441&lt;&gt;"",IF(VLOOKUP($A441,Vocabulary!$A:$J,7,)=0,"",VLOOKUP($A441,Vocabulary!$A:$J,7,)),"")</f>
        <v/>
      </c>
      <c r="F441" s="12" t="str">
        <f>IF($A441&lt;&gt;"",VLOOKUP($A441,Vocabulary!$A:$J,4,),"")</f>
        <v>Organization</v>
      </c>
      <c r="J441" s="9" t="s">
        <v>764</v>
      </c>
    </row>
    <row r="442" spans="1:10" x14ac:dyDescent="0.3">
      <c r="A442" s="9">
        <v>490</v>
      </c>
      <c r="B442" s="13" t="str">
        <f>IFERROR(VLOOKUP(A442,Vocabulary!$A:$J,2,),"")</f>
        <v>Vervanging</v>
      </c>
      <c r="C442" s="13" t="str">
        <f>IF($A442&lt;&gt;"",VLOOKUP($A442,Vocabulary!$A:$J,10,),"")</f>
        <v>&lt;vl-organisatie:Vervanging&gt;</v>
      </c>
      <c r="D442" s="17" t="str">
        <f>IF($A442&lt;&gt;"",IF(VLOOKUP($A442,Vocabulary!$A:$J,3,)=0,"",VLOOKUP($A442,Vocabulary!$A:$J,3,)),"")</f>
        <v xml:space="preserve">Gebeurtenis waarbij een organisatie wordt vervangen door een andere. 
Gebruik
 Bvb doorstart ve bedrijf na technisch faillissement. </v>
      </c>
      <c r="E442" s="17" t="str">
        <f>IF($A442&lt;&gt;"",IF(VLOOKUP($A442,Vocabulary!$A:$J,7,)=0,"",VLOOKUP($A442,Vocabulary!$A:$J,7,)),"")</f>
        <v/>
      </c>
      <c r="F442" s="12" t="str">
        <f>IF($A442&lt;&gt;"",VLOOKUP($A442,Vocabulary!$A:$J,4,),"")</f>
        <v>Organization</v>
      </c>
      <c r="J442" s="9" t="s">
        <v>764</v>
      </c>
    </row>
    <row r="443" spans="1:10" x14ac:dyDescent="0.3">
      <c r="A443" s="9">
        <v>491</v>
      </c>
      <c r="B443" s="13" t="str">
        <f>IFERROR(VLOOKUP(A443,Vocabulary!$A:$J,2,),"")</f>
        <v>bestaatUit</v>
      </c>
      <c r="C443" s="13" t="str">
        <f>IF($A443&lt;&gt;"",VLOOKUP($A443,Vocabulary!$A:$J,10,),"")</f>
        <v>&lt;vl-organisatie:bestaatUit&gt;</v>
      </c>
      <c r="D443" s="17" t="str">
        <f>IF($A443&lt;&gt;"",IF(VLOOKUP($A443,Vocabulary!$A:$J,3,)=0,"",VLOOKUP($A443,Vocabulary!$A:$J,3,)),"")</f>
        <v>Adresseerbaar object dat met de vestiging overeenstemt.</v>
      </c>
      <c r="E443" s="17" t="str">
        <f>IF($A443&lt;&gt;"",IF(VLOOKUP($A443,Vocabulary!$A:$J,7,)=0,"",VLOOKUP($A443,Vocabulary!$A:$J,7,)),"")</f>
        <v/>
      </c>
      <c r="F443" s="12" t="str">
        <f>IF($A443&lt;&gt;"",VLOOKUP($A443,Vocabulary!$A:$J,4,),"")</f>
        <v>Organization</v>
      </c>
      <c r="J443" s="9" t="s">
        <v>764</v>
      </c>
    </row>
    <row r="444" spans="1:10" x14ac:dyDescent="0.3">
      <c r="A444" s="9">
        <v>492</v>
      </c>
      <c r="B444" s="13" t="str">
        <f>IFERROR(VLOOKUP(A444,Vocabulary!$A:$J,2,),"")</f>
        <v>contactinfo</v>
      </c>
      <c r="C444" s="13" t="str">
        <f>IF($A444&lt;&gt;"",VLOOKUP($A444,Vocabulary!$A:$J,10,),"")</f>
        <v>&lt;vl-organisatie:contactinfo&gt;</v>
      </c>
      <c r="D444" s="17" t="str">
        <f>IF($A444&lt;&gt;"",IF(VLOOKUP($A444,Vocabulary!$A:$J,3,)=0,"",VLOOKUP($A444,Vocabulary!$A:$J,3,)),"")</f>
        <v>Informatie zoals email, telefoon die toelaat de hoedanigheid te contacteren.</v>
      </c>
      <c r="E444" s="17" t="str">
        <f>IF($A444&lt;&gt;"",IF(VLOOKUP($A444,Vocabulary!$A:$J,7,)=0,"",VLOOKUP($A444,Vocabulary!$A:$J,7,)),"")</f>
        <v/>
      </c>
      <c r="F444" s="12" t="str">
        <f>IF($A444&lt;&gt;"",VLOOKUP($A444,Vocabulary!$A:$J,4,),"")</f>
        <v>Organization</v>
      </c>
      <c r="J444" s="9" t="s">
        <v>764</v>
      </c>
    </row>
    <row r="445" spans="1:10" x14ac:dyDescent="0.3">
      <c r="A445" s="9">
        <v>493</v>
      </c>
      <c r="B445" s="13" t="str">
        <f>IFERROR(VLOOKUP(A445,Vocabulary!$A:$J,2,),"")</f>
        <v>rechtspersoonlijkheid</v>
      </c>
      <c r="C445" s="13" t="str">
        <f>IF($A445&lt;&gt;"",VLOOKUP($A445,Vocabulary!$A:$J,10,),"")</f>
        <v>&lt;vl-organisatie:rechtspersoonlijkheid&gt;</v>
      </c>
      <c r="D445" s="17" t="str">
        <f>IF($A445&lt;&gt;"",IF(VLOOKUP($A445,Vocabulary!$A:$J,3,)=0,"",VLOOKUP($A445,Vocabulary!$A:$J,3,)),"")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5" s="17" t="str">
        <f>IF($A445&lt;&gt;"",IF(VLOOKUP($A445,Vocabulary!$A:$J,7,)=0,"",VLOOKUP($A445,Vocabulary!$A:$J,7,)),"")</f>
        <v/>
      </c>
      <c r="F445" s="12" t="str">
        <f>IF($A445&lt;&gt;"",VLOOKUP($A445,Vocabulary!$A:$J,4,),"")</f>
        <v>Organization</v>
      </c>
      <c r="J445" s="9" t="s">
        <v>764</v>
      </c>
    </row>
    <row r="446" spans="1:10" x14ac:dyDescent="0.3">
      <c r="A446" s="9">
        <v>494</v>
      </c>
      <c r="B446" s="13" t="str">
        <f>IFERROR(VLOOKUP(A446,Vocabulary!$A:$J,2,),"")</f>
        <v>rechtstoestand</v>
      </c>
      <c r="C446" s="13" t="str">
        <f>IF($A446&lt;&gt;"",VLOOKUP($A446,Vocabulary!$A:$J,10,),"")</f>
        <v>&lt;vl-organisatie:rechtstoestand&gt;</v>
      </c>
      <c r="D446" s="17" t="str">
        <f>IF($A446&lt;&gt;"",IF(VLOOKUP($A446,Vocabulary!$A:$J,3,)=0,"",VLOOKUP($A446,Vocabulary!$A:$J,3,)),"")</f>
        <v xml:space="preserve">Status van de geregistreerde organisatie. 
Gebruik
Stemt in de KBO overeen met rechtstoestand, bvb normale toestand, gerechtelijk akkoord, opening faillissement etc. </v>
      </c>
      <c r="E446" s="17" t="str">
        <f>IF($A446&lt;&gt;"",IF(VLOOKUP($A446,Vocabulary!$A:$J,7,)=0,"",VLOOKUP($A446,Vocabulary!$A:$J,7,)),"")</f>
        <v/>
      </c>
      <c r="F446" s="12" t="str">
        <f>IF($A446&lt;&gt;"",VLOOKUP($A446,Vocabulary!$A:$J,4,),"")</f>
        <v>Organization</v>
      </c>
      <c r="J446" s="9" t="s">
        <v>764</v>
      </c>
    </row>
    <row r="447" spans="1:10" x14ac:dyDescent="0.3">
      <c r="A447" s="9">
        <v>495</v>
      </c>
      <c r="B447" s="13" t="str">
        <f>IFERROR(VLOOKUP(A447,Vocabulary!$A:$J,2,),"")</f>
        <v>rechtsvorm</v>
      </c>
      <c r="C447" s="13" t="str">
        <f>IF($A447&lt;&gt;"",VLOOKUP($A447,Vocabulary!$A:$J,10,),"")</f>
        <v>&lt;vl-organisatie:rechtsvorm&gt;</v>
      </c>
      <c r="D447" s="17" t="str">
        <f>IF($A447&lt;&gt;"",IF(VLOOKUP($A447,Vocabulary!$A:$J,3,)=0,"",VLOOKUP($A447,Vocabulary!$A:$J,3,)),"")</f>
        <v xml:space="preserve">Juridisch statuut van de geregistreerde organisatie. 
Gebruik
Stemt in de KBO overeen met rechtsvorm, bvb NV, VZW, Stad/Gemeente, OCMW etc. </v>
      </c>
      <c r="E447" s="17" t="str">
        <f>IF($A447&lt;&gt;"",IF(VLOOKUP($A447,Vocabulary!$A:$J,7,)=0,"",VLOOKUP($A447,Vocabulary!$A:$J,7,)),"")</f>
        <v/>
      </c>
      <c r="F447" s="12" t="str">
        <f>IF($A447&lt;&gt;"",VLOOKUP($A447,Vocabulary!$A:$J,4,),"")</f>
        <v>Organization</v>
      </c>
      <c r="J447" s="9" t="s">
        <v>764</v>
      </c>
    </row>
    <row r="448" spans="1:10" x14ac:dyDescent="0.3">
      <c r="A448" s="9">
        <v>496</v>
      </c>
      <c r="B448" s="13" t="str">
        <f>IFERROR(VLOOKUP(A448,Vocabulary!$A:$J,2,),"")</f>
        <v>redenStopzetting</v>
      </c>
      <c r="C448" s="13" t="str">
        <f>IF($A448&lt;&gt;"",VLOOKUP($A448,Vocabulary!$A:$J,10,),"")</f>
        <v>&lt;vl-organisatie:redenStopzetting&gt;</v>
      </c>
      <c r="D448" s="17" t="str">
        <f>IF($A448&lt;&gt;"",IF(VLOOKUP($A448,Vocabulary!$A:$J,3,)=0,"",VLOOKUP($A448,Vocabulary!$A:$J,3,)),"")</f>
        <v xml:space="preserve">Reden waarom de organisatie is stopgezet. 
Gebruik
Bvb pensionering, faillissement </v>
      </c>
      <c r="E448" s="17" t="str">
        <f>IF($A448&lt;&gt;"",IF(VLOOKUP($A448,Vocabulary!$A:$J,7,)=0,"",VLOOKUP($A448,Vocabulary!$A:$J,7,)),"")</f>
        <v/>
      </c>
      <c r="F448" s="12" t="str">
        <f>IF($A448&lt;&gt;"",VLOOKUP($A448,Vocabulary!$A:$J,4,),"")</f>
        <v>Organization</v>
      </c>
      <c r="J448" s="9" t="s">
        <v>764</v>
      </c>
    </row>
    <row r="449" spans="1:10" x14ac:dyDescent="0.3">
      <c r="A449" s="9">
        <v>497</v>
      </c>
      <c r="B449" s="13" t="str">
        <f>IFERROR(VLOOKUP(A449,Vocabulary!$A:$J,2,),"")</f>
        <v>aanschrijfprefix</v>
      </c>
      <c r="C449" s="13" t="str">
        <f>IF($A449&lt;&gt;"",VLOOKUP($A449,Vocabulary!$A:$J,10,),"")</f>
        <v>&lt;vl-generiek-ext:aanschrijfprefix&gt;</v>
      </c>
      <c r="D449" s="17" t="str">
        <f>IF($A449&lt;&gt;"",IF(VLOOKUP($A449,Vocabulary!$A:$J,3,)=0,"",VLOOKUP($A449,Vocabulary!$A:$J,3,)),"")</f>
        <v/>
      </c>
      <c r="E449" s="17" t="str">
        <f>IF($A449&lt;&gt;"",IF(VLOOKUP($A449,Vocabulary!$A:$J,7,)=0,"",VLOOKUP($A449,Vocabulary!$A:$J,7,)),"")</f>
        <v>external terminology:
http://ww.w3.org/2006/vcard/ns#honorific-prefix</v>
      </c>
      <c r="F449" s="12" t="str">
        <f>IF($A449&lt;&gt;"",VLOOKUP($A449,Vocabulary!$A:$J,4,),"")</f>
        <v>Generic</v>
      </c>
      <c r="J449" s="9" t="s">
        <v>764</v>
      </c>
    </row>
    <row r="450" spans="1:10" x14ac:dyDescent="0.3">
      <c r="A450" s="9">
        <v>498</v>
      </c>
      <c r="B450" s="13" t="str">
        <f>IFERROR(VLOOKUP(A450,Vocabulary!$A:$J,2,),"")</f>
        <v>Activiteit</v>
      </c>
      <c r="C450" s="13" t="str">
        <f>IF($A450&lt;&gt;"",VLOOKUP($A450,Vocabulary!$A:$J,10,),"")</f>
        <v>&lt;vl-generiek-ext:Activiteit&gt;</v>
      </c>
      <c r="D450" s="17" t="str">
        <f>IF($A450&lt;&gt;"",IF(VLOOKUP($A450,Vocabulary!$A:$J,3,)=0,"",VLOOKUP($A450,Vocabulary!$A:$J,3,)),"")</f>
        <v/>
      </c>
      <c r="E450" s="17" t="str">
        <f>IF($A450&lt;&gt;"",IF(VLOOKUP($A450,Vocabulary!$A:$J,7,)=0,"",VLOOKUP($A450,Vocabulary!$A:$J,7,)),"")</f>
        <v>external terminology:
http://www.w3.org/ns/prov#Activity</v>
      </c>
      <c r="F450" s="12" t="str">
        <f>IF($A450&lt;&gt;"",VLOOKUP($A450,Vocabulary!$A:$J,4,),"")</f>
        <v>Generic</v>
      </c>
      <c r="J450" s="9" t="s">
        <v>764</v>
      </c>
    </row>
    <row r="451" spans="1:10" x14ac:dyDescent="0.3">
      <c r="A451" s="9">
        <v>499</v>
      </c>
      <c r="B451" s="13" t="str">
        <f>IFERROR(VLOOKUP(A451,Vocabulary!$A:$J,2,),"")</f>
        <v>activiteit</v>
      </c>
      <c r="C451" s="13" t="str">
        <f>IF($A451&lt;&gt;"",VLOOKUP($A451,Vocabulary!$A:$J,10,),"")</f>
        <v>&lt;vl-generiek-ext:activiteit&gt;</v>
      </c>
      <c r="D451" s="17" t="str">
        <f>IF($A451&lt;&gt;"",IF(VLOOKUP($A451,Vocabulary!$A:$J,3,)=0,"",VLOOKUP($A451,Vocabulary!$A:$J,3,)),"")</f>
        <v/>
      </c>
      <c r="E451" s="17" t="str">
        <f>IF($A451&lt;&gt;"",IF(VLOOKUP($A451,Vocabulary!$A:$J,7,)=0,"",VLOOKUP($A451,Vocabulary!$A:$J,7,)),"")</f>
        <v>external terminology:
http://www.w3.org/ns/prov#activity</v>
      </c>
      <c r="F451" s="12" t="str">
        <f>IF($A451&lt;&gt;"",VLOOKUP($A451,Vocabulary!$A:$J,4,),"")</f>
        <v>Generic</v>
      </c>
      <c r="J451" s="9" t="s">
        <v>764</v>
      </c>
    </row>
    <row r="452" spans="1:10" x14ac:dyDescent="0.3">
      <c r="A452" s="9">
        <v>500</v>
      </c>
      <c r="B452" s="13" t="str">
        <f>IFERROR(VLOOKUP(A452,Vocabulary!$A:$J,2,),"")</f>
        <v>adres</v>
      </c>
      <c r="C452" s="13" t="str">
        <f>IF($A452&lt;&gt;"",VLOOKUP($A452,Vocabulary!$A:$J,10,),"")</f>
        <v>&lt;vl-generiek-ext:adres&gt;</v>
      </c>
      <c r="D452" s="17" t="str">
        <f>IF($A452&lt;&gt;"",IF(VLOOKUP($A452,Vocabulary!$A:$J,3,)=0,"",VLOOKUP($A452,Vocabulary!$A:$J,3,)),"")</f>
        <v/>
      </c>
      <c r="E452" s="17" t="str">
        <f>IF($A452&lt;&gt;"",IF(VLOOKUP($A452,Vocabulary!$A:$J,7,)=0,"",VLOOKUP($A452,Vocabulary!$A:$J,7,)),"")</f>
        <v>external terminology:
http://www.w3.org/ns/locn#address</v>
      </c>
      <c r="F452" s="12" t="str">
        <f>IF($A452&lt;&gt;"",VLOOKUP($A452,Vocabulary!$A:$J,4,),"")</f>
        <v>Generic</v>
      </c>
      <c r="J452" s="9" t="s">
        <v>764</v>
      </c>
    </row>
    <row r="453" spans="1:10" x14ac:dyDescent="0.3">
      <c r="A453" s="9">
        <v>501</v>
      </c>
      <c r="B453" s="13" t="str">
        <f>IFERROR(VLOOKUP(A453,Vocabulary!$A:$J,2,),"")</f>
        <v>Agent</v>
      </c>
      <c r="C453" s="13" t="str">
        <f>IF($A453&lt;&gt;"",VLOOKUP($A453,Vocabulary!$A:$J,10,),"")</f>
        <v>&lt;vl-generiek-ext:Agent&gt;</v>
      </c>
      <c r="D453" s="17" t="str">
        <f>IF($A453&lt;&gt;"",IF(VLOOKUP($A453,Vocabulary!$A:$J,3,)=0,"",VLOOKUP($A453,Vocabulary!$A:$J,3,)),"")</f>
        <v>Examples of Agent include person, organization, and software agent.
A resource that acts or has the power to act.</v>
      </c>
      <c r="E453" s="17" t="str">
        <f>IF($A453&lt;&gt;"",IF(VLOOKUP($A453,Vocabulary!$A:$J,7,)=0,"",VLOOKUP($A453,Vocabulary!$A:$J,7,)),"")</f>
        <v>external terminology:
http://purl.org/dc/terms/Agent</v>
      </c>
      <c r="F453" s="12" t="str">
        <f>IF($A453&lt;&gt;"",VLOOKUP($A453,Vocabulary!$A:$J,4,),"")</f>
        <v>Generic</v>
      </c>
      <c r="J453" s="9" t="s">
        <v>764</v>
      </c>
    </row>
    <row r="454" spans="1:10" x14ac:dyDescent="0.3">
      <c r="A454" s="9">
        <v>502</v>
      </c>
      <c r="B454" s="13" t="str">
        <f>IFERROR(VLOOKUP(A454,Vocabulary!$A:$J,2,),"")</f>
        <v>Agent</v>
      </c>
      <c r="C454" s="13" t="str">
        <f>IF($A454&lt;&gt;"",VLOOKUP($A454,Vocabulary!$A:$J,10,),"")</f>
        <v>&lt;vl-generiek-ext:Agent&gt;</v>
      </c>
      <c r="D454" s="17" t="str">
        <f>IF($A454&lt;&gt;"",IF(VLOOKUP($A454,Vocabulary!$A:$J,3,)=0,"",VLOOKUP($A454,Vocabulary!$A:$J,3,)),"")</f>
        <v>An agent is something that bears some form of responsibility for an activity taking place, for the existence of an entity, or for another agent's activity.</v>
      </c>
      <c r="E454" s="17" t="str">
        <f>IF($A454&lt;&gt;"",IF(VLOOKUP($A454,Vocabulary!$A:$J,7,)=0,"",VLOOKUP($A454,Vocabulary!$A:$J,7,)),"")</f>
        <v>external terminology:
http://www.w3.org/ns/prov#Agent</v>
      </c>
      <c r="F454" s="12" t="str">
        <f>IF($A454&lt;&gt;"",VLOOKUP($A454,Vocabulary!$A:$J,4,),"")</f>
        <v>Generic</v>
      </c>
      <c r="J454" s="9" t="s">
        <v>764</v>
      </c>
    </row>
    <row r="455" spans="1:10" x14ac:dyDescent="0.3">
      <c r="A455" s="9">
        <v>503</v>
      </c>
      <c r="B455" s="13" t="str">
        <f>IFERROR(VLOOKUP(A455,Vocabulary!$A:$J,2,),"")</f>
        <v>alsGML</v>
      </c>
      <c r="C455" s="13" t="str">
        <f>IF($A455&lt;&gt;"",VLOOKUP($A455,Vocabulary!$A:$J,10,),"")</f>
        <v>&lt;vl-generiek-ext:alsGML&gt;</v>
      </c>
      <c r="D455" s="17" t="str">
        <f>IF($A455&lt;&gt;"",IF(VLOOKUP($A455,Vocabulary!$A:$J,3,)=0,"",VLOOKUP($A455,Vocabulary!$A:$J,3,)),"")</f>
        <v/>
      </c>
      <c r="E455" s="17" t="str">
        <f>IF($A455&lt;&gt;"",IF(VLOOKUP($A455,Vocabulary!$A:$J,7,)=0,"",VLOOKUP($A455,Vocabulary!$A:$J,7,)),"")</f>
        <v>external terminology:
http://www.opengis.net/ont/geosparql#asGML</v>
      </c>
      <c r="F455" s="12" t="str">
        <f>IF($A455&lt;&gt;"",VLOOKUP($A455,Vocabulary!$A:$J,4,),"")</f>
        <v>Generic</v>
      </c>
      <c r="J455" s="9" t="s">
        <v>764</v>
      </c>
    </row>
    <row r="456" spans="1:10" x14ac:dyDescent="0.3">
      <c r="A456" s="9">
        <v>504</v>
      </c>
      <c r="B456" s="13" t="str">
        <f>IFERROR(VLOOKUP(A456,Vocabulary!$A:$J,2,),"")</f>
        <v>alsWKT</v>
      </c>
      <c r="C456" s="13" t="str">
        <f>IF($A456&lt;&gt;"",VLOOKUP($A456,Vocabulary!$A:$J,10,),"")</f>
        <v>&lt;vl-generiek-ext:alsWKT&gt;</v>
      </c>
      <c r="D456" s="17" t="str">
        <f>IF($A456&lt;&gt;"",IF(VLOOKUP($A456,Vocabulary!$A:$J,3,)=0,"",VLOOKUP($A456,Vocabulary!$A:$J,3,)),"")</f>
        <v/>
      </c>
      <c r="E456" s="17" t="str">
        <f>IF($A456&lt;&gt;"",IF(VLOOKUP($A456,Vocabulary!$A:$J,7,)=0,"",VLOOKUP($A456,Vocabulary!$A:$J,7,)),"")</f>
        <v>external terminology:
http://www.opengis.net/ont/geosparql#asWKT</v>
      </c>
      <c r="F456" s="12" t="str">
        <f>IF($A456&lt;&gt;"",VLOOKUP($A456,Vocabulary!$A:$J,4,),"")</f>
        <v>Generic</v>
      </c>
      <c r="J456" s="9" t="s">
        <v>764</v>
      </c>
    </row>
    <row r="457" spans="1:10" x14ac:dyDescent="0.3">
      <c r="A457" s="9">
        <v>505</v>
      </c>
      <c r="B457" s="13" t="str">
        <f>IFERROR(VLOOKUP(A457,Vocabulary!$A:$J,2,),"")</f>
        <v>beschrijving</v>
      </c>
      <c r="C457" s="13" t="str">
        <f>IF($A457&lt;&gt;"",VLOOKUP($A457,Vocabulary!$A:$J,10,),"")</f>
        <v>&lt;vl-generiek-ext:beschrijving&gt;</v>
      </c>
      <c r="D457" s="17" t="str">
        <f>IF($A457&lt;&gt;"",IF(VLOOKUP($A457,Vocabulary!$A:$J,3,)=0,"",VLOOKUP($A457,Vocabulary!$A:$J,3,)),"")</f>
        <v/>
      </c>
      <c r="E457" s="17" t="str">
        <f>IF($A457&lt;&gt;"",IF(VLOOKUP($A457,Vocabulary!$A:$J,7,)=0,"",VLOOKUP($A457,Vocabulary!$A:$J,7,)),"")</f>
        <v>external terminology:
http://purl.org/dc/terms/description</v>
      </c>
      <c r="F457" s="12" t="str">
        <f>IF($A457&lt;&gt;"",VLOOKUP($A457,Vocabulary!$A:$J,4,),"")</f>
        <v>Generic</v>
      </c>
      <c r="J457" s="9" t="s">
        <v>764</v>
      </c>
    </row>
    <row r="458" spans="1:10" x14ac:dyDescent="0.3">
      <c r="A458" s="9">
        <v>506</v>
      </c>
      <c r="B458" s="13" t="str">
        <f>IFERROR(VLOOKUP(A458,Vocabulary!$A:$J,2,),"")</f>
        <v>Contactpunt</v>
      </c>
      <c r="C458" s="13" t="str">
        <f>IF($A458&lt;&gt;"",VLOOKUP($A458,Vocabulary!$A:$J,10,),"")</f>
        <v>&lt;vl-generiek-ext:Contactpunt&gt;</v>
      </c>
      <c r="D458" s="17" t="str">
        <f>IF($A458&lt;&gt;"",IF(VLOOKUP($A458,Vocabulary!$A:$J,3,)=0,"",VLOOKUP($A458,Vocabulary!$A:$J,3,)),"")</f>
        <v>A contact point for a person or organization.</v>
      </c>
      <c r="E458" s="17" t="str">
        <f>IF($A458&lt;&gt;"",IF(VLOOKUP($A458,Vocabulary!$A:$J,7,)=0,"",VLOOKUP($A458,Vocabulary!$A:$J,7,)),"")</f>
        <v>external terminology:
http://schema.org/ContactPoint</v>
      </c>
      <c r="F458" s="12" t="str">
        <f>IF($A458&lt;&gt;"",VLOOKUP($A458,Vocabulary!$A:$J,4,),"")</f>
        <v>Generic</v>
      </c>
      <c r="J458" s="9" t="s">
        <v>764</v>
      </c>
    </row>
    <row r="459" spans="1:10" x14ac:dyDescent="0.3">
      <c r="A459" s="9">
        <v>507</v>
      </c>
      <c r="B459" s="13" t="str">
        <f>IFERROR(VLOOKUP(A459,Vocabulary!$A:$J,2,),"")</f>
        <v>Document</v>
      </c>
      <c r="C459" s="13" t="str">
        <f>IF($A459&lt;&gt;"",VLOOKUP($A459,Vocabulary!$A:$J,10,),"")</f>
        <v>&lt;vl-generiek-ext:Document&gt;</v>
      </c>
      <c r="D459" s="17" t="str">
        <f>IF($A459&lt;&gt;"",IF(VLOOKUP($A459,Vocabulary!$A:$J,3,)=0,"",VLOOKUP($A459,Vocabulary!$A:$J,3,)),"")</f>
        <v/>
      </c>
      <c r="E459" s="17" t="str">
        <f>IF($A459&lt;&gt;"",IF(VLOOKUP($A459,Vocabulary!$A:$J,7,)=0,"",VLOOKUP($A459,Vocabulary!$A:$J,7,)),"")</f>
        <v>external terminology:
http://xmlns.com/foaf/0.1/Document</v>
      </c>
      <c r="F459" s="12" t="str">
        <f>IF($A459&lt;&gt;"",VLOOKUP($A459,Vocabulary!$A:$J,4,),"")</f>
        <v>Generic</v>
      </c>
      <c r="J459" s="9" t="s">
        <v>764</v>
      </c>
    </row>
    <row r="460" spans="1:10" x14ac:dyDescent="0.3">
      <c r="A460" s="9">
        <v>508</v>
      </c>
      <c r="B460" s="13" t="str">
        <f>IFERROR(VLOOKUP(A460,Vocabulary!$A:$J,2,),"")</f>
        <v>email</v>
      </c>
      <c r="C460" s="13" t="str">
        <f>IF($A460&lt;&gt;"",VLOOKUP($A460,Vocabulary!$A:$J,10,),"")</f>
        <v>&lt;vl-generiek-ext:email&gt;</v>
      </c>
      <c r="D460" s="17" t="str">
        <f>IF($A460&lt;&gt;"",IF(VLOOKUP($A460,Vocabulary!$A:$J,3,)=0,"",VLOOKUP($A460,Vocabulary!$A:$J,3,)),"")</f>
        <v/>
      </c>
      <c r="E460" s="17" t="str">
        <f>IF($A460&lt;&gt;"",IF(VLOOKUP($A460,Vocabulary!$A:$J,7,)=0,"",VLOOKUP($A460,Vocabulary!$A:$J,7,)),"")</f>
        <v>external terminology:
http://schema.org/email</v>
      </c>
      <c r="F460" s="12" t="str">
        <f>IF($A460&lt;&gt;"",VLOOKUP($A460,Vocabulary!$A:$J,4,),"")</f>
        <v>Generic</v>
      </c>
      <c r="J460" s="9" t="s">
        <v>764</v>
      </c>
    </row>
    <row r="461" spans="1:10" x14ac:dyDescent="0.3">
      <c r="A461" s="9">
        <v>509</v>
      </c>
      <c r="B461" s="13" t="str">
        <f>IFERROR(VLOOKUP(A461,Vocabulary!$A:$J,2,),"")</f>
        <v>Entiteit</v>
      </c>
      <c r="C461" s="13" t="str">
        <f>IF($A461&lt;&gt;"",VLOOKUP($A461,Vocabulary!$A:$J,10,),"")</f>
        <v>&lt;vl-generiek-ext:Entiteit&gt;</v>
      </c>
      <c r="D461" s="17" t="str">
        <f>IF($A461&lt;&gt;"",IF(VLOOKUP($A461,Vocabulary!$A:$J,3,)=0,"",VLOOKUP($A461,Vocabulary!$A:$J,3,)),"")</f>
        <v/>
      </c>
      <c r="E461" s="17" t="str">
        <f>IF($A461&lt;&gt;"",IF(VLOOKUP($A461,Vocabulary!$A:$J,7,)=0,"",VLOOKUP($A461,Vocabulary!$A:$J,7,)),"")</f>
        <v>external terminology:
http://www.w3.org/ns/prov#Entity</v>
      </c>
      <c r="F461" s="12" t="str">
        <f>IF($A461&lt;&gt;"",VLOOKUP($A461,Vocabulary!$A:$J,4,),"")</f>
        <v>Generic</v>
      </c>
      <c r="J461" s="9" t="s">
        <v>764</v>
      </c>
    </row>
    <row r="462" spans="1:10" x14ac:dyDescent="0.3">
      <c r="A462" s="9">
        <v>510</v>
      </c>
      <c r="B462" s="13" t="str">
        <f>IFERROR(VLOOKUP(A462,Vocabulary!$A:$J,2,),"")</f>
        <v>faxnummer</v>
      </c>
      <c r="C462" s="13" t="str">
        <f>IF($A462&lt;&gt;"",VLOOKUP($A462,Vocabulary!$A:$J,10,),"")</f>
        <v>&lt;vl-generiek-ext:faxnummer&gt;</v>
      </c>
      <c r="D462" s="17" t="str">
        <f>IF($A462&lt;&gt;"",IF(VLOOKUP($A462,Vocabulary!$A:$J,3,)=0,"",VLOOKUP($A462,Vocabulary!$A:$J,3,)),"")</f>
        <v/>
      </c>
      <c r="E462" s="17" t="str">
        <f>IF($A462&lt;&gt;"",IF(VLOOKUP($A462,Vocabulary!$A:$J,7,)=0,"",VLOOKUP($A462,Vocabulary!$A:$J,7,)),"")</f>
        <v>external terminology:
http://schema.org/faxNumber</v>
      </c>
      <c r="F462" s="12" t="str">
        <f>IF($A462&lt;&gt;"",VLOOKUP($A462,Vocabulary!$A:$J,4,),"")</f>
        <v>Generic</v>
      </c>
      <c r="J462" s="9" t="s">
        <v>764</v>
      </c>
    </row>
    <row r="463" spans="1:10" x14ac:dyDescent="0.3">
      <c r="A463" s="9">
        <v>511</v>
      </c>
      <c r="B463" s="13" t="str">
        <f>IFERROR(VLOOKUP(A463,Vocabulary!$A:$J,2,),"")</f>
        <v>FormeelKader</v>
      </c>
      <c r="C463" s="13" t="str">
        <f>IF($A463&lt;&gt;"",VLOOKUP($A463,Vocabulary!$A:$J,10,),"")</f>
        <v>&lt;vl-generiek-ext:FormeelKader&gt;</v>
      </c>
      <c r="D463" s="17" t="str">
        <f>IF($A463&lt;&gt;"",IF(VLOOKUP($A463,Vocabulary!$A:$J,3,)=0,"",VLOOKUP($A463,Vocabulary!$A:$J,3,)),"")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63" s="17" t="str">
        <f>IF($A463&lt;&gt;"",IF(VLOOKUP($A463,Vocabulary!$A:$J,7,)=0,"",VLOOKUP($A463,Vocabulary!$A:$J,7,)),"")</f>
        <v>external terminology:
http://purl.org/vocab/cpsv#FormalFramework</v>
      </c>
      <c r="F463" s="12" t="str">
        <f>IF($A463&lt;&gt;"",VLOOKUP($A463,Vocabulary!$A:$J,4,),"")</f>
        <v>Generic</v>
      </c>
      <c r="J463" s="9" t="s">
        <v>764</v>
      </c>
    </row>
    <row r="464" spans="1:10" x14ac:dyDescent="0.3">
      <c r="A464" s="9">
        <v>512</v>
      </c>
      <c r="B464" s="13" t="str">
        <f>IFERROR(VLOOKUP(A464,Vocabulary!$A:$J,2,),"")</f>
        <v>gebruikt</v>
      </c>
      <c r="C464" s="13" t="str">
        <f>IF($A464&lt;&gt;"",VLOOKUP($A464,Vocabulary!$A:$J,10,),"")</f>
        <v>&lt;vl-generiek-ext:gebruikt&gt;</v>
      </c>
      <c r="D464" s="17" t="str">
        <f>IF($A464&lt;&gt;"",IF(VLOOKUP($A464,Vocabulary!$A:$J,3,)=0,"",VLOOKUP($A464,Vocabulary!$A:$J,3,)),"")</f>
        <v/>
      </c>
      <c r="E464" s="17" t="str">
        <f>IF($A464&lt;&gt;"",IF(VLOOKUP($A464,Vocabulary!$A:$J,7,)=0,"",VLOOKUP($A464,Vocabulary!$A:$J,7,)),"")</f>
        <v>external terminology:
http://www.w3.org/ns/prov#used</v>
      </c>
      <c r="F464" s="12" t="str">
        <f>IF($A464&lt;&gt;"",VLOOKUP($A464,Vocabulary!$A:$J,4,),"")</f>
        <v>Generic</v>
      </c>
      <c r="J464" s="9" t="s">
        <v>764</v>
      </c>
    </row>
    <row r="465" spans="1:10" x14ac:dyDescent="0.3">
      <c r="A465" s="9">
        <v>513</v>
      </c>
      <c r="B465" s="13" t="str">
        <f>IFERROR(VLOOKUP(A465,Vocabulary!$A:$J,2,),"")</f>
        <v>gekwalificeerdeGeneratie</v>
      </c>
      <c r="C465" s="13" t="str">
        <f>IF($A465&lt;&gt;"",VLOOKUP($A465,Vocabulary!$A:$J,10,),"")</f>
        <v>&lt;vl-generiek-ext:gekwalificeerdeGeneratie&gt;</v>
      </c>
      <c r="D465" s="17" t="str">
        <f>IF($A465&lt;&gt;"",IF(VLOOKUP($A465,Vocabulary!$A:$J,3,)=0,"",VLOOKUP($A465,Vocabulary!$A:$J,3,)),"")</f>
        <v/>
      </c>
      <c r="E465" s="17" t="str">
        <f>IF($A465&lt;&gt;"",IF(VLOOKUP($A465,Vocabulary!$A:$J,7,)=0,"",VLOOKUP($A465,Vocabulary!$A:$J,7,)),"")</f>
        <v>external terminology:
http://www.w3.org/ns/prov#qualifiedGeneration</v>
      </c>
      <c r="F465" s="12" t="str">
        <f>IF($A465&lt;&gt;"",VLOOKUP($A465,Vocabulary!$A:$J,4,),"")</f>
        <v>Generic</v>
      </c>
      <c r="J465" s="9" t="s">
        <v>764</v>
      </c>
    </row>
    <row r="466" spans="1:10" x14ac:dyDescent="0.3">
      <c r="A466" s="9">
        <v>514</v>
      </c>
      <c r="B466" s="13" t="str">
        <f>IFERROR(VLOOKUP(A466,Vocabulary!$A:$J,2,),"")</f>
        <v>gekwalificeerdeInvalidatie</v>
      </c>
      <c r="C466" s="13" t="str">
        <f>IF($A466&lt;&gt;"",VLOOKUP($A466,Vocabulary!$A:$J,10,),"")</f>
        <v>&lt;vl-generiek-ext:gekwalificeerdeInvalidatie&gt;</v>
      </c>
      <c r="D466" s="17" t="str">
        <f>IF($A466&lt;&gt;"",IF(VLOOKUP($A466,Vocabulary!$A:$J,3,)=0,"",VLOOKUP($A466,Vocabulary!$A:$J,3,)),"")</f>
        <v/>
      </c>
      <c r="E466" s="17" t="str">
        <f>IF($A466&lt;&gt;"",IF(VLOOKUP($A466,Vocabulary!$A:$J,7,)=0,"",VLOOKUP($A466,Vocabulary!$A:$J,7,)),"")</f>
        <v>external terminology:
http://www.w3.org/ns/prov#qualifiedInvalidation</v>
      </c>
      <c r="F466" s="12" t="str">
        <f>IF($A466&lt;&gt;"",VLOOKUP($A466,Vocabulary!$A:$J,4,),"")</f>
        <v>Generic</v>
      </c>
      <c r="J466" s="9" t="s">
        <v>764</v>
      </c>
    </row>
    <row r="467" spans="1:10" x14ac:dyDescent="0.3">
      <c r="A467" s="9">
        <v>515</v>
      </c>
      <c r="B467" s="13" t="str">
        <f>IFERROR(VLOOKUP(A467,Vocabulary!$A:$J,2,),"")</f>
        <v>Generatie</v>
      </c>
      <c r="C467" s="13" t="str">
        <f>IF($A467&lt;&gt;"",VLOOKUP($A467,Vocabulary!$A:$J,10,),"")</f>
        <v>&lt;vl-generiek-ext:Generatie&gt;</v>
      </c>
      <c r="D467" s="17" t="str">
        <f>IF($A467&lt;&gt;"",IF(VLOOKUP($A467,Vocabulary!$A:$J,3,)=0,"",VLOOKUP($A467,Vocabulary!$A:$J,3,)),"")</f>
        <v/>
      </c>
      <c r="E467" s="17" t="str">
        <f>IF($A467&lt;&gt;"",IF(VLOOKUP($A467,Vocabulary!$A:$J,7,)=0,"",VLOOKUP($A467,Vocabulary!$A:$J,7,)),"")</f>
        <v>external terminology:
http://www.w3.org/ns/prov#Generation</v>
      </c>
      <c r="F467" s="12" t="str">
        <f>IF($A467&lt;&gt;"",VLOOKUP($A467,Vocabulary!$A:$J,4,),"")</f>
        <v>Generic</v>
      </c>
      <c r="J467" s="9" t="s">
        <v>764</v>
      </c>
    </row>
    <row r="468" spans="1:10" x14ac:dyDescent="0.3">
      <c r="A468" s="9">
        <v>516</v>
      </c>
      <c r="B468" s="13" t="str">
        <f>IFERROR(VLOOKUP(A468,Vocabulary!$A:$J,2,),"")</f>
        <v>Geometrie</v>
      </c>
      <c r="C468" s="13" t="str">
        <f>IF($A468&lt;&gt;"",VLOOKUP($A468,Vocabulary!$A:$J,10,),"")</f>
        <v>&lt;vl-generiek-ext:Geometrie&gt;</v>
      </c>
      <c r="D468" s="17" t="str">
        <f>IF($A468&lt;&gt;"",IF(VLOOKUP($A468,Vocabulary!$A:$J,3,)=0,"",VLOOKUP($A468,Vocabulary!$A:$J,3,)),"")</f>
        <v>The locn:Geometry class provides the means to identify a location as a point, line, polygon, etc. expressed using coordinates in some coordinate reference system.</v>
      </c>
      <c r="E468" s="17" t="str">
        <f>IF($A468&lt;&gt;"",IF(VLOOKUP($A468,Vocabulary!$A:$J,7,)=0,"",VLOOKUP($A468,Vocabulary!$A:$J,7,)),"")</f>
        <v>external terminology:
http://www.w3.org/ns/locn#Geometry</v>
      </c>
      <c r="F468" s="12" t="str">
        <f>IF($A468&lt;&gt;"",VLOOKUP($A468,Vocabulary!$A:$J,4,),"")</f>
        <v>Generic</v>
      </c>
      <c r="J468" s="9" t="s">
        <v>764</v>
      </c>
    </row>
    <row r="469" spans="1:10" x14ac:dyDescent="0.3">
      <c r="A469" s="9">
        <v>517</v>
      </c>
      <c r="B469" s="13" t="str">
        <f>IFERROR(VLOOKUP(A469,Vocabulary!$A:$J,2,),"")</f>
        <v>geometrie</v>
      </c>
      <c r="C469" s="13" t="str">
        <f>IF($A469&lt;&gt;"",VLOOKUP($A469,Vocabulary!$A:$J,10,),"")</f>
        <v>&lt;vl-generiek-ext:geometrie&gt;</v>
      </c>
      <c r="D469" s="17" t="str">
        <f>IF($A469&lt;&gt;"",IF(VLOOKUP($A469,Vocabulary!$A:$J,3,)=0,"",VLOOKUP($A469,Vocabulary!$A:$J,3,)),"")</f>
        <v/>
      </c>
      <c r="E469" s="17" t="str">
        <f>IF($A469&lt;&gt;"",IF(VLOOKUP($A469,Vocabulary!$A:$J,7,)=0,"",VLOOKUP($A469,Vocabulary!$A:$J,7,)),"")</f>
        <v>external terminology:
http://www.w3.org/ns/locn#geometry</v>
      </c>
      <c r="F469" s="12" t="str">
        <f>IF($A469&lt;&gt;"",VLOOKUP($A469,Vocabulary!$A:$J,4,),"")</f>
        <v>Generic</v>
      </c>
      <c r="J469" s="9" t="s">
        <v>764</v>
      </c>
    </row>
    <row r="470" spans="1:10" x14ac:dyDescent="0.3">
      <c r="A470" s="9">
        <v>518</v>
      </c>
      <c r="B470" s="13" t="str">
        <f>IFERROR(VLOOKUP(A470,Vocabulary!$A:$J,2,),"")</f>
        <v>Identificator</v>
      </c>
      <c r="C470" s="13" t="str">
        <f>IF($A470&lt;&gt;"",VLOOKUP($A470,Vocabulary!$A:$J,10,),"")</f>
        <v>&lt;vl-generiek-ext:Identificator&gt;</v>
      </c>
      <c r="D470" s="17" t="str">
        <f>IF($A470&lt;&gt;"",IF(VLOOKUP($A470,Vocabulary!$A:$J,3,)=0,"",VLOOKUP($A470,Vocabulary!$A:$J,3,)),"")</f>
        <v/>
      </c>
      <c r="E470" s="17" t="str">
        <f>IF($A470&lt;&gt;"",IF(VLOOKUP($A470,Vocabulary!$A:$J,7,)=0,"",VLOOKUP($A470,Vocabulary!$A:$J,7,)),"")</f>
        <v>external terminology:
http://www.w3.org/ns/adms#Identifier</v>
      </c>
      <c r="F470" s="12" t="str">
        <f>IF($A470&lt;&gt;"",VLOOKUP($A470,Vocabulary!$A:$J,4,),"")</f>
        <v>Generic</v>
      </c>
      <c r="J470" s="9" t="s">
        <v>764</v>
      </c>
    </row>
    <row r="471" spans="1:10" x14ac:dyDescent="0.3">
      <c r="A471" s="9">
        <v>519</v>
      </c>
      <c r="B471" s="13" t="str">
        <f>IFERROR(VLOOKUP(A471,Vocabulary!$A:$J,2,),"")</f>
        <v>identificator</v>
      </c>
      <c r="C471" s="13" t="str">
        <f>IF($A471&lt;&gt;"",VLOOKUP($A471,Vocabulary!$A:$J,10,),"")</f>
        <v>&lt;vl-generiek-ext:identificator&gt;</v>
      </c>
      <c r="D471" s="17" t="str">
        <f>IF($A471&lt;&gt;"",IF(VLOOKUP($A471,Vocabulary!$A:$J,3,)=0,"",VLOOKUP($A471,Vocabulary!$A:$J,3,)),"")</f>
        <v/>
      </c>
      <c r="E471" s="17" t="str">
        <f>IF($A471&lt;&gt;"",IF(VLOOKUP($A471,Vocabulary!$A:$J,7,)=0,"",VLOOKUP($A471,Vocabulary!$A:$J,7,)),"")</f>
        <v>external terminology:
http://www.w3.org/ns/adms#identifier</v>
      </c>
      <c r="F471" s="12" t="str">
        <f>IF($A471&lt;&gt;"",VLOOKUP($A471,Vocabulary!$A:$J,4,),"")</f>
        <v>Generic</v>
      </c>
      <c r="J471" s="9" t="s">
        <v>764</v>
      </c>
    </row>
    <row r="472" spans="1:10" x14ac:dyDescent="0.3">
      <c r="A472" s="9">
        <v>520</v>
      </c>
      <c r="B472" s="13" t="str">
        <f>IFERROR(VLOOKUP(A472,Vocabulary!$A:$J,2,),"")</f>
        <v>Invalidatie</v>
      </c>
      <c r="C472" s="13" t="str">
        <f>IF($A472&lt;&gt;"",VLOOKUP($A472,Vocabulary!$A:$J,10,),"")</f>
        <v>&lt;vl-generiek-ext:Invalidatie&gt;</v>
      </c>
      <c r="D472" s="17" t="str">
        <f>IF($A472&lt;&gt;"",IF(VLOOKUP($A472,Vocabulary!$A:$J,3,)=0,"",VLOOKUP($A472,Vocabulary!$A:$J,3,)),"")</f>
        <v/>
      </c>
      <c r="E472" s="17" t="str">
        <f>IF($A472&lt;&gt;"",IF(VLOOKUP($A472,Vocabulary!$A:$J,7,)=0,"",VLOOKUP($A472,Vocabulary!$A:$J,7,)),"")</f>
        <v>external terminology:
http://www.w3.org/ns/prov#Invalidation</v>
      </c>
      <c r="F472" s="12" t="str">
        <f>IF($A472&lt;&gt;"",VLOOKUP($A472,Vocabulary!$A:$J,4,),"")</f>
        <v>Generic</v>
      </c>
      <c r="J472" s="9" t="s">
        <v>764</v>
      </c>
    </row>
    <row r="473" spans="1:10" x14ac:dyDescent="0.3">
      <c r="A473" s="9">
        <v>521</v>
      </c>
      <c r="B473" s="13" t="str">
        <f>IFERROR(VLOOKUP(A473,Vocabulary!$A:$J,2,),"")</f>
        <v>isPrimairOnderwerpVan</v>
      </c>
      <c r="C473" s="13" t="str">
        <f>IF($A473&lt;&gt;"",VLOOKUP($A473,Vocabulary!$A:$J,10,),"")</f>
        <v>&lt;vl-generiek-ext:isPrimairOnderwerpVan&gt;</v>
      </c>
      <c r="D473" s="17" t="str">
        <f>IF($A473&lt;&gt;"",IF(VLOOKUP($A473,Vocabulary!$A:$J,3,)=0,"",VLOOKUP($A473,Vocabulary!$A:$J,3,)),"")</f>
        <v/>
      </c>
      <c r="E473" s="17" t="str">
        <f>IF($A473&lt;&gt;"",IF(VLOOKUP($A473,Vocabulary!$A:$J,7,)=0,"",VLOOKUP($A473,Vocabulary!$A:$J,7,)),"")</f>
        <v>external terminology:
http://xmlns.com/foaf/0.1/isPrimaryTopicOf</v>
      </c>
      <c r="F473" s="12" t="str">
        <f>IF($A473&lt;&gt;"",VLOOKUP($A473,Vocabulary!$A:$J,4,),"")</f>
        <v>Generic</v>
      </c>
      <c r="J473" s="9" t="s">
        <v>764</v>
      </c>
    </row>
    <row r="474" spans="1:10" x14ac:dyDescent="0.3">
      <c r="A474" s="9">
        <v>522</v>
      </c>
      <c r="B474" s="13" t="str">
        <f>IFERROR(VLOOKUP(A474,Vocabulary!$A:$J,2,),"")</f>
        <v>Jurisdictie</v>
      </c>
      <c r="C474" s="13" t="str">
        <f>IF($A474&lt;&gt;"",VLOOKUP($A474,Vocabulary!$A:$J,10,),"")</f>
        <v>&lt;vl-generiek-ext:Jurisdictie&gt;</v>
      </c>
      <c r="D474" s="17" t="str">
        <f>IF($A474&lt;&gt;"",IF(VLOOKUP($A474,Vocabulary!$A:$J,3,)=0,"",VLOOKUP($A474,Vocabulary!$A:$J,3,)),"")</f>
        <v/>
      </c>
      <c r="E474" s="17" t="str">
        <f>IF($A474&lt;&gt;"",IF(VLOOKUP($A474,Vocabulary!$A:$J,7,)=0,"",VLOOKUP($A474,Vocabulary!$A:$J,7,)),"")</f>
        <v>external terminology:
http://purl.org/dc/terms/Jurisdiction</v>
      </c>
      <c r="F474" s="12" t="str">
        <f>IF($A474&lt;&gt;"",VLOOKUP($A474,Vocabulary!$A:$J,4,),"")</f>
        <v>Generic</v>
      </c>
      <c r="J474" s="9" t="s">
        <v>764</v>
      </c>
    </row>
    <row r="475" spans="1:10" x14ac:dyDescent="0.3">
      <c r="A475" s="9">
        <v>523</v>
      </c>
      <c r="B475" s="13" t="str">
        <f>IFERROR(VLOOKUP(A475,Vocabulary!$A:$J,2,),"")</f>
        <v>label</v>
      </c>
      <c r="C475" s="13" t="str">
        <f>IF($A475&lt;&gt;"",VLOOKUP($A475,Vocabulary!$A:$J,10,),"")</f>
        <v>&lt;vl-generiek-ext:label&gt;</v>
      </c>
      <c r="D475" s="17" t="str">
        <f>IF($A475&lt;&gt;"",IF(VLOOKUP($A475,Vocabulary!$A:$J,3,)=0,"",VLOOKUP($A475,Vocabulary!$A:$J,3,)),"")</f>
        <v/>
      </c>
      <c r="E475" s="17" t="str">
        <f>IF($A475&lt;&gt;"",IF(VLOOKUP($A475,Vocabulary!$A:$J,7,)=0,"",VLOOKUP($A475,Vocabulary!$A:$J,7,)),"")</f>
        <v>external terminology:
http://www.w3.org/2000/01/rdf-schema#label</v>
      </c>
      <c r="F475" s="12" t="str">
        <f>IF($A475&lt;&gt;"",VLOOKUP($A475,Vocabulary!$A:$J,4,),"")</f>
        <v>Generic</v>
      </c>
      <c r="J475" s="9" t="s">
        <v>764</v>
      </c>
    </row>
    <row r="476" spans="1:10" x14ac:dyDescent="0.3">
      <c r="A476" s="9">
        <v>524</v>
      </c>
      <c r="B476" s="13" t="str">
        <f>IFERROR(VLOOKUP(A476,Vocabulary!$A:$J,2,),"")</f>
        <v>Lijnstring</v>
      </c>
      <c r="C476" s="13" t="str">
        <f>IF($A476&lt;&gt;"",VLOOKUP($A476,Vocabulary!$A:$J,10,),"")</f>
        <v>&lt;vl-generiek-ext:Lijnstring&gt;</v>
      </c>
      <c r="D476" s="17" t="str">
        <f>IF($A476&lt;&gt;"",IF(VLOOKUP($A476,Vocabulary!$A:$J,3,)=0,"",VLOOKUP($A476,Vocabulary!$A:$J,3,)),"")</f>
        <v/>
      </c>
      <c r="E476" s="17" t="str">
        <f>IF($A476&lt;&gt;"",IF(VLOOKUP($A476,Vocabulary!$A:$J,7,)=0,"",VLOOKUP($A476,Vocabulary!$A:$J,7,)),"")</f>
        <v>external terminology:
http://www.opengis.net/ont/sf#LineString</v>
      </c>
      <c r="F476" s="12" t="str">
        <f>IF($A476&lt;&gt;"",VLOOKUP($A476,Vocabulary!$A:$J,4,),"")</f>
        <v>Generic</v>
      </c>
      <c r="J476" s="9" t="s">
        <v>764</v>
      </c>
    </row>
    <row r="477" spans="1:10" x14ac:dyDescent="0.3">
      <c r="A477" s="9">
        <v>525</v>
      </c>
      <c r="B477" s="13" t="str">
        <f>IFERROR(VLOOKUP(A477,Vocabulary!$A:$J,2,),"")</f>
        <v>maker</v>
      </c>
      <c r="C477" s="13" t="str">
        <f>IF($A477&lt;&gt;"",VLOOKUP($A477,Vocabulary!$A:$J,10,),"")</f>
        <v>&lt;vl-generiek-ext:maker&gt;</v>
      </c>
      <c r="D477" s="17" t="str">
        <f>IF($A477&lt;&gt;"",IF(VLOOKUP($A477,Vocabulary!$A:$J,3,)=0,"",VLOOKUP($A477,Vocabulary!$A:$J,3,)),"")</f>
        <v/>
      </c>
      <c r="E477" s="17" t="str">
        <f>IF($A477&lt;&gt;"",IF(VLOOKUP($A477,Vocabulary!$A:$J,7,)=0,"",VLOOKUP($A477,Vocabulary!$A:$J,7,)),"")</f>
        <v>external terminology:
http://purl.org/dc/terms/creator</v>
      </c>
      <c r="F477" s="12" t="str">
        <f>IF($A477&lt;&gt;"",VLOOKUP($A477,Vocabulary!$A:$J,4,),"")</f>
        <v>Generic</v>
      </c>
      <c r="J477" s="9" t="s">
        <v>764</v>
      </c>
    </row>
    <row r="478" spans="1:10" x14ac:dyDescent="0.3">
      <c r="A478" s="9">
        <v>526</v>
      </c>
      <c r="B478" s="13" t="str">
        <f>IFERROR(VLOOKUP(A478,Vocabulary!$A:$J,2,),"")</f>
        <v>naam</v>
      </c>
      <c r="C478" s="13" t="str">
        <f>IF($A478&lt;&gt;"",VLOOKUP($A478,Vocabulary!$A:$J,10,),"")</f>
        <v>&lt;vl-generiek-ext:naam&gt;</v>
      </c>
      <c r="D478" s="17" t="str">
        <f>IF($A478&lt;&gt;"",IF(VLOOKUP($A478,Vocabulary!$A:$J,3,)=0,"",VLOOKUP($A478,Vocabulary!$A:$J,3,)),"")</f>
        <v/>
      </c>
      <c r="E478" s="17" t="str">
        <f>IF($A478&lt;&gt;"",IF(VLOOKUP($A478,Vocabulary!$A:$J,7,)=0,"",VLOOKUP($A478,Vocabulary!$A:$J,7,)),"")</f>
        <v>external terminology:
http://xmlns.com/foaf/0.1/name</v>
      </c>
      <c r="F478" s="12" t="str">
        <f>IF($A478&lt;&gt;"",VLOOKUP($A478,Vocabulary!$A:$J,4,),"")</f>
        <v>Generic</v>
      </c>
      <c r="J478" s="9" t="s">
        <v>764</v>
      </c>
    </row>
    <row r="479" spans="1:10" x14ac:dyDescent="0.3">
      <c r="A479" s="9">
        <v>527</v>
      </c>
      <c r="B479" s="13" t="str">
        <f>IFERROR(VLOOKUP(A479,Vocabulary!$A:$J,2,),"")</f>
        <v>notatie</v>
      </c>
      <c r="C479" s="13" t="str">
        <f>IF($A479&lt;&gt;"",VLOOKUP($A479,Vocabulary!$A:$J,10,),"")</f>
        <v>&lt;vl-generiek-ext:notatie&gt;</v>
      </c>
      <c r="D479" s="17" t="str">
        <f>IF($A479&lt;&gt;"",IF(VLOOKUP($A479,Vocabulary!$A:$J,3,)=0,"",VLOOKUP($A479,Vocabulary!$A:$J,3,)),"")</f>
        <v/>
      </c>
      <c r="E479" s="17" t="str">
        <f>IF($A479&lt;&gt;"",IF(VLOOKUP($A479,Vocabulary!$A:$J,7,)=0,"",VLOOKUP($A479,Vocabulary!$A:$J,7,)),"")</f>
        <v>external terminology:
http://www.w3.org/2004/02/skos/core#notation</v>
      </c>
      <c r="F479" s="12" t="str">
        <f>IF($A479&lt;&gt;"",VLOOKUP($A479,Vocabulary!$A:$J,4,),"")</f>
        <v>Generic</v>
      </c>
      <c r="J479" s="9" t="s">
        <v>764</v>
      </c>
    </row>
    <row r="480" spans="1:10" x14ac:dyDescent="0.3">
      <c r="A480" s="9">
        <v>528</v>
      </c>
      <c r="B480" s="13" t="str">
        <f>IFERROR(VLOOKUP(A480,Vocabulary!$A:$J,2,),"")</f>
        <v>onderwerp</v>
      </c>
      <c r="C480" s="13" t="str">
        <f>IF($A480&lt;&gt;"",VLOOKUP($A480,Vocabulary!$A:$J,10,),"")</f>
        <v>&lt;vl-generiek-ext:onderwerp&gt;</v>
      </c>
      <c r="D480" s="17" t="str">
        <f>IF($A480&lt;&gt;"",IF(VLOOKUP($A480,Vocabulary!$A:$J,3,)=0,"",VLOOKUP($A480,Vocabulary!$A:$J,3,)),"")</f>
        <v/>
      </c>
      <c r="E480" s="17" t="str">
        <f>IF($A480&lt;&gt;"",IF(VLOOKUP($A480,Vocabulary!$A:$J,7,)=0,"",VLOOKUP($A480,Vocabulary!$A:$J,7,)),"")</f>
        <v>external terminology:
http://data.europa.eu/m8g/subject</v>
      </c>
      <c r="F480" s="12" t="str">
        <f>IF($A480&lt;&gt;"",VLOOKUP($A480,Vocabulary!$A:$J,4,),"")</f>
        <v>Generic</v>
      </c>
      <c r="J480" s="9" t="s">
        <v>764</v>
      </c>
    </row>
    <row r="481" spans="1:10" x14ac:dyDescent="0.3">
      <c r="A481" s="9">
        <v>529</v>
      </c>
      <c r="B481" s="13" t="str">
        <f>IFERROR(VLOOKUP(A481,Vocabulary!$A:$J,2,),"")</f>
        <v>opTijdstip</v>
      </c>
      <c r="C481" s="13" t="str">
        <f>IF($A481&lt;&gt;"",VLOOKUP($A481,Vocabulary!$A:$J,10,),"")</f>
        <v>&lt;vl-generiek-ext:opTijdstip&gt;</v>
      </c>
      <c r="D481" s="17" t="str">
        <f>IF($A481&lt;&gt;"",IF(VLOOKUP($A481,Vocabulary!$A:$J,3,)=0,"",VLOOKUP($A481,Vocabulary!$A:$J,3,)),"")</f>
        <v/>
      </c>
      <c r="E481" s="17" t="str">
        <f>IF($A481&lt;&gt;"",IF(VLOOKUP($A481,Vocabulary!$A:$J,7,)=0,"",VLOOKUP($A481,Vocabulary!$A:$J,7,)),"")</f>
        <v>external terminology:
http://www.w3.org/ns/prov#atTime</v>
      </c>
      <c r="F481" s="12" t="str">
        <f>IF($A481&lt;&gt;"",VLOOKUP($A481,Vocabulary!$A:$J,4,),"")</f>
        <v>Generic</v>
      </c>
      <c r="J481" s="9" t="s">
        <v>764</v>
      </c>
    </row>
    <row r="482" spans="1:10" x14ac:dyDescent="0.3">
      <c r="A482" s="9">
        <v>530</v>
      </c>
      <c r="B482" s="13" t="str">
        <f>IFERROR(VLOOKUP(A482,Vocabulary!$A:$J,2,),"")</f>
        <v>openingsuren</v>
      </c>
      <c r="C482" s="13" t="str">
        <f>IF($A482&lt;&gt;"",VLOOKUP($A482,Vocabulary!$A:$J,10,),"")</f>
        <v>&lt;vl-generiek-ext:openingsuren&gt;</v>
      </c>
      <c r="D482" s="17" t="str">
        <f>IF($A482&lt;&gt;"",IF(VLOOKUP($A482,Vocabulary!$A:$J,3,)=0,"",VLOOKUP($A482,Vocabulary!$A:$J,3,)),"")</f>
        <v/>
      </c>
      <c r="E482" s="17" t="str">
        <f>IF($A482&lt;&gt;"",IF(VLOOKUP($A482,Vocabulary!$A:$J,7,)=0,"",VLOOKUP($A482,Vocabulary!$A:$J,7,)),"")</f>
        <v>external terminology:
http://schema.org/openingHours</v>
      </c>
      <c r="F482" s="12" t="str">
        <f>IF($A482&lt;&gt;"",VLOOKUP($A482,Vocabulary!$A:$J,4,),"")</f>
        <v>Generic</v>
      </c>
      <c r="J482" s="9" t="s">
        <v>764</v>
      </c>
    </row>
    <row r="483" spans="1:10" x14ac:dyDescent="0.3">
      <c r="A483" s="9">
        <v>531</v>
      </c>
      <c r="B483" s="13" t="str">
        <f>IFERROR(VLOOKUP(A483,Vocabulary!$A:$J,2,),"")</f>
        <v>pagina</v>
      </c>
      <c r="C483" s="13" t="str">
        <f>IF($A483&lt;&gt;"",VLOOKUP($A483,Vocabulary!$A:$J,10,),"")</f>
        <v>&lt;vl-generiek-ext:pagina&gt;</v>
      </c>
      <c r="D483" s="17" t="str">
        <f>IF($A483&lt;&gt;"",IF(VLOOKUP($A483,Vocabulary!$A:$J,3,)=0,"",VLOOKUP($A483,Vocabulary!$A:$J,3,)),"")</f>
        <v/>
      </c>
      <c r="E483" s="17" t="str">
        <f>IF($A483&lt;&gt;"",IF(VLOOKUP($A483,Vocabulary!$A:$J,7,)=0,"",VLOOKUP($A483,Vocabulary!$A:$J,7,)),"")</f>
        <v>external terminology:
http://xmlns.com/foaf/0.1/page</v>
      </c>
      <c r="F483" s="12" t="str">
        <f>IF($A483&lt;&gt;"",VLOOKUP($A483,Vocabulary!$A:$J,4,),"")</f>
        <v>Generic</v>
      </c>
      <c r="J483" s="9" t="s">
        <v>764</v>
      </c>
    </row>
    <row r="484" spans="1:10" x14ac:dyDescent="0.3">
      <c r="A484" s="9">
        <v>532</v>
      </c>
      <c r="B484" s="13" t="str">
        <f>IFERROR(VLOOKUP(A484,Vocabulary!$A:$J,2,),"")</f>
        <v>Polygoon</v>
      </c>
      <c r="C484" s="13" t="str">
        <f>IF($A484&lt;&gt;"",VLOOKUP($A484,Vocabulary!$A:$J,10,),"")</f>
        <v>&lt;vl-generiek-ext:Polygoon&gt;</v>
      </c>
      <c r="D484" s="17" t="str">
        <f>IF($A484&lt;&gt;"",IF(VLOOKUP($A484,Vocabulary!$A:$J,3,)=0,"",VLOOKUP($A484,Vocabulary!$A:$J,3,)),"")</f>
        <v/>
      </c>
      <c r="E484" s="17" t="str">
        <f>IF($A484&lt;&gt;"",IF(VLOOKUP($A484,Vocabulary!$A:$J,7,)=0,"",VLOOKUP($A484,Vocabulary!$A:$J,7,)),"")</f>
        <v>external terminology:
http://www.opengis.net/ont/sf#Polygon</v>
      </c>
      <c r="F484" s="12" t="str">
        <f>IF($A484&lt;&gt;"",VLOOKUP($A484,Vocabulary!$A:$J,4,),"")</f>
        <v>Generic</v>
      </c>
      <c r="J484" s="9" t="s">
        <v>764</v>
      </c>
    </row>
    <row r="485" spans="1:10" x14ac:dyDescent="0.3">
      <c r="A485" s="9">
        <v>533</v>
      </c>
      <c r="B485" s="13" t="str">
        <f>IFERROR(VLOOKUP(A485,Vocabulary!$A:$J,2,),"")</f>
        <v>Punt</v>
      </c>
      <c r="C485" s="13" t="str">
        <f>IF($A485&lt;&gt;"",VLOOKUP($A485,Vocabulary!$A:$J,10,),"")</f>
        <v>&lt;vl-generiek-ext:Punt&gt;</v>
      </c>
      <c r="D485" s="17" t="str">
        <f>IF($A485&lt;&gt;"",IF(VLOOKUP($A485,Vocabulary!$A:$J,3,)=0,"",VLOOKUP($A485,Vocabulary!$A:$J,3,)),"")</f>
        <v/>
      </c>
      <c r="E485" s="17" t="str">
        <f>IF($A485&lt;&gt;"",IF(VLOOKUP($A485,Vocabulary!$A:$J,7,)=0,"",VLOOKUP($A485,Vocabulary!$A:$J,7,)),"")</f>
        <v>external terminology:
http://www.opengis.net/ont/sf#Point</v>
      </c>
      <c r="F485" s="12" t="str">
        <f>IF($A485&lt;&gt;"",VLOOKUP($A485,Vocabulary!$A:$J,4,),"")</f>
        <v>Generic</v>
      </c>
      <c r="J485" s="9" t="s">
        <v>764</v>
      </c>
    </row>
    <row r="486" spans="1:10" x14ac:dyDescent="0.3">
      <c r="A486" s="9">
        <v>534</v>
      </c>
      <c r="B486" s="13" t="str">
        <f>IFERROR(VLOOKUP(A486,Vocabulary!$A:$J,2,),"")</f>
        <v>relatie</v>
      </c>
      <c r="C486" s="13" t="str">
        <f>IF($A486&lt;&gt;"",VLOOKUP($A486,Vocabulary!$A:$J,10,),"")</f>
        <v>&lt;vl-generiek-ext:relatie&gt;</v>
      </c>
      <c r="D486" s="17" t="str">
        <f>IF($A486&lt;&gt;"",IF(VLOOKUP($A486,Vocabulary!$A:$J,3,)=0,"",VLOOKUP($A486,Vocabulary!$A:$J,3,)),"")</f>
        <v/>
      </c>
      <c r="E486" s="17" t="str">
        <f>IF($A486&lt;&gt;"",IF(VLOOKUP($A486,Vocabulary!$A:$J,7,)=0,"",VLOOKUP($A486,Vocabulary!$A:$J,7,)),"")</f>
        <v>external terminology:
http://purl.org/dc/terms/relation</v>
      </c>
      <c r="F486" s="12" t="str">
        <f>IF($A486&lt;&gt;"",VLOOKUP($A486,Vocabulary!$A:$J,4,),"")</f>
        <v>Generic</v>
      </c>
      <c r="J486" s="9" t="s">
        <v>764</v>
      </c>
    </row>
    <row r="487" spans="1:10" x14ac:dyDescent="0.3">
      <c r="A487" s="9">
        <v>535</v>
      </c>
      <c r="B487" s="13" t="str">
        <f>IFERROR(VLOOKUP(A487,Vocabulary!$A:$J,2,),"")</f>
        <v>Resource</v>
      </c>
      <c r="C487" s="13" t="str">
        <f>IF($A487&lt;&gt;"",VLOOKUP($A487,Vocabulary!$A:$J,10,),"")</f>
        <v>&lt;vl-generiek-ext:Resource&gt;</v>
      </c>
      <c r="D487" s="17" t="str">
        <f>IF($A487&lt;&gt;"",IF(VLOOKUP($A487,Vocabulary!$A:$J,3,)=0,"",VLOOKUP($A487,Vocabulary!$A:$J,3,)),"")</f>
        <v/>
      </c>
      <c r="E487" s="17" t="str">
        <f>IF($A487&lt;&gt;"",IF(VLOOKUP($A487,Vocabulary!$A:$J,7,)=0,"",VLOOKUP($A487,Vocabulary!$A:$J,7,)),"")</f>
        <v>external terminology:
http://www.w3.org/2000/01/rdf-schema#Resource</v>
      </c>
      <c r="F487" s="12" t="str">
        <f>IF($A487&lt;&gt;"",VLOOKUP($A487,Vocabulary!$A:$J,4,),"")</f>
        <v>Generic</v>
      </c>
      <c r="J487" s="9" t="s">
        <v>764</v>
      </c>
    </row>
    <row r="488" spans="1:10" x14ac:dyDescent="0.3">
      <c r="A488" s="9">
        <v>536</v>
      </c>
      <c r="B488" s="13" t="str">
        <f>IFERROR(VLOOKUP(A488,Vocabulary!$A:$J,2,),"")</f>
        <v>schemaAgentschap</v>
      </c>
      <c r="C488" s="13" t="str">
        <f>IF($A488&lt;&gt;"",VLOOKUP($A488,Vocabulary!$A:$J,10,),"")</f>
        <v>&lt;vl-generiek-ext:schemaAgentschap&gt;</v>
      </c>
      <c r="D488" s="17" t="str">
        <f>IF($A488&lt;&gt;"",IF(VLOOKUP($A488,Vocabulary!$A:$J,3,)=0,"",VLOOKUP($A488,Vocabulary!$A:$J,3,)),"")</f>
        <v/>
      </c>
      <c r="E488" s="17" t="str">
        <f>IF($A488&lt;&gt;"",IF(VLOOKUP($A488,Vocabulary!$A:$J,7,)=0,"",VLOOKUP($A488,Vocabulary!$A:$J,7,)),"")</f>
        <v>external terminology:
http://www.w3.org/ns/adms#schemaAgency</v>
      </c>
      <c r="F488" s="12" t="str">
        <f>IF($A488&lt;&gt;"",VLOOKUP($A488,Vocabulary!$A:$J,4,),"")</f>
        <v>Generic</v>
      </c>
      <c r="J488" s="9" t="s">
        <v>764</v>
      </c>
    </row>
    <row r="489" spans="1:10" x14ac:dyDescent="0.3">
      <c r="A489" s="9">
        <v>537</v>
      </c>
      <c r="B489" s="13" t="str">
        <f>IFERROR(VLOOKUP(A489,Vocabulary!$A:$J,2,),"")</f>
        <v>status</v>
      </c>
      <c r="C489" s="13" t="str">
        <f>IF($A489&lt;&gt;"",VLOOKUP($A489,Vocabulary!$A:$J,10,),"")</f>
        <v>&lt;vl-generiek-ext:status&gt;</v>
      </c>
      <c r="D489" s="17" t="str">
        <f>IF($A489&lt;&gt;"",IF(VLOOKUP($A489,Vocabulary!$A:$J,3,)=0,"",VLOOKUP($A489,Vocabulary!$A:$J,3,)),"")</f>
        <v/>
      </c>
      <c r="E489" s="17" t="str">
        <f>IF($A489&lt;&gt;"",IF(VLOOKUP($A489,Vocabulary!$A:$J,7,)=0,"",VLOOKUP($A489,Vocabulary!$A:$J,7,)),"")</f>
        <v>external terminology:
http://www.w3.org/ns/adms#status</v>
      </c>
      <c r="F489" s="12" t="str">
        <f>IF($A489&lt;&gt;"",VLOOKUP($A489,Vocabulary!$A:$J,4,),"")</f>
        <v>Generic</v>
      </c>
      <c r="J489" s="9" t="s">
        <v>764</v>
      </c>
    </row>
    <row r="490" spans="1:10" x14ac:dyDescent="0.3">
      <c r="A490" s="9">
        <v>538</v>
      </c>
      <c r="B490" s="13" t="str">
        <f>IFERROR(VLOOKUP(A490,Vocabulary!$A:$J,2,),"")</f>
        <v>taal</v>
      </c>
      <c r="C490" s="13" t="str">
        <f>IF($A490&lt;&gt;"",VLOOKUP($A490,Vocabulary!$A:$J,10,),"")</f>
        <v>&lt;vl-generiek-ext:taal&gt;</v>
      </c>
      <c r="D490" s="17" t="str">
        <f>IF($A490&lt;&gt;"",IF(VLOOKUP($A490,Vocabulary!$A:$J,3,)=0,"",VLOOKUP($A490,Vocabulary!$A:$J,3,)),"")</f>
        <v/>
      </c>
      <c r="E490" s="17" t="str">
        <f>IF($A490&lt;&gt;"",IF(VLOOKUP($A490,Vocabulary!$A:$J,7,)=0,"",VLOOKUP($A490,Vocabulary!$A:$J,7,)),"")</f>
        <v>external terminology:
http://data.europa.eu/eli/ontology#language</v>
      </c>
      <c r="F490" s="12" t="str">
        <f>IF($A490&lt;&gt;"",VLOOKUP($A490,Vocabulary!$A:$J,4,),"")</f>
        <v>Generic</v>
      </c>
      <c r="J490" s="9" t="s">
        <v>764</v>
      </c>
    </row>
    <row r="491" spans="1:10" x14ac:dyDescent="0.3">
      <c r="A491" s="9">
        <v>539</v>
      </c>
      <c r="B491" s="13" t="str">
        <f>IFERROR(VLOOKUP(A491,Vocabulary!$A:$J,2,),"")</f>
        <v>telefoon</v>
      </c>
      <c r="C491" s="13" t="str">
        <f>IF($A491&lt;&gt;"",VLOOKUP($A491,Vocabulary!$A:$J,10,),"")</f>
        <v>&lt;vl-generiek-ext:telefoon&gt;</v>
      </c>
      <c r="D491" s="17" t="str">
        <f>IF($A491&lt;&gt;"",IF(VLOOKUP($A491,Vocabulary!$A:$J,3,)=0,"",VLOOKUP($A491,Vocabulary!$A:$J,3,)),"")</f>
        <v/>
      </c>
      <c r="E491" s="17" t="str">
        <f>IF($A491&lt;&gt;"",IF(VLOOKUP($A491,Vocabulary!$A:$J,7,)=0,"",VLOOKUP($A491,Vocabulary!$A:$J,7,)),"")</f>
        <v>external terminology:
http://schema.org/telephone</v>
      </c>
      <c r="F491" s="12" t="str">
        <f>IF($A491&lt;&gt;"",VLOOKUP($A491,Vocabulary!$A:$J,4,),"")</f>
        <v>Generic</v>
      </c>
      <c r="J491" s="9" t="s">
        <v>764</v>
      </c>
    </row>
    <row r="492" spans="1:10" x14ac:dyDescent="0.3">
      <c r="A492" s="9">
        <v>540</v>
      </c>
      <c r="B492" s="13" t="str">
        <f>IFERROR(VLOOKUP(A492,Vocabulary!$A:$J,2,),"")</f>
        <v>territorialeToepassing</v>
      </c>
      <c r="C492" s="13" t="str">
        <f>IF($A492&lt;&gt;"",VLOOKUP($A492,Vocabulary!$A:$J,10,),"")</f>
        <v>&lt;vl-generiek-ext:territorialeToepassing&gt;</v>
      </c>
      <c r="D492" s="17" t="str">
        <f>IF($A492&lt;&gt;"",IF(VLOOKUP($A492,Vocabulary!$A:$J,3,)=0,"",VLOOKUP($A492,Vocabulary!$A:$J,3,)),"")</f>
        <v/>
      </c>
      <c r="E492" s="17" t="str">
        <f>IF($A492&lt;&gt;"",IF(VLOOKUP($A492,Vocabulary!$A:$J,7,)=0,"",VLOOKUP($A492,Vocabulary!$A:$J,7,)),"")</f>
        <v>external terminology:
http://data.europa.eu/m8g/territorialApplication</v>
      </c>
      <c r="F492" s="12" t="str">
        <f>IF($A492&lt;&gt;"",VLOOKUP($A492,Vocabulary!$A:$J,4,),"")</f>
        <v>Generic</v>
      </c>
      <c r="J492" s="9" t="s">
        <v>764</v>
      </c>
    </row>
    <row r="493" spans="1:10" x14ac:dyDescent="0.3">
      <c r="A493" s="9">
        <v>541</v>
      </c>
      <c r="B493" s="13" t="str">
        <f>IFERROR(VLOOKUP(A493,Vocabulary!$A:$J,2,),"")</f>
        <v>TijdsInterval</v>
      </c>
      <c r="C493" s="13" t="str">
        <f>IF($A493&lt;&gt;"",VLOOKUP($A493,Vocabulary!$A:$J,10,),"")</f>
        <v>&lt;vl-generiek-ext:TijdsInterval&gt;</v>
      </c>
      <c r="D493" s="17" t="str">
        <f>IF($A493&lt;&gt;"",IF(VLOOKUP($A493,Vocabulary!$A:$J,3,)=0,"",VLOOKUP($A493,Vocabulary!$A:$J,3,)),"")</f>
        <v/>
      </c>
      <c r="E493" s="17" t="str">
        <f>IF($A493&lt;&gt;"",IF(VLOOKUP($A493,Vocabulary!$A:$J,7,)=0,"",VLOOKUP($A493,Vocabulary!$A:$J,7,)),"")</f>
        <v>external terminology:
http://purl.org/dc/terms/PeriodOfTime</v>
      </c>
      <c r="F493" s="12" t="str">
        <f>IF($A493&lt;&gt;"",VLOOKUP($A493,Vocabulary!$A:$J,4,),"")</f>
        <v>Generic</v>
      </c>
      <c r="J493" s="9" t="s">
        <v>764</v>
      </c>
    </row>
    <row r="494" spans="1:10" x14ac:dyDescent="0.3">
      <c r="A494" s="9">
        <v>542</v>
      </c>
      <c r="B494" s="13" t="str">
        <f>IFERROR(VLOOKUP(A494,Vocabulary!$A:$J,2,),"")</f>
        <v>titel</v>
      </c>
      <c r="C494" s="13" t="str">
        <f>IF($A494&lt;&gt;"",VLOOKUP($A494,Vocabulary!$A:$J,10,),"")</f>
        <v>&lt;vl-generiek-ext:titel&gt;</v>
      </c>
      <c r="D494" s="17" t="str">
        <f>IF($A494&lt;&gt;"",IF(VLOOKUP($A494,Vocabulary!$A:$J,3,)=0,"",VLOOKUP($A494,Vocabulary!$A:$J,3,)),"")</f>
        <v/>
      </c>
      <c r="E494" s="17" t="str">
        <f>IF($A494&lt;&gt;"",IF(VLOOKUP($A494,Vocabulary!$A:$J,7,)=0,"",VLOOKUP($A494,Vocabulary!$A:$J,7,)),"")</f>
        <v>external terminology:
http://purl.org/dc/terms/title</v>
      </c>
      <c r="F494" s="12" t="str">
        <f>IF($A494&lt;&gt;"",VLOOKUP($A494,Vocabulary!$A:$J,4,),"")</f>
        <v>Generic</v>
      </c>
      <c r="J494" s="9" t="s">
        <v>764</v>
      </c>
    </row>
    <row r="495" spans="1:10" x14ac:dyDescent="0.3">
      <c r="A495" s="9">
        <v>543</v>
      </c>
      <c r="B495" s="13" t="str">
        <f>IFERROR(VLOOKUP(A495,Vocabulary!$A:$J,2,),"")</f>
        <v>type</v>
      </c>
      <c r="C495" s="13" t="str">
        <f>IF($A495&lt;&gt;"",VLOOKUP($A495,Vocabulary!$A:$J,10,),"")</f>
        <v>&lt;vl-generiek-ext:type&gt;</v>
      </c>
      <c r="D495" s="17" t="str">
        <f>IF($A495&lt;&gt;"",IF(VLOOKUP($A495,Vocabulary!$A:$J,3,)=0,"",VLOOKUP($A495,Vocabulary!$A:$J,3,)),"")</f>
        <v/>
      </c>
      <c r="E495" s="17" t="str">
        <f>IF($A495&lt;&gt;"",IF(VLOOKUP($A495,Vocabulary!$A:$J,7,)=0,"",VLOOKUP($A495,Vocabulary!$A:$J,7,)),"")</f>
        <v>external terminology:
http://purl.org/dc/terms/type</v>
      </c>
      <c r="F495" s="12" t="str">
        <f>IF($A495&lt;&gt;"",VLOOKUP($A495,Vocabulary!$A:$J,4,),"")</f>
        <v>Generic</v>
      </c>
      <c r="J495" s="9" t="s">
        <v>764</v>
      </c>
    </row>
    <row r="496" spans="1:10" x14ac:dyDescent="0.3">
      <c r="A496" s="9">
        <v>544</v>
      </c>
      <c r="B496" s="13" t="str">
        <f>IFERROR(VLOOKUP(A496,Vocabulary!$A:$J,2,),"")</f>
        <v>uitgegeven</v>
      </c>
      <c r="C496" s="13" t="str">
        <f>IF($A496&lt;&gt;"",VLOOKUP($A496,Vocabulary!$A:$J,10,),"")</f>
        <v>&lt;vl-generiek-ext:uitgegeven&gt;</v>
      </c>
      <c r="D496" s="17" t="str">
        <f>IF($A496&lt;&gt;"",IF(VLOOKUP($A496,Vocabulary!$A:$J,3,)=0,"",VLOOKUP($A496,Vocabulary!$A:$J,3,)),"")</f>
        <v/>
      </c>
      <c r="E496" s="17" t="str">
        <f>IF($A496&lt;&gt;"",IF(VLOOKUP($A496,Vocabulary!$A:$J,7,)=0,"",VLOOKUP($A496,Vocabulary!$A:$J,7,)),"")</f>
        <v>external terminology:
http://purl.org/dc/terms/issued</v>
      </c>
      <c r="F496" s="12" t="str">
        <f>IF($A496&lt;&gt;"",VLOOKUP($A496,Vocabulary!$A:$J,4,),"")</f>
        <v>Generic</v>
      </c>
      <c r="J496" s="9" t="s">
        <v>764</v>
      </c>
    </row>
    <row r="497" spans="1:10" x14ac:dyDescent="0.3">
      <c r="A497" s="9">
        <v>545</v>
      </c>
      <c r="B497" s="13" t="str">
        <f>IFERROR(VLOOKUP(A497,Vocabulary!$A:$J,2,),"")</f>
        <v>urenBeschikbaarheid</v>
      </c>
      <c r="C497" s="13" t="str">
        <f>IF($A497&lt;&gt;"",VLOOKUP($A497,Vocabulary!$A:$J,10,),"")</f>
        <v>&lt;vl-generiek-ext:urenBeschikbaarheid&gt;</v>
      </c>
      <c r="D497" s="17" t="str">
        <f>IF($A497&lt;&gt;"",IF(VLOOKUP($A497,Vocabulary!$A:$J,3,)=0,"",VLOOKUP($A497,Vocabulary!$A:$J,3,)),"")</f>
        <v/>
      </c>
      <c r="E497" s="17" t="str">
        <f>IF($A497&lt;&gt;"",IF(VLOOKUP($A497,Vocabulary!$A:$J,7,)=0,"",VLOOKUP($A497,Vocabulary!$A:$J,7,)),"")</f>
        <v>external terminology:
http://schema.org/hoursAvailable</v>
      </c>
      <c r="F497" s="12" t="str">
        <f>IF($A497&lt;&gt;"",VLOOKUP($A497,Vocabulary!$A:$J,4,),"")</f>
        <v>Generic</v>
      </c>
      <c r="J497" s="9" t="s">
        <v>764</v>
      </c>
    </row>
    <row r="498" spans="1:10" x14ac:dyDescent="0.3">
      <c r="A498" s="9">
        <v>546</v>
      </c>
      <c r="B498" s="13" t="str">
        <f>IFERROR(VLOOKUP(A498,Vocabulary!$A:$J,2,),"")</f>
        <v>wasGeassocieerdMet</v>
      </c>
      <c r="C498" s="13" t="str">
        <f>IF($A498&lt;&gt;"",VLOOKUP($A498,Vocabulary!$A:$J,10,),"")</f>
        <v>&lt;vl-generiek-ext:wasGeassocieerdMet&gt;</v>
      </c>
      <c r="D498" s="17" t="str">
        <f>IF($A498&lt;&gt;"",IF(VLOOKUP($A498,Vocabulary!$A:$J,3,)=0,"",VLOOKUP($A498,Vocabulary!$A:$J,3,)),"")</f>
        <v/>
      </c>
      <c r="E498" s="17" t="str">
        <f>IF($A498&lt;&gt;"",IF(VLOOKUP($A498,Vocabulary!$A:$J,7,)=0,"",VLOOKUP($A498,Vocabulary!$A:$J,7,)),"")</f>
        <v>external terminology:
http://www.w3.org/ns/prov#wasAssociatedWith</v>
      </c>
      <c r="F498" s="12" t="str">
        <f>IF($A498&lt;&gt;"",VLOOKUP($A498,Vocabulary!$A:$J,4,),"")</f>
        <v>Generic</v>
      </c>
      <c r="J498" s="9" t="s">
        <v>764</v>
      </c>
    </row>
    <row r="499" spans="1:10" x14ac:dyDescent="0.3">
      <c r="A499" s="9">
        <v>547</v>
      </c>
      <c r="B499" s="13" t="str">
        <f>IFERROR(VLOOKUP(A499,Vocabulary!$A:$J,2,),"")</f>
        <v>administratieveEenheidNiveau1</v>
      </c>
      <c r="C499" s="13" t="str">
        <f>IF($A499&lt;&gt;"",VLOOKUP($A499,Vocabulary!$A:$J,10,),"")</f>
        <v>&lt;vl-adres-ext:administratieveEenheidNiveau1&gt;</v>
      </c>
      <c r="D499" s="17" t="str">
        <f>IF($A499&lt;&gt;"",IF(VLOOKUP($A499,Vocabulary!$A:$J,3,)=0,"",VLOOKUP($A499,Vocabulary!$A:$J,3,)),"")</f>
        <v>The uppermost administrative unit for the address, almost always a country.</v>
      </c>
      <c r="E499" s="17" t="str">
        <f>IF($A499&lt;&gt;"",IF(VLOOKUP($A499,Vocabulary!$A:$J,7,)=0,"",VLOOKUP($A499,Vocabulary!$A:$J,7,)),"")</f>
        <v>external terminology:
http://www.w3.org/ns/locn#adminUnitL1</v>
      </c>
      <c r="F499" s="12" t="str">
        <f>IF($A499&lt;&gt;"",VLOOKUP($A499,Vocabulary!$A:$J,4,),"")</f>
        <v>Location</v>
      </c>
      <c r="J499" s="9" t="s">
        <v>764</v>
      </c>
    </row>
    <row r="500" spans="1:10" x14ac:dyDescent="0.3">
      <c r="A500" s="9">
        <v>548</v>
      </c>
      <c r="B500" s="13" t="str">
        <f>IFERROR(VLOOKUP(A500,Vocabulary!$A:$J,2,),"")</f>
        <v>administratieveEenheidNiveau2</v>
      </c>
      <c r="C500" s="13" t="str">
        <f>IF($A500&lt;&gt;"",VLOOKUP($A500,Vocabulary!$A:$J,10,),"")</f>
        <v>&lt;vl-adres-ext:administratieveEenheidNiveau2&gt;</v>
      </c>
      <c r="D500" s="17" t="str">
        <f>IF($A500&lt;&gt;"",IF(VLOOKUP($A500,Vocabulary!$A:$J,3,)=0,"",VLOOKUP($A500,Vocabulary!$A:$J,3,)),"")</f>
        <v>The region of the address, usually a county, state or other such area that typically encompasses several localities.</v>
      </c>
      <c r="E500" s="17" t="str">
        <f>IF($A500&lt;&gt;"",IF(VLOOKUP($A500,Vocabulary!$A:$J,7,)=0,"",VLOOKUP($A500,Vocabulary!$A:$J,7,)),"")</f>
        <v>external terminology:
http://www.w3.org/ns/locn#adminUnitL2</v>
      </c>
      <c r="F500" s="12" t="str">
        <f>IF($A500&lt;&gt;"",VLOOKUP($A500,Vocabulary!$A:$J,4,),"")</f>
        <v>Location</v>
      </c>
      <c r="J500" s="9" t="s">
        <v>764</v>
      </c>
    </row>
    <row r="501" spans="1:10" x14ac:dyDescent="0.3">
      <c r="A501" s="9">
        <v>549</v>
      </c>
      <c r="B501" s="13" t="str">
        <f>IFERROR(VLOOKUP(A501,Vocabulary!$A:$J,2,),"")</f>
        <v>adresgebied</v>
      </c>
      <c r="C501" s="13" t="str">
        <f>IF($A501&lt;&gt;"",VLOOKUP($A501,Vocabulary!$A:$J,10,),"")</f>
        <v>&lt;vl-adres-ext:adresgebied&gt;</v>
      </c>
      <c r="D501" s="17" t="str">
        <f>IF($A501&lt;&gt;"",IF(VLOOKUP($A501,Vocabulary!$A:$J,3,)=0,"",VLOOKUP($A501,Vocabulary!$A:$J,3,)),"")</f>
        <v/>
      </c>
      <c r="E501" s="17" t="str">
        <f>IF($A501&lt;&gt;"",IF(VLOOKUP($A501,Vocabulary!$A:$J,7,)=0,"",VLOOKUP($A501,Vocabulary!$A:$J,7,)),"")</f>
        <v>external terminology:
http://www.w3.org/ns/locn#addressArea</v>
      </c>
      <c r="F501" s="12" t="str">
        <f>IF($A501&lt;&gt;"",VLOOKUP($A501,Vocabulary!$A:$J,4,),"")</f>
        <v>Location</v>
      </c>
      <c r="J501" s="9" t="s">
        <v>764</v>
      </c>
    </row>
    <row r="502" spans="1:10" x14ac:dyDescent="0.3">
      <c r="A502" s="9">
        <v>550</v>
      </c>
      <c r="B502" s="13" t="str">
        <f>IFERROR(VLOOKUP(A502,Vocabulary!$A:$J,2,),"")</f>
        <v>Adresvoorstelling</v>
      </c>
      <c r="C502" s="13" t="str">
        <f>IF($A502&lt;&gt;"",VLOOKUP($A502,Vocabulary!$A:$J,10,),"")</f>
        <v>&lt;vl-adres-ext:Adresvoorstelling&gt;</v>
      </c>
      <c r="D502" s="17" t="str">
        <f>IF($A502&lt;&gt;"",IF(VLOOKUP($A502,Vocabulary!$A:$J,3,)=0,"",VLOOKUP($A502,Vocabulary!$A:$J,3,)),"")</f>
        <v/>
      </c>
      <c r="E502" s="17" t="str">
        <f>IF($A502&lt;&gt;"",IF(VLOOKUP($A502,Vocabulary!$A:$J,7,)=0,"",VLOOKUP($A502,Vocabulary!$A:$J,7,)),"")</f>
        <v>external terminology:
http://www.w3.org/ns/locn#Address</v>
      </c>
      <c r="F502" s="12" t="str">
        <f>IF($A502&lt;&gt;"",VLOOKUP($A502,Vocabulary!$A:$J,4,),"")</f>
        <v>Location</v>
      </c>
      <c r="J502" s="9" t="s">
        <v>764</v>
      </c>
    </row>
    <row r="503" spans="1:10" x14ac:dyDescent="0.3">
      <c r="A503" s="9">
        <v>551</v>
      </c>
      <c r="B503" s="13" t="str">
        <f>IFERROR(VLOOKUP(A503,Vocabulary!$A:$J,2,),"")</f>
        <v>label</v>
      </c>
      <c r="C503" s="13" t="str">
        <f>IF($A503&lt;&gt;"",VLOOKUP($A503,Vocabulary!$A:$J,10,),"")</f>
        <v>&lt;vl-adres-ext:label&gt;</v>
      </c>
      <c r="D503" s="17" t="str">
        <f>IF($A503&lt;&gt;"",IF(VLOOKUP($A503,Vocabulary!$A:$J,3,)=0,"",VLOOKUP($A503,Vocabulary!$A:$J,3,)),"")</f>
        <v/>
      </c>
      <c r="E503" s="17" t="str">
        <f>IF($A503&lt;&gt;"",IF(VLOOKUP($A503,Vocabulary!$A:$J,7,)=0,"",VLOOKUP($A503,Vocabulary!$A:$J,7,)),"")</f>
        <v>external terminology:
http://www.w3.org/2000/01/rdf-schema#label</v>
      </c>
      <c r="F503" s="12" t="str">
        <f>IF($A503&lt;&gt;"",VLOOKUP($A503,Vocabulary!$A:$J,4,),"")</f>
        <v>Location</v>
      </c>
      <c r="J503" s="9" t="s">
        <v>764</v>
      </c>
    </row>
    <row r="504" spans="1:10" x14ac:dyDescent="0.3">
      <c r="A504" s="9">
        <v>552</v>
      </c>
      <c r="B504" s="13" t="str">
        <f>IFERROR(VLOOKUP(A504,Vocabulary!$A:$J,2,),"")</f>
        <v>locatieaanduiding</v>
      </c>
      <c r="C504" s="13" t="str">
        <f>IF($A504&lt;&gt;"",VLOOKUP($A504,Vocabulary!$A:$J,10,),"")</f>
        <v>&lt;vl-adres-ext:locatieaanduiding&gt;</v>
      </c>
      <c r="D504" s="17" t="str">
        <f>IF($A504&lt;&gt;"",IF(VLOOKUP($A504,Vocabulary!$A:$J,3,)=0,"",VLOOKUP($A504,Vocabulary!$A:$J,3,)),"")</f>
        <v/>
      </c>
      <c r="E504" s="17" t="str">
        <f>IF($A504&lt;&gt;"",IF(VLOOKUP($A504,Vocabulary!$A:$J,7,)=0,"",VLOOKUP($A504,Vocabulary!$A:$J,7,)),"")</f>
        <v>external terminology:
http://www.w3.org/ns/locn#locatorDesignator</v>
      </c>
      <c r="F504" s="12" t="str">
        <f>IF($A504&lt;&gt;"",VLOOKUP($A504,Vocabulary!$A:$J,4,),"")</f>
        <v>Location</v>
      </c>
      <c r="J504" s="9" t="s">
        <v>764</v>
      </c>
    </row>
    <row r="505" spans="1:10" x14ac:dyDescent="0.3">
      <c r="A505" s="9">
        <v>553</v>
      </c>
      <c r="B505" s="13" t="str">
        <f>IFERROR(VLOOKUP(A505,Vocabulary!$A:$J,2,),"")</f>
        <v>locatienaam</v>
      </c>
      <c r="C505" s="13" t="str">
        <f>IF($A505&lt;&gt;"",VLOOKUP($A505,Vocabulary!$A:$J,10,),"")</f>
        <v>&lt;vl-adres-ext:locatienaam&gt;</v>
      </c>
      <c r="D505" s="17" t="str">
        <f>IF($A505&lt;&gt;"",IF(VLOOKUP($A505,Vocabulary!$A:$J,3,)=0,"",VLOOKUP($A505,Vocabulary!$A:$J,3,)),"")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E505" s="17" t="str">
        <f>IF($A505&lt;&gt;"",IF(VLOOKUP($A505,Vocabulary!$A:$J,7,)=0,"",VLOOKUP($A505,Vocabulary!$A:$J,7,)),"")</f>
        <v>external terminology:
http://www.w3.org/ns/locn#locatorName</v>
      </c>
      <c r="F505" s="12" t="str">
        <f>IF($A505&lt;&gt;"",VLOOKUP($A505,Vocabulary!$A:$J,4,),"")</f>
        <v>Location</v>
      </c>
      <c r="J505" s="9" t="s">
        <v>764</v>
      </c>
    </row>
    <row r="506" spans="1:10" x14ac:dyDescent="0.3">
      <c r="A506" s="9">
        <v>554</v>
      </c>
      <c r="B506" s="13" t="str">
        <f>IFERROR(VLOOKUP(A506,Vocabulary!$A:$J,2,),"")</f>
        <v>postbus</v>
      </c>
      <c r="C506" s="13" t="str">
        <f>IF($A506&lt;&gt;"",VLOOKUP($A506,Vocabulary!$A:$J,10,),"")</f>
        <v>&lt;vl-adres-ext:postbus&gt;</v>
      </c>
      <c r="D506" s="17" t="str">
        <f>IF($A506&lt;&gt;"",IF(VLOOKUP($A506,Vocabulary!$A:$J,3,)=0,"",VLOOKUP($A506,Vocabulary!$A:$J,3,)),"")</f>
        <v/>
      </c>
      <c r="E506" s="17" t="str">
        <f>IF($A506&lt;&gt;"",IF(VLOOKUP($A506,Vocabulary!$A:$J,7,)=0,"",VLOOKUP($A506,Vocabulary!$A:$J,7,)),"")</f>
        <v>external terminology:
http://www.w3.org/ns/locn#poBox</v>
      </c>
      <c r="F506" s="12" t="str">
        <f>IF($A506&lt;&gt;"",VLOOKUP($A506,Vocabulary!$A:$J,4,),"")</f>
        <v>Location</v>
      </c>
      <c r="J506" s="9" t="s">
        <v>764</v>
      </c>
    </row>
    <row r="507" spans="1:10" x14ac:dyDescent="0.3">
      <c r="A507" s="9">
        <v>557</v>
      </c>
      <c r="B507" s="13" t="str">
        <f>IFERROR(VLOOKUP(A507,Vocabulary!$A:$J,2,),"")</f>
        <v>straatnaam</v>
      </c>
      <c r="C507" s="13" t="str">
        <f>IF($A507&lt;&gt;"",VLOOKUP($A507,Vocabulary!$A:$J,10,),"")</f>
        <v>&lt;vl-adres-ext:straatnaam&gt;</v>
      </c>
      <c r="D507" s="17" t="str">
        <f>IF($A507&lt;&gt;"",IF(VLOOKUP($A507,Vocabulary!$A:$J,3,)=0,"",VLOOKUP($A507,Vocabulary!$A:$J,3,)),"")</f>
        <v/>
      </c>
      <c r="E507" s="17" t="str">
        <f>IF($A507&lt;&gt;"",IF(VLOOKUP($A507,Vocabulary!$A:$J,7,)=0,"",VLOOKUP($A507,Vocabulary!$A:$J,7,)),"")</f>
        <v>external terminology:
http://www.w3.org/ns/locn#thoroughfare</v>
      </c>
      <c r="F507" s="12" t="str">
        <f>IF($A507&lt;&gt;"",VLOOKUP($A507,Vocabulary!$A:$J,4,),"")</f>
        <v>Location</v>
      </c>
      <c r="J507" s="9" t="s">
        <v>764</v>
      </c>
    </row>
    <row r="508" spans="1:10" x14ac:dyDescent="0.3">
      <c r="A508" s="9">
        <v>559</v>
      </c>
      <c r="B508" s="13" t="str">
        <f>IFERROR(VLOOKUP(A508,Vocabulary!$A:$J,2,),"")</f>
        <v>contactpunt</v>
      </c>
      <c r="C508" s="13" t="str">
        <f>IF($A508&lt;&gt;"",VLOOKUP($A508,Vocabulary!$A:$J,10,),"")</f>
        <v>&lt;vl-persoon-ext:contactpunt&gt;</v>
      </c>
      <c r="D508" s="17" t="str">
        <f>IF($A508&lt;&gt;"",IF(VLOOKUP($A508,Vocabulary!$A:$J,3,)=0,"",VLOOKUP($A508,Vocabulary!$A:$J,3,)),"")</f>
        <v>A contact point for a person or organization.</v>
      </c>
      <c r="E508" s="17" t="str">
        <f>IF($A508&lt;&gt;"",IF(VLOOKUP($A508,Vocabulary!$A:$J,7,)=0,"",VLOOKUP($A508,Vocabulary!$A:$J,7,)),"")</f>
        <v>external terminology:
http://schema.org/contactPoint</v>
      </c>
      <c r="F508" s="12" t="str">
        <f>IF($A508&lt;&gt;"",VLOOKUP($A508,Vocabulary!$A:$J,4,),"")</f>
        <v>Person</v>
      </c>
      <c r="J508" s="9" t="s">
        <v>764</v>
      </c>
    </row>
    <row r="509" spans="1:10" x14ac:dyDescent="0.3">
      <c r="A509" s="9">
        <v>560</v>
      </c>
      <c r="B509" s="13" t="str">
        <f>IFERROR(VLOOKUP(A509,Vocabulary!$A:$J,2,),"")</f>
        <v>familienaam</v>
      </c>
      <c r="C509" s="13" t="str">
        <f>IF($A509&lt;&gt;"",VLOOKUP($A509,Vocabulary!$A:$J,10,),"")</f>
        <v>&lt;vl-persoon-ext:familienaam&gt;</v>
      </c>
      <c r="D509" s="17" t="str">
        <f>IF($A509&lt;&gt;"",IF(VLOOKUP($A509,Vocabulary!$A:$J,3,)=0,"",VLOOKUP($A509,Vocabulary!$A:$J,3,)),"")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9" s="17" t="str">
        <f>IF($A509&lt;&gt;"",IF(VLOOKUP($A509,Vocabulary!$A:$J,7,)=0,"",VLOOKUP($A509,Vocabulary!$A:$J,7,)),"")</f>
        <v>external terminology:
http://xmlns.com/foaf/0.1/familyName</v>
      </c>
      <c r="F509" s="12" t="str">
        <f>IF($A509&lt;&gt;"",VLOOKUP($A509,Vocabulary!$A:$J,4,),"")</f>
        <v>Person</v>
      </c>
      <c r="J509" s="9" t="s">
        <v>764</v>
      </c>
    </row>
    <row r="510" spans="1:10" x14ac:dyDescent="0.3">
      <c r="A510" s="9">
        <v>561</v>
      </c>
      <c r="B510" s="13" t="str">
        <f>IFERROR(VLOOKUP(A510,Vocabulary!$A:$J,2,),"")</f>
        <v>geboortenaam</v>
      </c>
      <c r="C510" s="13" t="str">
        <f>IF($A510&lt;&gt;"",VLOOKUP($A510,Vocabulary!$A:$J,10,),"")</f>
        <v>&lt;vl-persoon-ext:geboortenaam&gt;</v>
      </c>
      <c r="D510" s="17" t="str">
        <f>IF($A510&lt;&gt;"",IF(VLOOKUP($A510,Vocabulary!$A:$J,3,)=0,"",VLOOKUP($A510,Vocabulary!$A:$J,3,)),"")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10" s="17" t="str">
        <f>IF($A510&lt;&gt;"",IF(VLOOKUP($A510,Vocabulary!$A:$J,7,)=0,"",VLOOKUP($A510,Vocabulary!$A:$J,7,)),"")</f>
        <v>external terminology:
http://www.w3.org/ns/person#birthName</v>
      </c>
      <c r="F510" s="12" t="str">
        <f>IF($A510&lt;&gt;"",VLOOKUP($A510,Vocabulary!$A:$J,4,),"")</f>
        <v>Person</v>
      </c>
      <c r="J510" s="9" t="s">
        <v>764</v>
      </c>
    </row>
    <row r="511" spans="1:10" x14ac:dyDescent="0.3">
      <c r="A511" s="9">
        <v>562</v>
      </c>
      <c r="B511" s="13" t="str">
        <f>IFERROR(VLOOKUP(A511,Vocabulary!$A:$J,2,),"")</f>
        <v>gegevenNaam</v>
      </c>
      <c r="C511" s="13" t="str">
        <f>IF($A511&lt;&gt;"",VLOOKUP($A511,Vocabulary!$A:$J,10,),"")</f>
        <v>&lt;vl-persoon-ext:gegevenNaam&gt;</v>
      </c>
      <c r="D511" s="17" t="str">
        <f>IF($A511&lt;&gt;"",IF(VLOOKUP($A511,Vocabulary!$A:$J,3,)=0,"",VLOOKUP($A511,Vocabulary!$A:$J,3,)),"")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11" s="17" t="str">
        <f>IF($A511&lt;&gt;"",IF(VLOOKUP($A511,Vocabulary!$A:$J,7,)=0,"",VLOOKUP($A511,Vocabulary!$A:$J,7,)),"")</f>
        <v>external terminology:
http://xmlns.com/foaf/0.1/givenName</v>
      </c>
      <c r="F511" s="12" t="str">
        <f>IF($A511&lt;&gt;"",VLOOKUP($A511,Vocabulary!$A:$J,4,),"")</f>
        <v>Person</v>
      </c>
      <c r="J511" s="9" t="s">
        <v>764</v>
      </c>
    </row>
    <row r="512" spans="1:10" x14ac:dyDescent="0.3">
      <c r="A512" s="9">
        <v>563</v>
      </c>
      <c r="B512" s="13" t="str">
        <f>IFERROR(VLOOKUP(A512,Vocabulary!$A:$J,2,),"")</f>
        <v>inwonerschap</v>
      </c>
      <c r="C512" s="13" t="str">
        <f>IF($A512&lt;&gt;"",VLOOKUP($A512,Vocabulary!$A:$J,10,),"")</f>
        <v>&lt;vl-persoon-ext:inwonerschap&gt;</v>
      </c>
      <c r="D512" s="17" t="str">
        <f>IF($A512&lt;&gt;"",IF(VLOOKUP($A512,Vocabulary!$A:$J,3,)=0,"",VLOOKUP($A512,Vocabulary!$A:$J,3,)),"")</f>
        <v/>
      </c>
      <c r="E512" s="17" t="str">
        <f>IF($A512&lt;&gt;"",IF(VLOOKUP($A512,Vocabulary!$A:$J,7,)=0,"",VLOOKUP($A512,Vocabulary!$A:$J,7,)),"")</f>
        <v>external terminology:
http://www.w3.org/ns/person#residency</v>
      </c>
      <c r="F512" s="12" t="str">
        <f>IF($A512&lt;&gt;"",VLOOKUP($A512,Vocabulary!$A:$J,4,),"")</f>
        <v>Person</v>
      </c>
      <c r="J512" s="9" t="s">
        <v>764</v>
      </c>
    </row>
    <row r="513" spans="1:10" x14ac:dyDescent="0.3">
      <c r="A513" s="9">
        <v>564</v>
      </c>
      <c r="B513" s="13" t="str">
        <f>IFERROR(VLOOKUP(A513,Vocabulary!$A:$J,2,),"")</f>
        <v>naam</v>
      </c>
      <c r="C513" s="13" t="str">
        <f>IF($A513&lt;&gt;"",VLOOKUP($A513,Vocabulary!$A:$J,10,),"")</f>
        <v>&lt;vl-persoon-ext:naam&gt;</v>
      </c>
      <c r="D513" s="17" t="str">
        <f>IF($A513&lt;&gt;"",IF(VLOOKUP($A513,Vocabulary!$A:$J,3,)=0,"",VLOOKUP($A513,Vocabulary!$A:$J,3,)),"")</f>
        <v/>
      </c>
      <c r="E513" s="17" t="str">
        <f>IF($A513&lt;&gt;"",IF(VLOOKUP($A513,Vocabulary!$A:$J,7,)=0,"",VLOOKUP($A513,Vocabulary!$A:$J,7,)),"")</f>
        <v>external terminology:
http://xmlns.com/foaf/0.1/name</v>
      </c>
      <c r="F513" s="12" t="str">
        <f>IF($A513&lt;&gt;"",VLOOKUP($A513,Vocabulary!$A:$J,4,),"")</f>
        <v>Person</v>
      </c>
      <c r="J513" s="9" t="s">
        <v>764</v>
      </c>
    </row>
    <row r="514" spans="1:10" x14ac:dyDescent="0.3">
      <c r="A514" s="9">
        <v>565</v>
      </c>
      <c r="B514" s="13" t="str">
        <f>IFERROR(VLOOKUP(A514,Vocabulary!$A:$J,2,),"")</f>
        <v>patroniem</v>
      </c>
      <c r="C514" s="13" t="str">
        <f>IF($A514&lt;&gt;"",VLOOKUP($A514,Vocabulary!$A:$J,10,),"")</f>
        <v>&lt;vl-persoon-ext:patroniem&gt;</v>
      </c>
      <c r="D514" s="17" t="str">
        <f>IF($A514&lt;&gt;"",IF(VLOOKUP($A514,Vocabulary!$A:$J,3,)=0,"",VLOOKUP($A514,Vocabulary!$A:$J,3,)),"")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4" s="17" t="str">
        <f>IF($A514&lt;&gt;"",IF(VLOOKUP($A514,Vocabulary!$A:$J,7,)=0,"",VLOOKUP($A514,Vocabulary!$A:$J,7,)),"")</f>
        <v>external terminology:
http://www.w3.org/ns/person#patronymicName</v>
      </c>
      <c r="F514" s="12" t="str">
        <f>IF($A514&lt;&gt;"",VLOOKUP($A514,Vocabulary!$A:$J,4,),"")</f>
        <v>Person</v>
      </c>
      <c r="J514" s="9" t="s">
        <v>764</v>
      </c>
    </row>
    <row r="515" spans="1:10" x14ac:dyDescent="0.3">
      <c r="A515" s="9">
        <v>566</v>
      </c>
      <c r="B515" s="13" t="str">
        <f>IFERROR(VLOOKUP(A515,Vocabulary!$A:$J,2,),"")</f>
        <v>Persoon</v>
      </c>
      <c r="C515" s="13" t="str">
        <f>IF($A515&lt;&gt;"",VLOOKUP($A515,Vocabulary!$A:$J,10,),"")</f>
        <v>&lt;vl-persoon-ext:Persoon&gt;</v>
      </c>
      <c r="D515" s="17" t="str">
        <f>IF($A515&lt;&gt;"",IF(VLOOKUP($A515,Vocabulary!$A:$J,3,)=0,"",VLOOKUP($A515,Vocabulary!$A:$J,3,)),"")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E515" s="17" t="str">
        <f>IF($A515&lt;&gt;"",IF(VLOOKUP($A515,Vocabulary!$A:$J,7,)=0,"",VLOOKUP($A515,Vocabulary!$A:$J,7,)),"")</f>
        <v>external terminology:
http://www.w3.org/ns/person#Person</v>
      </c>
      <c r="F515" s="12" t="str">
        <f>IF($A515&lt;&gt;"",VLOOKUP($A515,Vocabulary!$A:$J,4,),"")</f>
        <v>Person</v>
      </c>
      <c r="J515" s="9" t="s">
        <v>764</v>
      </c>
    </row>
    <row r="516" spans="1:10" x14ac:dyDescent="0.3">
      <c r="A516" s="9">
        <v>567</v>
      </c>
      <c r="B516" s="13" t="str">
        <f>IFERROR(VLOOKUP(A516,Vocabulary!$A:$J,2,),"")</f>
        <v>staatsburgerschap</v>
      </c>
      <c r="C516" s="13" t="str">
        <f>IF($A516&lt;&gt;"",VLOOKUP($A516,Vocabulary!$A:$J,10,),"")</f>
        <v>&lt;vl-persoon-ext:staatsburgerschap&gt;</v>
      </c>
      <c r="D516" s="17" t="str">
        <f>IF($A516&lt;&gt;"",IF(VLOOKUP($A516,Vocabulary!$A:$J,3,)=0,"",VLOOKUP($A516,Vocabulary!$A:$J,3,)),"")</f>
        <v/>
      </c>
      <c r="E516" s="17" t="str">
        <f>IF($A516&lt;&gt;"",IF(VLOOKUP($A516,Vocabulary!$A:$J,7,)=0,"",VLOOKUP($A516,Vocabulary!$A:$J,7,)),"")</f>
        <v>external terminology:
http://www.w3.org/ns/person#citizenship</v>
      </c>
      <c r="F516" s="12" t="str">
        <f>IF($A516&lt;&gt;"",VLOOKUP($A516,Vocabulary!$A:$J,4,),"")</f>
        <v>Person</v>
      </c>
      <c r="J516" s="9" t="s">
        <v>764</v>
      </c>
    </row>
    <row r="517" spans="1:10" x14ac:dyDescent="0.3">
      <c r="A517" s="9">
        <v>568</v>
      </c>
      <c r="B517" s="13" t="str">
        <f>IFERROR(VLOOKUP(A517,Vocabulary!$A:$J,2,),"")</f>
        <v>alternatieveLabel</v>
      </c>
      <c r="C517" s="13" t="str">
        <f>IF($A517&lt;&gt;"",VLOOKUP($A517,Vocabulary!$A:$J,10,),"")</f>
        <v>&lt;vl-organisatie-ext:alternatieveLabel&gt;</v>
      </c>
      <c r="D517" s="17" t="str">
        <f>IF($A517&lt;&gt;"",IF(VLOOKUP($A517,Vocabulary!$A:$J,3,)=0,"",VLOOKUP($A517,Vocabulary!$A:$J,3,)),"")</f>
        <v/>
      </c>
      <c r="E517" s="17" t="str">
        <f>IF($A517&lt;&gt;"",IF(VLOOKUP($A517,Vocabulary!$A:$J,7,)=0,"",VLOOKUP($A517,Vocabulary!$A:$J,7,)),"")</f>
        <v>external terminology:
http://www.w3.org/2004/02/skos/core#altLabel</v>
      </c>
      <c r="F517" s="12" t="str">
        <f>IF($A517&lt;&gt;"",VLOOKUP($A517,Vocabulary!$A:$J,4,),"")</f>
        <v>Organization</v>
      </c>
      <c r="J517" s="9" t="s">
        <v>764</v>
      </c>
    </row>
    <row r="518" spans="1:10" x14ac:dyDescent="0.3">
      <c r="A518" s="9">
        <v>569</v>
      </c>
      <c r="B518" s="13" t="str">
        <f>IFERROR(VLOOKUP(A518,Vocabulary!$A:$J,2,),"")</f>
        <v>beschrijving</v>
      </c>
      <c r="C518" s="13" t="str">
        <f>IF($A518&lt;&gt;"",VLOOKUP($A518,Vocabulary!$A:$J,10,),"")</f>
        <v>&lt;vl-organisatie-ext:beschrijving&gt;</v>
      </c>
      <c r="D518" s="17" t="str">
        <f>IF($A518&lt;&gt;"",IF(VLOOKUP($A518,Vocabulary!$A:$J,3,)=0,"",VLOOKUP($A518,Vocabulary!$A:$J,3,)),"")</f>
        <v/>
      </c>
      <c r="E518" s="17" t="str">
        <f>IF($A518&lt;&gt;"",IF(VLOOKUP($A518,Vocabulary!$A:$J,7,)=0,"",VLOOKUP($A518,Vocabulary!$A:$J,7,)),"")</f>
        <v>external terminology:
http://purl.org/dc/terms/description</v>
      </c>
      <c r="F518" s="12" t="str">
        <f>IF($A518&lt;&gt;"",VLOOKUP($A518,Vocabulary!$A:$J,4,),"")</f>
        <v>Organization</v>
      </c>
      <c r="J518" s="9" t="s">
        <v>764</v>
      </c>
    </row>
    <row r="519" spans="1:10" x14ac:dyDescent="0.3">
      <c r="A519" s="9">
        <v>570</v>
      </c>
      <c r="B519" s="13" t="str">
        <f>IFERROR(VLOOKUP(A519,Vocabulary!$A:$J,2,),"")</f>
        <v>classificatie</v>
      </c>
      <c r="C519" s="13" t="str">
        <f>IF($A519&lt;&gt;"",VLOOKUP($A519,Vocabulary!$A:$J,10,),"")</f>
        <v>&lt;vl-organisatie-ext:classificatie&gt;</v>
      </c>
      <c r="D519" s="17" t="str">
        <f>IF($A519&lt;&gt;"",IF(VLOOKUP($A519,Vocabulary!$A:$J,3,)=0,"",VLOOKUP($A519,Vocabulary!$A:$J,3,)),"")</f>
        <v/>
      </c>
      <c r="E519" s="17" t="str">
        <f>IF($A519&lt;&gt;"",IF(VLOOKUP($A519,Vocabulary!$A:$J,7,)=0,"",VLOOKUP($A519,Vocabulary!$A:$J,7,)),"")</f>
        <v>external terminology:
http://www.w3.org/ns/org#classification</v>
      </c>
      <c r="F519" s="12" t="str">
        <f>IF($A519&lt;&gt;"",VLOOKUP($A519,Vocabulary!$A:$J,4,),"")</f>
        <v>Organization</v>
      </c>
      <c r="J519" s="9" t="s">
        <v>764</v>
      </c>
    </row>
    <row r="520" spans="1:10" x14ac:dyDescent="0.3">
      <c r="A520" s="9">
        <v>571</v>
      </c>
      <c r="B520" s="13" t="str">
        <f>IFERROR(VLOOKUP(A520,Vocabulary!$A:$J,2,),"")</f>
        <v>contactpunt</v>
      </c>
      <c r="C520" s="13" t="str">
        <f>IF($A520&lt;&gt;"",VLOOKUP($A520,Vocabulary!$A:$J,10,),"")</f>
        <v>&lt;vl-organisatie-ext:contactpunt&gt;</v>
      </c>
      <c r="D520" s="17" t="str">
        <f>IF($A520&lt;&gt;"",IF(VLOOKUP($A520,Vocabulary!$A:$J,3,)=0,"",VLOOKUP($A520,Vocabulary!$A:$J,3,)),"")</f>
        <v>A contact point for a person or organization.</v>
      </c>
      <c r="E520" s="17" t="str">
        <f>IF($A520&lt;&gt;"",IF(VLOOKUP($A520,Vocabulary!$A:$J,7,)=0,"",VLOOKUP($A520,Vocabulary!$A:$J,7,)),"")</f>
        <v>external terminology:
http://schema.org/contactPoint</v>
      </c>
      <c r="F520" s="12" t="str">
        <f>IF($A520&lt;&gt;"",VLOOKUP($A520,Vocabulary!$A:$J,4,),"")</f>
        <v>Organization</v>
      </c>
      <c r="J520" s="9" t="s">
        <v>764</v>
      </c>
    </row>
    <row r="521" spans="1:10" x14ac:dyDescent="0.3">
      <c r="A521" s="9">
        <v>572</v>
      </c>
      <c r="B521" s="13" t="str">
        <f>IFERROR(VLOOKUP(A521,Vocabulary!$A:$J,2,),"")</f>
        <v>datum</v>
      </c>
      <c r="C521" s="13" t="str">
        <f>IF($A521&lt;&gt;"",VLOOKUP($A521,Vocabulary!$A:$J,10,),"")</f>
        <v>&lt;vl-organisatie-ext:datum&gt;</v>
      </c>
      <c r="D521" s="17" t="str">
        <f>IF($A521&lt;&gt;"",IF(VLOOKUP($A521,Vocabulary!$A:$J,3,)=0,"",VLOOKUP($A521,Vocabulary!$A:$J,3,)),"")</f>
        <v/>
      </c>
      <c r="E521" s="17" t="str">
        <f>IF($A521&lt;&gt;"",IF(VLOOKUP($A521,Vocabulary!$A:$J,7,)=0,"",VLOOKUP($A521,Vocabulary!$A:$J,7,)),"")</f>
        <v>external terminology:
http://purl.org/dc/terms/date</v>
      </c>
      <c r="F521" s="12" t="str">
        <f>IF($A521&lt;&gt;"",VLOOKUP($A521,Vocabulary!$A:$J,4,),"")</f>
        <v>Organization</v>
      </c>
      <c r="J521" s="9" t="s">
        <v>764</v>
      </c>
    </row>
    <row r="522" spans="1:10" x14ac:dyDescent="0.3">
      <c r="A522" s="9">
        <v>573</v>
      </c>
      <c r="B522" s="13" t="str">
        <f>IFERROR(VLOOKUP(A522,Vocabulary!$A:$J,2,),"")</f>
        <v>doel</v>
      </c>
      <c r="C522" s="13" t="str">
        <f>IF($A522&lt;&gt;"",VLOOKUP($A522,Vocabulary!$A:$J,10,),"")</f>
        <v>&lt;vl-organisatie-ext:doel&gt;</v>
      </c>
      <c r="D522" s="17" t="str">
        <f>IF($A522&lt;&gt;"",IF(VLOOKUP($A522,Vocabulary!$A:$J,3,)=0,"",VLOOKUP($A522,Vocabulary!$A:$J,3,)),"")</f>
        <v/>
      </c>
      <c r="E522" s="17" t="str">
        <f>IF($A522&lt;&gt;"",IF(VLOOKUP($A522,Vocabulary!$A:$J,7,)=0,"",VLOOKUP($A522,Vocabulary!$A:$J,7,)),"")</f>
        <v>external terminology:
http://www.w3.org/ns/org#purpose</v>
      </c>
      <c r="F522" s="12" t="str">
        <f>IF($A522&lt;&gt;"",VLOOKUP($A522,Vocabulary!$A:$J,4,),"")</f>
        <v>Organization</v>
      </c>
      <c r="J522" s="9" t="s">
        <v>764</v>
      </c>
    </row>
    <row r="523" spans="1:10" x14ac:dyDescent="0.3">
      <c r="A523" s="9">
        <v>574</v>
      </c>
      <c r="B523" s="13" t="str">
        <f>IFERROR(VLOOKUP(A523,Vocabulary!$A:$J,2,),"")</f>
        <v>eenheidVan</v>
      </c>
      <c r="C523" s="13" t="str">
        <f>IF($A523&lt;&gt;"",VLOOKUP($A523,Vocabulary!$A:$J,10,),"")</f>
        <v>&lt;vl-organisatie-ext:eenheidVan&gt;</v>
      </c>
      <c r="D523" s="17" t="str">
        <f>IF($A523&lt;&gt;"",IF(VLOOKUP($A523,Vocabulary!$A:$J,3,)=0,"",VLOOKUP($A523,Vocabulary!$A:$J,3,)),"")</f>
        <v/>
      </c>
      <c r="E523" s="17" t="str">
        <f>IF($A523&lt;&gt;"",IF(VLOOKUP($A523,Vocabulary!$A:$J,7,)=0,"",VLOOKUP($A523,Vocabulary!$A:$J,7,)),"")</f>
        <v>external terminology:
http://www.w3.org/ns/org#unitOf</v>
      </c>
      <c r="F523" s="12" t="str">
        <f>IF($A523&lt;&gt;"",VLOOKUP($A523,Vocabulary!$A:$J,4,),"")</f>
        <v>Organization</v>
      </c>
      <c r="J523" s="9" t="s">
        <v>764</v>
      </c>
    </row>
    <row r="524" spans="1:10" x14ac:dyDescent="0.3">
      <c r="A524" s="9">
        <v>575</v>
      </c>
      <c r="B524" s="13" t="str">
        <f>IFERROR(VLOOKUP(A524,Vocabulary!$A:$J,2,),"")</f>
        <v>FormeleOrganisatie</v>
      </c>
      <c r="C524" s="13" t="str">
        <f>IF($A524&lt;&gt;"",VLOOKUP($A524,Vocabulary!$A:$J,10,),"")</f>
        <v>&lt;vl-organisatie-ext:FormeleOrganisatie&gt;</v>
      </c>
      <c r="D524" s="17" t="str">
        <f>IF($A524&lt;&gt;"",IF(VLOOKUP($A524,Vocabulary!$A:$J,3,)=0,"",VLOOKUP($A524,Vocabulary!$A:$J,3,)),"")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4" s="17" t="str">
        <f>IF($A524&lt;&gt;"",IF(VLOOKUP($A524,Vocabulary!$A:$J,7,)=0,"",VLOOKUP($A524,Vocabulary!$A:$J,7,)),"")</f>
        <v>external terminology:
http://www.w3.org/ns/org#FormalOrganization</v>
      </c>
      <c r="F524" s="12" t="str">
        <f>IF($A524&lt;&gt;"",VLOOKUP($A524,Vocabulary!$A:$J,4,),"")</f>
        <v>Organization</v>
      </c>
      <c r="J524" s="9" t="s">
        <v>764</v>
      </c>
    </row>
    <row r="525" spans="1:10" x14ac:dyDescent="0.3">
      <c r="A525" s="9">
        <v>576</v>
      </c>
      <c r="B525" s="13" t="str">
        <f>IFERROR(VLOOKUP(A525,Vocabulary!$A:$J,2,),"")</f>
        <v>gelinktMet</v>
      </c>
      <c r="C525" s="13" t="str">
        <f>IF($A525&lt;&gt;"",VLOOKUP($A525,Vocabulary!$A:$J,10,),"")</f>
        <v>&lt;vl-organisatie-ext:gelinktMet&gt;</v>
      </c>
      <c r="D525" s="17" t="str">
        <f>IF($A525&lt;&gt;"",IF(VLOOKUP($A525,Vocabulary!$A:$J,3,)=0,"",VLOOKUP($A525,Vocabulary!$A:$J,3,)),"")</f>
        <v/>
      </c>
      <c r="E525" s="17" t="str">
        <f>IF($A525&lt;&gt;"",IF(VLOOKUP($A525,Vocabulary!$A:$J,7,)=0,"",VLOOKUP($A525,Vocabulary!$A:$J,7,)),"")</f>
        <v>external terminology:
http://www.w3.org/ns/org#linkedTo</v>
      </c>
      <c r="F525" s="12" t="str">
        <f>IF($A525&lt;&gt;"",VLOOKUP($A525,Vocabulary!$A:$J,4,),"")</f>
        <v>Organization</v>
      </c>
      <c r="J525" s="9" t="s">
        <v>764</v>
      </c>
    </row>
    <row r="526" spans="1:10" x14ac:dyDescent="0.3">
      <c r="A526" s="9">
        <v>577</v>
      </c>
      <c r="B526" s="13" t="str">
        <f>IFERROR(VLOOKUP(A526,Vocabulary!$A:$J,2,),"")</f>
        <v>GeregistreerdeOrganisatie</v>
      </c>
      <c r="C526" s="13" t="str">
        <f>IF($A526&lt;&gt;"",VLOOKUP($A526,Vocabulary!$A:$J,10,),"")</f>
        <v>&lt;vl-organisatie-ext:GeregistreerdeOrganisatie&gt;</v>
      </c>
      <c r="D526" s="17" t="str">
        <f>IF($A526&lt;&gt;"",IF(VLOOKUP($A526,Vocabulary!$A:$J,3,)=0,"",VLOOKUP($A526,Vocabulary!$A:$J,3,)),"")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6" s="17" t="str">
        <f>IF($A526&lt;&gt;"",IF(VLOOKUP($A526,Vocabulary!$A:$J,7,)=0,"",VLOOKUP($A526,Vocabulary!$A:$J,7,)),"")</f>
        <v>external terminology:
http://www.w3.org/ns/regorg#RegisteredOrganization</v>
      </c>
      <c r="F526" s="12" t="str">
        <f>IF($A526&lt;&gt;"",VLOOKUP($A526,Vocabulary!$A:$J,4,),"")</f>
        <v>Organization</v>
      </c>
      <c r="J526" s="9" t="s">
        <v>764</v>
      </c>
    </row>
    <row r="527" spans="1:10" x14ac:dyDescent="0.3">
      <c r="A527" s="9">
        <v>578</v>
      </c>
      <c r="B527" s="13" t="str">
        <f>IFERROR(VLOOKUP(A527,Vocabulary!$A:$J,2,),"")</f>
        <v>gevolgVan</v>
      </c>
      <c r="C527" s="13" t="str">
        <f>IF($A527&lt;&gt;"",VLOOKUP($A527,Vocabulary!$A:$J,10,),"")</f>
        <v>&lt;vl-organisatie-ext:gevolgVan&gt;</v>
      </c>
      <c r="D527" s="17" t="str">
        <f>IF($A527&lt;&gt;"",IF(VLOOKUP($A527,Vocabulary!$A:$J,3,)=0,"",VLOOKUP($A527,Vocabulary!$A:$J,3,)),"")</f>
        <v/>
      </c>
      <c r="E527" s="17" t="str">
        <f>IF($A527&lt;&gt;"",IF(VLOOKUP($A527,Vocabulary!$A:$J,7,)=0,"",VLOOKUP($A527,Vocabulary!$A:$J,7,)),"")</f>
        <v>external terminology:
http://www.w3.org/ns/org#resultedFrom</v>
      </c>
      <c r="F527" s="12" t="str">
        <f>IF($A527&lt;&gt;"",VLOOKUP($A527,Vocabulary!$A:$J,4,),"")</f>
        <v>Organization</v>
      </c>
      <c r="J527" s="9" t="s">
        <v>764</v>
      </c>
    </row>
    <row r="528" spans="1:10" x14ac:dyDescent="0.3">
      <c r="A528" s="9">
        <v>579</v>
      </c>
      <c r="B528" s="13" t="str">
        <f>IFERROR(VLOOKUP(A528,Vocabulary!$A:$J,2,),"")</f>
        <v>heeft</v>
      </c>
      <c r="C528" s="13" t="str">
        <f>IF($A528&lt;&gt;"",VLOOKUP($A528,Vocabulary!$A:$J,10,),"")</f>
        <v>&lt;vl-organisatie-ext:heeft&gt;</v>
      </c>
      <c r="D528" s="17" t="str">
        <f>IF($A528&lt;&gt;"",IF(VLOOKUP($A528,Vocabulary!$A:$J,3,)=0,"",VLOOKUP($A528,Vocabulary!$A:$J,3,)),"")</f>
        <v/>
      </c>
      <c r="E528" s="17" t="str">
        <f>IF($A528&lt;&gt;"",IF(VLOOKUP($A528,Vocabulary!$A:$J,7,)=0,"",VLOOKUP($A528,Vocabulary!$A:$J,7,)),"")</f>
        <v>external terminology:
http://www.w3.org/ns/org#hasMembership</v>
      </c>
      <c r="F528" s="12" t="str">
        <f>IF($A528&lt;&gt;"",VLOOKUP($A528,Vocabulary!$A:$J,4,),"")</f>
        <v>Organization</v>
      </c>
      <c r="J528" s="9" t="s">
        <v>764</v>
      </c>
    </row>
    <row r="529" spans="1:10" x14ac:dyDescent="0.3">
      <c r="A529" s="9">
        <v>580</v>
      </c>
      <c r="B529" s="13" t="str">
        <f>IFERROR(VLOOKUP(A529,Vocabulary!$A:$J,2,),"")</f>
        <v>heeftEenheid</v>
      </c>
      <c r="C529" s="13" t="str">
        <f>IF($A529&lt;&gt;"",VLOOKUP($A529,Vocabulary!$A:$J,10,),"")</f>
        <v>&lt;vl-organisatie-ext:heeftEenheid&gt;</v>
      </c>
      <c r="D529" s="17" t="str">
        <f>IF($A529&lt;&gt;"",IF(VLOOKUP($A529,Vocabulary!$A:$J,3,)=0,"",VLOOKUP($A529,Vocabulary!$A:$J,3,)),"")</f>
        <v/>
      </c>
      <c r="E529" s="17" t="str">
        <f>IF($A529&lt;&gt;"",IF(VLOOKUP($A529,Vocabulary!$A:$J,7,)=0,"",VLOOKUP($A529,Vocabulary!$A:$J,7,)),"")</f>
        <v>external terminology:
http://www.w3.org/ns/org#hasUnit</v>
      </c>
      <c r="F529" s="12" t="str">
        <f>IF($A529&lt;&gt;"",VLOOKUP($A529,Vocabulary!$A:$J,4,),"")</f>
        <v>Organization</v>
      </c>
      <c r="J529" s="9" t="s">
        <v>764</v>
      </c>
    </row>
    <row r="530" spans="1:10" x14ac:dyDescent="0.3">
      <c r="A530" s="9">
        <v>581</v>
      </c>
      <c r="B530" s="13" t="str">
        <f>IFERROR(VLOOKUP(A530,Vocabulary!$A:$J,2,),"")</f>
        <v>heeftFormeelKader</v>
      </c>
      <c r="C530" s="13" t="str">
        <f>IF($A530&lt;&gt;"",VLOOKUP($A530,Vocabulary!$A:$J,10,),"")</f>
        <v>&lt;vl-organisatie-ext:heeftFormeelKader&gt;</v>
      </c>
      <c r="D530" s="17" t="str">
        <f>IF($A530&lt;&gt;"",IF(VLOOKUP($A530,Vocabulary!$A:$J,3,)=0,"",VLOOKUP($A530,Vocabulary!$A:$J,3,)),"")</f>
        <v/>
      </c>
      <c r="E530" s="17" t="str">
        <f>IF($A530&lt;&gt;"",IF(VLOOKUP($A530,Vocabulary!$A:$J,7,)=0,"",VLOOKUP($A530,Vocabulary!$A:$J,7,)),"")</f>
        <v>external terminology:
http://data.europa.eu/m8g/hasFormalFramework</v>
      </c>
      <c r="F530" s="12" t="str">
        <f>IF($A530&lt;&gt;"",VLOOKUP($A530,Vocabulary!$A:$J,4,),"")</f>
        <v>Organization</v>
      </c>
      <c r="J530" s="9" t="s">
        <v>764</v>
      </c>
    </row>
    <row r="531" spans="1:10" ht="28.8" x14ac:dyDescent="0.3">
      <c r="A531" s="9">
        <v>582</v>
      </c>
      <c r="B531" s="13" t="str">
        <f>IFERROR(VLOOKUP(A531,Vocabulary!$A:$J,2,),"")</f>
        <v>heeftGeregistreerdeOrganisatie</v>
      </c>
      <c r="C531" s="13" t="str">
        <f>IF($A531&lt;&gt;"",VLOOKUP($A531,Vocabulary!$A:$J,10,),"")</f>
        <v>&lt;vl-organisatie-ext:heeftGeregistreerdeOrganisatie&gt;</v>
      </c>
      <c r="D531" s="17" t="str">
        <f>IF($A531&lt;&gt;"",IF(VLOOKUP($A531,Vocabulary!$A:$J,3,)=0,"",VLOOKUP($A531,Vocabulary!$A:$J,3,)),"")</f>
        <v/>
      </c>
      <c r="E531" s="17" t="str">
        <f>IF($A531&lt;&gt;"",IF(VLOOKUP($A531,Vocabulary!$A:$J,7,)=0,"",VLOOKUP($A531,Vocabulary!$A:$J,7,)),"")</f>
        <v>external terminology:
http://www.w3.org/ns/regorg#hasRegisteredOrganization</v>
      </c>
      <c r="F531" s="12" t="str">
        <f>IF($A531&lt;&gt;"",VLOOKUP($A531,Vocabulary!$A:$J,4,),"")</f>
        <v>Organization</v>
      </c>
      <c r="J531" s="9" t="s">
        <v>764</v>
      </c>
    </row>
    <row r="532" spans="1:10" ht="28.8" x14ac:dyDescent="0.3">
      <c r="A532" s="9">
        <v>583</v>
      </c>
      <c r="B532" s="13" t="str">
        <f>IFERROR(VLOOKUP(A532,Vocabulary!$A:$J,2,),"")</f>
        <v>heeftGeregistreerdeVestiging</v>
      </c>
      <c r="C532" s="13" t="str">
        <f>IF($A532&lt;&gt;"",VLOOKUP($A532,Vocabulary!$A:$J,10,),"")</f>
        <v>&lt;vl-organisatie-ext:heeftGeregistreerdeVestiging&gt;</v>
      </c>
      <c r="D532" s="17" t="str">
        <f>IF($A532&lt;&gt;"",IF(VLOOKUP($A532,Vocabulary!$A:$J,3,)=0,"",VLOOKUP($A532,Vocabulary!$A:$J,3,)),"")</f>
        <v/>
      </c>
      <c r="E532" s="17" t="str">
        <f>IF($A532&lt;&gt;"",IF(VLOOKUP($A532,Vocabulary!$A:$J,7,)=0,"",VLOOKUP($A532,Vocabulary!$A:$J,7,)),"")</f>
        <v>external terminology:
http://www.w3.org/ns/org#hasRegisteredSite</v>
      </c>
      <c r="F532" s="12" t="str">
        <f>IF($A532&lt;&gt;"",VLOOKUP($A532,Vocabulary!$A:$J,4,),"")</f>
        <v>Organization</v>
      </c>
      <c r="J532" s="9" t="s">
        <v>764</v>
      </c>
    </row>
    <row r="533" spans="1:10" x14ac:dyDescent="0.3">
      <c r="A533" s="9">
        <v>584</v>
      </c>
      <c r="B533" s="13" t="str">
        <f>IFERROR(VLOOKUP(A533,Vocabulary!$A:$J,2,),"")</f>
        <v>heeftPositie</v>
      </c>
      <c r="C533" s="13" t="str">
        <f>IF($A533&lt;&gt;"",VLOOKUP($A533,Vocabulary!$A:$J,10,),"")</f>
        <v>&lt;vl-organisatie-ext:heeftPositie&gt;</v>
      </c>
      <c r="D533" s="17" t="str">
        <f>IF($A533&lt;&gt;"",IF(VLOOKUP($A533,Vocabulary!$A:$J,3,)=0,"",VLOOKUP($A533,Vocabulary!$A:$J,3,)),"")</f>
        <v/>
      </c>
      <c r="E533" s="17" t="str">
        <f>IF($A533&lt;&gt;"",IF(VLOOKUP($A533,Vocabulary!$A:$J,7,)=0,"",VLOOKUP($A533,Vocabulary!$A:$J,7,)),"")</f>
        <v>external terminology:
http://www.w3.org/ns/org#hasPost</v>
      </c>
      <c r="F533" s="12" t="str">
        <f>IF($A533&lt;&gt;"",VLOOKUP($A533,Vocabulary!$A:$J,4,),"")</f>
        <v>Organization</v>
      </c>
      <c r="J533" s="9" t="s">
        <v>764</v>
      </c>
    </row>
    <row r="534" spans="1:10" x14ac:dyDescent="0.3">
      <c r="A534" s="9">
        <v>585</v>
      </c>
      <c r="B534" s="13" t="str">
        <f>IFERROR(VLOOKUP(A534,Vocabulary!$A:$J,2,),"")</f>
        <v>heeftPrimaireVestiging</v>
      </c>
      <c r="C534" s="13" t="str">
        <f>IF($A534&lt;&gt;"",VLOOKUP($A534,Vocabulary!$A:$J,10,),"")</f>
        <v>&lt;vl-organisatie-ext:heeftPrimaireVestiging&gt;</v>
      </c>
      <c r="D534" s="17" t="str">
        <f>IF($A534&lt;&gt;"",IF(VLOOKUP($A534,Vocabulary!$A:$J,3,)=0,"",VLOOKUP($A534,Vocabulary!$A:$J,3,)),"")</f>
        <v/>
      </c>
      <c r="E534" s="17" t="str">
        <f>IF($A534&lt;&gt;"",IF(VLOOKUP($A534,Vocabulary!$A:$J,7,)=0,"",VLOOKUP($A534,Vocabulary!$A:$J,7,)),"")</f>
        <v>external terminology:
http://www.w3.org/ns/org#hasPrimarySite</v>
      </c>
      <c r="F534" s="12" t="str">
        <f>IF($A534&lt;&gt;"",VLOOKUP($A534,Vocabulary!$A:$J,4,),"")</f>
        <v>Organization</v>
      </c>
      <c r="J534" s="9" t="s">
        <v>764</v>
      </c>
    </row>
    <row r="535" spans="1:10" x14ac:dyDescent="0.3">
      <c r="A535" s="9">
        <v>586</v>
      </c>
      <c r="B535" s="13" t="str">
        <f>IFERROR(VLOOKUP(A535,Vocabulary!$A:$J,2,),"")</f>
        <v>heeftStandplaats</v>
      </c>
      <c r="C535" s="13" t="str">
        <f>IF($A535&lt;&gt;"",VLOOKUP($A535,Vocabulary!$A:$J,10,),"")</f>
        <v>&lt;vl-organisatie-ext:heeftStandplaats&gt;</v>
      </c>
      <c r="D535" s="17" t="str">
        <f>IF($A535&lt;&gt;"",IF(VLOOKUP($A535,Vocabulary!$A:$J,3,)=0,"",VLOOKUP($A535,Vocabulary!$A:$J,3,)),"")</f>
        <v/>
      </c>
      <c r="E535" s="17" t="str">
        <f>IF($A535&lt;&gt;"",IF(VLOOKUP($A535,Vocabulary!$A:$J,7,)=0,"",VLOOKUP($A535,Vocabulary!$A:$J,7,)),"")</f>
        <v>external terminology:
http://www.w3.org/ns/org#basedAt</v>
      </c>
      <c r="F535" s="12" t="str">
        <f>IF($A535&lt;&gt;"",VLOOKUP($A535,Vocabulary!$A:$J,4,),"")</f>
        <v>Organization</v>
      </c>
      <c r="J535" s="9" t="s">
        <v>764</v>
      </c>
    </row>
    <row r="536" spans="1:10" x14ac:dyDescent="0.3">
      <c r="A536" s="9">
        <v>587</v>
      </c>
      <c r="B536" s="13" t="str">
        <f>IFERROR(VLOOKUP(A536,Vocabulary!$A:$J,2,),"")</f>
        <v>heeftSuborganisatie</v>
      </c>
      <c r="C536" s="13" t="str">
        <f>IF($A536&lt;&gt;"",VLOOKUP($A536,Vocabulary!$A:$J,10,),"")</f>
        <v>&lt;vl-organisatie-ext:heeftSuborganisatie&gt;</v>
      </c>
      <c r="D536" s="17" t="str">
        <f>IF($A536&lt;&gt;"",IF(VLOOKUP($A536,Vocabulary!$A:$J,3,)=0,"",VLOOKUP($A536,Vocabulary!$A:$J,3,)),"")</f>
        <v/>
      </c>
      <c r="E536" s="17" t="str">
        <f>IF($A536&lt;&gt;"",IF(VLOOKUP($A536,Vocabulary!$A:$J,7,)=0,"",VLOOKUP($A536,Vocabulary!$A:$J,7,)),"")</f>
        <v>external terminology:
http://www.w3.org/ns/org#hasSubOrganization</v>
      </c>
      <c r="F536" s="12" t="str">
        <f>IF($A536&lt;&gt;"",VLOOKUP($A536,Vocabulary!$A:$J,4,),"")</f>
        <v>Organization</v>
      </c>
      <c r="J536" s="9" t="s">
        <v>764</v>
      </c>
    </row>
    <row r="537" spans="1:10" x14ac:dyDescent="0.3">
      <c r="A537" s="9">
        <v>588</v>
      </c>
      <c r="B537" s="13" t="str">
        <f>IFERROR(VLOOKUP(A537,Vocabulary!$A:$J,2,),"")</f>
        <v>heeftVestiging</v>
      </c>
      <c r="C537" s="13" t="str">
        <f>IF($A537&lt;&gt;"",VLOOKUP($A537,Vocabulary!$A:$J,10,),"")</f>
        <v>&lt;vl-organisatie-ext:heeftVestiging&gt;</v>
      </c>
      <c r="D537" s="17" t="str">
        <f>IF($A537&lt;&gt;"",IF(VLOOKUP($A537,Vocabulary!$A:$J,3,)=0,"",VLOOKUP($A537,Vocabulary!$A:$J,3,)),"")</f>
        <v/>
      </c>
      <c r="E537" s="17" t="str">
        <f>IF($A537&lt;&gt;"",IF(VLOOKUP($A537,Vocabulary!$A:$J,7,)=0,"",VLOOKUP($A537,Vocabulary!$A:$J,7,)),"")</f>
        <v>external terminology:
http://www.w3.org/ns/org#hasSite</v>
      </c>
      <c r="F537" s="12" t="str">
        <f>IF($A537&lt;&gt;"",VLOOKUP($A537,Vocabulary!$A:$J,4,),"")</f>
        <v>Organization</v>
      </c>
      <c r="J537" s="9" t="s">
        <v>764</v>
      </c>
    </row>
    <row r="538" spans="1:10" x14ac:dyDescent="0.3">
      <c r="A538" s="9">
        <v>589</v>
      </c>
      <c r="B538" s="13" t="str">
        <f>IFERROR(VLOOKUP(A538,Vocabulary!$A:$J,2,),"")</f>
        <v>homepage</v>
      </c>
      <c r="C538" s="13" t="str">
        <f>IF($A538&lt;&gt;"",VLOOKUP($A538,Vocabulary!$A:$J,10,),"")</f>
        <v>&lt;vl-organisatie-ext:homepage&gt;</v>
      </c>
      <c r="D538" s="17" t="str">
        <f>IF($A538&lt;&gt;"",IF(VLOOKUP($A538,Vocabulary!$A:$J,3,)=0,"",VLOOKUP($A538,Vocabulary!$A:$J,3,)),"")</f>
        <v/>
      </c>
      <c r="E538" s="17" t="str">
        <f>IF($A538&lt;&gt;"",IF(VLOOKUP($A538,Vocabulary!$A:$J,7,)=0,"",VLOOKUP($A538,Vocabulary!$A:$J,7,)),"")</f>
        <v>external terminology:
http://xmlns.com/foaf/0.1/homepage</v>
      </c>
      <c r="F538" s="12" t="str">
        <f>IF($A538&lt;&gt;"",VLOOKUP($A538,Vocabulary!$A:$J,4,),"")</f>
        <v>Organization</v>
      </c>
      <c r="J538" s="9" t="s">
        <v>764</v>
      </c>
    </row>
    <row r="539" spans="1:10" x14ac:dyDescent="0.3">
      <c r="A539" s="9">
        <v>590</v>
      </c>
      <c r="B539" s="13" t="str">
        <f>IFERROR(VLOOKUP(A539,Vocabulary!$A:$J,2,),"")</f>
        <v>hoofdVan</v>
      </c>
      <c r="C539" s="13" t="str">
        <f>IF($A539&lt;&gt;"",VLOOKUP($A539,Vocabulary!$A:$J,10,),"")</f>
        <v>&lt;vl-organisatie-ext:hoofdVan&gt;</v>
      </c>
      <c r="D539" s="17" t="str">
        <f>IF($A539&lt;&gt;"",IF(VLOOKUP($A539,Vocabulary!$A:$J,3,)=0,"",VLOOKUP($A539,Vocabulary!$A:$J,3,)),"")</f>
        <v/>
      </c>
      <c r="E539" s="17" t="str">
        <f>IF($A539&lt;&gt;"",IF(VLOOKUP($A539,Vocabulary!$A:$J,7,)=0,"",VLOOKUP($A539,Vocabulary!$A:$J,7,)),"")</f>
        <v>external terminology:
http://www.w3.org/ns/org#headOf</v>
      </c>
      <c r="F539" s="12" t="str">
        <f>IF($A539&lt;&gt;"",VLOOKUP($A539,Vocabulary!$A:$J,4,),"")</f>
        <v>Organization</v>
      </c>
      <c r="J539" s="9" t="s">
        <v>764</v>
      </c>
    </row>
    <row r="540" spans="1:10" x14ac:dyDescent="0.3">
      <c r="A540" s="9">
        <v>591</v>
      </c>
      <c r="B540" s="13" t="str">
        <f>IFERROR(VLOOKUP(A540,Vocabulary!$A:$J,2,),"")</f>
        <v>houdt</v>
      </c>
      <c r="C540" s="13" t="str">
        <f>IF($A540&lt;&gt;"",VLOOKUP($A540,Vocabulary!$A:$J,10,),"")</f>
        <v>&lt;vl-organisatie-ext:houdt&gt;</v>
      </c>
      <c r="D540" s="17" t="str">
        <f>IF($A540&lt;&gt;"",IF(VLOOKUP($A540,Vocabulary!$A:$J,3,)=0,"",VLOOKUP($A540,Vocabulary!$A:$J,3,)),"")</f>
        <v/>
      </c>
      <c r="E540" s="17" t="str">
        <f>IF($A540&lt;&gt;"",IF(VLOOKUP($A540,Vocabulary!$A:$J,7,)=0,"",VLOOKUP($A540,Vocabulary!$A:$J,7,)),"")</f>
        <v>external terminology:
http://www.w3.org/ns/org#holds</v>
      </c>
      <c r="F540" s="12" t="str">
        <f>IF($A540&lt;&gt;"",VLOOKUP($A540,Vocabulary!$A:$J,4,),"")</f>
        <v>Organization</v>
      </c>
      <c r="J540" s="9" t="s">
        <v>764</v>
      </c>
    </row>
    <row r="541" spans="1:10" x14ac:dyDescent="0.3">
      <c r="A541" s="9">
        <v>592</v>
      </c>
      <c r="B541" s="13" t="str">
        <f>IFERROR(VLOOKUP(A541,Vocabulary!$A:$J,2,),"")</f>
        <v>ingevuldDoor</v>
      </c>
      <c r="C541" s="13" t="str">
        <f>IF($A541&lt;&gt;"",VLOOKUP($A541,Vocabulary!$A:$J,10,),"")</f>
        <v>&lt;vl-organisatie-ext:ingevuldDoor&gt;</v>
      </c>
      <c r="D541" s="17" t="str">
        <f>IF($A541&lt;&gt;"",IF(VLOOKUP($A541,Vocabulary!$A:$J,3,)=0,"",VLOOKUP($A541,Vocabulary!$A:$J,3,)),"")</f>
        <v/>
      </c>
      <c r="E541" s="17" t="str">
        <f>IF($A541&lt;&gt;"",IF(VLOOKUP($A541,Vocabulary!$A:$J,7,)=0,"",VLOOKUP($A541,Vocabulary!$A:$J,7,)),"")</f>
        <v>external terminology:
http://www.w3.org/ns/org#heldBy</v>
      </c>
      <c r="F541" s="12" t="str">
        <f>IF($A541&lt;&gt;"",VLOOKUP($A541,Vocabulary!$A:$J,4,),"")</f>
        <v>Organization</v>
      </c>
      <c r="J541" s="9" t="s">
        <v>764</v>
      </c>
    </row>
    <row r="542" spans="1:10" x14ac:dyDescent="0.3">
      <c r="A542" s="9">
        <v>593</v>
      </c>
      <c r="B542" s="13" t="str">
        <f>IFERROR(VLOOKUP(A542,Vocabulary!$A:$J,2,),"")</f>
        <v>isLidmaatschapBij</v>
      </c>
      <c r="C542" s="13" t="str">
        <f>IF($A542&lt;&gt;"",VLOOKUP($A542,Vocabulary!$A:$J,10,),"")</f>
        <v>&lt;vl-organisatie-ext:isLidmaatschapBij&gt;</v>
      </c>
      <c r="D542" s="17" t="str">
        <f>IF($A542&lt;&gt;"",IF(VLOOKUP($A542,Vocabulary!$A:$J,3,)=0,"",VLOOKUP($A542,Vocabulary!$A:$J,3,)),"")</f>
        <v/>
      </c>
      <c r="E542" s="17" t="str">
        <f>IF($A542&lt;&gt;"",IF(VLOOKUP($A542,Vocabulary!$A:$J,7,)=0,"",VLOOKUP($A542,Vocabulary!$A:$J,7,)),"")</f>
        <v>external terminology:
http://www.w3.org/ns/org#organization</v>
      </c>
      <c r="F542" s="12" t="str">
        <f>IF($A542&lt;&gt;"",VLOOKUP($A542,Vocabulary!$A:$J,4,),"")</f>
        <v>Organization</v>
      </c>
      <c r="J542" s="9" t="s">
        <v>764</v>
      </c>
    </row>
    <row r="543" spans="1:10" x14ac:dyDescent="0.3">
      <c r="A543" s="9">
        <v>594</v>
      </c>
      <c r="B543" s="13" t="str">
        <f>IFERROR(VLOOKUP(A543,Vocabulary!$A:$J,2,),"")</f>
        <v>lid</v>
      </c>
      <c r="C543" s="13" t="str">
        <f>IF($A543&lt;&gt;"",VLOOKUP($A543,Vocabulary!$A:$J,10,),"")</f>
        <v>&lt;vl-organisatie-ext:lid&gt;</v>
      </c>
      <c r="D543" s="17" t="str">
        <f>IF($A543&lt;&gt;"",IF(VLOOKUP($A543,Vocabulary!$A:$J,3,)=0,"",VLOOKUP($A543,Vocabulary!$A:$J,3,)),"")</f>
        <v/>
      </c>
      <c r="E543" s="17" t="str">
        <f>IF($A543&lt;&gt;"",IF(VLOOKUP($A543,Vocabulary!$A:$J,7,)=0,"",VLOOKUP($A543,Vocabulary!$A:$J,7,)),"")</f>
        <v>external terminology:
http://www.w3.org/ns/org#member</v>
      </c>
      <c r="F543" s="12" t="str">
        <f>IF($A543&lt;&gt;"",VLOOKUP($A543,Vocabulary!$A:$J,4,),"")</f>
        <v>Organization</v>
      </c>
      <c r="J543" s="9" t="s">
        <v>764</v>
      </c>
    </row>
    <row r="544" spans="1:10" x14ac:dyDescent="0.3">
      <c r="A544" s="9">
        <v>595</v>
      </c>
      <c r="B544" s="13" t="str">
        <f>IFERROR(VLOOKUP(A544,Vocabulary!$A:$J,2,),"")</f>
        <v>lidGedurende</v>
      </c>
      <c r="C544" s="13" t="str">
        <f>IF($A544&lt;&gt;"",VLOOKUP($A544,Vocabulary!$A:$J,10,),"")</f>
        <v>&lt;vl-organisatie-ext:lidGedurende&gt;</v>
      </c>
      <c r="D544" s="17" t="str">
        <f>IF($A544&lt;&gt;"",IF(VLOOKUP($A544,Vocabulary!$A:$J,3,)=0,"",VLOOKUP($A544,Vocabulary!$A:$J,3,)),"")</f>
        <v/>
      </c>
      <c r="E544" s="17" t="str">
        <f>IF($A544&lt;&gt;"",IF(VLOOKUP($A544,Vocabulary!$A:$J,7,)=0,"",VLOOKUP($A544,Vocabulary!$A:$J,7,)),"")</f>
        <v>external terminology:
http://www.w3.org/ns/org#memberDuring</v>
      </c>
      <c r="F544" s="12" t="str">
        <f>IF($A544&lt;&gt;"",VLOOKUP($A544,Vocabulary!$A:$J,4,),"")</f>
        <v>Organization</v>
      </c>
      <c r="J544" s="9" t="s">
        <v>764</v>
      </c>
    </row>
    <row r="545" spans="1:10" x14ac:dyDescent="0.3">
      <c r="A545" s="9">
        <v>596</v>
      </c>
      <c r="B545" s="13" t="str">
        <f>IFERROR(VLOOKUP(A545,Vocabulary!$A:$J,2,),"")</f>
        <v>lidVan</v>
      </c>
      <c r="C545" s="13" t="str">
        <f>IF($A545&lt;&gt;"",VLOOKUP($A545,Vocabulary!$A:$J,10,),"")</f>
        <v>&lt;vl-organisatie-ext:lidVan&gt;</v>
      </c>
      <c r="D545" s="17" t="str">
        <f>IF($A545&lt;&gt;"",IF(VLOOKUP($A545,Vocabulary!$A:$J,3,)=0,"",VLOOKUP($A545,Vocabulary!$A:$J,3,)),"")</f>
        <v/>
      </c>
      <c r="E545" s="17" t="str">
        <f>IF($A545&lt;&gt;"",IF(VLOOKUP($A545,Vocabulary!$A:$J,7,)=0,"",VLOOKUP($A545,Vocabulary!$A:$J,7,)),"")</f>
        <v>external terminology:
http://www.w3.org/ns/org#memberOf</v>
      </c>
      <c r="F545" s="12" t="str">
        <f>IF($A545&lt;&gt;"",VLOOKUP($A545,Vocabulary!$A:$J,4,),"")</f>
        <v>Organization</v>
      </c>
      <c r="J545" s="9" t="s">
        <v>764</v>
      </c>
    </row>
    <row r="546" spans="1:10" x14ac:dyDescent="0.3">
      <c r="A546" s="9">
        <v>597</v>
      </c>
      <c r="B546" s="13" t="str">
        <f>IFERROR(VLOOKUP(A546,Vocabulary!$A:$J,2,),"")</f>
        <v>Lidmaatschap</v>
      </c>
      <c r="C546" s="13" t="str">
        <f>IF($A546&lt;&gt;"",VLOOKUP($A546,Vocabulary!$A:$J,10,),"")</f>
        <v>&lt;vl-organisatie-ext:Lidmaatschap&gt;</v>
      </c>
      <c r="D546" s="17" t="str">
        <f>IF($A546&lt;&gt;"",IF(VLOOKUP($A546,Vocabulary!$A:$J,3,)=0,"",VLOOKUP($A546,Vocabulary!$A:$J,3,)),"")</f>
        <v/>
      </c>
      <c r="E546" s="17" t="str">
        <f>IF($A546&lt;&gt;"",IF(VLOOKUP($A546,Vocabulary!$A:$J,7,)=0,"",VLOOKUP($A546,Vocabulary!$A:$J,7,)),"")</f>
        <v>external terminology:
http://www.w3.org/ns/org#Membership</v>
      </c>
      <c r="F546" s="12" t="str">
        <f>IF($A546&lt;&gt;"",VLOOKUP($A546,Vocabulary!$A:$J,4,),"")</f>
        <v>Organization</v>
      </c>
      <c r="J546" s="9" t="s">
        <v>764</v>
      </c>
    </row>
    <row r="547" spans="1:10" x14ac:dyDescent="0.3">
      <c r="A547" s="9">
        <v>598</v>
      </c>
      <c r="B547" s="13" t="str">
        <f>IFERROR(VLOOKUP(A547,Vocabulary!$A:$J,2,),"")</f>
        <v>logo</v>
      </c>
      <c r="C547" s="13" t="str">
        <f>IF($A547&lt;&gt;"",VLOOKUP($A547,Vocabulary!$A:$J,10,),"")</f>
        <v>&lt;vl-organisatie-ext:logo&gt;</v>
      </c>
      <c r="D547" s="17" t="str">
        <f>IF($A547&lt;&gt;"",IF(VLOOKUP($A547,Vocabulary!$A:$J,3,)=0,"",VLOOKUP($A547,Vocabulary!$A:$J,3,)),"")</f>
        <v/>
      </c>
      <c r="E547" s="17" t="str">
        <f>IF($A547&lt;&gt;"",IF(VLOOKUP($A547,Vocabulary!$A:$J,7,)=0,"",VLOOKUP($A547,Vocabulary!$A:$J,7,)),"")</f>
        <v>external terminology:
http://schema.org/logo</v>
      </c>
      <c r="F547" s="12" t="str">
        <f>IF($A547&lt;&gt;"",VLOOKUP($A547,Vocabulary!$A:$J,4,),"")</f>
        <v>Organization</v>
      </c>
      <c r="J547" s="9" t="s">
        <v>764</v>
      </c>
    </row>
    <row r="548" spans="1:10" x14ac:dyDescent="0.3">
      <c r="A548" s="9">
        <v>599</v>
      </c>
      <c r="B548" s="13" t="str">
        <f>IFERROR(VLOOKUP(A548,Vocabulary!$A:$J,2,),"")</f>
        <v>Oprichtingsgebeurtenis</v>
      </c>
      <c r="C548" s="13" t="str">
        <f>IF($A548&lt;&gt;"",VLOOKUP($A548,Vocabulary!$A:$J,10,),"")</f>
        <v>&lt;vl-organisatie-ext:Oprichtingsgebeurtenis&gt;</v>
      </c>
      <c r="D548" s="17" t="str">
        <f>IF($A548&lt;&gt;"",IF(VLOOKUP($A548,Vocabulary!$A:$J,3,)=0,"",VLOOKUP($A548,Vocabulary!$A:$J,3,)),"")</f>
        <v/>
      </c>
      <c r="E548" s="17" t="str">
        <f>IF($A548&lt;&gt;"",IF(VLOOKUP($A548,Vocabulary!$A:$J,7,)=0,"",VLOOKUP($A548,Vocabulary!$A:$J,7,)),"")</f>
        <v>external terminology:
http://data.europa.eu/m8g/FoundationEvent</v>
      </c>
      <c r="F548" s="12" t="str">
        <f>IF($A548&lt;&gt;"",VLOOKUP($A548,Vocabulary!$A:$J,4,),"")</f>
        <v>Organization</v>
      </c>
      <c r="J548" s="9" t="s">
        <v>764</v>
      </c>
    </row>
    <row r="549" spans="1:10" x14ac:dyDescent="0.3">
      <c r="A549" s="9">
        <v>600</v>
      </c>
      <c r="B549" s="13" t="str">
        <f>IFERROR(VLOOKUP(A549,Vocabulary!$A:$J,2,),"")</f>
        <v>Organisatie</v>
      </c>
      <c r="C549" s="13" t="str">
        <f>IF($A549&lt;&gt;"",VLOOKUP($A549,Vocabulary!$A:$J,10,),"")</f>
        <v>&lt;vl-organisatie-ext:Organisatie&gt;</v>
      </c>
      <c r="D549" s="17" t="str">
        <f>IF($A549&lt;&gt;"",IF(VLOOKUP($A549,Vocabulary!$A:$J,3,)=0,"",VLOOKUP($A549,Vocabulary!$A:$J,3,)),"")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9" s="17" t="str">
        <f>IF($A549&lt;&gt;"",IF(VLOOKUP($A549,Vocabulary!$A:$J,7,)=0,"",VLOOKUP($A549,Vocabulary!$A:$J,7,)),"")</f>
        <v>external terminology:
http://www.w3.org/ns/org#Organization</v>
      </c>
      <c r="F549" s="12" t="str">
        <f>IF($A549&lt;&gt;"",VLOOKUP($A549,Vocabulary!$A:$J,4,),"")</f>
        <v>Organization</v>
      </c>
      <c r="J549" s="9" t="s">
        <v>764</v>
      </c>
    </row>
    <row r="550" spans="1:10" x14ac:dyDescent="0.3">
      <c r="A550" s="9">
        <v>601</v>
      </c>
      <c r="B550" s="13" t="str">
        <f>IFERROR(VLOOKUP(A550,Vocabulary!$A:$J,2,),"")</f>
        <v>organisatieactiviteit</v>
      </c>
      <c r="C550" s="13" t="str">
        <f>IF($A550&lt;&gt;"",VLOOKUP($A550,Vocabulary!$A:$J,10,),"")</f>
        <v>&lt;vl-organisatie-ext:organisatieactiviteit&gt;</v>
      </c>
      <c r="D550" s="17" t="str">
        <f>IF($A550&lt;&gt;"",IF(VLOOKUP($A550,Vocabulary!$A:$J,3,)=0,"",VLOOKUP($A550,Vocabulary!$A:$J,3,)),"")</f>
        <v/>
      </c>
      <c r="E550" s="17" t="str">
        <f>IF($A550&lt;&gt;"",IF(VLOOKUP($A550,Vocabulary!$A:$J,7,)=0,"",VLOOKUP($A550,Vocabulary!$A:$J,7,)),"")</f>
        <v>external terminology:
http://www.w3.org/ns/regorg#orgActivity</v>
      </c>
      <c r="F550" s="12" t="str">
        <f>IF($A550&lt;&gt;"",VLOOKUP($A550,Vocabulary!$A:$J,4,),"")</f>
        <v>Organization</v>
      </c>
      <c r="J550" s="9" t="s">
        <v>764</v>
      </c>
    </row>
    <row r="551" spans="1:10" x14ac:dyDescent="0.3">
      <c r="A551" s="9">
        <v>602</v>
      </c>
      <c r="B551" s="13" t="str">
        <f>IFERROR(VLOOKUP(A551,Vocabulary!$A:$J,2,),"")</f>
        <v>Organisatie-eenheid</v>
      </c>
      <c r="C551" s="13" t="str">
        <f>IF($A551&lt;&gt;"",VLOOKUP($A551,Vocabulary!$A:$J,10,),"")</f>
        <v>&lt;vl-organisatie-ext:Organisatie-eenheid&gt;</v>
      </c>
      <c r="D551" s="17" t="str">
        <f>IF($A551&lt;&gt;"",IF(VLOOKUP($A551,Vocabulary!$A:$J,3,)=0,"",VLOOKUP($A551,Vocabulary!$A:$J,3,)),"")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51" s="17" t="str">
        <f>IF($A551&lt;&gt;"",IF(VLOOKUP($A551,Vocabulary!$A:$J,7,)=0,"",VLOOKUP($A551,Vocabulary!$A:$J,7,)),"")</f>
        <v>external terminology:
http://www.w3.org/ns/org#OrganizationalUnit</v>
      </c>
      <c r="F551" s="12" t="str">
        <f>IF($A551&lt;&gt;"",VLOOKUP($A551,Vocabulary!$A:$J,4,),"")</f>
        <v>Organization</v>
      </c>
      <c r="J551" s="9" t="s">
        <v>764</v>
      </c>
    </row>
    <row r="552" spans="1:10" x14ac:dyDescent="0.3">
      <c r="A552" s="9">
        <v>603</v>
      </c>
      <c r="B552" s="13" t="str">
        <f>IFERROR(VLOOKUP(A552,Vocabulary!$A:$J,2,),"")</f>
        <v>organisatiestatus</v>
      </c>
      <c r="C552" s="13" t="str">
        <f>IF($A552&lt;&gt;"",VLOOKUP($A552,Vocabulary!$A:$J,10,),"")</f>
        <v>&lt;vl-organisatie-ext:organisatiestatus&gt;</v>
      </c>
      <c r="D552" s="17" t="str">
        <f>IF($A552&lt;&gt;"",IF(VLOOKUP($A552,Vocabulary!$A:$J,3,)=0,"",VLOOKUP($A552,Vocabulary!$A:$J,3,)),"")</f>
        <v/>
      </c>
      <c r="E552" s="17" t="str">
        <f>IF($A552&lt;&gt;"",IF(VLOOKUP($A552,Vocabulary!$A:$J,7,)=0,"",VLOOKUP($A552,Vocabulary!$A:$J,7,)),"")</f>
        <v>external terminology:
http://www.w3.org/ns/regorg#orgStatus</v>
      </c>
      <c r="F552" s="12" t="str">
        <f>IF($A552&lt;&gt;"",VLOOKUP($A552,Vocabulary!$A:$J,4,),"")</f>
        <v>Organization</v>
      </c>
      <c r="J552" s="9" t="s">
        <v>764</v>
      </c>
    </row>
    <row r="553" spans="1:10" x14ac:dyDescent="0.3">
      <c r="A553" s="9">
        <v>604</v>
      </c>
      <c r="B553" s="13" t="str">
        <f>IFERROR(VLOOKUP(A553,Vocabulary!$A:$J,2,),"")</f>
        <v>organisatietype</v>
      </c>
      <c r="C553" s="13" t="str">
        <f>IF($A553&lt;&gt;"",VLOOKUP($A553,Vocabulary!$A:$J,10,),"")</f>
        <v>&lt;vl-organisatie-ext:organisatietype&gt;</v>
      </c>
      <c r="D553" s="17" t="str">
        <f>IF($A553&lt;&gt;"",IF(VLOOKUP($A553,Vocabulary!$A:$J,3,)=0,"",VLOOKUP($A553,Vocabulary!$A:$J,3,)),"")</f>
        <v/>
      </c>
      <c r="E553" s="17" t="str">
        <f>IF($A553&lt;&gt;"",IF(VLOOKUP($A553,Vocabulary!$A:$J,7,)=0,"",VLOOKUP($A553,Vocabulary!$A:$J,7,)),"")</f>
        <v>external terminology:
http://www.w3.org/ns/regorg#orgType</v>
      </c>
      <c r="F553" s="12" t="str">
        <f>IF($A553&lt;&gt;"",VLOOKUP($A553,Vocabulary!$A:$J,4,),"")</f>
        <v>Organization</v>
      </c>
      <c r="J553" s="9" t="s">
        <v>764</v>
      </c>
    </row>
    <row r="554" spans="1:10" x14ac:dyDescent="0.3">
      <c r="A554" s="9">
        <v>605</v>
      </c>
      <c r="B554" s="13" t="str">
        <f>IFERROR(VLOOKUP(A554,Vocabulary!$A:$J,2,),"")</f>
        <v>origineleOrganisatie</v>
      </c>
      <c r="C554" s="13" t="str">
        <f>IF($A554&lt;&gt;"",VLOOKUP($A554,Vocabulary!$A:$J,10,),"")</f>
        <v>&lt;vl-organisatie-ext:origineleOrganisatie&gt;</v>
      </c>
      <c r="D554" s="17" t="str">
        <f>IF($A554&lt;&gt;"",IF(VLOOKUP($A554,Vocabulary!$A:$J,3,)=0,"",VLOOKUP($A554,Vocabulary!$A:$J,3,)),"")</f>
        <v/>
      </c>
      <c r="E554" s="17" t="str">
        <f>IF($A554&lt;&gt;"",IF(VLOOKUP($A554,Vocabulary!$A:$J,7,)=0,"",VLOOKUP($A554,Vocabulary!$A:$J,7,)),"")</f>
        <v>external terminology:
http://www.w3.org/ns/org#originalOrganization</v>
      </c>
      <c r="F554" s="12" t="str">
        <f>IF($A554&lt;&gt;"",VLOOKUP($A554,Vocabulary!$A:$J,4,),"")</f>
        <v>Organization</v>
      </c>
      <c r="J554" s="9" t="s">
        <v>764</v>
      </c>
    </row>
    <row r="555" spans="1:10" x14ac:dyDescent="0.3">
      <c r="A555" s="9">
        <v>606</v>
      </c>
      <c r="B555" s="13" t="str">
        <f>IFERROR(VLOOKUP(A555,Vocabulary!$A:$J,2,),"")</f>
        <v>Positie</v>
      </c>
      <c r="C555" s="13" t="str">
        <f>IF($A555&lt;&gt;"",VLOOKUP($A555,Vocabulary!$A:$J,10,),"")</f>
        <v>&lt;vl-organisatie-ext:Positie&gt;</v>
      </c>
      <c r="D555" s="17" t="str">
        <f>IF($A555&lt;&gt;"",IF(VLOOKUP($A555,Vocabulary!$A:$J,3,)=0,"",VLOOKUP($A555,Vocabulary!$A:$J,3,)),"")</f>
        <v/>
      </c>
      <c r="E555" s="17" t="str">
        <f>IF($A555&lt;&gt;"",IF(VLOOKUP($A555,Vocabulary!$A:$J,7,)=0,"",VLOOKUP($A555,Vocabulary!$A:$J,7,)),"")</f>
        <v>external terminology:
http://www.w3.org/ns/org#Post</v>
      </c>
      <c r="F555" s="12" t="str">
        <f>IF($A555&lt;&gt;"",VLOOKUP($A555,Vocabulary!$A:$J,4,),"")</f>
        <v>Organization</v>
      </c>
      <c r="J555" s="9" t="s">
        <v>764</v>
      </c>
    </row>
    <row r="556" spans="1:10" x14ac:dyDescent="0.3">
      <c r="A556" s="9">
        <v>607</v>
      </c>
      <c r="B556" s="13" t="str">
        <f>IFERROR(VLOOKUP(A556,Vocabulary!$A:$J,2,),"")</f>
        <v>positieBij</v>
      </c>
      <c r="C556" s="13" t="str">
        <f>IF($A556&lt;&gt;"",VLOOKUP($A556,Vocabulary!$A:$J,10,),"")</f>
        <v>&lt;vl-organisatie-ext:positieBij&gt;</v>
      </c>
      <c r="D556" s="17" t="str">
        <f>IF($A556&lt;&gt;"",IF(VLOOKUP($A556,Vocabulary!$A:$J,3,)=0,"",VLOOKUP($A556,Vocabulary!$A:$J,3,)),"")</f>
        <v/>
      </c>
      <c r="E556" s="17" t="str">
        <f>IF($A556&lt;&gt;"",IF(VLOOKUP($A556,Vocabulary!$A:$J,7,)=0,"",VLOOKUP($A556,Vocabulary!$A:$J,7,)),"")</f>
        <v>external terminology:
http://www.w3.org/ns/org#postIn</v>
      </c>
      <c r="F556" s="12" t="str">
        <f>IF($A556&lt;&gt;"",VLOOKUP($A556,Vocabulary!$A:$J,4,),"")</f>
        <v>Organization</v>
      </c>
      <c r="J556" s="9" t="s">
        <v>764</v>
      </c>
    </row>
    <row r="557" spans="1:10" x14ac:dyDescent="0.3">
      <c r="A557" s="9">
        <v>608</v>
      </c>
      <c r="B557" s="13" t="str">
        <f>IFERROR(VLOOKUP(A557,Vocabulary!$A:$J,2,),"")</f>
        <v>PubliekeOrganisatie</v>
      </c>
      <c r="C557" s="13" t="str">
        <f>IF($A557&lt;&gt;"",VLOOKUP($A557,Vocabulary!$A:$J,10,),"")</f>
        <v>&lt;vl-organisatie-ext:PubliekeOrganisatie&gt;</v>
      </c>
      <c r="D557" s="17" t="str">
        <f>IF($A557&lt;&gt;"",IF(VLOOKUP($A557,Vocabulary!$A:$J,3,)=0,"",VLOOKUP($A557,Vocabulary!$A:$J,3,)),"")</f>
        <v/>
      </c>
      <c r="E557" s="17" t="str">
        <f>IF($A557&lt;&gt;"",IF(VLOOKUP($A557,Vocabulary!$A:$J,7,)=0,"",VLOOKUP($A557,Vocabulary!$A:$J,7,)),"")</f>
        <v>external terminology:
http://data.europa.eu/m8g/PublicOrganisation</v>
      </c>
      <c r="F557" s="12" t="str">
        <f>IF($A557&lt;&gt;"",VLOOKUP($A557,Vocabulary!$A:$J,4,),"")</f>
        <v>Organization</v>
      </c>
      <c r="J557" s="9" t="s">
        <v>764</v>
      </c>
    </row>
    <row r="558" spans="1:10" x14ac:dyDescent="0.3">
      <c r="A558" s="9">
        <v>609</v>
      </c>
      <c r="B558" s="13" t="str">
        <f>IFERROR(VLOOKUP(A558,Vocabulary!$A:$J,2,),"")</f>
        <v>rapporteertAan</v>
      </c>
      <c r="C558" s="13" t="str">
        <f>IF($A558&lt;&gt;"",VLOOKUP($A558,Vocabulary!$A:$J,10,),"")</f>
        <v>&lt;vl-organisatie-ext:rapporteertAan&gt;</v>
      </c>
      <c r="D558" s="17" t="str">
        <f>IF($A558&lt;&gt;"",IF(VLOOKUP($A558,Vocabulary!$A:$J,3,)=0,"",VLOOKUP($A558,Vocabulary!$A:$J,3,)),"")</f>
        <v/>
      </c>
      <c r="E558" s="17" t="str">
        <f>IF($A558&lt;&gt;"",IF(VLOOKUP($A558,Vocabulary!$A:$J,7,)=0,"",VLOOKUP($A558,Vocabulary!$A:$J,7,)),"")</f>
        <v>external terminology:
http://www.w3.org/ns/org#reportsTo</v>
      </c>
      <c r="F558" s="12" t="str">
        <f>IF($A558&lt;&gt;"",VLOOKUP($A558,Vocabulary!$A:$J,4,),"")</f>
        <v>Organization</v>
      </c>
      <c r="J558" s="9" t="s">
        <v>764</v>
      </c>
    </row>
    <row r="559" spans="1:10" x14ac:dyDescent="0.3">
      <c r="A559" s="9">
        <v>610</v>
      </c>
      <c r="B559" s="13" t="str">
        <f>IFERROR(VLOOKUP(A559,Vocabulary!$A:$J,2,),"")</f>
        <v>registratie</v>
      </c>
      <c r="C559" s="13" t="str">
        <f>IF($A559&lt;&gt;"",VLOOKUP($A559,Vocabulary!$A:$J,10,),"")</f>
        <v>&lt;vl-organisatie-ext:registratie&gt;</v>
      </c>
      <c r="D559" s="17" t="str">
        <f>IF($A559&lt;&gt;"",IF(VLOOKUP($A559,Vocabulary!$A:$J,3,)=0,"",VLOOKUP($A559,Vocabulary!$A:$J,3,)),"")</f>
        <v/>
      </c>
      <c r="E559" s="17" t="str">
        <f>IF($A559&lt;&gt;"",IF(VLOOKUP($A559,Vocabulary!$A:$J,7,)=0,"",VLOOKUP($A559,Vocabulary!$A:$J,7,)),"")</f>
        <v>external terminology:
http://www.w3.org/ns/regorg#registration</v>
      </c>
      <c r="F559" s="12" t="str">
        <f>IF($A559&lt;&gt;"",VLOOKUP($A559,Vocabulary!$A:$J,4,),"")</f>
        <v>Organization</v>
      </c>
      <c r="J559" s="9" t="s">
        <v>764</v>
      </c>
    </row>
    <row r="560" spans="1:10" x14ac:dyDescent="0.3">
      <c r="A560" s="9">
        <v>611</v>
      </c>
      <c r="B560" s="13" t="str">
        <f>IFERROR(VLOOKUP(A560,Vocabulary!$A:$J,2,),"")</f>
        <v>resulterendeOrganisatie</v>
      </c>
      <c r="C560" s="13" t="str">
        <f>IF($A560&lt;&gt;"",VLOOKUP($A560,Vocabulary!$A:$J,10,),"")</f>
        <v>&lt;vl-organisatie-ext:resulterendeOrganisatie&gt;</v>
      </c>
      <c r="D560" s="17" t="str">
        <f>IF($A560&lt;&gt;"",IF(VLOOKUP($A560,Vocabulary!$A:$J,3,)=0,"",VLOOKUP($A560,Vocabulary!$A:$J,3,)),"")</f>
        <v/>
      </c>
      <c r="E560" s="17" t="str">
        <f>IF($A560&lt;&gt;"",IF(VLOOKUP($A560,Vocabulary!$A:$J,7,)=0,"",VLOOKUP($A560,Vocabulary!$A:$J,7,)),"")</f>
        <v>external terminology:
http://www.w3.org/ns/org#resultingOrganization</v>
      </c>
      <c r="F560" s="12" t="str">
        <f>IF($A560&lt;&gt;"",VLOOKUP($A560,Vocabulary!$A:$J,4,),"")</f>
        <v>Organization</v>
      </c>
      <c r="J560" s="9" t="s">
        <v>764</v>
      </c>
    </row>
    <row r="561" spans="1:10" x14ac:dyDescent="0.3">
      <c r="A561" s="9">
        <v>612</v>
      </c>
      <c r="B561" s="13" t="str">
        <f>IFERROR(VLOOKUP(A561,Vocabulary!$A:$J,2,),"")</f>
        <v>Rol</v>
      </c>
      <c r="C561" s="13" t="str">
        <f>IF($A561&lt;&gt;"",VLOOKUP($A561,Vocabulary!$A:$J,10,),"")</f>
        <v>&lt;vl-organisatie-ext:Rol&gt;</v>
      </c>
      <c r="D561" s="17" t="str">
        <f>IF($A561&lt;&gt;"",IF(VLOOKUP($A561,Vocabulary!$A:$J,3,)=0,"",VLOOKUP($A561,Vocabulary!$A:$J,3,)),"")</f>
        <v/>
      </c>
      <c r="E561" s="17" t="str">
        <f>IF($A561&lt;&gt;"",IF(VLOOKUP($A561,Vocabulary!$A:$J,7,)=0,"",VLOOKUP($A561,Vocabulary!$A:$J,7,)),"")</f>
        <v>external terminology:
http://www.w3.org/ns/org#Role</v>
      </c>
      <c r="F561" s="12" t="str">
        <f>IF($A561&lt;&gt;"",VLOOKUP($A561,Vocabulary!$A:$J,4,),"")</f>
        <v>Organization</v>
      </c>
      <c r="J561" s="9" t="s">
        <v>764</v>
      </c>
    </row>
    <row r="562" spans="1:10" x14ac:dyDescent="0.3">
      <c r="A562" s="9">
        <v>613</v>
      </c>
      <c r="B562" s="13" t="str">
        <f>IFERROR(VLOOKUP(A562,Vocabulary!$A:$J,2,),"")</f>
        <v>rol</v>
      </c>
      <c r="C562" s="13" t="str">
        <f>IF($A562&lt;&gt;"",VLOOKUP($A562,Vocabulary!$A:$J,10,),"")</f>
        <v>&lt;vl-organisatie-ext:rol&gt;</v>
      </c>
      <c r="D562" s="17" t="str">
        <f>IF($A562&lt;&gt;"",IF(VLOOKUP($A562,Vocabulary!$A:$J,3,)=0,"",VLOOKUP($A562,Vocabulary!$A:$J,3,)),"")</f>
        <v/>
      </c>
      <c r="E562" s="17" t="str">
        <f>IF($A562&lt;&gt;"",IF(VLOOKUP($A562,Vocabulary!$A:$J,7,)=0,"",VLOOKUP($A562,Vocabulary!$A:$J,7,)),"")</f>
        <v>external terminology:
http://www.w3.org/ns/org#role</v>
      </c>
      <c r="F562" s="12" t="str">
        <f>IF($A562&lt;&gt;"",VLOOKUP($A562,Vocabulary!$A:$J,4,),"")</f>
        <v>Organization</v>
      </c>
      <c r="J562" s="9" t="s">
        <v>764</v>
      </c>
    </row>
    <row r="563" spans="1:10" x14ac:dyDescent="0.3">
      <c r="A563" s="9">
        <v>614</v>
      </c>
      <c r="B563" s="13" t="str">
        <f>IFERROR(VLOOKUP(A563,Vocabulary!$A:$J,2,),"")</f>
        <v>ruimtelijk</v>
      </c>
      <c r="C563" s="13" t="str">
        <f>IF($A563&lt;&gt;"",VLOOKUP($A563,Vocabulary!$A:$J,10,),"")</f>
        <v>&lt;vl-organisatie-ext:ruimtelijk&gt;</v>
      </c>
      <c r="D563" s="17" t="str">
        <f>IF($A563&lt;&gt;"",IF(VLOOKUP($A563,Vocabulary!$A:$J,3,)=0,"",VLOOKUP($A563,Vocabulary!$A:$J,3,)),"")</f>
        <v/>
      </c>
      <c r="E563" s="17" t="str">
        <f>IF($A563&lt;&gt;"",IF(VLOOKUP($A563,Vocabulary!$A:$J,7,)=0,"",VLOOKUP($A563,Vocabulary!$A:$J,7,)),"")</f>
        <v>external terminology:
http://purl.org/dc/terms/spatial</v>
      </c>
      <c r="F563" s="12" t="str">
        <f>IF($A563&lt;&gt;"",VLOOKUP($A563,Vocabulary!$A:$J,4,),"")</f>
        <v>Organization</v>
      </c>
      <c r="J563" s="9" t="s">
        <v>764</v>
      </c>
    </row>
    <row r="564" spans="1:10" ht="28.8" x14ac:dyDescent="0.3">
      <c r="A564" s="9">
        <v>615</v>
      </c>
      <c r="B564" s="13" t="str">
        <f>IFERROR(VLOOKUP(A564,Vocabulary!$A:$J,2,),"")</f>
        <v>SamenwerkingVanOrganisaties</v>
      </c>
      <c r="C564" s="13" t="str">
        <f>IF($A564&lt;&gt;"",VLOOKUP($A564,Vocabulary!$A:$J,10,),"")</f>
        <v>&lt;vl-organisatie-ext:SamenwerkingVanOrganisaties&gt;</v>
      </c>
      <c r="D564" s="17" t="str">
        <f>IF($A564&lt;&gt;"",IF(VLOOKUP($A564,Vocabulary!$A:$J,3,)=0,"",VLOOKUP($A564,Vocabulary!$A:$J,3,)),"")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4" s="17" t="str">
        <f>IF($A564&lt;&gt;"",IF(VLOOKUP($A564,Vocabulary!$A:$J,7,)=0,"",VLOOKUP($A564,Vocabulary!$A:$J,7,)),"")</f>
        <v>external terminology:
http://www.w3.org/ns/org#OrganizationalCollaboration</v>
      </c>
      <c r="F564" s="12" t="str">
        <f>IF($A564&lt;&gt;"",VLOOKUP($A564,Vocabulary!$A:$J,4,),"")</f>
        <v>Organization</v>
      </c>
      <c r="J564" s="9" t="s">
        <v>764</v>
      </c>
    </row>
    <row r="565" spans="1:10" x14ac:dyDescent="0.3">
      <c r="A565" s="9">
        <v>616</v>
      </c>
      <c r="B565" s="13" t="str">
        <f>IFERROR(VLOOKUP(A565,Vocabulary!$A:$J,2,),"")</f>
        <v>suborganisatieVan</v>
      </c>
      <c r="C565" s="13" t="str">
        <f>IF($A565&lt;&gt;"",VLOOKUP($A565,Vocabulary!$A:$J,10,),"")</f>
        <v>&lt;vl-organisatie-ext:suborganisatieVan&gt;</v>
      </c>
      <c r="D565" s="17" t="str">
        <f>IF($A565&lt;&gt;"",IF(VLOOKUP($A565,Vocabulary!$A:$J,3,)=0,"",VLOOKUP($A565,Vocabulary!$A:$J,3,)),"")</f>
        <v/>
      </c>
      <c r="E565" s="17" t="str">
        <f>IF($A565&lt;&gt;"",IF(VLOOKUP($A565,Vocabulary!$A:$J,7,)=0,"",VLOOKUP($A565,Vocabulary!$A:$J,7,)),"")</f>
        <v>external terminology:
http://www.w3.org/ns/org#subOrganizationOf</v>
      </c>
      <c r="F565" s="12" t="str">
        <f>IF($A565&lt;&gt;"",VLOOKUP($A565,Vocabulary!$A:$J,4,),"")</f>
        <v>Organization</v>
      </c>
      <c r="J565" s="9" t="s">
        <v>764</v>
      </c>
    </row>
    <row r="566" spans="1:10" x14ac:dyDescent="0.3">
      <c r="A566" s="9">
        <v>617</v>
      </c>
      <c r="B566" s="13" t="str">
        <f>IFERROR(VLOOKUP(A566,Vocabulary!$A:$J,2,),"")</f>
        <v>veranderdDoor</v>
      </c>
      <c r="C566" s="13" t="str">
        <f>IF($A566&lt;&gt;"",VLOOKUP($A566,Vocabulary!$A:$J,10,),"")</f>
        <v>&lt;vl-organisatie-ext:veranderdDoor&gt;</v>
      </c>
      <c r="D566" s="17" t="str">
        <f>IF($A566&lt;&gt;"",IF(VLOOKUP($A566,Vocabulary!$A:$J,3,)=0,"",VLOOKUP($A566,Vocabulary!$A:$J,3,)),"")</f>
        <v/>
      </c>
      <c r="E566" s="17" t="str">
        <f>IF($A566&lt;&gt;"",IF(VLOOKUP($A566,Vocabulary!$A:$J,7,)=0,"",VLOOKUP($A566,Vocabulary!$A:$J,7,)),"")</f>
        <v>external terminology:
http://www.w3.org/ns/org#changedBy</v>
      </c>
      <c r="F566" s="12" t="str">
        <f>IF($A566&lt;&gt;"",VLOOKUP($A566,Vocabulary!$A:$J,4,),"")</f>
        <v>Organization</v>
      </c>
      <c r="J566" s="9" t="s">
        <v>764</v>
      </c>
    </row>
    <row r="567" spans="1:10" x14ac:dyDescent="0.3">
      <c r="A567" s="9">
        <v>618</v>
      </c>
      <c r="B567" s="13" t="str">
        <f>IFERROR(VLOOKUP(A567,Vocabulary!$A:$J,2,),"")</f>
        <v>Veranderingsgebeurtenis</v>
      </c>
      <c r="C567" s="13" t="str">
        <f>IF($A567&lt;&gt;"",VLOOKUP($A567,Vocabulary!$A:$J,10,),"")</f>
        <v>&lt;vl-organisatie-ext:Veranderingsgebeurtenis&gt;</v>
      </c>
      <c r="D567" s="17" t="str">
        <f>IF($A567&lt;&gt;"",IF(VLOOKUP($A567,Vocabulary!$A:$J,3,)=0,"",VLOOKUP($A567,Vocabulary!$A:$J,3,)),"")</f>
        <v/>
      </c>
      <c r="E567" s="17" t="str">
        <f>IF($A567&lt;&gt;"",IF(VLOOKUP($A567,Vocabulary!$A:$J,7,)=0,"",VLOOKUP($A567,Vocabulary!$A:$J,7,)),"")</f>
        <v>external terminology:
http://www.w3.org/ns/org#ChangeEvent</v>
      </c>
      <c r="F567" s="12" t="str">
        <f>IF($A567&lt;&gt;"",VLOOKUP($A567,Vocabulary!$A:$J,4,),"")</f>
        <v>Organization</v>
      </c>
      <c r="J567" s="9" t="s">
        <v>764</v>
      </c>
    </row>
    <row r="568" spans="1:10" x14ac:dyDescent="0.3">
      <c r="A568" s="9">
        <v>619</v>
      </c>
      <c r="B568" s="13" t="str">
        <f>IFERROR(VLOOKUP(A568,Vocabulary!$A:$J,2,),"")</f>
        <v>Vestiging</v>
      </c>
      <c r="C568" s="13" t="str">
        <f>IF($A568&lt;&gt;"",VLOOKUP($A568,Vocabulary!$A:$J,10,),"")</f>
        <v>&lt;vl-organisatie-ext:Vestiging&gt;</v>
      </c>
      <c r="D568" s="17" t="str">
        <f>IF($A568&lt;&gt;"",IF(VLOOKUP($A568,Vocabulary!$A:$J,3,)=0,"",VLOOKUP($A568,Vocabulary!$A:$J,3,)),"")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8" s="17" t="str">
        <f>IF($A568&lt;&gt;"",IF(VLOOKUP($A568,Vocabulary!$A:$J,7,)=0,"",VLOOKUP($A568,Vocabulary!$A:$J,7,)),"")</f>
        <v>external terminology:
http://www.w3.org/ns/org#Site</v>
      </c>
      <c r="F568" s="12" t="str">
        <f>IF($A568&lt;&gt;"",VLOOKUP($A568,Vocabulary!$A:$J,4,),"")</f>
        <v>Organization</v>
      </c>
      <c r="J568" s="9" t="s">
        <v>764</v>
      </c>
    </row>
    <row r="569" spans="1:10" x14ac:dyDescent="0.3">
      <c r="A569" s="9">
        <v>620</v>
      </c>
      <c r="B569" s="13" t="str">
        <f>IFERROR(VLOOKUP(A569,Vocabulary!$A:$J,2,),"")</f>
        <v>vestigingsadres</v>
      </c>
      <c r="C569" s="13" t="str">
        <f>IF($A569&lt;&gt;"",VLOOKUP($A569,Vocabulary!$A:$J,10,),"")</f>
        <v>&lt;vl-organisatie-ext:vestigingsadres&gt;</v>
      </c>
      <c r="D569" s="17" t="str">
        <f>IF($A569&lt;&gt;"",IF(VLOOKUP($A569,Vocabulary!$A:$J,3,)=0,"",VLOOKUP($A569,Vocabulary!$A:$J,3,)),"")</f>
        <v/>
      </c>
      <c r="E569" s="17" t="str">
        <f>IF($A569&lt;&gt;"",IF(VLOOKUP($A569,Vocabulary!$A:$J,7,)=0,"",VLOOKUP($A569,Vocabulary!$A:$J,7,)),"")</f>
        <v>external terminology:
http://www.w3.org/ns/org#siteAddress</v>
      </c>
      <c r="F569" s="12" t="str">
        <f>IF($A569&lt;&gt;"",VLOOKUP($A569,Vocabulary!$A:$J,4,),"")</f>
        <v>Organization</v>
      </c>
      <c r="J569" s="9" t="s">
        <v>764</v>
      </c>
    </row>
    <row r="570" spans="1:10" x14ac:dyDescent="0.3">
      <c r="A570" s="9">
        <v>621</v>
      </c>
      <c r="B570" s="13" t="str">
        <f>IFERROR(VLOOKUP(A570,Vocabulary!$A:$J,2,),"")</f>
        <v>voorkeurslabel</v>
      </c>
      <c r="C570" s="13" t="str">
        <f>IF($A570&lt;&gt;"",VLOOKUP($A570,Vocabulary!$A:$J,10,),"")</f>
        <v>&lt;vl-organisatie-ext:voorkeurslabel&gt;</v>
      </c>
      <c r="D570" s="17" t="str">
        <f>IF($A570&lt;&gt;"",IF(VLOOKUP($A570,Vocabulary!$A:$J,3,)=0,"",VLOOKUP($A570,Vocabulary!$A:$J,3,)),"")</f>
        <v/>
      </c>
      <c r="E570" s="17" t="str">
        <f>IF($A570&lt;&gt;"",IF(VLOOKUP($A570,Vocabulary!$A:$J,7,)=0,"",VLOOKUP($A570,Vocabulary!$A:$J,7,)),"")</f>
        <v>external terminology:
http://www.w3.org/2004/02/skos/core#prefLabel</v>
      </c>
      <c r="F570" s="12" t="str">
        <f>IF($A570&lt;&gt;"",VLOOKUP($A570,Vocabulary!$A:$J,4,),"")</f>
        <v>Organization</v>
      </c>
      <c r="J570" s="9" t="s">
        <v>764</v>
      </c>
    </row>
    <row r="571" spans="1:10" x14ac:dyDescent="0.3">
      <c r="A571" s="9">
        <v>622</v>
      </c>
      <c r="B571" s="13" t="str">
        <f>IFERROR(VLOOKUP(A571,Vocabulary!$A:$J,2,),"")</f>
        <v>wettelijkeNaam</v>
      </c>
      <c r="C571" s="13" t="str">
        <f>IF($A571&lt;&gt;"",VLOOKUP($A571,Vocabulary!$A:$J,10,),"")</f>
        <v>&lt;vl-organisatie-ext:wettelijkeNaam&gt;</v>
      </c>
      <c r="D571" s="17" t="str">
        <f>IF($A571&lt;&gt;"",IF(VLOOKUP($A571,Vocabulary!$A:$J,3,)=0,"",VLOOKUP($A571,Vocabulary!$A:$J,3,)),"")</f>
        <v/>
      </c>
      <c r="E571" s="17" t="str">
        <f>IF($A571&lt;&gt;"",IF(VLOOKUP($A571,Vocabulary!$A:$J,7,)=0,"",VLOOKUP($A571,Vocabulary!$A:$J,7,)),"")</f>
        <v>external terminology:
http://www.w3.org/ns/regorg#legalName</v>
      </c>
      <c r="F571" s="12" t="str">
        <f>IF($A571&lt;&gt;"",VLOOKUP($A571,Vocabulary!$A:$J,4,),"")</f>
        <v>Organization</v>
      </c>
      <c r="J571" s="9" t="s">
        <v>764</v>
      </c>
    </row>
    <row r="572" spans="1:10" x14ac:dyDescent="0.3">
      <c r="A572" s="9">
        <v>623</v>
      </c>
      <c r="B572" s="13" t="str">
        <f>IFERROR(VLOOKUP(A572,Vocabulary!$A:$J,2,),"")</f>
        <v>Object</v>
      </c>
      <c r="C572" s="13" t="str">
        <f>IF($A572&lt;&gt;"",VLOOKUP($A572,Vocabulary!$A:$J,10,),"")</f>
        <v>&lt;vl-generiek:Object&gt;</v>
      </c>
      <c r="D572" s="17" t="str">
        <f>IF($A572&lt;&gt;"",IF(VLOOKUP($A572,Vocabulary!$A:$J,3,)=0,"",VLOOKUP($A572,Vocabulary!$A:$J,3,)),"")</f>
        <v/>
      </c>
      <c r="E572" s="17" t="str">
        <f>IF($A572&lt;&gt;"",IF(VLOOKUP($A572,Vocabulary!$A:$J,7,)=0,"",VLOOKUP($A572,Vocabulary!$A:$J,7,)),"")</f>
        <v/>
      </c>
      <c r="F572" s="12" t="str">
        <f>IF($A572&lt;&gt;"",VLOOKUP($A572,Vocabulary!$A:$J,4,),"")</f>
        <v>Generic</v>
      </c>
      <c r="J572" s="9" t="s">
        <v>764</v>
      </c>
    </row>
    <row r="573" spans="1:10" x14ac:dyDescent="0.3">
      <c r="A573" s="9">
        <v>624</v>
      </c>
      <c r="B573" s="13" t="str">
        <f>IFERROR(VLOOKUP(A573,Vocabulary!$A:$J,2,),"")</f>
        <v>ContactInfo</v>
      </c>
      <c r="C573" s="13" t="str">
        <f>IF($A573&lt;&gt;"",VLOOKUP($A573,Vocabulary!$A:$J,10,),"")</f>
        <v>&lt;vl-generiek:ContactInfo&gt;</v>
      </c>
      <c r="D573" s="17" t="str">
        <f>IF($A573&lt;&gt;"",IF(VLOOKUP($A573,Vocabulary!$A:$J,3,)=0,"",VLOOKUP($A573,Vocabulary!$A:$J,3,)),"")</f>
        <v/>
      </c>
      <c r="E573" s="17" t="str">
        <f>IF($A573&lt;&gt;"",IF(VLOOKUP($A573,Vocabulary!$A:$J,7,)=0,"",VLOOKUP($A573,Vocabulary!$A:$J,7,)),"")</f>
        <v/>
      </c>
      <c r="F573" s="12" t="str">
        <f>IF($A573&lt;&gt;"",VLOOKUP($A573,Vocabulary!$A:$J,4,),"")</f>
        <v>Generic</v>
      </c>
      <c r="J573" s="9" t="s">
        <v>764</v>
      </c>
    </row>
    <row r="574" spans="1:10" x14ac:dyDescent="0.3">
      <c r="A574" s="9">
        <v>625</v>
      </c>
      <c r="B574" s="13" t="str">
        <f>IFERROR(VLOOKUP(A574,Vocabulary!$A:$J,2,),"")</f>
        <v>Perceel</v>
      </c>
      <c r="C574" s="13" t="str">
        <f>IF($A574&lt;&gt;"",VLOOKUP($A574,Vocabulary!$A:$J,10,),"")</f>
        <v>&lt;vl-adres:Perceel&gt;</v>
      </c>
      <c r="D574" s="17" t="str">
        <f>IF($A574&lt;&gt;"",IF(VLOOKUP($A574,Vocabulary!$A:$J,3,)=0,"",VLOOKUP($A574,Vocabulary!$A:$J,3,)),"")</f>
        <v/>
      </c>
      <c r="E574" s="17" t="str">
        <f>IF($A574&lt;&gt;"",IF(VLOOKUP($A574,Vocabulary!$A:$J,7,)=0,"",VLOOKUP($A574,Vocabulary!$A:$J,7,)),"")</f>
        <v/>
      </c>
      <c r="F574" s="12" t="str">
        <f>IF($A574&lt;&gt;"",VLOOKUP($A574,Vocabulary!$A:$J,4,),"")</f>
        <v>Location</v>
      </c>
      <c r="J574" s="9" t="s">
        <v>764</v>
      </c>
    </row>
    <row r="575" spans="1:10" x14ac:dyDescent="0.3">
      <c r="A575" s="9">
        <v>626</v>
      </c>
      <c r="B575" s="13" t="str">
        <f>IFERROR(VLOOKUP(A575,Vocabulary!$A:$J,2,),"")</f>
        <v>Gebouw</v>
      </c>
      <c r="C575" s="13" t="str">
        <f>IF($A575&lt;&gt;"",VLOOKUP($A575,Vocabulary!$A:$J,10,),"")</f>
        <v>&lt;vl-adres:Gebouw&gt;</v>
      </c>
      <c r="D575" s="17" t="str">
        <f>IF($A575&lt;&gt;"",IF(VLOOKUP($A575,Vocabulary!$A:$J,3,)=0,"",VLOOKUP($A575,Vocabulary!$A:$J,3,)),"")</f>
        <v/>
      </c>
      <c r="E575" s="17" t="str">
        <f>IF($A575&lt;&gt;"",IF(VLOOKUP($A575,Vocabulary!$A:$J,7,)=0,"",VLOOKUP($A575,Vocabulary!$A:$J,7,)),"")</f>
        <v/>
      </c>
      <c r="F575" s="12" t="str">
        <f>IF($A575&lt;&gt;"",VLOOKUP($A575,Vocabulary!$A:$J,4,),"")</f>
        <v>Location</v>
      </c>
      <c r="J575" s="9" t="s">
        <v>764</v>
      </c>
    </row>
    <row r="576" spans="1:10" x14ac:dyDescent="0.3">
      <c r="A576" s="9">
        <v>627</v>
      </c>
      <c r="B576" s="13" t="str">
        <f>IFERROR(VLOOKUP(A576,Vocabulary!$A:$J,2,),"")</f>
        <v>Gebouweenheid</v>
      </c>
      <c r="C576" s="13" t="str">
        <f>IF($A576&lt;&gt;"",VLOOKUP($A576,Vocabulary!$A:$J,10,),"")</f>
        <v>&lt;vl-adres:Gebouweenheid&gt;</v>
      </c>
      <c r="D576" s="17" t="str">
        <f>IF($A576&lt;&gt;"",IF(VLOOKUP($A576,Vocabulary!$A:$J,3,)=0,"",VLOOKUP($A576,Vocabulary!$A:$J,3,)),"")</f>
        <v/>
      </c>
      <c r="E576" s="17" t="str">
        <f>IF($A576&lt;&gt;"",IF(VLOOKUP($A576,Vocabulary!$A:$J,7,)=0,"",VLOOKUP($A576,Vocabulary!$A:$J,7,)),"")</f>
        <v/>
      </c>
      <c r="F576" s="12" t="str">
        <f>IF($A576&lt;&gt;"",VLOOKUP($A576,Vocabulary!$A:$J,4,),"")</f>
        <v>Location</v>
      </c>
      <c r="J576" s="9" t="s">
        <v>764</v>
      </c>
    </row>
    <row r="577" spans="1:10" x14ac:dyDescent="0.3">
      <c r="A577" s="9">
        <v>628</v>
      </c>
      <c r="B577" s="13" t="str">
        <f>IFERROR(VLOOKUP(A577,Vocabulary!$A:$J,2,),"")</f>
        <v>Standplaats</v>
      </c>
      <c r="C577" s="13" t="str">
        <f>IF($A577&lt;&gt;"",VLOOKUP($A577,Vocabulary!$A:$J,10,),"")</f>
        <v>&lt;vl-adres:Standplaats&gt;</v>
      </c>
      <c r="D577" s="17" t="str">
        <f>IF($A577&lt;&gt;"",IF(VLOOKUP($A577,Vocabulary!$A:$J,3,)=0,"",VLOOKUP($A577,Vocabulary!$A:$J,3,)),"")</f>
        <v/>
      </c>
      <c r="E577" s="17" t="str">
        <f>IF($A577&lt;&gt;"",IF(VLOOKUP($A577,Vocabulary!$A:$J,7,)=0,"",VLOOKUP($A577,Vocabulary!$A:$J,7,)),"")</f>
        <v/>
      </c>
      <c r="F577" s="12" t="str">
        <f>IF($A577&lt;&gt;"",VLOOKUP($A577,Vocabulary!$A:$J,4,),"")</f>
        <v>Location</v>
      </c>
      <c r="J577" s="9" t="s">
        <v>764</v>
      </c>
    </row>
    <row r="578" spans="1:10" x14ac:dyDescent="0.3">
      <c r="A578" s="9">
        <v>629</v>
      </c>
      <c r="B578" s="13" t="str">
        <f>IFERROR(VLOOKUP(A578,Vocabulary!$A:$J,2,),"")</f>
        <v>Ligplaats</v>
      </c>
      <c r="C578" s="13" t="str">
        <f>IF($A578&lt;&gt;"",VLOOKUP($A578,Vocabulary!$A:$J,10,),"")</f>
        <v>&lt;vl-adres:Ligplaats&gt;</v>
      </c>
      <c r="D578" s="17" t="str">
        <f>IF($A578&lt;&gt;"",IF(VLOOKUP($A578,Vocabulary!$A:$J,3,)=0,"",VLOOKUP($A578,Vocabulary!$A:$J,3,)),"")</f>
        <v/>
      </c>
      <c r="E578" s="17" t="str">
        <f>IF($A578&lt;&gt;"",IF(VLOOKUP($A578,Vocabulary!$A:$J,7,)=0,"",VLOOKUP($A578,Vocabulary!$A:$J,7,)),"")</f>
        <v/>
      </c>
      <c r="F578" s="12" t="str">
        <f>IF($A578&lt;&gt;"",VLOOKUP($A578,Vocabulary!$A:$J,4,),"")</f>
        <v>Location</v>
      </c>
      <c r="J578" s="9" t="s">
        <v>764</v>
      </c>
    </row>
    <row r="579" spans="1:10" x14ac:dyDescent="0.3">
      <c r="A579" s="9">
        <v>630</v>
      </c>
      <c r="B579" s="13" t="str">
        <f>IFERROR(VLOOKUP(A579,Vocabulary!$A:$J,2,),"")</f>
        <v>heeftRelatieMet</v>
      </c>
      <c r="C579" s="13" t="str">
        <f>IF($A579&lt;&gt;"",VLOOKUP($A579,Vocabulary!$A:$J,10,),"")</f>
        <v>&lt;vl-persoon:heeftRelatieMet&gt;</v>
      </c>
      <c r="D579" s="17" t="str">
        <f>IF($A579&lt;&gt;"",IF(VLOOKUP($A579,Vocabulary!$A:$J,3,)=0,"",VLOOKUP($A579,Vocabulary!$A:$J,3,)),"")</f>
        <v/>
      </c>
      <c r="E579" s="17" t="str">
        <f>IF($A579&lt;&gt;"",IF(VLOOKUP($A579,Vocabulary!$A:$J,7,)=0,"",VLOOKUP($A579,Vocabulary!$A:$J,7,)),"")</f>
        <v/>
      </c>
      <c r="F579" s="12" t="str">
        <f>IF($A579&lt;&gt;"",VLOOKUP($A579,Vocabulary!$A:$J,4,),"")</f>
        <v>Person</v>
      </c>
      <c r="J579" s="9" t="s">
        <v>764</v>
      </c>
    </row>
    <row r="580" spans="1:10" x14ac:dyDescent="0.3">
      <c r="A580" s="9">
        <v>631</v>
      </c>
      <c r="B580" s="13" t="str">
        <f>IFERROR(VLOOKUP(A580,Vocabulary!$A:$J,2,),"")</f>
        <v>alternatieveNaam</v>
      </c>
      <c r="C580" s="13" t="str">
        <f>IF($A580&lt;&gt;"",VLOOKUP($A580,Vocabulary!$A:$J,10,),"")</f>
        <v>&lt;vl-organisatie-ext:alternatieveNaam&gt;</v>
      </c>
      <c r="D580" s="17" t="str">
        <f>IF($A580&lt;&gt;"",IF(VLOOKUP($A580,Vocabulary!$A:$J,3,)=0,"",VLOOKUP($A580,Vocabulary!$A:$J,3,)),"")</f>
        <v>alternative label</v>
      </c>
      <c r="E580" s="17" t="str">
        <f>IF($A580&lt;&gt;"",IF(VLOOKUP($A580,Vocabulary!$A:$J,7,)=0,"",VLOOKUP($A580,Vocabulary!$A:$J,7,)),"")</f>
        <v>&lt;skos:altLabel&gt;</v>
      </c>
      <c r="F580" s="12" t="str">
        <f>IF($A580&lt;&gt;"",VLOOKUP($A580,Vocabulary!$A:$J,4,),"")</f>
        <v>Organization</v>
      </c>
      <c r="J580" s="9" t="s">
        <v>764</v>
      </c>
    </row>
    <row r="581" spans="1:10" x14ac:dyDescent="0.3">
      <c r="A581" s="9">
        <v>632</v>
      </c>
      <c r="B581" s="13" t="str">
        <f>IFERROR(VLOOKUP(A581,Vocabulary!$A:$J,2,),"")</f>
        <v>website</v>
      </c>
      <c r="C581" s="13" t="str">
        <f>IF($A581&lt;&gt;"",VLOOKUP($A581,Vocabulary!$A:$J,10,),"")</f>
        <v>&lt;vl-generiek-ext:website&gt;</v>
      </c>
      <c r="D581" s="17" t="str">
        <f>IF($A581&lt;&gt;"",IF(VLOOKUP($A581,Vocabulary!$A:$J,3,)=0,"",VLOOKUP($A581,Vocabulary!$A:$J,3,)),"")</f>
        <v/>
      </c>
      <c r="E581" s="17" t="str">
        <f>IF($A581&lt;&gt;"",IF(VLOOKUP($A581,Vocabulary!$A:$J,7,)=0,"",VLOOKUP($A581,Vocabulary!$A:$J,7,)),"")</f>
        <v/>
      </c>
      <c r="F581" s="12" t="str">
        <f>IF($A581&lt;&gt;"",VLOOKUP($A581,Vocabulary!$A:$J,4,),"")</f>
        <v>Generic</v>
      </c>
      <c r="J581" s="9" t="s">
        <v>764</v>
      </c>
    </row>
    <row r="582" spans="1:10" x14ac:dyDescent="0.3">
      <c r="A582" s="9">
        <v>633</v>
      </c>
      <c r="B582" s="13" t="str">
        <f>IFERROR(VLOOKUP(A582,Vocabulary!$A:$J,2,),"")</f>
        <v>Rechtsvormtype</v>
      </c>
      <c r="C582" s="13" t="str">
        <f>IF($A582&lt;&gt;"",VLOOKUP($A582,Vocabulary!$A:$J,10,),"")</f>
        <v>&lt;vl-organisatie:Rechtsvormtype&gt;</v>
      </c>
      <c r="D582" s="17" t="str">
        <f>IF($A582&lt;&gt;"",IF(VLOOKUP($A582,Vocabulary!$A:$J,3,)=0,"",VLOOKUP($A582,Vocabulary!$A:$J,3,)),"")</f>
        <v/>
      </c>
      <c r="E582" s="17" t="str">
        <f>IF($A582&lt;&gt;"",IF(VLOOKUP($A582,Vocabulary!$A:$J,7,)=0,"",VLOOKUP($A582,Vocabulary!$A:$J,7,)),"")</f>
        <v/>
      </c>
      <c r="F582" s="12" t="str">
        <f>IF($A582&lt;&gt;"",VLOOKUP($A582,Vocabulary!$A:$J,4,),"")</f>
        <v>Organization</v>
      </c>
      <c r="J582" s="9" t="s">
        <v>764</v>
      </c>
    </row>
    <row r="583" spans="1:10" x14ac:dyDescent="0.3">
      <c r="A583" s="9">
        <v>634</v>
      </c>
      <c r="B583" s="13" t="str">
        <f>IFERROR(VLOOKUP(A583,Vocabulary!$A:$J,2,),"")</f>
        <v>Rechtstoestandtype</v>
      </c>
      <c r="C583" s="13" t="str">
        <f>IF($A583&lt;&gt;"",VLOOKUP($A583,Vocabulary!$A:$J,10,),"")</f>
        <v>&lt;vl-organisatie:Rechtstoestandtype&gt;</v>
      </c>
      <c r="D583" s="17" t="str">
        <f>IF($A583&lt;&gt;"",IF(VLOOKUP($A583,Vocabulary!$A:$J,3,)=0,"",VLOOKUP($A583,Vocabulary!$A:$J,3,)),"")</f>
        <v/>
      </c>
      <c r="E583" s="17" t="str">
        <f>IF($A583&lt;&gt;"",IF(VLOOKUP($A583,Vocabulary!$A:$J,7,)=0,"",VLOOKUP($A583,Vocabulary!$A:$J,7,)),"")</f>
        <v/>
      </c>
      <c r="F583" s="12" t="str">
        <f>IF($A583&lt;&gt;"",VLOOKUP($A583,Vocabulary!$A:$J,4,),"")</f>
        <v>Organization</v>
      </c>
      <c r="J583" s="9" t="s">
        <v>764</v>
      </c>
    </row>
    <row r="584" spans="1:10" x14ac:dyDescent="0.3">
      <c r="A584" s="9">
        <v>635</v>
      </c>
      <c r="B584" s="13" t="str">
        <f>IFERROR(VLOOKUP(A584,Vocabulary!$A:$J,2,),"")</f>
        <v>Rechtspersoonlijkheidtype</v>
      </c>
      <c r="C584" s="13" t="str">
        <f>IF($A584&lt;&gt;"",VLOOKUP($A584,Vocabulary!$A:$J,10,),"")</f>
        <v>&lt;vl-organisatie:Rechtspersoonlijkheidtype&gt;</v>
      </c>
      <c r="D584" s="17" t="str">
        <f>IF($A584&lt;&gt;"",IF(VLOOKUP($A584,Vocabulary!$A:$J,3,)=0,"",VLOOKUP($A584,Vocabulary!$A:$J,3,)),"")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4" s="17" t="str">
        <f>IF($A584&lt;&gt;"",IF(VLOOKUP($A584,Vocabulary!$A:$J,7,)=0,"",VLOOKUP($A584,Vocabulary!$A:$J,7,)),"")</f>
        <v/>
      </c>
      <c r="F584" s="12" t="str">
        <f>IF($A584&lt;&gt;"",VLOOKUP($A584,Vocabulary!$A:$J,4,),"")</f>
        <v>Organization</v>
      </c>
      <c r="J584" s="9" t="s">
        <v>764</v>
      </c>
    </row>
    <row r="585" spans="1:10" x14ac:dyDescent="0.3">
      <c r="A585" s="9">
        <v>636</v>
      </c>
      <c r="B585" s="13" t="str">
        <f>IFERROR(VLOOKUP(A585,Vocabulary!$A:$J,2,),"")</f>
        <v>Statuswaarde</v>
      </c>
      <c r="C585" s="13" t="str">
        <f>IF($A585&lt;&gt;"",VLOOKUP($A585,Vocabulary!$A:$J,10,),"")</f>
        <v>&lt;vl-adres:Statuswaarde&gt;</v>
      </c>
      <c r="D585" s="17" t="str">
        <f>IF($A585&lt;&gt;"",IF(VLOOKUP($A585,Vocabulary!$A:$J,3,)=0,"",VLOOKUP($A585,Vocabulary!$A:$J,3,)),"")</f>
        <v/>
      </c>
      <c r="E585" s="17" t="str">
        <f>IF($A585&lt;&gt;"",IF(VLOOKUP($A585,Vocabulary!$A:$J,7,)=0,"",VLOOKUP($A585,Vocabulary!$A:$J,7,)),"")</f>
        <v/>
      </c>
      <c r="F585" s="12" t="str">
        <f>IF($A585&lt;&gt;"",VLOOKUP($A585,Vocabulary!$A:$J,4,),"")</f>
        <v>Location</v>
      </c>
      <c r="J585" s="9" t="s">
        <v>764</v>
      </c>
    </row>
    <row r="586" spans="1:10" x14ac:dyDescent="0.3">
      <c r="A586" s="9">
        <v>637</v>
      </c>
      <c r="B586" s="13" t="str">
        <f>IFERROR(VLOOKUP(A586,Vocabulary!$A:$J,2,),"")</f>
        <v>achternaam</v>
      </c>
      <c r="C586" s="13" t="str">
        <f>IF($A586&lt;&gt;"",VLOOKUP($A586,Vocabulary!$A:$J,10,),"")</f>
        <v>&lt;vl-persoon-ext:achternaam&gt;</v>
      </c>
      <c r="D586" s="17" t="str">
        <f>IF($A586&lt;&gt;"",IF(VLOOKUP($A586,Vocabulary!$A:$J,3,)=0,"",VLOOKUP($A586,Vocabulary!$A:$J,3,)),"")</f>
        <v/>
      </c>
      <c r="E586" s="17" t="str">
        <f>IF($A586&lt;&gt;"",IF(VLOOKUP($A586,Vocabulary!$A:$J,7,)=0,"",VLOOKUP($A586,Vocabulary!$A:$J,7,)),"")</f>
        <v/>
      </c>
      <c r="F586" s="12" t="str">
        <f>IF($A586&lt;&gt;"",VLOOKUP($A586,Vocabulary!$A:$J,4,),"")</f>
        <v>Person</v>
      </c>
      <c r="J586" s="9" t="s">
        <v>764</v>
      </c>
    </row>
    <row r="587" spans="1:10" x14ac:dyDescent="0.3">
      <c r="A587" s="9">
        <v>638</v>
      </c>
      <c r="B587" s="13" t="str">
        <f>IFERROR(VLOOKUP(A587,Vocabulary!$A:$J,2,),"")</f>
        <v>voornaam</v>
      </c>
      <c r="C587" s="13" t="str">
        <f>IF($A587&lt;&gt;"",VLOOKUP($A587,Vocabulary!$A:$J,10,),"")</f>
        <v>&lt;vl-persoon-ext:voornaam&gt;</v>
      </c>
      <c r="D587" s="17" t="str">
        <f>IF($A587&lt;&gt;"",IF(VLOOKUP($A587,Vocabulary!$A:$J,3,)=0,"",VLOOKUP($A587,Vocabulary!$A:$J,3,)),"")</f>
        <v/>
      </c>
      <c r="E587" s="17" t="str">
        <f>IF($A587&lt;&gt;"",IF(VLOOKUP($A587,Vocabulary!$A:$J,7,)=0,"",VLOOKUP($A587,Vocabulary!$A:$J,7,)),"")</f>
        <v/>
      </c>
      <c r="F587" s="12" t="str">
        <f>IF($A587&lt;&gt;"",VLOOKUP($A587,Vocabulary!$A:$J,4,),"")</f>
        <v>Person</v>
      </c>
      <c r="J587" s="9" t="s">
        <v>764</v>
      </c>
    </row>
    <row r="588" spans="1:10" x14ac:dyDescent="0.3">
      <c r="A588" s="9">
        <v>639</v>
      </c>
      <c r="B588" s="13" t="str">
        <f>IFERROR(VLOOKUP(A588,Vocabulary!$A:$J,2,),"")</f>
        <v>Geslacht</v>
      </c>
      <c r="C588" s="13" t="str">
        <f>IF($A588&lt;&gt;"",VLOOKUP($A588,Vocabulary!$A:$J,10,),"")</f>
        <v>&lt;vl-persoon:Geslacht&gt;</v>
      </c>
      <c r="D588" s="17" t="str">
        <f>IF($A588&lt;&gt;"",IF(VLOOKUP($A588,Vocabulary!$A:$J,3,)=0,"",VLOOKUP($A588,Vocabulary!$A:$J,3,)),"")</f>
        <v/>
      </c>
      <c r="E588" s="17" t="str">
        <f>IF($A588&lt;&gt;"",IF(VLOOKUP($A588,Vocabulary!$A:$J,7,)=0,"",VLOOKUP($A588,Vocabulary!$A:$J,7,)),"")</f>
        <v/>
      </c>
      <c r="F588" s="12" t="str">
        <f>IF($A588&lt;&gt;"",VLOOKUP($A588,Vocabulary!$A:$J,4,),"")</f>
        <v>Person</v>
      </c>
      <c r="J588" s="9" t="s">
        <v>764</v>
      </c>
    </row>
    <row r="589" spans="1:10" x14ac:dyDescent="0.3">
      <c r="A589" s="9">
        <v>640</v>
      </c>
      <c r="B589" s="13" t="str">
        <f>IFERROR(VLOOKUP(A589,Vocabulary!$A:$J,2,),"")</f>
        <v>BurgerlijkeStaatType</v>
      </c>
      <c r="C589" s="13" t="str">
        <f>IF($A589&lt;&gt;"",VLOOKUP($A589,Vocabulary!$A:$J,10,),"")</f>
        <v>&lt;vl-persoon:BurgerlijkeStaatType&gt;</v>
      </c>
      <c r="D589" s="17" t="str">
        <f>IF($A589&lt;&gt;"",IF(VLOOKUP($A589,Vocabulary!$A:$J,3,)=0,"",VLOOKUP($A589,Vocabulary!$A:$J,3,)),"")</f>
        <v/>
      </c>
      <c r="E589" s="17" t="str">
        <f>IF($A589&lt;&gt;"",IF(VLOOKUP($A589,Vocabulary!$A:$J,7,)=0,"",VLOOKUP($A589,Vocabulary!$A:$J,7,)),"")</f>
        <v/>
      </c>
      <c r="F589" s="12" t="str">
        <f>IF($A589&lt;&gt;"",VLOOKUP($A589,Vocabulary!$A:$J,4,),"")</f>
        <v>Person</v>
      </c>
      <c r="J589" s="9" t="s">
        <v>764</v>
      </c>
    </row>
    <row r="590" spans="1:10" x14ac:dyDescent="0.3">
      <c r="A590" s="9">
        <v>641</v>
      </c>
      <c r="B590" s="13" t="str">
        <f>IFERROR(VLOOKUP(A590,Vocabulary!$A:$J,2,),"")</f>
        <v>Afstammingstype</v>
      </c>
      <c r="C590" s="13" t="str">
        <f>IF($A590&lt;&gt;"",VLOOKUP($A590,Vocabulary!$A:$J,10,),"")</f>
        <v>&lt;vl-persoon:Afstammingstype&gt;</v>
      </c>
      <c r="D590" s="17" t="str">
        <f>IF($A590&lt;&gt;"",IF(VLOOKUP($A590,Vocabulary!$A:$J,3,)=0,"",VLOOKUP($A590,Vocabulary!$A:$J,3,)),"")</f>
        <v/>
      </c>
      <c r="E590" s="17" t="str">
        <f>IF($A590&lt;&gt;"",IF(VLOOKUP($A590,Vocabulary!$A:$J,7,)=0,"",VLOOKUP($A590,Vocabulary!$A:$J,7,)),"")</f>
        <v/>
      </c>
      <c r="F590" s="12" t="str">
        <f>IF($A590&lt;&gt;"",VLOOKUP($A590,Vocabulary!$A:$J,4,),"")</f>
        <v>Person</v>
      </c>
      <c r="J590" s="9" t="s">
        <v>764</v>
      </c>
    </row>
    <row r="591" spans="1:10" x14ac:dyDescent="0.3">
      <c r="A591" s="9">
        <v>642</v>
      </c>
      <c r="B591" s="13" t="str">
        <f>IFERROR(VLOOKUP(A591,Vocabulary!$A:$J,2,),"")</f>
        <v>Gezinsrelatietype</v>
      </c>
      <c r="C591" s="13" t="str">
        <f>IF($A591&lt;&gt;"",VLOOKUP($A591,Vocabulary!$A:$J,10,),"")</f>
        <v>&lt;vl-persoon:Gezinsrelatietype&gt;</v>
      </c>
      <c r="D591" s="17" t="str">
        <f>IF($A591&lt;&gt;"",IF(VLOOKUP($A591,Vocabulary!$A:$J,3,)=0,"",VLOOKUP($A591,Vocabulary!$A:$J,3,)),"")</f>
        <v/>
      </c>
      <c r="E591" s="17" t="str">
        <f>IF($A591&lt;&gt;"",IF(VLOOKUP($A591,Vocabulary!$A:$J,7,)=0,"",VLOOKUP($A591,Vocabulary!$A:$J,7,)),"")</f>
        <v/>
      </c>
      <c r="F591" s="12" t="str">
        <f>IF($A591&lt;&gt;"",VLOOKUP($A591,Vocabulary!$A:$J,4,),"")</f>
        <v>Person</v>
      </c>
      <c r="J591" s="9" t="s">
        <v>764</v>
      </c>
    </row>
    <row r="592" spans="1:10" x14ac:dyDescent="0.3">
      <c r="A592" s="9">
        <v>643</v>
      </c>
      <c r="B592" s="13" t="str">
        <f>IFERROR(VLOOKUP(A592,Vocabulary!$A:$J,2,),"")</f>
        <v>isHetResultaatVan</v>
      </c>
      <c r="C592" s="13" t="str">
        <f>IF($A592&lt;&gt;"",VLOOKUP($A592,Vocabulary!$A:$J,10,),"")</f>
        <v>&lt;vl-organisatie:isHetResultaatVan&gt;</v>
      </c>
      <c r="D592" s="17" t="str">
        <f>IF($A592&lt;&gt;"",IF(VLOOKUP($A592,Vocabulary!$A:$J,3,)=0,"",VLOOKUP($A592,Vocabulary!$A:$J,3,)),"")</f>
        <v/>
      </c>
      <c r="E592" s="17" t="str">
        <f>IF($A592&lt;&gt;"",IF(VLOOKUP($A592,Vocabulary!$A:$J,7,)=0,"",VLOOKUP($A592,Vocabulary!$A:$J,7,)),"")</f>
        <v/>
      </c>
      <c r="F592" s="12" t="str">
        <f>IF($A592&lt;&gt;"",VLOOKUP($A592,Vocabulary!$A:$J,4,),"")</f>
        <v>Organization</v>
      </c>
      <c r="J592" s="9" t="s">
        <v>764</v>
      </c>
    </row>
    <row r="593" spans="1:8" x14ac:dyDescent="0.3">
      <c r="A593" s="9">
        <v>644</v>
      </c>
      <c r="B593" s="13" t="str">
        <f>IFERROR(VLOOKUP(A593,Vocabulary!$A:$J,2,),"")</f>
        <v>person2</v>
      </c>
      <c r="C593" s="13" t="str">
        <f>IF($A593&lt;&gt;"",VLOOKUP($A593,Vocabulary!$A:$J,10,),"")</f>
        <v>&lt;fed-per:person2&gt;</v>
      </c>
      <c r="D593" s="17" t="str">
        <f>IF($A593&lt;&gt;"",IF(VLOOKUP($A593,Vocabulary!$A:$J,3,)=0,"",VLOOKUP($A593,Vocabulary!$A:$J,3,)),"")</f>
        <v>Second person in a relation of 2 persons.</v>
      </c>
      <c r="E593" s="17" t="str">
        <f>IF($A593&lt;&gt;"",IF(VLOOKUP($A593,Vocabulary!$A:$J,7,)=0,"",VLOOKUP($A593,Vocabulary!$A:$J,7,)),"")</f>
        <v/>
      </c>
      <c r="F593" s="12" t="str">
        <f>IF($A593&lt;&gt;"",VLOOKUP($A593,Vocabulary!$A:$J,4,),"")</f>
        <v>Person</v>
      </c>
      <c r="H593" s="9" t="s">
        <v>764</v>
      </c>
    </row>
    <row r="594" spans="1:8" x14ac:dyDescent="0.3">
      <c r="A594" s="9">
        <v>645</v>
      </c>
      <c r="B594" s="13" t="str">
        <f>IFERROR(VLOOKUP(A594,Vocabulary!$A:$J,2,),"")</f>
        <v>Location</v>
      </c>
      <c r="C594" s="13" t="str">
        <f>IF($A594&lt;&gt;"",VLOOKUP($A594,Vocabulary!$A:$J,10,),"")</f>
        <v>&lt;dcterms:Location&gt;</v>
      </c>
      <c r="D594" s="17" t="str">
        <f>IF($A594&lt;&gt;"",IF(VLOOKUP($A594,Vocabulary!$A:$J,3,)=0,"",VLOOKUP($A594,Vocabulary!$A:$J,3,)),"")</f>
        <v>An identifiable geographic place.</v>
      </c>
      <c r="E594" s="17" t="str">
        <f>IF($A594&lt;&gt;"",IF(VLOOKUP($A594,Vocabulary!$A:$J,7,)=0,"",VLOOKUP($A594,Vocabulary!$A:$J,7,)),"")</f>
        <v/>
      </c>
      <c r="F594" s="12" t="str">
        <f>IF($A594&lt;&gt;"",VLOOKUP($A594,Vocabulary!$A:$J,4,),"")</f>
        <v>Location</v>
      </c>
      <c r="H594" s="9" t="s">
        <v>764</v>
      </c>
    </row>
    <row r="595" spans="1:8" x14ac:dyDescent="0.3">
      <c r="A595" s="9">
        <v>648</v>
      </c>
      <c r="B595" s="13" t="str">
        <f>IFERROR(VLOOKUP(A595,Vocabulary!$A:$J,2,),"")</f>
        <v>Site</v>
      </c>
      <c r="C595" s="13" t="str">
        <f>IF($A595&lt;&gt;"",VLOOKUP($A595,Vocabulary!$A:$J,10,),"")</f>
        <v>&lt;org:Site&gt;</v>
      </c>
      <c r="D595" s="17" t="str">
        <f>IF($A595&lt;&gt;"",IF(VLOOKUP($A595,Vocabulary!$A:$J,3,)=0,"",VLOOKUP($A595,Vocabulary!$A:$J,3,)),"")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5" s="17" t="str">
        <f>IF($A595&lt;&gt;"",IF(VLOOKUP($A595,Vocabulary!$A:$J,7,)=0,"",VLOOKUP($A595,Vocabulary!$A:$J,7,)),"")</f>
        <v xml:space="preserve">
Belgian context: KBO uses the terminology "EstablishmentUnit".</v>
      </c>
      <c r="F595" s="12" t="str">
        <f>IF($A595&lt;&gt;"",VLOOKUP($A595,Vocabulary!$A:$J,4,),"")</f>
        <v>Organization</v>
      </c>
      <c r="H595" s="9" t="s">
        <v>764</v>
      </c>
    </row>
    <row r="596" spans="1:8" x14ac:dyDescent="0.3">
      <c r="A596" s="9">
        <v>649</v>
      </c>
      <c r="B596" s="13" t="str">
        <f>IFERROR(VLOOKUP(A596,Vocabulary!$A:$J,2,),"")</f>
        <v>postName</v>
      </c>
      <c r="C596" s="13" t="str">
        <f>IF($A596&lt;&gt;"",VLOOKUP($A596,Vocabulary!$A:$J,10,),"")</f>
        <v>&lt;inspire-ad:PostalDescriptor.postName&gt;</v>
      </c>
      <c r="D596" s="17" t="str">
        <f>IF($A596&lt;&gt;"",IF(VLOOKUP($A596,Vocabulary!$A:$J,3,)=0,"",VLOOKUP($A596,Vocabulary!$A:$J,3,)),"")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6" s="17" t="str">
        <f>IF($A596&lt;&gt;"",IF(VLOOKUP($A596,Vocabulary!$A:$J,7,)=0,"",VLOOKUP($A596,Vocabulary!$A:$J,7,)),"")</f>
        <v/>
      </c>
      <c r="F596" s="12" t="str">
        <f>IF($A596&lt;&gt;"",VLOOKUP($A596,Vocabulary!$A:$J,4,),"")</f>
        <v>Location</v>
      </c>
      <c r="H596" s="9" t="s">
        <v>764</v>
      </c>
    </row>
    <row r="597" spans="1:8" x14ac:dyDescent="0.3">
      <c r="A597" s="9">
        <v>650</v>
      </c>
      <c r="B597" s="13" t="str">
        <f>IFERROR(VLOOKUP(A597,Vocabulary!$A:$J,2,),"")</f>
        <v>geographicName</v>
      </c>
      <c r="C597" s="13" t="str">
        <f>IF($A597&lt;&gt;"",VLOOKUP($A597,Vocabulary!$A:$J,10,),"")</f>
        <v>&lt;locn:geographicName&gt;</v>
      </c>
      <c r="D597" s="17" t="str">
        <f>IF($A597&lt;&gt;"",IF(VLOOKUP($A597,Vocabulary!$A:$J,3,)=0,"",VLOOKUP($A597,Vocabulary!$A:$J,3,)),"")</f>
        <v>A proper noun applied to a spatial object.</v>
      </c>
      <c r="E597" s="17" t="str">
        <f>IF($A597&lt;&gt;"",IF(VLOOKUP($A597,Vocabulary!$A:$J,7,)=0,"",VLOOKUP($A597,Vocabulary!$A:$J,7,)),"")</f>
        <v/>
      </c>
      <c r="F597" s="12" t="str">
        <f>IF($A597&lt;&gt;"",VLOOKUP($A597,Vocabulary!$A:$J,4,),"")</f>
        <v>Location</v>
      </c>
      <c r="H597" s="9" t="s">
        <v>764</v>
      </c>
    </row>
    <row r="598" spans="1:8" x14ac:dyDescent="0.3">
      <c r="A598" s="9">
        <v>651</v>
      </c>
      <c r="B598" s="13" t="str">
        <f>IFERROR(VLOOKUP(A598,Vocabulary!$A:$J,2,),"")</f>
        <v>adminUnitL1</v>
      </c>
      <c r="C598" s="13" t="str">
        <f>IF($A598&lt;&gt;"",VLOOKUP($A598,Vocabulary!$A:$J,10,),"")</f>
        <v>&lt;locn:adminUnitL1&gt;</v>
      </c>
      <c r="D598" s="17" t="str">
        <f>IF($A598&lt;&gt;"",IF(VLOOKUP($A598,Vocabulary!$A:$J,3,)=0,"",VLOOKUP($A598,Vocabulary!$A:$J,3,)),"")</f>
        <v>The uppermost administrative unit for the address, almost always a country.</v>
      </c>
      <c r="E598" s="17" t="str">
        <f>IF($A598&lt;&gt;"",IF(VLOOKUP($A598,Vocabulary!$A:$J,7,)=0,"",VLOOKUP($A598,Vocabulary!$A:$J,7,)),"")</f>
        <v/>
      </c>
      <c r="F598" s="12" t="str">
        <f>IF($A598&lt;&gt;"",VLOOKUP($A598,Vocabulary!$A:$J,4,),"")</f>
        <v>Location</v>
      </c>
      <c r="H598" s="9" t="s">
        <v>764</v>
      </c>
    </row>
    <row r="599" spans="1:8" x14ac:dyDescent="0.3">
      <c r="A599" s="9">
        <v>652</v>
      </c>
      <c r="B599" s="13" t="str">
        <f>IFERROR(VLOOKUP(A599,Vocabulary!$A:$J,2,),"")</f>
        <v>adminUnitL2</v>
      </c>
      <c r="C599" s="13" t="str">
        <f>IF($A599&lt;&gt;"",VLOOKUP($A599,Vocabulary!$A:$J,10,),"")</f>
        <v>&lt;locn:adminUnitL2&gt;</v>
      </c>
      <c r="D599" s="17" t="str">
        <f>IF($A599&lt;&gt;"",IF(VLOOKUP($A599,Vocabulary!$A:$J,3,)=0,"",VLOOKUP($A599,Vocabulary!$A:$J,3,)),"")</f>
        <v>The region of the address, usually a county, state or other such area that typically encompasses several localities.</v>
      </c>
      <c r="E599" s="17" t="str">
        <f>IF($A599&lt;&gt;"",IF(VLOOKUP($A599,Vocabulary!$A:$J,7,)=0,"",VLOOKUP($A599,Vocabulary!$A:$J,7,)),"")</f>
        <v/>
      </c>
      <c r="F599" s="12" t="str">
        <f>IF($A599&lt;&gt;"",VLOOKUP($A599,Vocabulary!$A:$J,4,),"")</f>
        <v>Location</v>
      </c>
      <c r="H599" s="9" t="s">
        <v>764</v>
      </c>
    </row>
    <row r="600" spans="1:8" x14ac:dyDescent="0.3">
      <c r="A600" s="9">
        <v>653</v>
      </c>
      <c r="B600" s="13" t="str">
        <f>IFERROR(VLOOKUP(A600,Vocabulary!$A:$J,2,),"")</f>
        <v>addressArea</v>
      </c>
      <c r="C600" s="13" t="str">
        <f>IF($A600&lt;&gt;"",VLOOKUP($A600,Vocabulary!$A:$J,10,),"")</f>
        <v>&lt;locn:addressArea&gt;</v>
      </c>
      <c r="D600" s="17" t="str">
        <f>IF($A600&lt;&gt;"",IF(VLOOKUP($A600,Vocabulary!$A:$J,3,)=0,"",VLOOKUP($A600,Vocabulary!$A:$J,3,)),"")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E600" s="17" t="str">
        <f>IF($A600&lt;&gt;"",IF(VLOOKUP($A600,Vocabulary!$A:$J,7,)=0,"",VLOOKUP($A600,Vocabulary!$A:$J,7,)),"")</f>
        <v/>
      </c>
      <c r="F600" s="12" t="str">
        <f>IF($A600&lt;&gt;"",VLOOKUP($A600,Vocabulary!$A:$J,4,),"")</f>
        <v>Location</v>
      </c>
      <c r="H600" s="9" t="s">
        <v>763</v>
      </c>
    </row>
    <row r="601" spans="1:8" x14ac:dyDescent="0.3">
      <c r="A601" s="9">
        <v>654</v>
      </c>
      <c r="B601" s="13" t="str">
        <f>IFERROR(VLOOKUP(A601,Vocabulary!$A:$J,2,),"")</f>
        <v>locatorName</v>
      </c>
      <c r="C601" s="13" t="str">
        <f>IF($A601&lt;&gt;"",VLOOKUP($A601,Vocabulary!$A:$J,10,),"")</f>
        <v>&lt;locn:locatorName&gt;</v>
      </c>
      <c r="D601" s="17" t="str">
        <f>IF($A601&lt;&gt;"",IF(VLOOKUP($A601,Vocabulary!$A:$J,3,)=0,"",VLOOKUP($A601,Vocabulary!$A:$J,3,)),"")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E601" s="17" t="str">
        <f>IF($A601&lt;&gt;"",IF(VLOOKUP($A601,Vocabulary!$A:$J,7,)=0,"",VLOOKUP($A601,Vocabulary!$A:$J,7,)),"")</f>
        <v/>
      </c>
      <c r="F601" s="12" t="str">
        <f>IF($A601&lt;&gt;"",VLOOKUP($A601,Vocabulary!$A:$J,4,),"")</f>
        <v>Location</v>
      </c>
      <c r="H601" s="9" t="s">
        <v>763</v>
      </c>
    </row>
    <row r="602" spans="1:8" x14ac:dyDescent="0.3">
      <c r="A602" s="9">
        <v>655</v>
      </c>
      <c r="B602" s="13" t="str">
        <f>IFERROR(VLOOKUP(A602,Vocabulary!$A:$J,2,),"")</f>
        <v>siteOf</v>
      </c>
      <c r="C602" s="13" t="str">
        <f>IF($A602&lt;&gt;"",VLOOKUP($A602,Vocabulary!$A:$J,10,),"")</f>
        <v>&lt;org:siteOf&gt;</v>
      </c>
      <c r="D602" s="17" t="str">
        <f>IF($A602&lt;&gt;"",IF(VLOOKUP($A602,Vocabulary!$A:$J,3,)=0,"",VLOOKUP($A602,Vocabulary!$A:$J,3,)),"")</f>
        <v>Indicates an Organization which has some presence at the given site. This is the inverse of `org:hasSite`.</v>
      </c>
      <c r="E602" s="17" t="str">
        <f>IF($A602&lt;&gt;"",IF(VLOOKUP($A602,Vocabulary!$A:$J,7,)=0,"",VLOOKUP($A602,Vocabulary!$A:$J,7,)),"")</f>
        <v/>
      </c>
      <c r="F602" s="12" t="str">
        <f>IF($A602&lt;&gt;"",VLOOKUP($A602,Vocabulary!$A:$J,4,),"")</f>
        <v>Organization</v>
      </c>
      <c r="H602" s="9" t="s">
        <v>764</v>
      </c>
    </row>
    <row r="603" spans="1:8" x14ac:dyDescent="0.3">
      <c r="A603" s="9">
        <v>656</v>
      </c>
      <c r="B603" s="13" t="str">
        <f>IFERROR(VLOOKUP(A603,Vocabulary!$A:$J,2,),"")</f>
        <v>subOrganizationOf</v>
      </c>
      <c r="C603" s="13" t="str">
        <f>IF($A603&lt;&gt;"",VLOOKUP($A603,Vocabulary!$A:$J,10,),"")</f>
        <v>&lt;org:subOrganizationOf&gt;</v>
      </c>
      <c r="D603" s="17" t="str">
        <f>IF($A603&lt;&gt;"",IF(VLOOKUP($A603,Vocabulary!$A:$J,3,)=0,"",VLOOKUP($A603,Vocabulary!$A:$J,3,)),"")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E603" s="17" t="str">
        <f>IF($A603&lt;&gt;"",IF(VLOOKUP($A603,Vocabulary!$A:$J,7,)=0,"",VLOOKUP($A603,Vocabulary!$A:$J,7,)),"")</f>
        <v/>
      </c>
      <c r="F603" s="12" t="str">
        <f>IF($A603&lt;&gt;"",VLOOKUP($A603,Vocabulary!$A:$J,4,),"")</f>
        <v>Organization</v>
      </c>
      <c r="H603" s="9" t="s">
        <v>764</v>
      </c>
    </row>
    <row r="604" spans="1:8" x14ac:dyDescent="0.3">
      <c r="A604" s="9">
        <v>657</v>
      </c>
      <c r="B604" s="13" t="str">
        <f>IFERROR(VLOOKUP(A604,Vocabulary!$A:$J,2,),"")</f>
        <v>hasSubOrganization</v>
      </c>
      <c r="C604" s="13" t="str">
        <f>IF($A604&lt;&gt;"",VLOOKUP($A604,Vocabulary!$A:$J,10,),"")</f>
        <v>&lt;org:hasSubOrganization&gt;</v>
      </c>
      <c r="D604" s="17" t="str">
        <f>IF($A604&lt;&gt;"",IF(VLOOKUP($A604,Vocabulary!$A:$J,3,)=0,"",VLOOKUP($A604,Vocabulary!$A:$J,3,)),"")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E604" s="17" t="str">
        <f>IF($A604&lt;&gt;"",IF(VLOOKUP($A604,Vocabulary!$A:$J,7,)=0,"",VLOOKUP($A604,Vocabulary!$A:$J,7,)),"")</f>
        <v/>
      </c>
      <c r="F604" s="12" t="str">
        <f>IF($A604&lt;&gt;"",VLOOKUP($A604,Vocabulary!$A:$J,4,),"")</f>
        <v>Organization</v>
      </c>
      <c r="H604" s="9" t="s">
        <v>764</v>
      </c>
    </row>
    <row r="605" spans="1:8" x14ac:dyDescent="0.3">
      <c r="A605" s="9">
        <v>658</v>
      </c>
      <c r="B605" s="13" t="str">
        <f>IFERROR(VLOOKUP(A605,Vocabulary!$A:$J,2,),"")</f>
        <v>FormalOrganization</v>
      </c>
      <c r="C605" s="13" t="str">
        <f>IF($A605&lt;&gt;"",VLOOKUP($A605,Vocabulary!$A:$J,10,),"")</f>
        <v>&lt;org:FormalOrganization&gt;</v>
      </c>
      <c r="D605" s="17" t="str">
        <f>IF($A605&lt;&gt;"",IF(VLOOKUP($A605,Vocabulary!$A:$J,3,)=0,"",VLOOKUP($A605,Vocabulary!$A:$J,3,)),"")</f>
        <v xml:space="preserve">An Organization which is recognized in the world at large, in particular in legal jurisdictions, with associated rights and responsibilities. Examples include a Corporation, Charity, Government or Church. </v>
      </c>
      <c r="E605" s="17" t="str">
        <f>IF($A605&lt;&gt;"",IF(VLOOKUP($A605,Vocabulary!$A:$J,7,)=0,"",VLOOKUP($A605,Vocabulary!$A:$J,7,)),"")</f>
        <v/>
      </c>
      <c r="F605" s="12" t="str">
        <f>IF($A605&lt;&gt;"",VLOOKUP($A605,Vocabulary!$A:$J,4,),"")</f>
        <v>Organization</v>
      </c>
      <c r="H605" s="9" t="s">
        <v>764</v>
      </c>
    </row>
    <row r="606" spans="1:8" x14ac:dyDescent="0.3">
      <c r="A606" s="9">
        <v>659</v>
      </c>
      <c r="B606" s="13" t="str">
        <f>IFERROR(VLOOKUP(A606,Vocabulary!$A:$J,2,),"")</f>
        <v>RegisteredOrganization</v>
      </c>
      <c r="C606" s="13" t="str">
        <f>IF($A606&lt;&gt;"",VLOOKUP($A606,Vocabulary!$A:$J,10,),"")</f>
        <v>&lt;rov:RegisteredOrganization&gt;</v>
      </c>
      <c r="D606" s="17" t="str">
        <f>IF($A606&lt;&gt;"",IF(VLOOKUP($A606,Vocabulary!$A:$J,3,)=0,"",VLOOKUP($A606,Vocabulary!$A:$J,3,)),"")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6" s="17" t="str">
        <f>IF($A606&lt;&gt;"",IF(VLOOKUP($A606,Vocabulary!$A:$J,7,)=0,"",VLOOKUP($A606,Vocabulary!$A:$J,7,)),"")</f>
        <v>Belgian context: KBO uses the terminology "Enterprise/RegisteredEntity/Entity".</v>
      </c>
      <c r="F606" s="12" t="str">
        <f>IF($A606&lt;&gt;"",VLOOKUP($A606,Vocabulary!$A:$J,4,),"")</f>
        <v>Organization</v>
      </c>
      <c r="H606" s="9" t="s">
        <v>764</v>
      </c>
    </row>
    <row r="607" spans="1:8" x14ac:dyDescent="0.3">
      <c r="A607" s="9">
        <v>660</v>
      </c>
      <c r="B607" s="13" t="str">
        <f>IFERROR(VLOOKUP(A607,Vocabulary!$A:$J,2,),"")</f>
        <v>hasUnit</v>
      </c>
      <c r="C607" s="13" t="str">
        <f>IF($A607&lt;&gt;"",VLOOKUP($A607,Vocabulary!$A:$J,10,),"")</f>
        <v>&lt;org:hasUnit&gt;</v>
      </c>
      <c r="D607" s="17" t="str">
        <f>IF($A607&lt;&gt;"",IF(VLOOKUP($A607,Vocabulary!$A:$J,3,)=0,"",VLOOKUP($A607,Vocabulary!$A:$J,3,)),"")</f>
        <v>Indicates a unit which is part of this Organization, e.g. a Department within a larger FormalOrganization. 
Inverse of `org:unitOf`.</v>
      </c>
      <c r="E607" s="17" t="str">
        <f>IF($A607&lt;&gt;"",IF(VLOOKUP($A607,Vocabulary!$A:$J,7,)=0,"",VLOOKUP($A607,Vocabulary!$A:$J,7,)),"")</f>
        <v/>
      </c>
      <c r="F607" s="12" t="str">
        <f>IF($A607&lt;&gt;"",VLOOKUP($A607,Vocabulary!$A:$J,4,),"")</f>
        <v>Organization</v>
      </c>
      <c r="H607" s="9" t="s">
        <v>764</v>
      </c>
    </row>
    <row r="608" spans="1:8" x14ac:dyDescent="0.3">
      <c r="A608" s="9">
        <v>661</v>
      </c>
      <c r="B608" s="13" t="str">
        <f>IFERROR(VLOOKUP(A608,Vocabulary!$A:$J,2,),"")</f>
        <v>unitOf</v>
      </c>
      <c r="C608" s="13" t="str">
        <f>IF($A608&lt;&gt;"",VLOOKUP($A608,Vocabulary!$A:$J,10,),"")</f>
        <v>&lt;org:unitOf&gt;</v>
      </c>
      <c r="D608" s="17" t="str">
        <f>IF($A608&lt;&gt;"",IF(VLOOKUP($A608,Vocabulary!$A:$J,3,)=0,"",VLOOKUP($A608,Vocabulary!$A:$J,3,)),"")</f>
        <v>Indicates an Organization of which this Unit is a part, e.g. a Department within a larger FormalOrganization. This is the inverse of `org:hasUnit`.</v>
      </c>
      <c r="E608" s="17" t="str">
        <f>IF($A608&lt;&gt;"",IF(VLOOKUP($A608,Vocabulary!$A:$J,7,)=0,"",VLOOKUP($A608,Vocabulary!$A:$J,7,)),"")</f>
        <v/>
      </c>
      <c r="F608" s="12" t="str">
        <f>IF($A608&lt;&gt;"",VLOOKUP($A608,Vocabulary!$A:$J,4,),"")</f>
        <v>Organization</v>
      </c>
      <c r="H608" s="9" t="s">
        <v>764</v>
      </c>
    </row>
    <row r="609" spans="1:8" x14ac:dyDescent="0.3">
      <c r="A609" s="9">
        <v>662</v>
      </c>
      <c r="B609" s="13" t="str">
        <f>IFERROR(VLOOKUP(A609,Vocabulary!$A:$J,2,),"")</f>
        <v>StreetName</v>
      </c>
      <c r="C609" s="13" t="str">
        <f>IF($A609&lt;&gt;"",VLOOKUP($A609,Vocabulary!$A:$J,10,),"")</f>
        <v>&lt;inspire-ad:ThoroughfareName&gt;</v>
      </c>
      <c r="D609" s="17" t="str">
        <f>IF($A609&lt;&gt;"",IF(VLOOKUP($A609,Vocabulary!$A:$J,3,)=0,"",VLOOKUP($A609,Vocabulary!$A:$J,3,)),"")</f>
        <v xml:space="preserve">An address component that represents the name of a passage or way through from one location to another. A thoroughfare is not necessarily a road, it might be a waterway or some other feature. </v>
      </c>
      <c r="E609" s="17" t="str">
        <f>IF($A609&lt;&gt;"",IF(VLOOKUP($A609,Vocabulary!$A:$J,7,)=0,"",VLOOKUP($A609,Vocabulary!$A:$J,7,)),"")</f>
        <v>BEST: Address component with the name officially assigned to a street (runway, passage, square) or to a hamlet and to which addresses can be linked.
BEST = Belgian standard for adresses.
(also see &lt;locn:Thoroughfare&gt;)</v>
      </c>
      <c r="F609" s="12" t="str">
        <f>IF($A609&lt;&gt;"",VLOOKUP($A609,Vocabulary!$A:$J,4,),"")</f>
        <v>Location</v>
      </c>
      <c r="H609" s="9" t="s">
        <v>764</v>
      </c>
    </row>
    <row r="610" spans="1:8" x14ac:dyDescent="0.3">
      <c r="A610" s="9">
        <v>663</v>
      </c>
      <c r="B610" s="13" t="str">
        <f>IFERROR(VLOOKUP(A610,Vocabulary!$A:$J,2,),"")</f>
        <v>houseNumber</v>
      </c>
      <c r="C610" s="13" t="str">
        <f>IF($A610&lt;&gt;"",VLOOKUP($A610,Vocabulary!$A:$J,10,),"")</f>
        <v>&lt;locn:locatorDesignator&gt;</v>
      </c>
      <c r="D610" s="17" t="str">
        <f>IF($A610&lt;&gt;"",IF(VLOOKUP($A610,Vocabulary!$A:$J,3,)=0,"",VLOOKUP($A610,Vocabulary!$A:$J,3,)),"")</f>
        <v>A number or a sequence of characters that uniquely identifies the locator within the relevant scope(s). The full identification of the locator could include one or more locator designators.</v>
      </c>
      <c r="E610" s="17" t="str">
        <f>IF($A610&lt;&gt;"",IF(VLOOKUP($A610,Vocabulary!$A:$J,7,)=0,"",VLOOKUP($A610,Vocabulary!$A:$J,7,)),"")</f>
        <v xml:space="preserve">
Alphanumeric code officially assigned to building units (house number), mooring places, stands or parcels.</v>
      </c>
      <c r="F610" s="12" t="str">
        <f>IF($A610&lt;&gt;"",VLOOKUP($A610,Vocabulary!$A:$J,4,),"")</f>
        <v>Location</v>
      </c>
      <c r="H610" s="9" t="s">
        <v>764</v>
      </c>
    </row>
    <row r="611" spans="1:8" x14ac:dyDescent="0.3">
      <c r="A611" s="9">
        <v>664</v>
      </c>
      <c r="B611" s="13" t="str">
        <f>IFERROR(VLOOKUP(A611,Vocabulary!$A:$J,2,),"")</f>
        <v>streetName</v>
      </c>
      <c r="C611" s="13" t="str">
        <f>IF($A611&lt;&gt;"",VLOOKUP($A611,Vocabulary!$A:$J,10,),"")</f>
        <v>&lt;inspire-ad:ThoroughfareName.name&gt;</v>
      </c>
      <c r="D611" s="17" t="str">
        <f>IF($A611&lt;&gt;"",IF(VLOOKUP($A611,Vocabulary!$A:$J,3,)=0,"",VLOOKUP($A611,Vocabulary!$A:$J,3,)),"")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E611" s="17" t="str">
        <f>IF($A611&lt;&gt;"",IF(VLOOKUP($A611,Vocabulary!$A:$J,7,)=0,"",VLOOKUP($A611,Vocabulary!$A:$J,7,)),"")</f>
        <v>Name of the street  (in the sense of spelling, possibly in several languages).</v>
      </c>
      <c r="F611" s="12" t="str">
        <f>IF($A611&lt;&gt;"",VLOOKUP($A611,Vocabulary!$A:$J,4,),"")</f>
        <v>Location</v>
      </c>
      <c r="H611" s="9" t="s">
        <v>764</v>
      </c>
    </row>
    <row r="612" spans="1:8" x14ac:dyDescent="0.3">
      <c r="A612" s="9">
        <v>666</v>
      </c>
      <c r="B612" s="13" t="str">
        <f>IFERROR(VLOOKUP(A612,Vocabulary!$A:$J,2,),"")</f>
        <v>streetNameStatus</v>
      </c>
      <c r="C612" s="13" t="str">
        <f>IF($A612&lt;&gt;"",VLOOKUP($A612,Vocabulary!$A:$J,10,),"")</f>
        <v>&lt;fed-loc:streetNameStatus&gt;</v>
      </c>
      <c r="D612" s="17" t="str">
        <f>IF($A612&lt;&gt;"",IF(VLOOKUP($A612,Vocabulary!$A:$J,3,)=0,"",VLOOKUP($A612,Vocabulary!$A:$J,3,)),"")</f>
        <v>Current state of the streetname.</v>
      </c>
      <c r="E612" s="17" t="str">
        <f>IF($A612&lt;&gt;"",IF(VLOOKUP($A612,Vocabulary!$A:$J,7,)=0,"",VLOOKUP($A612,Vocabulary!$A:$J,7,)),"")</f>
        <v/>
      </c>
      <c r="F612" s="12" t="str">
        <f>IF($A612&lt;&gt;"",VLOOKUP($A612,Vocabulary!$A:$J,4,),"")</f>
        <v>Location</v>
      </c>
      <c r="H612" s="9" t="s">
        <v>764</v>
      </c>
    </row>
    <row r="613" spans="1:8" x14ac:dyDescent="0.3">
      <c r="A613" s="9">
        <v>667</v>
      </c>
      <c r="B613" s="13" t="str">
        <f>IFERROR(VLOOKUP(A613,Vocabulary!$A:$J,2,),"")</f>
        <v>streetNameType</v>
      </c>
      <c r="C613" s="13" t="str">
        <f>IF($A613&lt;&gt;"",VLOOKUP($A613,Vocabulary!$A:$J,10,),"")</f>
        <v>&lt;fed-loc:streetNameType&gt;</v>
      </c>
      <c r="D613" s="17" t="str">
        <f>IF($A613&lt;&gt;"",IF(VLOOKUP($A613,Vocabulary!$A:$J,3,)=0,"",VLOOKUP($A613,Vocabulary!$A:$J,3,)),"")</f>
        <v>Nature of the streetname (see code list).</v>
      </c>
      <c r="E613" s="17" t="str">
        <f>IF($A613&lt;&gt;"",IF(VLOOKUP($A613,Vocabulary!$A:$J,7,)=0,"",VLOOKUP($A613,Vocabulary!$A:$J,7,)),"")</f>
        <v/>
      </c>
      <c r="F613" s="12" t="str">
        <f>IF($A613&lt;&gt;"",VLOOKUP($A613,Vocabulary!$A:$J,4,),"")</f>
        <v>Location</v>
      </c>
      <c r="H613" s="9" t="s">
        <v>764</v>
      </c>
    </row>
    <row r="614" spans="1:8" x14ac:dyDescent="0.3">
      <c r="A614" s="9">
        <v>668</v>
      </c>
      <c r="B614" s="13" t="str">
        <f>IFERROR(VLOOKUP(A614,Vocabulary!$A:$J,2,),"")</f>
        <v>StreetNameStatus</v>
      </c>
      <c r="C614" s="13" t="str">
        <f>IF($A614&lt;&gt;"",VLOOKUP($A614,Vocabulary!$A:$J,10,),"")</f>
        <v>&lt;inspire-code:StatusValue&gt;</v>
      </c>
      <c r="D614" s="17" t="str">
        <f>IF($A614&lt;&gt;"",IF(VLOOKUP($A614,Vocabulary!$A:$J,3,)=0,"",VLOOKUP($A614,Vocabulary!$A:$J,3,)),"")</f>
        <v>Current state of the streetname.</v>
      </c>
      <c r="E614" s="17" t="str">
        <f>IF($A614&lt;&gt;"",IF(VLOOKUP($A614,Vocabulary!$A:$J,7,)=0,"",VLOOKUP($A614,Vocabulary!$A:$J,7,)),"")</f>
        <v/>
      </c>
      <c r="F614" s="12" t="str">
        <f>IF($A614&lt;&gt;"",VLOOKUP($A614,Vocabulary!$A:$J,4,),"")</f>
        <v>Location</v>
      </c>
      <c r="H614" s="9" t="s">
        <v>764</v>
      </c>
    </row>
    <row r="615" spans="1:8" x14ac:dyDescent="0.3">
      <c r="A615" s="9">
        <v>669</v>
      </c>
      <c r="B615" s="13" t="str">
        <f>IFERROR(VLOOKUP(A615,Vocabulary!$A:$J,2,),"")</f>
        <v>StreetNameType</v>
      </c>
      <c r="C615" s="13" t="str">
        <f>IF($A615&lt;&gt;"",VLOOKUP($A615,Vocabulary!$A:$J,10,),"")</f>
        <v>&lt;fed-thesaurus:streetnametype#id&gt;</v>
      </c>
      <c r="D615" s="17" t="str">
        <f>IF($A615&lt;&gt;"",IF(VLOOKUP($A615,Vocabulary!$A:$J,3,)=0,"",VLOOKUP($A615,Vocabulary!$A:$J,3,)),"")</f>
        <v>Nature of the streetname (see code list).</v>
      </c>
      <c r="E615" s="17" t="str">
        <f>IF($A615&lt;&gt;"",IF(VLOOKUP($A615,Vocabulary!$A:$J,7,)=0,"",VLOOKUP($A615,Vocabulary!$A:$J,7,)),"")</f>
        <v/>
      </c>
      <c r="F615" s="12" t="str">
        <f>IF($A615&lt;&gt;"",VLOOKUP($A615,Vocabulary!$A:$J,4,),"")</f>
        <v>Location</v>
      </c>
      <c r="H615" s="9" t="s">
        <v>764</v>
      </c>
    </row>
    <row r="616" spans="1:8" x14ac:dyDescent="0.3">
      <c r="A616" s="9">
        <v>670</v>
      </c>
      <c r="B616" s="13" t="str">
        <f>IFERROR(VLOOKUP(A616,Vocabulary!$A:$J,2,),"")</f>
        <v>Agent</v>
      </c>
      <c r="C616" s="13" t="str">
        <f>IF($A616&lt;&gt;"",VLOOKUP($A616,Vocabulary!$A:$J,10,),"")</f>
        <v>&lt;dcterms:Agent&gt;</v>
      </c>
      <c r="D616" s="17" t="str">
        <f>IF($A616&lt;&gt;"",IF(VLOOKUP($A616,Vocabulary!$A:$J,3,)=0,"",VLOOKUP($A616,Vocabulary!$A:$J,3,)),"")</f>
        <v>An entity that is able to carry out actions.
Typically either a natural person or an organization.</v>
      </c>
      <c r="E616" s="17" t="str">
        <f>IF($A616&lt;&gt;"",IF(VLOOKUP($A616,Vocabulary!$A:$J,7,)=0,"",VLOOKUP($A616,Vocabulary!$A:$J,7,)),"")</f>
        <v/>
      </c>
      <c r="F616" s="12" t="str">
        <f>IF($A616&lt;&gt;"",VLOOKUP($A616,Vocabulary!$A:$J,4,),"")</f>
        <v>Other</v>
      </c>
      <c r="H616" s="9" t="s">
        <v>764</v>
      </c>
    </row>
    <row r="617" spans="1:8" x14ac:dyDescent="0.3">
      <c r="A617" s="9">
        <v>673</v>
      </c>
      <c r="B617" s="13" t="str">
        <f>IFERROR(VLOOKUP(A617,Vocabulary!$A:$J,2,),"")</f>
        <v>orgActivity</v>
      </c>
      <c r="C617" s="13" t="str">
        <f>IF($A617&lt;&gt;"",VLOOKUP($A617,Vocabulary!$A:$J,10,),"")</f>
        <v>&lt;rov:orgActivity&gt;</v>
      </c>
      <c r="D617" s="17" t="str">
        <f>IF($A617&lt;&gt;"",IF(VLOOKUP($A617,Vocabulary!$A:$J,3,)=0,"",VLOOKUP($A617,Vocabulary!$A:$J,3,)),"")</f>
        <v>The activity of an organization should be recorded using a controlled vocabulary. The preferred choice for European interoperability is NACE. 
Activity codes should be expressed as SKOS Concept Schemes.</v>
      </c>
      <c r="E617" s="17" t="str">
        <f>IF($A617&lt;&gt;"",IF(VLOOKUP($A617,Vocabulary!$A:$J,7,)=0,"",VLOOKUP($A617,Vocabulary!$A:$J,7,)),"")</f>
        <v/>
      </c>
      <c r="F617" s="12" t="str">
        <f>IF($A617&lt;&gt;"",VLOOKUP($A617,Vocabulary!$A:$J,4,),"")</f>
        <v>Organization</v>
      </c>
      <c r="H617" s="9" t="s">
        <v>763</v>
      </c>
    </row>
    <row r="618" spans="1:8" x14ac:dyDescent="0.3">
      <c r="A618" s="9">
        <v>674</v>
      </c>
      <c r="B618" s="13" t="str">
        <f>IFERROR(VLOOKUP(A618,Vocabulary!$A:$J,2,),"")</f>
        <v>residency</v>
      </c>
      <c r="C618" s="13" t="str">
        <f>IF($A618&lt;&gt;"",VLOOKUP($A618,Vocabulary!$A:$J,10,),"")</f>
        <v>&lt;person:residency&gt;</v>
      </c>
      <c r="D618" s="17" t="str">
        <f>IF($A618&lt;&gt;"",IF(VLOOKUP($A618,Vocabulary!$A:$J,3,)=0,"",VLOOKUP($A618,Vocabulary!$A:$J,3,)),"")</f>
        <v>Residency typically provides an individual with a subset of the rights of a citizen.</v>
      </c>
      <c r="E618" s="17" t="str">
        <f>IF($A618&lt;&gt;"",IF(VLOOKUP($A618,Vocabulary!$A:$J,7,)=0,"",VLOOKUP($A618,Vocabulary!$A:$J,7,)),"")</f>
        <v/>
      </c>
      <c r="F618" s="12" t="str">
        <f>IF($A618&lt;&gt;"",VLOOKUP($A618,Vocabulary!$A:$J,4,),"")</f>
        <v>Person</v>
      </c>
      <c r="H618" s="9" t="s">
        <v>763</v>
      </c>
    </row>
    <row r="619" spans="1:8" x14ac:dyDescent="0.3">
      <c r="A619" s="9">
        <v>675</v>
      </c>
      <c r="B619" s="13" t="str">
        <f>IFERROR(VLOOKUP(A619,Vocabulary!$A:$J,2,),"")</f>
        <v>citizenship</v>
      </c>
      <c r="C619" s="13" t="str">
        <f>IF($A619&lt;&gt;"",VLOOKUP($A619,Vocabulary!$A:$J,10,),"")</f>
        <v>&lt;person:citizenship&gt;</v>
      </c>
      <c r="D619" s="17" t="str">
        <f>IF($A619&lt;&gt;"",IF(VLOOKUP($A619,Vocabulary!$A:$J,3,)=0,"",VLOOKUP($A619,Vocabulary!$A:$J,3,)),"")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9" s="17" t="str">
        <f>IF($A619&lt;&gt;"",IF(VLOOKUP($A619,Vocabulary!$A:$J,7,)=0,"",VLOOKUP($A619,Vocabulary!$A:$J,7,)),"")</f>
        <v/>
      </c>
      <c r="F619" s="12" t="str">
        <f>IF($A619&lt;&gt;"",VLOOKUP($A619,Vocabulary!$A:$J,4,),"")</f>
        <v>Person</v>
      </c>
      <c r="H619" s="9" t="s">
        <v>763</v>
      </c>
    </row>
    <row r="620" spans="1:8" x14ac:dyDescent="0.3">
      <c r="A620" s="9">
        <v>676</v>
      </c>
      <c r="B620" s="13" t="str">
        <f>IFERROR(VLOOKUP(A620,Vocabulary!$A:$J,2,),"")</f>
        <v>Jurisdiction</v>
      </c>
      <c r="C620" s="13" t="str">
        <f>IF($A620&lt;&gt;"",VLOOKUP($A620,Vocabulary!$A:$J,10,),"")</f>
        <v>&lt;dcterms:Jurisdiction&gt;</v>
      </c>
      <c r="D620" s="17" t="str">
        <f>IF($A620&lt;&gt;"",IF(VLOOKUP($A620,Vocabulary!$A:$J,3,)=0,"",VLOOKUP($A620,Vocabulary!$A:$J,3,)),"")</f>
        <v>The extent or range of judicial, law enforcement, or other authority.</v>
      </c>
      <c r="E620" s="17" t="str">
        <f>IF($A620&lt;&gt;"",IF(VLOOKUP($A620,Vocabulary!$A:$J,7,)=0,"",VLOOKUP($A620,Vocabulary!$A:$J,7,)),"")</f>
        <v/>
      </c>
      <c r="F620" s="12" t="str">
        <f>IF($A620&lt;&gt;"",VLOOKUP($A620,Vocabulary!$A:$J,4,),"")</f>
        <v>Person</v>
      </c>
      <c r="H620" s="9" t="s">
        <v>763</v>
      </c>
    </row>
    <row r="621" spans="1:8" x14ac:dyDescent="0.3">
      <c r="A621" s="9">
        <v>677</v>
      </c>
      <c r="B621" s="13" t="str">
        <f>IFERROR(VLOOKUP(A621,Vocabulary!$A:$J,2,),"")</f>
        <v>countryOfBirth</v>
      </c>
      <c r="C621" s="13" t="str">
        <f>IF($A621&lt;&gt;"",VLOOKUP($A621,Vocabulary!$A:$J,10,),"")</f>
        <v>&lt;person:countryOfBirth&gt;</v>
      </c>
      <c r="D621" s="17" t="str">
        <f>IF($A621&lt;&gt;"",IF(VLOOKUP($A621,Vocabulary!$A:$J,3,)=0,"",VLOOKUP($A621,Vocabulary!$A:$J,3,)),"")</f>
        <v>The country in which a Person was born.</v>
      </c>
      <c r="E621" s="17" t="str">
        <f>IF($A621&lt;&gt;"",IF(VLOOKUP($A621,Vocabulary!$A:$J,7,)=0,"",VLOOKUP($A621,Vocabulary!$A:$J,7,)),"")</f>
        <v>CBSS: country (NIS code) + municipality (string)
NR: NIS code municipality/country</v>
      </c>
      <c r="F621" s="12" t="str">
        <f>IF($A621&lt;&gt;"",VLOOKUP($A621,Vocabulary!$A:$J,4,),"")</f>
        <v>Person</v>
      </c>
      <c r="H621" s="9" t="s">
        <v>764</v>
      </c>
    </row>
    <row r="622" spans="1:8" x14ac:dyDescent="0.3">
      <c r="A622" s="9">
        <v>678</v>
      </c>
      <c r="B622" s="13" t="str">
        <f>IFERROR(VLOOKUP(A622,Vocabulary!$A:$J,2,),"")</f>
        <v>countryOfDeath</v>
      </c>
      <c r="C622" s="13" t="str">
        <f>IF($A622&lt;&gt;"",VLOOKUP($A622,Vocabulary!$A:$J,10,),"")</f>
        <v>&lt;person:countryOfDeath&gt;</v>
      </c>
      <c r="D622" s="17" t="str">
        <f>IF($A622&lt;&gt;"",IF(VLOOKUP($A622,Vocabulary!$A:$J,3,)=0,"",VLOOKUP($A622,Vocabulary!$A:$J,3,)),"")</f>
        <v>The country in which a Person died.</v>
      </c>
      <c r="E622" s="17" t="str">
        <f>IF($A622&lt;&gt;"",IF(VLOOKUP($A622,Vocabulary!$A:$J,7,)=0,"",VLOOKUP($A622,Vocabulary!$A:$J,7,)),"")</f>
        <v>CBSS: country (NIS code) + municipality (string)
NR: NIS code municipality/country</v>
      </c>
      <c r="F622" s="12" t="str">
        <f>IF($A622&lt;&gt;"",VLOOKUP($A622,Vocabulary!$A:$J,4,),"")</f>
        <v>Person</v>
      </c>
      <c r="H622" s="9" t="s">
        <v>764</v>
      </c>
    </row>
    <row r="623" spans="1:8" x14ac:dyDescent="0.3">
      <c r="A623" s="9">
        <v>679</v>
      </c>
      <c r="B623" s="13" t="str">
        <f>IFERROR(VLOOKUP(A623,Vocabulary!$A:$J,2,),"")</f>
        <v>identifier</v>
      </c>
      <c r="C623" s="13" t="str">
        <f>IF($A623&lt;&gt;"",VLOOKUP($A623,Vocabulary!$A:$J,10,),"")</f>
        <v>&lt;adms:identifier&gt;</v>
      </c>
      <c r="D623" s="17" t="str">
        <f>IF($A623&lt;&gt;"",IF(VLOOKUP($A623,Vocabulary!$A:$J,3,)=0,"",VLOOKUP($A623,Vocabulary!$A:$J,3,)),"")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23" s="17" t="str">
        <f>IF($A623&lt;&gt;"",IF(VLOOKUP($A623,Vocabulary!$A:$J,7,)=0,"",VLOOKUP($A623,Vocabulary!$A:$J,7,)),"")</f>
        <v/>
      </c>
      <c r="F623" s="12" t="str">
        <f>IF($A623&lt;&gt;"",VLOOKUP($A623,Vocabulary!$A:$J,4,),"")</f>
        <v>Generic</v>
      </c>
      <c r="H623" s="9" t="s">
        <v>764</v>
      </c>
    </row>
    <row r="624" spans="1:8" x14ac:dyDescent="0.3">
      <c r="A624" s="9">
        <v>680</v>
      </c>
      <c r="B624" s="13" t="str">
        <f>IFERROR(VLOOKUP(A624,Vocabulary!$A:$J,2,),"")</f>
        <v>identifier</v>
      </c>
      <c r="C624" s="13" t="str">
        <f>IF($A624&lt;&gt;"",VLOOKUP($A624,Vocabulary!$A:$J,10,),"")</f>
        <v>&lt;dcterms:identifier&gt;</v>
      </c>
      <c r="D624" s="17" t="str">
        <f>IF($A624&lt;&gt;"",IF(VLOOKUP($A624,Vocabulary!$A:$J,3,)=0,"",VLOOKUP($A624,Vocabulary!$A:$J,3,)),"")</f>
        <v>Recommended best practice is to identify the resource by means of a string conforming to a formal identification system. 
An unambiguous reference to the resource within a given context.</v>
      </c>
      <c r="E624" s="17" t="str">
        <f>IF($A624&lt;&gt;"",IF(VLOOKUP($A624,Vocabulary!$A:$J,7,)=0,"",VLOOKUP($A624,Vocabulary!$A:$J,7,)),"")</f>
        <v/>
      </c>
      <c r="F624" s="12" t="str">
        <f>IF($A624&lt;&gt;"",VLOOKUP($A624,Vocabulary!$A:$J,4,),"")</f>
        <v>Generic</v>
      </c>
      <c r="H624" s="9" t="s">
        <v>764</v>
      </c>
    </row>
    <row r="625" spans="1:14" s="7" customFormat="1" x14ac:dyDescent="0.3">
      <c r="A625" s="34">
        <v>681</v>
      </c>
      <c r="B625" s="13" t="str">
        <f>IFERROR(VLOOKUP(A625,Vocabulary!$A:$J,2,),"")</f>
        <v>Quality</v>
      </c>
      <c r="C625" s="58" t="str">
        <f>IF($A625&lt;&gt;"",VLOOKUP($A625,Vocabulary!$A:$J,10,),"")</f>
        <v>&lt;fed-thesaurus:quality#id&gt;</v>
      </c>
      <c r="D625" s="59" t="str">
        <f>IF($A625&lt;&gt;"",IF(VLOOKUP($A625,Vocabulary!$A:$J,3,)=0,"",VLOOKUP($A625,Vocabulary!$A:$J,3,)),"")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5" s="59" t="str">
        <f>IF($A625&lt;&gt;"",IF(VLOOKUP($A625,Vocabulary!$A:$J,7,)=0,"",VLOOKUP($A625,Vocabulary!$A:$J,7,)),"")</f>
        <v>see https://economie.fgov.be/nl/themas/ondernemingen/kruispuntbank-van/diensten-voor-administraties/codetabellen (KBO-codes-quality-aut-activities.xls tab 'Quality' )</v>
      </c>
      <c r="F625" s="60" t="str">
        <f>IF($A625&lt;&gt;"",VLOOKUP($A625,Vocabulary!$A:$J,4,),"")</f>
        <v>Organization</v>
      </c>
      <c r="G625" s="34"/>
      <c r="H625" s="34" t="s">
        <v>764</v>
      </c>
      <c r="I625" s="34"/>
      <c r="J625" s="34"/>
      <c r="K625" s="34"/>
      <c r="L625" s="34"/>
      <c r="M625" s="34"/>
      <c r="N625" s="2"/>
    </row>
    <row r="626" spans="1:14" s="7" customFormat="1" x14ac:dyDescent="0.3">
      <c r="A626" s="34">
        <v>682</v>
      </c>
      <c r="B626" s="13" t="str">
        <f>IFERROR(VLOOKUP(A626,Vocabulary!$A:$J,2,),"")</f>
        <v>quality</v>
      </c>
      <c r="C626" s="58" t="str">
        <f>IF($A626&lt;&gt;"",VLOOKUP($A626,Vocabulary!$A:$J,10,),"")</f>
        <v>&lt;fed-thesaurus:quality&gt;</v>
      </c>
      <c r="D626" s="59" t="str">
        <f>IF($A626&lt;&gt;"",IF(VLOOKUP($A626,Vocabulary!$A:$J,3,)=0,"",VLOOKUP($A626,Vocabulary!$A:$J,3,)),"")</f>
        <v>A qualities is allowed by the administration to a company.
A quality that the company is known to, can be VAT-liable, "Employer"...
The quality can be in different stages: 'in application', 'refused', 'awarded', ...</v>
      </c>
      <c r="E626" s="59" t="str">
        <f>IF($A626&lt;&gt;"",IF(VLOOKUP($A626,Vocabulary!$A:$J,7,)=0,"",VLOOKUP($A626,Vocabulary!$A:$J,7,)),"")</f>
        <v/>
      </c>
      <c r="F626" s="60" t="str">
        <f>IF($A626&lt;&gt;"",VLOOKUP($A626,Vocabulary!$A:$J,4,),"")</f>
        <v>Organization</v>
      </c>
      <c r="G626" s="34"/>
      <c r="H626" s="34" t="s">
        <v>763</v>
      </c>
      <c r="I626" s="34"/>
      <c r="J626" s="34"/>
      <c r="K626" s="34"/>
      <c r="L626" s="34"/>
      <c r="M626" s="34"/>
      <c r="N626" s="2"/>
    </row>
    <row r="627" spans="1:14" s="7" customFormat="1" x14ac:dyDescent="0.3">
      <c r="A627" s="34">
        <v>683</v>
      </c>
      <c r="B627" s="13" t="str">
        <f>IFERROR(VLOOKUP(A627,Vocabulary!$A:$J,2,),"")</f>
        <v>administrativeStatus</v>
      </c>
      <c r="C627" s="58" t="str">
        <f>IF($A627&lt;&gt;"",VLOOKUP($A627,Vocabulary!$A:$J,10,),"")</f>
        <v>&lt;fed-per:administrativeStatus&gt;</v>
      </c>
      <c r="D627" s="59" t="str">
        <f>IF($A627&lt;&gt;"",IF(VLOOKUP($A627,Vocabulary!$A:$J,3,)=0,"",VLOOKUP($A627,Vocabulary!$A:$J,3,)),"")</f>
        <v>Administrative status.</v>
      </c>
      <c r="E627" s="59" t="str">
        <f>IF($A627&lt;&gt;"",IF(VLOOKUP($A627,Vocabulary!$A:$J,7,)=0,"",VLOOKUP($A627,Vocabulary!$A:$J,7,)),"")</f>
        <v/>
      </c>
      <c r="F627" s="60" t="str">
        <f>IF($A627&lt;&gt;"",VLOOKUP($A627,Vocabulary!$A:$J,4,),"")</f>
        <v>Person</v>
      </c>
      <c r="G627" s="34"/>
      <c r="H627" s="34" t="s">
        <v>763</v>
      </c>
      <c r="I627" s="34"/>
      <c r="J627" s="34"/>
      <c r="K627" s="34"/>
      <c r="L627" s="34"/>
      <c r="M627" s="34"/>
      <c r="N627" s="2"/>
    </row>
    <row r="628" spans="1:14" s="7" customFormat="1" x14ac:dyDescent="0.3">
      <c r="A628" s="34">
        <v>684</v>
      </c>
      <c r="B628" s="13" t="str">
        <f>IFERROR(VLOOKUP(A628,Vocabulary!$A:$J,2,),"")</f>
        <v>AddressComponent</v>
      </c>
      <c r="C628" s="58" t="str">
        <f>IF($A628&lt;&gt;"",VLOOKUP($A628,Vocabulary!$A:$J,10,),"")</f>
        <v>&lt;inspire-ad:AddressComponent&gt;</v>
      </c>
      <c r="D628" s="59" t="str">
        <f>IF($A628&lt;&gt;"",IF(VLOOKUP($A628,Vocabulary!$A:$J,3,)=0,"",VLOOKUP($A628,Vocabulary!$A:$J,3,)),"")</f>
        <v>Identifier or geographic name of a specific geographic area, location, or other spatial object which defines the scope of an address.</v>
      </c>
      <c r="E628" s="59" t="str">
        <f>IF($A628&lt;&gt;"",IF(VLOOKUP($A628,Vocabulary!$A:$J,7,)=0,"",VLOOKUP($A628,Vocabulary!$A:$J,7,)),"")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8" s="60" t="str">
        <f>IF($A628&lt;&gt;"",VLOOKUP($A628,Vocabulary!$A:$J,4,),"")</f>
        <v>Location</v>
      </c>
      <c r="G628" s="34"/>
      <c r="H628" s="9" t="s">
        <v>764</v>
      </c>
      <c r="I628" s="34"/>
      <c r="J628" s="34"/>
      <c r="K628" s="34"/>
      <c r="L628" s="34"/>
      <c r="M628" s="34"/>
      <c r="N628" s="2"/>
    </row>
    <row r="629" spans="1:14" s="7" customFormat="1" x14ac:dyDescent="0.3">
      <c r="A629" s="34">
        <v>685</v>
      </c>
      <c r="B629" s="13" t="str">
        <f>IFERROR(VLOOKUP(A629,Vocabulary!$A:$J,2,),"")</f>
        <v>iban</v>
      </c>
      <c r="C629" s="58" t="str">
        <f>IF($A629&lt;&gt;"",VLOOKUP($A629,Vocabulary!$A:$J,10,),"")</f>
        <v>&lt;dcterms:identifier&gt;</v>
      </c>
      <c r="D629" s="59" t="str">
        <f>IF($A629&lt;&gt;"",IF(VLOOKUP($A629,Vocabulary!$A:$J,3,)=0,"",VLOOKUP($A629,Vocabulary!$A:$J,3,)),"")</f>
        <v>International Bank Account Number, as defined in ISO 13616:2007</v>
      </c>
      <c r="E629" s="59" t="str">
        <f>IF($A629&lt;&gt;"",IF(VLOOKUP($A629,Vocabulary!$A:$J,7,)=0,"",VLOOKUP($A629,Vocabulary!$A:$J,7,)),"")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9" s="60" t="str">
        <f>IF($A629&lt;&gt;"",VLOOKUP($A629,Vocabulary!$A:$J,4,),"")</f>
        <v>Generic</v>
      </c>
      <c r="G629" s="34"/>
      <c r="H629" s="34" t="s">
        <v>764</v>
      </c>
      <c r="I629" s="34"/>
      <c r="J629" s="34"/>
      <c r="K629" s="34"/>
      <c r="L629" s="34"/>
      <c r="M629" s="34"/>
      <c r="N629" s="2"/>
    </row>
    <row r="630" spans="1:14" s="7" customFormat="1" x14ac:dyDescent="0.3">
      <c r="A630" s="34">
        <v>686</v>
      </c>
      <c r="B630" s="13" t="str">
        <f>IFERROR(VLOOKUP(A630,Vocabulary!$A:$J,2,),"")</f>
        <v>municipalityCode</v>
      </c>
      <c r="C630" s="58" t="str">
        <f>IF($A630&lt;&gt;"",VLOOKUP($A630,Vocabulary!$A:$J,10,),"")</f>
        <v>&lt;dcterms:identifier&gt;</v>
      </c>
      <c r="D630" s="59" t="str">
        <f>IF($A630&lt;&gt;"",IF(VLOOKUP($A630,Vocabulary!$A:$J,3,)=0,"",VLOOKUP($A630,Vocabulary!$A:$J,3,)),"")</f>
        <v>Numeric code to identify a Belgian municipality.</v>
      </c>
      <c r="E630" s="59" t="str">
        <f>IF($A630&lt;&gt;"",IF(VLOOKUP($A630,Vocabulary!$A:$J,7,)=0,"",VLOOKUP($A630,Vocabulary!$A:$J,7,)),"")</f>
        <v>This code is part of the BEST identifier for a Belgian municipality.</v>
      </c>
      <c r="F630" s="60" t="str">
        <f>IF($A630&lt;&gt;"",VLOOKUP($A630,Vocabulary!$A:$J,4,),"")</f>
        <v>Location</v>
      </c>
      <c r="G630" s="34"/>
      <c r="H630" s="34" t="s">
        <v>764</v>
      </c>
      <c r="I630" s="34"/>
      <c r="J630" s="34"/>
      <c r="K630" s="34"/>
      <c r="L630" s="34"/>
      <c r="M630" s="34"/>
      <c r="N630" s="2"/>
    </row>
    <row r="631" spans="1:14" s="7" customFormat="1" x14ac:dyDescent="0.3">
      <c r="A631" s="34">
        <v>687</v>
      </c>
      <c r="B631" s="13" t="str">
        <f>IFERROR(VLOOKUP(A631,Vocabulary!$A:$J,2,),"")</f>
        <v>bic</v>
      </c>
      <c r="C631" s="58" t="str">
        <f>IF($A631&lt;&gt;"",VLOOKUP($A631,Vocabulary!$A:$J,10,),"")</f>
        <v>&lt;dcterms:identifier&gt;</v>
      </c>
      <c r="D631" s="59" t="str">
        <f>IF($A631&lt;&gt;"",IF(VLOOKUP($A631,Vocabulary!$A:$J,3,)=0,"",VLOOKUP($A631,Vocabulary!$A:$J,3,)),"")</f>
        <v>Business Identifier Code, also known as Swift Code. International identifier for financial and non-financial institutions, commonly used for international bank transfers.</v>
      </c>
      <c r="E631" s="59" t="str">
        <f>IF($A631&lt;&gt;"",IF(VLOOKUP($A631,Vocabulary!$A:$J,7,)=0,"",VLOOKUP($A631,Vocabulary!$A:$J,7,)),"")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31" s="60" t="str">
        <f>IF($A631&lt;&gt;"",VLOOKUP($A631,Vocabulary!$A:$J,4,),"")</f>
        <v>Generic</v>
      </c>
      <c r="G631" s="34"/>
      <c r="H631" s="34" t="s">
        <v>764</v>
      </c>
      <c r="I631" s="34"/>
      <c r="J631" s="34"/>
      <c r="K631" s="34"/>
      <c r="L631" s="34"/>
      <c r="M631" s="34"/>
      <c r="N631" s="2"/>
    </row>
    <row r="632" spans="1:14" s="7" customFormat="1" x14ac:dyDescent="0.3">
      <c r="A632" s="4">
        <v>691</v>
      </c>
      <c r="B632" s="13" t="str">
        <f>IFERROR(VLOOKUP(A632,Vocabulary!$A:$J,2,),"")</f>
        <v>employerId</v>
      </c>
      <c r="C632" s="57" t="str">
        <f>IF($A632&lt;&gt;"",VLOOKUP($A632,Vocabulary!$A:$J,10,),"")</f>
        <v>&lt;dcterms:identifier&gt;</v>
      </c>
      <c r="D632" s="66" t="str">
        <f>IF($A632&lt;&gt;"",IF(VLOOKUP($A632,Vocabulary!$A:$J,3,)=0,"",VLOOKUP($A632,Vocabulary!$A:$J,3,)),"")</f>
        <v>Definitive or provisional NSSO number, assigned to each registered employer or local or provincial administration.</v>
      </c>
      <c r="E632" s="66" t="str">
        <f>IF($A632&lt;&gt;"",IF(VLOOKUP($A632,Vocabulary!$A:$J,7,)=0,"",VLOOKUP($A632,Vocabulary!$A:$J,7,)),"")</f>
        <v>It includes the nssoNumber, the pplNumber and the provisionalNssoNumber</v>
      </c>
      <c r="F632" s="12" t="str">
        <f>IF($A632&lt;&gt;"",VLOOKUP($A632,Vocabulary!$A:$J,4,),"")</f>
        <v>Organization</v>
      </c>
      <c r="G632" s="9"/>
      <c r="H632" s="34" t="s">
        <v>764</v>
      </c>
      <c r="I632" s="9"/>
      <c r="J632" s="9"/>
      <c r="K632" s="9"/>
      <c r="L632" s="9"/>
      <c r="M632" s="9"/>
      <c r="N632" s="2"/>
    </row>
    <row r="633" spans="1:14" s="7" customFormat="1" x14ac:dyDescent="0.3">
      <c r="A633" s="4">
        <v>692</v>
      </c>
      <c r="B633" s="13" t="str">
        <f>IFERROR(VLOOKUP(A633,Vocabulary!$A:$J,2,),"")</f>
        <v>nssoNumber</v>
      </c>
      <c r="C633" s="57" t="str">
        <f>IF($A633&lt;&gt;"",VLOOKUP($A633,Vocabulary!$A:$J,10,),"")</f>
        <v>&lt;dcterms:identifier&gt;</v>
      </c>
      <c r="D633" s="66" t="str">
        <f>IF($A633&lt;&gt;"",IF(VLOOKUP($A633,Vocabulary!$A:$J,3,)=0,"",VLOOKUP($A633,Vocabulary!$A:$J,3,)),"")</f>
        <v>Recommended best practice is to identify the resource by means of a string conforming to a formal identification system. 
An unambiguous reference to the resource within a given context.</v>
      </c>
      <c r="E633" s="66" t="str">
        <f>IF($A633&lt;&gt;"",IF(VLOOKUP($A633,Vocabulary!$A:$J,7,)=0,"",VLOOKUP($A633,Vocabulary!$A:$J,7,)),"")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33" s="12" t="str">
        <f>IF($A633&lt;&gt;"",VLOOKUP($A633,Vocabulary!$A:$J,4,),"")</f>
        <v>Organization</v>
      </c>
      <c r="G633" s="9"/>
      <c r="H633" s="34" t="s">
        <v>764</v>
      </c>
      <c r="I633" s="9"/>
      <c r="J633" s="9"/>
      <c r="K633" s="9"/>
      <c r="L633" s="9"/>
      <c r="M633" s="9"/>
      <c r="N633" s="2"/>
    </row>
    <row r="634" spans="1:14" s="7" customFormat="1" x14ac:dyDescent="0.3">
      <c r="A634" s="4">
        <v>693</v>
      </c>
      <c r="B634" s="13" t="str">
        <f>IFERROR(VLOOKUP(A634,Vocabulary!$A:$J,2,),"")</f>
        <v>pplNumber</v>
      </c>
      <c r="C634" s="57" t="str">
        <f>IF($A634&lt;&gt;"",VLOOKUP($A634,Vocabulary!$A:$J,10,),"")</f>
        <v>&lt;dcterms:identifier&gt;</v>
      </c>
      <c r="D634" s="66" t="str">
        <f>IF($A634&lt;&gt;"",IF(VLOOKUP($A634,Vocabulary!$A:$J,3,)=0,"",VLOOKUP($A634,Vocabulary!$A:$J,3,)),"")</f>
        <v>Recommended best practice is to identify the resource by means of a string conforming to a formal identification system. 
An unambiguous reference to the resource within a given context.</v>
      </c>
      <c r="E634" s="66" t="str">
        <f>IF($A634&lt;&gt;"",IF(VLOOKUP($A634,Vocabulary!$A:$J,7,)=0,"",VLOOKUP($A634,Vocabulary!$A:$J,7,)),"")</f>
        <v xml:space="preserve">Number allocated to any local or provincial administration employing personnel and who must be registered at the NSSO.
Integer and element of [00000197; 99999926] </v>
      </c>
      <c r="F634" s="12" t="str">
        <f>IF($A634&lt;&gt;"",VLOOKUP($A634,Vocabulary!$A:$J,4,),"")</f>
        <v>Organization</v>
      </c>
      <c r="G634" s="9"/>
      <c r="H634" s="34" t="s">
        <v>764</v>
      </c>
      <c r="I634" s="9"/>
      <c r="J634" s="9"/>
      <c r="K634" s="9"/>
      <c r="L634" s="9"/>
      <c r="M634" s="9"/>
      <c r="N634" s="2"/>
    </row>
    <row r="635" spans="1:14" s="7" customFormat="1" x14ac:dyDescent="0.3">
      <c r="A635" s="35">
        <v>694</v>
      </c>
      <c r="B635" s="13" t="str">
        <f>IFERROR(VLOOKUP(A635,Vocabulary!$A:$J,2,),"")</f>
        <v>provisionalNssoNumber</v>
      </c>
      <c r="C635" s="58" t="str">
        <f>IF($A635&lt;&gt;"",VLOOKUP($A635,Vocabulary!$A:$J,10,),"")</f>
        <v>&lt;dcterms:identifier&gt;</v>
      </c>
      <c r="D635" s="59" t="str">
        <f>IF($A635&lt;&gt;"",IF(VLOOKUP($A635,Vocabulary!$A:$J,3,)=0,"",VLOOKUP($A635,Vocabulary!$A:$J,3,)),"")</f>
        <v>Recommended best practice is to identify the resource by means of a string conforming to a formal identification system. 
An unambiguous reference to the resource within a given context.</v>
      </c>
      <c r="E635" s="59" t="str">
        <f>IF($A635&lt;&gt;"",IF(VLOOKUP($A635,Vocabulary!$A:$J,7,)=0,"",VLOOKUP($A635,Vocabulary!$A:$J,7,)),"")</f>
        <v>Provisional number assigned by NSSO to the new employers, awaiting attribution of a definitive NSSO number.
Integer and element of [5000000120;5999999989]</v>
      </c>
      <c r="F635" s="60" t="str">
        <f>IF($A635&lt;&gt;"",VLOOKUP($A635,Vocabulary!$A:$J,4,),"")</f>
        <v>Organization</v>
      </c>
      <c r="G635" s="34"/>
      <c r="H635" s="34" t="s">
        <v>764</v>
      </c>
      <c r="I635" s="34"/>
      <c r="J635" s="34"/>
      <c r="K635" s="34"/>
      <c r="L635" s="34"/>
      <c r="M635" s="34"/>
      <c r="N635" s="2"/>
    </row>
    <row r="636" spans="1:14" s="7" customFormat="1" x14ac:dyDescent="0.3">
      <c r="A636" s="34">
        <v>695</v>
      </c>
      <c r="B636" s="13" t="str">
        <f>IFERROR(VLOOKUP(A636,Vocabulary!$A:$J,2,),"")</f>
        <v>vatNumber</v>
      </c>
      <c r="C636" s="58" t="str">
        <f>IF($A636&lt;&gt;"",VLOOKUP($A636,Vocabulary!$A:$J,10,),"")</f>
        <v>&lt;dcterms:identifier&gt;</v>
      </c>
      <c r="D636" s="59" t="str">
        <f>IF($A636&lt;&gt;"",IF(VLOOKUP($A636,Vocabulary!$A:$J,3,)=0,"",VLOOKUP($A636,Vocabulary!$A:$J,3,)),"")</f>
        <v>Recommended best practice is to identify the resource by means of a string conforming to a formal identification system. 
An unambiguous reference to the resource within a given context.</v>
      </c>
      <c r="E636" s="59" t="str">
        <f>IF($A636&lt;&gt;"",IF(VLOOKUP($A636,Vocabulary!$A:$J,7,)=0,"",VLOOKUP($A636,Vocabulary!$A:$J,7,)),"")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6" s="60" t="str">
        <f>IF($A636&lt;&gt;"",VLOOKUP($A636,Vocabulary!$A:$J,4,),"")</f>
        <v>Organization</v>
      </c>
      <c r="G636" s="34"/>
      <c r="H636" s="34" t="s">
        <v>763</v>
      </c>
      <c r="I636" s="34"/>
      <c r="J636" s="34"/>
      <c r="K636" s="34"/>
      <c r="L636" s="34"/>
      <c r="M636" s="34"/>
      <c r="N636" s="2"/>
    </row>
    <row r="637" spans="1:14" s="7" customFormat="1" x14ac:dyDescent="0.3">
      <c r="A637" s="34">
        <v>696</v>
      </c>
      <c r="B637" s="13" t="str">
        <f>IFERROR(VLOOKUP(A637,Vocabulary!$A:$J,2,),"")</f>
        <v>plateNumber</v>
      </c>
      <c r="C637" s="58" t="str">
        <f>IF($A637&lt;&gt;"",VLOOKUP($A637,Vocabulary!$A:$J,10,),"")</f>
        <v>&lt;dcterms:identifier&gt;</v>
      </c>
      <c r="D637" s="59" t="str">
        <f>IF($A637&lt;&gt;"",IF(VLOOKUP($A637,Vocabulary!$A:$J,3,)=0,"",VLOOKUP($A637,Vocabulary!$A:$J,3,)),"")</f>
        <v>Recommended best practice is to identify the resource by means of a string conforming to a formal identification system. 
An unambiguous reference to the resource within a given context.</v>
      </c>
      <c r="E637" s="59" t="str">
        <f>IF($A637&lt;&gt;"",IF(VLOOKUP($A637,Vocabulary!$A:$J,7,)=0,"",VLOOKUP($A637,Vocabulary!$A:$J,7,)),"")</f>
        <v>The official set of numbers and letters shown on the front and back of a road vehicle</v>
      </c>
      <c r="F637" s="60" t="str">
        <f>IF($A637&lt;&gt;"",VLOOKUP($A637,Vocabulary!$A:$J,4,),"")</f>
        <v>Other</v>
      </c>
      <c r="G637" s="34"/>
      <c r="H637" s="34" t="s">
        <v>763</v>
      </c>
      <c r="I637" s="34"/>
      <c r="J637" s="34"/>
      <c r="K637" s="34"/>
      <c r="L637" s="34"/>
      <c r="M637" s="34"/>
      <c r="N637" s="2"/>
    </row>
    <row r="638" spans="1:14" s="7" customFormat="1" x14ac:dyDescent="0.3">
      <c r="A638" s="34">
        <v>697</v>
      </c>
      <c r="B638" s="13" t="str">
        <f>IFERROR(VLOOKUP(A638,Vocabulary!$A:$J,2,),"")</f>
        <v>ipAddress</v>
      </c>
      <c r="C638" s="58" t="str">
        <f>IF($A638&lt;&gt;"",VLOOKUP($A638,Vocabulary!$A:$J,10,),"")</f>
        <v>&lt;dcterms:identifier&gt;</v>
      </c>
      <c r="D638" s="59" t="str">
        <f>IF($A638&lt;&gt;"",IF(VLOOKUP($A638,Vocabulary!$A:$J,3,)=0,"",VLOOKUP($A638,Vocabulary!$A:$J,3,)),"")</f>
        <v>Recommended best practice is to identify the resource by means of a string conforming to a formal identification system. 
An unambiguous reference to the resource within a given context.</v>
      </c>
      <c r="E638" s="59" t="str">
        <f>IF($A638&lt;&gt;"",IF(VLOOKUP($A638,Vocabulary!$A:$J,7,)=0,"",VLOOKUP($A638,Vocabulary!$A:$J,7,)),"")</f>
        <v>An Internet Protocol address (IP address) is a numerical label assigned to each device connected to a computer network that uses the Internet Protocol for communication.</v>
      </c>
      <c r="F638" s="60" t="str">
        <f>IF($A638&lt;&gt;"",VLOOKUP($A638,Vocabulary!$A:$J,4,),"")</f>
        <v>Other</v>
      </c>
      <c r="G638" s="34"/>
      <c r="H638" s="34" t="s">
        <v>763</v>
      </c>
      <c r="I638" s="34"/>
      <c r="J638" s="34"/>
      <c r="K638" s="34"/>
      <c r="L638" s="34"/>
      <c r="M638" s="34"/>
      <c r="N638" s="2"/>
    </row>
    <row r="639" spans="1:14" s="7" customFormat="1" x14ac:dyDescent="0.3">
      <c r="A639" s="34">
        <v>698</v>
      </c>
      <c r="B639" s="13" t="str">
        <f>IFERROR(VLOOKUP(A639,Vocabulary!$A:$J,2,),"")</f>
        <v>regionCode</v>
      </c>
      <c r="C639" s="58" t="str">
        <f>IF($A639&lt;&gt;"",VLOOKUP($A639,Vocabulary!$A:$J,10,),"")</f>
        <v>&lt;fed-thesaurus:regionCode&gt;</v>
      </c>
      <c r="D639" s="59" t="str">
        <f>IF($A639&lt;&gt;"",IF(VLOOKUP($A639,Vocabulary!$A:$J,3,)=0,"",VLOOKUP($A639,Vocabulary!$A:$J,3,)),"")</f>
        <v>Concept corresponding to a region code in Belgium.</v>
      </c>
      <c r="E639" s="59" t="str">
        <f>IF($A639&lt;&gt;"",IF(VLOOKUP($A639,Vocabulary!$A:$J,7,)=0,"",VLOOKUP($A639,Vocabulary!$A:$J,7,)),"")</f>
        <v>See https://en.wikipedia.org/wiki/ISO_3166-2:BE
(BE-BRU, BE-VLG, BE-WAL)</v>
      </c>
      <c r="F639" s="60" t="str">
        <f>IF($A639&lt;&gt;"",VLOOKUP($A639,Vocabulary!$A:$J,4,),"")</f>
        <v>Location</v>
      </c>
      <c r="G639" s="34"/>
      <c r="H639" s="34" t="s">
        <v>763</v>
      </c>
      <c r="I639" s="34"/>
      <c r="J639" s="34"/>
      <c r="K639" s="34"/>
      <c r="L639" s="34"/>
      <c r="M639" s="34"/>
      <c r="N639" s="2"/>
    </row>
    <row r="640" spans="1:14" s="7" customFormat="1" x14ac:dyDescent="0.3">
      <c r="A640" s="34">
        <v>699</v>
      </c>
      <c r="B640" s="13" t="str">
        <f>IFERROR(VLOOKUP(A640,Vocabulary!$A:$J,2,),"")</f>
        <v>RegionCode</v>
      </c>
      <c r="C640" s="58" t="str">
        <f>IF($A640&lt;&gt;"",VLOOKUP($A640,Vocabulary!$A:$J,10,),"")</f>
        <v>&lt;fed-thesaurus:regioncode#id&gt;</v>
      </c>
      <c r="D640" s="59" t="str">
        <f>IF($A640&lt;&gt;"",IF(VLOOKUP($A640,Vocabulary!$A:$J,3,)=0,"",VLOOKUP($A640,Vocabulary!$A:$J,3,)),"")</f>
        <v>Conceptscheme for region codes in Belgium.</v>
      </c>
      <c r="E640" s="59" t="str">
        <f>IF($A640&lt;&gt;"",IF(VLOOKUP($A640,Vocabulary!$A:$J,7,)=0,"",VLOOKUP($A640,Vocabulary!$A:$J,7,)),"")</f>
        <v>See https://en.wikipedia.org/wiki/ISO_3166-2:BE
(BE-BRU, BE-VLG, BE-WAL)</v>
      </c>
      <c r="F640" s="60" t="str">
        <f>IF($A640&lt;&gt;"",VLOOKUP($A640,Vocabulary!$A:$J,4,),"")</f>
        <v>Location</v>
      </c>
      <c r="G640" s="34"/>
      <c r="H640" s="34" t="s">
        <v>763</v>
      </c>
      <c r="I640" s="34"/>
      <c r="J640" s="34"/>
      <c r="K640" s="34"/>
      <c r="L640" s="34"/>
      <c r="M640" s="34"/>
      <c r="N640" s="2"/>
    </row>
    <row r="641" spans="1:14" s="7" customFormat="1" x14ac:dyDescent="0.3">
      <c r="A641" s="34">
        <v>700</v>
      </c>
      <c r="B641" s="13" t="str">
        <f>IFERROR(VLOOKUP(A641,Vocabulary!$A:$J,2,),"")</f>
        <v>nace2008</v>
      </c>
      <c r="C641" s="58" t="str">
        <f>IF($A641&lt;&gt;"",VLOOKUP($A641,Vocabulary!$A:$J,10,),"")</f>
        <v>&lt;fed-thesaurus:nace2008&gt;</v>
      </c>
      <c r="D641" s="59" t="str">
        <f>IF($A641&lt;&gt;"",IF(VLOOKUP($A641,Vocabulary!$A:$J,3,)=0,"",VLOOKUP($A641,Vocabulary!$A:$J,3,)),"")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641" s="59" t="str">
        <f>IF($A641&lt;&gt;"",IF(VLOOKUP($A641,Vocabulary!$A:$J,7,)=0,"",VLOOKUP($A641,Vocabulary!$A:$J,7,)),"")</f>
        <v>see https://economie.fgov.be/nl/themas/ondernemingen/kruispuntbank-van/diensten-voor-administraties/codetabellen (code NACE version 2008)</v>
      </c>
      <c r="F641" s="60" t="str">
        <f>IF($A641&lt;&gt;"",VLOOKUP($A641,Vocabulary!$A:$J,4,),"")</f>
        <v>Organization</v>
      </c>
      <c r="G641" s="34"/>
      <c r="H641" s="9" t="s">
        <v>764</v>
      </c>
      <c r="I641" s="34"/>
      <c r="J641" s="34"/>
      <c r="K641" s="34"/>
      <c r="L641" s="34"/>
      <c r="M641" s="34"/>
      <c r="N641" s="2"/>
    </row>
    <row r="642" spans="1:14" s="7" customFormat="1" x14ac:dyDescent="0.3">
      <c r="A642" s="34">
        <v>701</v>
      </c>
      <c r="B642" s="13" t="str">
        <f>IFERROR(VLOOKUP(A642,Vocabulary!$A:$J,2,),"")</f>
        <v>CountryNisCode</v>
      </c>
      <c r="C642" s="58" t="str">
        <f>IF($A642&lt;&gt;"",VLOOKUP($A642,Vocabulary!$A:$J,10,),"")</f>
        <v>&lt;fed-thesaurus:countryniscode#id&gt;</v>
      </c>
      <c r="D642" s="59" t="str">
        <f>IF($A642&lt;&gt;"",IF(VLOOKUP($A642,Vocabulary!$A:$J,3,)=0,"",VLOOKUP($A642,Vocabulary!$A:$J,3,)),"")</f>
        <v>NIS code representing a country as defined by statbel.fgov.be</v>
      </c>
      <c r="E642" s="59" t="str">
        <f>IF($A642&lt;&gt;"",IF(VLOOKUP($A642,Vocabulary!$A:$J,7,)=0,"",VLOOKUP($A642,Vocabulary!$A:$J,7,)),"")</f>
        <v>Possible values are in range from 100 to 999</v>
      </c>
      <c r="F642" s="60" t="str">
        <f>IF($A642&lt;&gt;"",VLOOKUP($A642,Vocabulary!$A:$J,4,),"")</f>
        <v>Location</v>
      </c>
      <c r="G642" s="34"/>
      <c r="H642" s="34" t="s">
        <v>763</v>
      </c>
      <c r="I642" s="34"/>
      <c r="J642" s="34"/>
      <c r="K642" s="34"/>
      <c r="L642" s="34"/>
      <c r="M642" s="34"/>
      <c r="N642" s="2"/>
    </row>
    <row r="643" spans="1:14" s="7" customFormat="1" x14ac:dyDescent="0.3">
      <c r="A643" s="32"/>
      <c r="B643" s="32"/>
      <c r="C643" s="31"/>
      <c r="D643" s="43"/>
      <c r="E643" s="43"/>
      <c r="F643" s="32"/>
      <c r="G643" s="32"/>
      <c r="H643" s="32"/>
      <c r="I643" s="32"/>
      <c r="J643" s="32"/>
      <c r="K643" s="32"/>
      <c r="L643" s="32"/>
      <c r="M643" s="32"/>
    </row>
    <row r="644" spans="1:14" s="7" customFormat="1" x14ac:dyDescent="0.3">
      <c r="A644" s="32"/>
      <c r="B644" s="32"/>
      <c r="C644" s="31"/>
      <c r="D644" s="43"/>
      <c r="E644" s="43"/>
      <c r="F644" s="32"/>
      <c r="G644" s="32"/>
      <c r="H644" s="32"/>
      <c r="I644" s="32"/>
      <c r="J644" s="32"/>
      <c r="K644" s="32"/>
      <c r="L644" s="32"/>
      <c r="M644" s="32"/>
    </row>
    <row r="645" spans="1:14" s="7" customFormat="1" x14ac:dyDescent="0.3">
      <c r="A645" s="32"/>
      <c r="B645" s="32"/>
      <c r="C645" s="31"/>
      <c r="D645" s="43"/>
      <c r="E645" s="43"/>
      <c r="F645" s="32"/>
      <c r="G645" s="32"/>
      <c r="H645" s="32"/>
      <c r="I645" s="32"/>
      <c r="J645" s="32"/>
      <c r="K645" s="32"/>
      <c r="L645" s="32"/>
      <c r="M645" s="32"/>
    </row>
    <row r="646" spans="1:14" s="7" customFormat="1" x14ac:dyDescent="0.3">
      <c r="A646" s="32"/>
      <c r="B646" s="32"/>
      <c r="C646" s="31"/>
      <c r="D646" s="43"/>
      <c r="E646" s="43"/>
      <c r="F646" s="32"/>
      <c r="G646" s="32"/>
      <c r="H646" s="32"/>
      <c r="I646" s="32"/>
      <c r="J646" s="32"/>
      <c r="K646" s="32"/>
      <c r="L646" s="32"/>
      <c r="M646" s="32"/>
    </row>
    <row r="647" spans="1:14" s="7" customFormat="1" x14ac:dyDescent="0.3">
      <c r="A647" s="32"/>
      <c r="B647" s="32"/>
      <c r="C647" s="31"/>
      <c r="D647" s="43"/>
      <c r="E647" s="43"/>
      <c r="F647" s="32"/>
      <c r="G647" s="32"/>
      <c r="H647" s="32"/>
      <c r="I647" s="32"/>
      <c r="J647" s="32"/>
      <c r="K647" s="32"/>
      <c r="L647" s="32"/>
      <c r="M647" s="32"/>
    </row>
    <row r="648" spans="1:14" s="7" customFormat="1" x14ac:dyDescent="0.3">
      <c r="A648" s="32"/>
      <c r="B648" s="32"/>
      <c r="C648" s="31"/>
      <c r="D648" s="43"/>
      <c r="E648" s="43"/>
      <c r="F648" s="32"/>
      <c r="G648" s="32"/>
      <c r="H648" s="32"/>
      <c r="I648" s="32"/>
      <c r="J648" s="32"/>
      <c r="K648" s="32"/>
      <c r="L648" s="32"/>
      <c r="M648" s="32"/>
    </row>
    <row r="649" spans="1:14" s="7" customFormat="1" x14ac:dyDescent="0.3">
      <c r="A649" s="32"/>
      <c r="B649" s="32"/>
      <c r="C649" s="31"/>
      <c r="D649" s="43"/>
      <c r="E649" s="43"/>
      <c r="F649" s="32"/>
      <c r="G649" s="32"/>
      <c r="H649" s="32"/>
      <c r="I649" s="32"/>
      <c r="J649" s="32"/>
      <c r="K649" s="32"/>
      <c r="L649" s="32"/>
      <c r="M649" s="32"/>
    </row>
    <row r="650" spans="1:14" s="7" customFormat="1" x14ac:dyDescent="0.3">
      <c r="A650" s="32"/>
      <c r="B650" s="32"/>
      <c r="C650" s="31"/>
      <c r="D650" s="43"/>
      <c r="E650" s="43"/>
      <c r="F650" s="32"/>
      <c r="G650" s="32"/>
      <c r="H650" s="32"/>
      <c r="I650" s="32"/>
      <c r="J650" s="32"/>
      <c r="K650" s="32"/>
      <c r="L650" s="32"/>
      <c r="M650" s="32"/>
    </row>
    <row r="651" spans="1:14" s="7" customFormat="1" x14ac:dyDescent="0.3">
      <c r="A651" s="32"/>
      <c r="B651" s="32"/>
      <c r="C651" s="31"/>
      <c r="D651" s="43"/>
      <c r="E651" s="43"/>
      <c r="F651" s="32"/>
      <c r="G651" s="32"/>
      <c r="H651" s="32"/>
      <c r="I651" s="32"/>
      <c r="J651" s="32"/>
      <c r="K651" s="32"/>
      <c r="L651" s="32"/>
      <c r="M651" s="32"/>
    </row>
    <row r="652" spans="1:14" s="7" customFormat="1" x14ac:dyDescent="0.3">
      <c r="A652" s="32"/>
      <c r="B652" s="32"/>
      <c r="C652" s="31"/>
      <c r="D652" s="43"/>
      <c r="E652" s="43"/>
      <c r="F652" s="32"/>
      <c r="G652" s="32"/>
      <c r="H652" s="32"/>
      <c r="I652" s="32"/>
      <c r="J652" s="32"/>
      <c r="K652" s="32"/>
      <c r="L652" s="32"/>
      <c r="M652" s="32"/>
    </row>
    <row r="653" spans="1:14" s="7" customFormat="1" x14ac:dyDescent="0.3">
      <c r="A653" s="32"/>
      <c r="B653" s="32"/>
      <c r="C653" s="31"/>
      <c r="D653" s="43"/>
      <c r="E653" s="43"/>
      <c r="F653" s="32"/>
      <c r="G653" s="32"/>
      <c r="H653" s="32"/>
      <c r="I653" s="32"/>
      <c r="J653" s="32"/>
      <c r="K653" s="32"/>
      <c r="L653" s="32"/>
      <c r="M653" s="32"/>
    </row>
    <row r="654" spans="1:14" s="7" customFormat="1" x14ac:dyDescent="0.3">
      <c r="A654" s="32"/>
      <c r="B654" s="32"/>
      <c r="C654" s="31"/>
      <c r="D654" s="43"/>
      <c r="E654" s="43"/>
      <c r="F654" s="32"/>
      <c r="G654" s="32"/>
      <c r="H654" s="32"/>
      <c r="I654" s="32"/>
      <c r="J654" s="32"/>
      <c r="K654" s="32"/>
      <c r="L654" s="32"/>
      <c r="M654" s="32"/>
    </row>
    <row r="655" spans="1:14" s="7" customFormat="1" x14ac:dyDescent="0.3">
      <c r="A655" s="32"/>
      <c r="B655" s="32"/>
      <c r="C655" s="31"/>
      <c r="D655" s="43"/>
      <c r="E655" s="43"/>
      <c r="F655" s="32"/>
      <c r="G655" s="32"/>
      <c r="H655" s="32"/>
      <c r="I655" s="32"/>
      <c r="J655" s="32"/>
      <c r="K655" s="32"/>
      <c r="L655" s="32"/>
      <c r="M655" s="32"/>
    </row>
    <row r="656" spans="1:14" s="7" customFormat="1" x14ac:dyDescent="0.3">
      <c r="A656" s="32"/>
      <c r="B656" s="32"/>
      <c r="C656" s="31"/>
      <c r="D656" s="43"/>
      <c r="E656" s="43"/>
      <c r="F656" s="32"/>
      <c r="G656" s="32"/>
      <c r="H656" s="32"/>
      <c r="I656" s="32"/>
      <c r="J656" s="32"/>
      <c r="K656" s="32"/>
      <c r="L656" s="32"/>
      <c r="M656" s="32"/>
    </row>
    <row r="657" spans="1:13" s="7" customFormat="1" x14ac:dyDescent="0.3">
      <c r="A657" s="32"/>
      <c r="B657" s="32"/>
      <c r="C657" s="31"/>
      <c r="D657" s="43"/>
      <c r="E657" s="43"/>
      <c r="F657" s="32"/>
      <c r="G657" s="32"/>
      <c r="H657" s="32"/>
      <c r="I657" s="32"/>
      <c r="J657" s="32"/>
      <c r="K657" s="32"/>
      <c r="L657" s="32"/>
      <c r="M657" s="32"/>
    </row>
    <row r="658" spans="1:13" s="7" customFormat="1" x14ac:dyDescent="0.3">
      <c r="A658" s="32"/>
      <c r="B658" s="32"/>
      <c r="C658" s="31"/>
      <c r="D658" s="43"/>
      <c r="E658" s="43"/>
      <c r="F658" s="32"/>
      <c r="G658" s="32"/>
      <c r="H658" s="32"/>
      <c r="I658" s="32"/>
      <c r="J658" s="32"/>
      <c r="K658" s="32"/>
      <c r="L658" s="32"/>
      <c r="M658" s="32"/>
    </row>
    <row r="659" spans="1:13" s="7" customFormat="1" x14ac:dyDescent="0.3">
      <c r="A659" s="32"/>
      <c r="B659" s="32"/>
      <c r="C659" s="31"/>
      <c r="D659" s="43"/>
      <c r="E659" s="43"/>
      <c r="F659" s="32"/>
      <c r="G659" s="32"/>
      <c r="H659" s="32"/>
      <c r="I659" s="32"/>
      <c r="J659" s="32"/>
      <c r="K659" s="32"/>
      <c r="L659" s="32"/>
      <c r="M659" s="32"/>
    </row>
    <row r="660" spans="1:13" s="7" customFormat="1" x14ac:dyDescent="0.3">
      <c r="A660" s="32"/>
      <c r="B660" s="32"/>
      <c r="C660" s="31"/>
      <c r="D660" s="43"/>
      <c r="E660" s="43"/>
      <c r="F660" s="32"/>
      <c r="G660" s="32"/>
      <c r="H660" s="32"/>
      <c r="I660" s="32"/>
      <c r="J660" s="32"/>
      <c r="K660" s="32"/>
      <c r="L660" s="32"/>
      <c r="M660" s="32"/>
    </row>
    <row r="661" spans="1:13" s="7" customFormat="1" x14ac:dyDescent="0.3">
      <c r="A661" s="32"/>
      <c r="B661" s="32"/>
      <c r="C661" s="31"/>
      <c r="D661" s="43"/>
      <c r="E661" s="43"/>
      <c r="F661" s="32"/>
      <c r="G661" s="32"/>
      <c r="H661" s="32"/>
      <c r="I661" s="32"/>
      <c r="J661" s="32"/>
      <c r="K661" s="32"/>
      <c r="L661" s="32"/>
      <c r="M661" s="32"/>
    </row>
    <row r="662" spans="1:13" s="7" customFormat="1" x14ac:dyDescent="0.3">
      <c r="A662" s="32"/>
      <c r="B662" s="32"/>
      <c r="C662" s="31"/>
      <c r="D662" s="43"/>
      <c r="E662" s="43"/>
      <c r="F662" s="32"/>
      <c r="G662" s="32"/>
      <c r="H662" s="32"/>
      <c r="I662" s="32"/>
      <c r="J662" s="32"/>
      <c r="K662" s="32"/>
      <c r="L662" s="32"/>
      <c r="M662" s="32"/>
    </row>
    <row r="663" spans="1:13" s="7" customFormat="1" x14ac:dyDescent="0.3">
      <c r="A663" s="32"/>
      <c r="B663" s="32"/>
      <c r="C663" s="31"/>
      <c r="D663" s="43"/>
      <c r="E663" s="43"/>
      <c r="F663" s="32"/>
      <c r="G663" s="32"/>
      <c r="H663" s="32"/>
      <c r="I663" s="32"/>
      <c r="J663" s="32"/>
      <c r="K663" s="32"/>
      <c r="L663" s="32"/>
      <c r="M663" s="32"/>
    </row>
    <row r="664" spans="1:13" s="7" customFormat="1" x14ac:dyDescent="0.3">
      <c r="A664" s="32"/>
      <c r="B664" s="32"/>
      <c r="C664" s="31"/>
      <c r="D664" s="43"/>
      <c r="E664" s="43"/>
      <c r="F664" s="32"/>
      <c r="G664" s="32"/>
      <c r="H664" s="32"/>
      <c r="I664" s="32"/>
      <c r="J664" s="32"/>
      <c r="K664" s="32"/>
      <c r="L664" s="32"/>
      <c r="M664" s="32"/>
    </row>
    <row r="665" spans="1:13" s="7" customFormat="1" x14ac:dyDescent="0.3">
      <c r="A665" s="32"/>
      <c r="B665" s="32"/>
      <c r="C665" s="31"/>
      <c r="D665" s="43"/>
      <c r="E665" s="43"/>
      <c r="F665" s="32"/>
      <c r="G665" s="32"/>
      <c r="H665" s="32"/>
      <c r="I665" s="32"/>
      <c r="J665" s="32"/>
      <c r="K665" s="32"/>
      <c r="L665" s="32"/>
      <c r="M665" s="32"/>
    </row>
    <row r="666" spans="1:13" s="7" customFormat="1" x14ac:dyDescent="0.3">
      <c r="A666" s="32"/>
      <c r="B666" s="32"/>
      <c r="C666" s="31"/>
      <c r="D666" s="43"/>
      <c r="E666" s="43"/>
      <c r="F666" s="32"/>
      <c r="G666" s="32"/>
      <c r="H666" s="32"/>
      <c r="I666" s="32"/>
      <c r="J666" s="32"/>
      <c r="K666" s="32"/>
      <c r="L666" s="32"/>
      <c r="M666" s="32"/>
    </row>
    <row r="667" spans="1:13" s="7" customFormat="1" x14ac:dyDescent="0.3">
      <c r="A667" s="32"/>
      <c r="B667" s="32"/>
      <c r="C667" s="31"/>
      <c r="D667" s="43"/>
      <c r="E667" s="43"/>
      <c r="F667" s="32"/>
      <c r="G667" s="32"/>
      <c r="H667" s="32"/>
      <c r="I667" s="32"/>
      <c r="J667" s="32"/>
      <c r="K667" s="32"/>
      <c r="L667" s="32"/>
      <c r="M667" s="32"/>
    </row>
    <row r="668" spans="1:13" s="7" customFormat="1" x14ac:dyDescent="0.3">
      <c r="A668" s="32"/>
      <c r="B668" s="32"/>
      <c r="C668" s="31"/>
      <c r="D668" s="43"/>
      <c r="E668" s="43"/>
      <c r="F668" s="32"/>
      <c r="G668" s="32"/>
      <c r="H668" s="32"/>
      <c r="I668" s="32"/>
      <c r="J668" s="32"/>
      <c r="K668" s="32"/>
      <c r="L668" s="32"/>
      <c r="M668" s="32"/>
    </row>
    <row r="669" spans="1:13" s="7" customFormat="1" x14ac:dyDescent="0.3">
      <c r="A669" s="32"/>
      <c r="B669" s="32"/>
      <c r="C669" s="31"/>
      <c r="D669" s="43"/>
      <c r="E669" s="43"/>
      <c r="F669" s="32"/>
      <c r="G669" s="32"/>
      <c r="H669" s="32"/>
      <c r="I669" s="32"/>
      <c r="J669" s="32"/>
      <c r="K669" s="32"/>
      <c r="L669" s="32"/>
      <c r="M669" s="32"/>
    </row>
    <row r="670" spans="1:13" s="7" customFormat="1" x14ac:dyDescent="0.3">
      <c r="A670" s="32"/>
      <c r="B670" s="32"/>
      <c r="C670" s="31"/>
      <c r="D670" s="43"/>
      <c r="E670" s="43"/>
      <c r="F670" s="32"/>
      <c r="G670" s="32"/>
      <c r="H670" s="32"/>
      <c r="I670" s="32"/>
      <c r="J670" s="32"/>
      <c r="K670" s="32"/>
      <c r="L670" s="32"/>
      <c r="M670" s="32"/>
    </row>
    <row r="671" spans="1:13" s="7" customFormat="1" x14ac:dyDescent="0.3">
      <c r="A671" s="32"/>
      <c r="B671" s="32"/>
      <c r="C671" s="31"/>
      <c r="D671" s="43"/>
      <c r="E671" s="43"/>
      <c r="F671" s="32"/>
      <c r="G671" s="32"/>
      <c r="H671" s="32"/>
      <c r="I671" s="32"/>
      <c r="J671" s="32"/>
      <c r="K671" s="32"/>
      <c r="L671" s="32"/>
      <c r="M671" s="32"/>
    </row>
    <row r="672" spans="1:13" s="7" customFormat="1" x14ac:dyDescent="0.3">
      <c r="A672" s="32"/>
      <c r="B672" s="32"/>
      <c r="C672" s="31"/>
      <c r="D672" s="43"/>
      <c r="E672" s="43"/>
      <c r="F672" s="32"/>
      <c r="G672" s="32"/>
      <c r="H672" s="32"/>
      <c r="I672" s="32"/>
      <c r="J672" s="32"/>
      <c r="K672" s="32"/>
      <c r="L672" s="32"/>
      <c r="M672" s="32"/>
    </row>
    <row r="673" spans="1:13" s="7" customFormat="1" x14ac:dyDescent="0.3">
      <c r="A673" s="32"/>
      <c r="B673" s="32"/>
      <c r="C673" s="31"/>
      <c r="D673" s="43"/>
      <c r="E673" s="43"/>
      <c r="F673" s="32"/>
      <c r="G673" s="32"/>
      <c r="H673" s="32"/>
      <c r="I673" s="32"/>
      <c r="J673" s="32"/>
      <c r="K673" s="32"/>
      <c r="L673" s="32"/>
      <c r="M673" s="32"/>
    </row>
    <row r="674" spans="1:13" s="7" customFormat="1" x14ac:dyDescent="0.3">
      <c r="A674" s="32"/>
      <c r="B674" s="32"/>
      <c r="C674" s="31"/>
      <c r="D674" s="43"/>
      <c r="E674" s="43"/>
      <c r="F674" s="32"/>
      <c r="G674" s="32"/>
      <c r="H674" s="32"/>
      <c r="I674" s="32"/>
      <c r="J674" s="32"/>
      <c r="K674" s="32"/>
      <c r="L674" s="32"/>
      <c r="M674" s="32"/>
    </row>
    <row r="675" spans="1:13" s="7" customFormat="1" x14ac:dyDescent="0.3">
      <c r="A675" s="32"/>
      <c r="B675" s="32"/>
      <c r="C675" s="31"/>
      <c r="D675" s="43"/>
      <c r="E675" s="43"/>
      <c r="F675" s="32"/>
      <c r="G675" s="32"/>
      <c r="H675" s="32"/>
      <c r="I675" s="32"/>
      <c r="J675" s="32"/>
      <c r="K675" s="32"/>
      <c r="L675" s="32"/>
      <c r="M675" s="32"/>
    </row>
    <row r="676" spans="1:13" s="7" customFormat="1" x14ac:dyDescent="0.3">
      <c r="A676" s="32"/>
      <c r="B676" s="32"/>
      <c r="C676" s="31"/>
      <c r="D676" s="43"/>
      <c r="E676" s="43"/>
      <c r="F676" s="32"/>
      <c r="G676" s="32"/>
      <c r="H676" s="32"/>
      <c r="I676" s="32"/>
      <c r="J676" s="32"/>
      <c r="K676" s="32"/>
      <c r="L676" s="32"/>
      <c r="M676" s="32"/>
    </row>
    <row r="677" spans="1:13" s="7" customFormat="1" x14ac:dyDescent="0.3">
      <c r="A677" s="32"/>
      <c r="B677" s="32"/>
      <c r="C677" s="31"/>
      <c r="D677" s="43"/>
      <c r="E677" s="43"/>
      <c r="F677" s="32"/>
      <c r="G677" s="32"/>
      <c r="H677" s="32"/>
      <c r="I677" s="32"/>
      <c r="J677" s="32"/>
      <c r="K677" s="32"/>
      <c r="L677" s="32"/>
      <c r="M677" s="32"/>
    </row>
    <row r="678" spans="1:13" s="7" customFormat="1" x14ac:dyDescent="0.3">
      <c r="A678" s="32"/>
      <c r="B678" s="32"/>
      <c r="C678" s="31"/>
      <c r="D678" s="43"/>
      <c r="E678" s="43"/>
      <c r="F678" s="32"/>
      <c r="G678" s="32"/>
      <c r="H678" s="32"/>
      <c r="I678" s="32"/>
      <c r="J678" s="32"/>
      <c r="K678" s="32"/>
      <c r="L678" s="32"/>
      <c r="M678" s="32"/>
    </row>
    <row r="679" spans="1:13" s="7" customFormat="1" x14ac:dyDescent="0.3">
      <c r="A679" s="32"/>
      <c r="B679" s="32"/>
      <c r="C679" s="31"/>
      <c r="D679" s="43"/>
      <c r="E679" s="43"/>
      <c r="F679" s="32"/>
      <c r="G679" s="32"/>
      <c r="H679" s="32"/>
      <c r="I679" s="32"/>
      <c r="J679" s="32"/>
      <c r="K679" s="32"/>
      <c r="L679" s="32"/>
      <c r="M679" s="32"/>
    </row>
    <row r="680" spans="1:13" s="7" customFormat="1" x14ac:dyDescent="0.3">
      <c r="A680" s="32"/>
      <c r="B680" s="32"/>
      <c r="C680" s="31"/>
      <c r="D680" s="43"/>
      <c r="E680" s="43"/>
      <c r="F680" s="32"/>
      <c r="G680" s="32"/>
      <c r="H680" s="32"/>
      <c r="I680" s="32"/>
      <c r="J680" s="32"/>
      <c r="K680" s="32"/>
      <c r="L680" s="32"/>
      <c r="M680" s="32"/>
    </row>
    <row r="681" spans="1:13" s="7" customFormat="1" x14ac:dyDescent="0.3">
      <c r="A681" s="32"/>
      <c r="B681" s="32"/>
      <c r="C681" s="31"/>
      <c r="D681" s="43"/>
      <c r="E681" s="43"/>
      <c r="F681" s="32"/>
      <c r="G681" s="32"/>
      <c r="H681" s="32"/>
      <c r="I681" s="32"/>
      <c r="J681" s="32"/>
      <c r="K681" s="32"/>
      <c r="L681" s="32"/>
      <c r="M681" s="32"/>
    </row>
    <row r="682" spans="1:13" s="7" customFormat="1" x14ac:dyDescent="0.3">
      <c r="A682" s="32"/>
      <c r="B682" s="32"/>
      <c r="C682" s="31"/>
      <c r="D682" s="43"/>
      <c r="E682" s="43"/>
      <c r="F682" s="32"/>
      <c r="G682" s="32"/>
      <c r="H682" s="32"/>
      <c r="I682" s="32"/>
      <c r="J682" s="32"/>
      <c r="K682" s="32"/>
      <c r="L682" s="32"/>
      <c r="M682" s="32"/>
    </row>
    <row r="683" spans="1:13" s="7" customFormat="1" x14ac:dyDescent="0.3">
      <c r="A683" s="32"/>
      <c r="B683" s="32"/>
      <c r="C683" s="31"/>
      <c r="D683" s="43"/>
      <c r="E683" s="43"/>
      <c r="F683" s="32"/>
      <c r="G683" s="32"/>
      <c r="H683" s="32"/>
      <c r="I683" s="32"/>
      <c r="J683" s="32"/>
      <c r="K683" s="32"/>
      <c r="L683" s="32"/>
      <c r="M683" s="32"/>
    </row>
    <row r="684" spans="1:13" s="7" customFormat="1" x14ac:dyDescent="0.3">
      <c r="A684" s="32"/>
      <c r="B684" s="32"/>
      <c r="C684" s="31"/>
      <c r="D684" s="43"/>
      <c r="E684" s="43"/>
      <c r="F684" s="32"/>
      <c r="G684" s="32"/>
      <c r="H684" s="32"/>
      <c r="I684" s="32"/>
      <c r="J684" s="32"/>
      <c r="K684" s="32"/>
      <c r="L684" s="32"/>
      <c r="M684" s="32"/>
    </row>
    <row r="685" spans="1:13" s="7" customFormat="1" x14ac:dyDescent="0.3">
      <c r="A685" s="32"/>
      <c r="B685" s="32"/>
      <c r="C685" s="31"/>
      <c r="D685" s="43"/>
      <c r="E685" s="43"/>
      <c r="F685" s="32"/>
      <c r="G685" s="32"/>
      <c r="H685" s="32"/>
      <c r="I685" s="32"/>
      <c r="J685" s="32"/>
      <c r="K685" s="32"/>
      <c r="L685" s="32"/>
      <c r="M685" s="32"/>
    </row>
    <row r="686" spans="1:13" s="7" customFormat="1" x14ac:dyDescent="0.3">
      <c r="A686" s="32"/>
      <c r="B686" s="32"/>
      <c r="C686" s="31"/>
      <c r="D686" s="43"/>
      <c r="E686" s="43"/>
      <c r="F686" s="32"/>
      <c r="G686" s="32"/>
      <c r="H686" s="32"/>
      <c r="I686" s="32"/>
      <c r="J686" s="32"/>
      <c r="K686" s="32"/>
      <c r="L686" s="32"/>
      <c r="M686" s="32"/>
    </row>
    <row r="687" spans="1:13" s="7" customFormat="1" x14ac:dyDescent="0.3">
      <c r="A687" s="32"/>
      <c r="B687" s="32"/>
      <c r="C687" s="31"/>
      <c r="D687" s="43"/>
      <c r="E687" s="43"/>
      <c r="F687" s="32"/>
      <c r="G687" s="32"/>
      <c r="H687" s="32"/>
      <c r="I687" s="32"/>
      <c r="J687" s="32"/>
      <c r="K687" s="32"/>
      <c r="L687" s="32"/>
      <c r="M687" s="32"/>
    </row>
    <row r="688" spans="1:13" s="7" customFormat="1" x14ac:dyDescent="0.3">
      <c r="A688" s="32"/>
      <c r="B688" s="32"/>
      <c r="C688" s="31"/>
      <c r="D688" s="43"/>
      <c r="E688" s="43"/>
      <c r="F688" s="32"/>
      <c r="G688" s="32"/>
      <c r="H688" s="32"/>
      <c r="I688" s="32"/>
      <c r="J688" s="32"/>
      <c r="K688" s="32"/>
      <c r="L688" s="32"/>
      <c r="M688" s="32"/>
    </row>
    <row r="689" spans="1:13" s="7" customFormat="1" x14ac:dyDescent="0.3">
      <c r="A689" s="32"/>
      <c r="B689" s="32"/>
      <c r="C689" s="31"/>
      <c r="D689" s="43"/>
      <c r="E689" s="43"/>
      <c r="F689" s="32"/>
      <c r="G689" s="32"/>
      <c r="H689" s="32"/>
      <c r="I689" s="32"/>
      <c r="J689" s="32"/>
      <c r="K689" s="32"/>
      <c r="L689" s="32"/>
      <c r="M689" s="32"/>
    </row>
    <row r="690" spans="1:13" s="7" customFormat="1" x14ac:dyDescent="0.3">
      <c r="A690" s="32"/>
      <c r="B690" s="32"/>
      <c r="C690" s="31"/>
      <c r="D690" s="43"/>
      <c r="E690" s="43"/>
      <c r="F690" s="32"/>
      <c r="G690" s="32"/>
      <c r="H690" s="32"/>
      <c r="I690" s="32"/>
      <c r="J690" s="32"/>
      <c r="K690" s="32"/>
      <c r="L690" s="32"/>
      <c r="M690" s="32"/>
    </row>
    <row r="691" spans="1:13" s="7" customFormat="1" x14ac:dyDescent="0.3">
      <c r="A691" s="32"/>
      <c r="B691" s="32"/>
      <c r="C691" s="31"/>
      <c r="D691" s="43"/>
      <c r="E691" s="43"/>
      <c r="F691" s="32"/>
      <c r="G691" s="32"/>
      <c r="H691" s="32"/>
      <c r="I691" s="32"/>
      <c r="J691" s="32"/>
      <c r="K691" s="32"/>
      <c r="L691" s="32"/>
      <c r="M691" s="32"/>
    </row>
    <row r="692" spans="1:13" s="7" customFormat="1" x14ac:dyDescent="0.3">
      <c r="A692" s="32"/>
      <c r="B692" s="32"/>
      <c r="C692" s="31"/>
      <c r="D692" s="43"/>
      <c r="E692" s="43"/>
      <c r="F692" s="32"/>
      <c r="G692" s="32"/>
      <c r="H692" s="32"/>
      <c r="I692" s="32"/>
      <c r="J692" s="32"/>
      <c r="K692" s="32"/>
      <c r="L692" s="32"/>
      <c r="M692" s="32"/>
    </row>
    <row r="693" spans="1:13" s="7" customFormat="1" x14ac:dyDescent="0.3">
      <c r="A693" s="32"/>
      <c r="B693" s="32"/>
      <c r="C693" s="31"/>
      <c r="D693" s="43"/>
      <c r="E693" s="43"/>
      <c r="F693" s="32"/>
      <c r="G693" s="32"/>
      <c r="H693" s="32"/>
      <c r="I693" s="32"/>
      <c r="J693" s="32"/>
      <c r="K693" s="32"/>
      <c r="L693" s="32"/>
      <c r="M693" s="32"/>
    </row>
    <row r="694" spans="1:13" s="7" customFormat="1" x14ac:dyDescent="0.3">
      <c r="A694" s="32"/>
      <c r="B694" s="32"/>
      <c r="C694" s="31"/>
      <c r="D694" s="43"/>
      <c r="E694" s="43"/>
      <c r="F694" s="32"/>
      <c r="G694" s="32"/>
      <c r="H694" s="32"/>
      <c r="I694" s="32"/>
      <c r="J694" s="32"/>
      <c r="K694" s="32"/>
      <c r="L694" s="32"/>
      <c r="M694" s="32"/>
    </row>
    <row r="695" spans="1:13" s="7" customFormat="1" x14ac:dyDescent="0.3">
      <c r="A695" s="32"/>
      <c r="B695" s="32"/>
      <c r="C695" s="31"/>
      <c r="D695" s="43"/>
      <c r="E695" s="43"/>
      <c r="F695" s="32"/>
      <c r="G695" s="32"/>
      <c r="H695" s="32"/>
      <c r="I695" s="32"/>
      <c r="J695" s="32"/>
      <c r="K695" s="32"/>
      <c r="L695" s="32"/>
      <c r="M695" s="32"/>
    </row>
    <row r="696" spans="1:13" s="7" customFormat="1" x14ac:dyDescent="0.3">
      <c r="A696" s="32"/>
      <c r="B696" s="32"/>
      <c r="C696" s="31"/>
      <c r="D696" s="43"/>
      <c r="E696" s="43"/>
      <c r="F696" s="32"/>
      <c r="G696" s="32"/>
      <c r="H696" s="32"/>
      <c r="I696" s="32"/>
      <c r="J696" s="32"/>
      <c r="K696" s="32"/>
      <c r="L696" s="32"/>
      <c r="M696" s="32"/>
    </row>
    <row r="697" spans="1:13" s="7" customFormat="1" x14ac:dyDescent="0.3">
      <c r="A697" s="32"/>
      <c r="B697" s="32"/>
      <c r="C697" s="31"/>
      <c r="D697" s="43"/>
      <c r="E697" s="43"/>
      <c r="F697" s="32"/>
      <c r="G697" s="32"/>
      <c r="H697" s="32"/>
      <c r="I697" s="32"/>
      <c r="J697" s="32"/>
      <c r="K697" s="32"/>
      <c r="L697" s="32"/>
      <c r="M697" s="32"/>
    </row>
    <row r="698" spans="1:13" s="7" customFormat="1" x14ac:dyDescent="0.3">
      <c r="A698" s="32"/>
      <c r="B698" s="32"/>
      <c r="C698" s="31"/>
      <c r="D698" s="43"/>
      <c r="E698" s="43"/>
      <c r="F698" s="32"/>
      <c r="G698" s="32"/>
      <c r="H698" s="32"/>
      <c r="I698" s="32"/>
      <c r="J698" s="32"/>
      <c r="K698" s="32"/>
      <c r="L698" s="32"/>
      <c r="M698" s="32"/>
    </row>
    <row r="699" spans="1:13" s="7" customFormat="1" x14ac:dyDescent="0.3">
      <c r="A699" s="32"/>
      <c r="B699" s="32"/>
      <c r="C699" s="31"/>
      <c r="D699" s="43"/>
      <c r="E699" s="43"/>
      <c r="F699" s="32"/>
      <c r="G699" s="32"/>
      <c r="H699" s="32"/>
      <c r="I699" s="32"/>
      <c r="J699" s="32"/>
      <c r="K699" s="32"/>
      <c r="L699" s="32"/>
      <c r="M699" s="32"/>
    </row>
    <row r="700" spans="1:13" s="7" customFormat="1" x14ac:dyDescent="0.3">
      <c r="A700" s="32"/>
      <c r="B700" s="32"/>
      <c r="C700" s="31"/>
      <c r="D700" s="43"/>
      <c r="E700" s="43"/>
      <c r="F700" s="32"/>
      <c r="G700" s="32"/>
      <c r="H700" s="32"/>
      <c r="I700" s="32"/>
      <c r="J700" s="32"/>
      <c r="K700" s="32"/>
      <c r="L700" s="32"/>
      <c r="M700" s="32"/>
    </row>
    <row r="701" spans="1:13" s="7" customFormat="1" x14ac:dyDescent="0.3">
      <c r="A701" s="32"/>
      <c r="B701" s="32"/>
      <c r="C701" s="31"/>
      <c r="D701" s="43"/>
      <c r="E701" s="43"/>
      <c r="F701" s="32"/>
      <c r="G701" s="32"/>
      <c r="H701" s="32"/>
      <c r="I701" s="32"/>
      <c r="J701" s="32"/>
      <c r="K701" s="32"/>
      <c r="L701" s="32"/>
      <c r="M701" s="32"/>
    </row>
    <row r="702" spans="1:13" s="7" customFormat="1" x14ac:dyDescent="0.3">
      <c r="A702" s="32"/>
      <c r="B702" s="32"/>
      <c r="C702" s="31"/>
      <c r="D702" s="43"/>
      <c r="E702" s="43"/>
      <c r="F702" s="32"/>
      <c r="G702" s="32"/>
      <c r="H702" s="32"/>
      <c r="I702" s="32"/>
      <c r="J702" s="32"/>
      <c r="K702" s="32"/>
      <c r="L702" s="32"/>
      <c r="M702" s="32"/>
    </row>
    <row r="703" spans="1:13" s="7" customFormat="1" x14ac:dyDescent="0.3">
      <c r="A703" s="32"/>
      <c r="B703" s="32"/>
      <c r="C703" s="31"/>
      <c r="D703" s="43"/>
      <c r="E703" s="43"/>
      <c r="F703" s="32"/>
      <c r="G703" s="32"/>
      <c r="H703" s="32"/>
      <c r="I703" s="32"/>
      <c r="J703" s="32"/>
      <c r="K703" s="32"/>
      <c r="L703" s="32"/>
      <c r="M703" s="32"/>
    </row>
    <row r="704" spans="1:13" s="7" customFormat="1" x14ac:dyDescent="0.3">
      <c r="A704" s="32"/>
      <c r="B704" s="32"/>
      <c r="C704" s="31"/>
      <c r="D704" s="43"/>
      <c r="E704" s="43"/>
      <c r="F704" s="32"/>
      <c r="G704" s="32"/>
      <c r="H704" s="32"/>
      <c r="I704" s="32"/>
      <c r="J704" s="32"/>
      <c r="K704" s="32"/>
      <c r="L704" s="32"/>
      <c r="M704" s="32"/>
    </row>
    <row r="705" spans="1:13" s="7" customFormat="1" x14ac:dyDescent="0.3">
      <c r="A705" s="32"/>
      <c r="B705" s="32"/>
      <c r="C705" s="31"/>
      <c r="D705" s="43"/>
      <c r="E705" s="43"/>
      <c r="F705" s="32"/>
      <c r="G705" s="32"/>
      <c r="H705" s="32"/>
      <c r="I705" s="32"/>
      <c r="J705" s="32"/>
      <c r="K705" s="32"/>
      <c r="L705" s="32"/>
      <c r="M705" s="32"/>
    </row>
    <row r="706" spans="1:13" s="7" customFormat="1" x14ac:dyDescent="0.3">
      <c r="A706" s="32"/>
      <c r="B706" s="32"/>
      <c r="C706" s="31"/>
      <c r="D706" s="43"/>
      <c r="E706" s="43"/>
      <c r="F706" s="32"/>
      <c r="G706" s="32"/>
      <c r="H706" s="32"/>
      <c r="I706" s="32"/>
      <c r="J706" s="32"/>
      <c r="K706" s="32"/>
      <c r="L706" s="32"/>
      <c r="M706" s="32"/>
    </row>
    <row r="707" spans="1:13" s="7" customFormat="1" x14ac:dyDescent="0.3">
      <c r="A707" s="32"/>
      <c r="B707" s="32"/>
      <c r="C707" s="31"/>
      <c r="D707" s="43"/>
      <c r="E707" s="43"/>
      <c r="F707" s="32"/>
      <c r="G707" s="32"/>
      <c r="H707" s="32"/>
      <c r="I707" s="32"/>
      <c r="J707" s="32"/>
      <c r="K707" s="32"/>
      <c r="L707" s="32"/>
      <c r="M707" s="32"/>
    </row>
    <row r="708" spans="1:13" s="7" customFormat="1" x14ac:dyDescent="0.3">
      <c r="A708" s="32"/>
      <c r="B708" s="32"/>
      <c r="C708" s="31"/>
      <c r="D708" s="43"/>
      <c r="E708" s="43"/>
      <c r="F708" s="32"/>
      <c r="G708" s="32"/>
      <c r="H708" s="32"/>
      <c r="I708" s="32"/>
      <c r="J708" s="32"/>
      <c r="K708" s="32"/>
      <c r="L708" s="32"/>
      <c r="M708" s="32"/>
    </row>
    <row r="709" spans="1:13" s="7" customFormat="1" x14ac:dyDescent="0.3">
      <c r="A709" s="32"/>
      <c r="B709" s="32"/>
      <c r="C709" s="31"/>
      <c r="D709" s="43"/>
      <c r="E709" s="43"/>
      <c r="F709" s="32"/>
      <c r="G709" s="32"/>
      <c r="H709" s="32"/>
      <c r="I709" s="32"/>
      <c r="J709" s="32"/>
      <c r="K709" s="32"/>
      <c r="L709" s="32"/>
      <c r="M709" s="32"/>
    </row>
    <row r="710" spans="1:13" s="7" customFormat="1" x14ac:dyDescent="0.3">
      <c r="A710" s="32"/>
      <c r="B710" s="32"/>
      <c r="C710" s="31"/>
      <c r="D710" s="43"/>
      <c r="E710" s="43"/>
      <c r="F710" s="32"/>
      <c r="G710" s="32"/>
      <c r="H710" s="32"/>
      <c r="I710" s="32"/>
      <c r="J710" s="32"/>
      <c r="K710" s="32"/>
      <c r="L710" s="32"/>
      <c r="M710" s="32"/>
    </row>
    <row r="711" spans="1:13" s="7" customFormat="1" x14ac:dyDescent="0.3">
      <c r="A711" s="32"/>
      <c r="B711" s="32"/>
      <c r="C711" s="31"/>
      <c r="D711" s="43"/>
      <c r="E711" s="43"/>
      <c r="F711" s="32"/>
      <c r="G711" s="32"/>
      <c r="H711" s="32"/>
      <c r="I711" s="32"/>
      <c r="J711" s="32"/>
      <c r="K711" s="32"/>
      <c r="L711" s="32"/>
      <c r="M711" s="32"/>
    </row>
    <row r="712" spans="1:13" s="7" customFormat="1" x14ac:dyDescent="0.3">
      <c r="A712" s="32"/>
      <c r="B712" s="32"/>
      <c r="C712" s="31"/>
      <c r="D712" s="43"/>
      <c r="E712" s="43"/>
      <c r="F712" s="32"/>
      <c r="G712" s="32"/>
      <c r="H712" s="32"/>
      <c r="I712" s="32"/>
      <c r="J712" s="32"/>
      <c r="K712" s="32"/>
      <c r="L712" s="32"/>
      <c r="M712" s="32"/>
    </row>
    <row r="713" spans="1:13" s="7" customFormat="1" x14ac:dyDescent="0.3">
      <c r="A713" s="32"/>
      <c r="B713" s="32"/>
      <c r="C713" s="31"/>
      <c r="D713" s="43"/>
      <c r="E713" s="43"/>
      <c r="F713" s="32"/>
      <c r="G713" s="32"/>
      <c r="H713" s="32"/>
      <c r="I713" s="32"/>
      <c r="J713" s="32"/>
      <c r="K713" s="32"/>
      <c r="L713" s="32"/>
      <c r="M713" s="32"/>
    </row>
    <row r="714" spans="1:13" s="7" customFormat="1" x14ac:dyDescent="0.3">
      <c r="A714" s="32"/>
      <c r="B714" s="32"/>
      <c r="C714" s="31"/>
      <c r="D714" s="43"/>
      <c r="E714" s="43"/>
      <c r="F714" s="32"/>
      <c r="G714" s="32"/>
      <c r="H714" s="32"/>
      <c r="I714" s="32"/>
      <c r="J714" s="32"/>
      <c r="K714" s="32"/>
      <c r="L714" s="32"/>
      <c r="M714" s="32"/>
    </row>
    <row r="715" spans="1:13" s="7" customFormat="1" x14ac:dyDescent="0.3">
      <c r="A715" s="32"/>
      <c r="B715" s="32"/>
      <c r="C715" s="31"/>
      <c r="D715" s="43"/>
      <c r="E715" s="43"/>
      <c r="F715" s="32"/>
      <c r="G715" s="32"/>
      <c r="H715" s="32"/>
      <c r="I715" s="32"/>
      <c r="J715" s="32"/>
      <c r="K715" s="32"/>
      <c r="L715" s="32"/>
      <c r="M715" s="32"/>
    </row>
    <row r="716" spans="1:13" s="7" customFormat="1" x14ac:dyDescent="0.3">
      <c r="A716" s="32"/>
      <c r="B716" s="32"/>
      <c r="C716" s="31"/>
      <c r="D716" s="43"/>
      <c r="E716" s="43"/>
      <c r="F716" s="32"/>
      <c r="G716" s="32"/>
      <c r="H716" s="32"/>
      <c r="I716" s="32"/>
      <c r="J716" s="32"/>
      <c r="K716" s="32"/>
      <c r="L716" s="32"/>
      <c r="M716" s="32"/>
    </row>
    <row r="717" spans="1:13" s="7" customFormat="1" x14ac:dyDescent="0.3">
      <c r="A717" s="32"/>
      <c r="B717" s="32"/>
      <c r="C717" s="31"/>
      <c r="D717" s="43"/>
      <c r="E717" s="43"/>
      <c r="F717" s="32"/>
      <c r="G717" s="32"/>
      <c r="H717" s="32"/>
      <c r="I717" s="32"/>
      <c r="J717" s="32"/>
      <c r="K717" s="32"/>
      <c r="L717" s="32"/>
      <c r="M717" s="32"/>
    </row>
    <row r="718" spans="1:13" s="7" customFormat="1" x14ac:dyDescent="0.3">
      <c r="A718" s="32"/>
      <c r="B718" s="32"/>
      <c r="C718" s="31"/>
      <c r="D718" s="43"/>
      <c r="E718" s="43"/>
      <c r="F718" s="32"/>
      <c r="G718" s="32"/>
      <c r="H718" s="32"/>
      <c r="I718" s="32"/>
      <c r="J718" s="32"/>
      <c r="K718" s="32"/>
      <c r="L718" s="32"/>
      <c r="M718" s="32"/>
    </row>
    <row r="719" spans="1:13" s="7" customFormat="1" x14ac:dyDescent="0.3">
      <c r="A719" s="32"/>
      <c r="B719" s="32"/>
      <c r="C719" s="31"/>
      <c r="D719" s="43"/>
      <c r="E719" s="43"/>
      <c r="F719" s="32"/>
      <c r="G719" s="32"/>
      <c r="H719" s="32"/>
      <c r="I719" s="32"/>
      <c r="J719" s="32"/>
      <c r="K719" s="32"/>
      <c r="L719" s="32"/>
      <c r="M719" s="32"/>
    </row>
    <row r="720" spans="1:13" s="7" customFormat="1" x14ac:dyDescent="0.3">
      <c r="A720" s="32"/>
      <c r="B720" s="32"/>
      <c r="C720" s="31"/>
      <c r="D720" s="43"/>
      <c r="E720" s="43"/>
      <c r="F720" s="32"/>
      <c r="G720" s="32"/>
      <c r="H720" s="32"/>
      <c r="I720" s="32"/>
      <c r="J720" s="32"/>
      <c r="K720" s="32"/>
      <c r="L720" s="32"/>
      <c r="M720" s="32"/>
    </row>
    <row r="721" spans="1:13" s="7" customFormat="1" x14ac:dyDescent="0.3">
      <c r="A721" s="32"/>
      <c r="B721" s="32"/>
      <c r="C721" s="31"/>
      <c r="D721" s="43"/>
      <c r="E721" s="43"/>
      <c r="F721" s="32"/>
      <c r="G721" s="32"/>
      <c r="H721" s="32"/>
      <c r="I721" s="32"/>
      <c r="J721" s="32"/>
      <c r="K721" s="32"/>
      <c r="L721" s="32"/>
      <c r="M721" s="32"/>
    </row>
    <row r="722" spans="1:13" s="7" customFormat="1" x14ac:dyDescent="0.3">
      <c r="A722" s="32"/>
      <c r="B722" s="32"/>
      <c r="C722" s="31"/>
      <c r="D722" s="43"/>
      <c r="E722" s="43"/>
      <c r="F722" s="32"/>
      <c r="G722" s="32"/>
      <c r="H722" s="32"/>
      <c r="I722" s="32"/>
      <c r="J722" s="32"/>
      <c r="K722" s="32"/>
      <c r="L722" s="32"/>
      <c r="M722" s="32"/>
    </row>
    <row r="723" spans="1:13" s="7" customFormat="1" x14ac:dyDescent="0.3">
      <c r="A723" s="32"/>
      <c r="B723" s="32"/>
      <c r="C723" s="31"/>
      <c r="D723" s="43"/>
      <c r="E723" s="43"/>
      <c r="F723" s="32"/>
      <c r="G723" s="32"/>
      <c r="H723" s="32"/>
      <c r="I723" s="32"/>
      <c r="J723" s="32"/>
      <c r="K723" s="32"/>
      <c r="L723" s="32"/>
      <c r="M723" s="32"/>
    </row>
    <row r="724" spans="1:13" s="7" customFormat="1" x14ac:dyDescent="0.3">
      <c r="A724" s="32"/>
      <c r="B724" s="32"/>
      <c r="C724" s="31"/>
      <c r="D724" s="43"/>
      <c r="E724" s="43"/>
      <c r="F724" s="32"/>
      <c r="G724" s="32"/>
      <c r="H724" s="32"/>
      <c r="I724" s="32"/>
      <c r="J724" s="32"/>
      <c r="K724" s="32"/>
      <c r="L724" s="32"/>
      <c r="M724" s="32"/>
    </row>
    <row r="725" spans="1:13" s="7" customFormat="1" x14ac:dyDescent="0.3">
      <c r="A725" s="32"/>
      <c r="B725" s="32"/>
      <c r="C725" s="31"/>
      <c r="D725" s="43"/>
      <c r="E725" s="43"/>
      <c r="F725" s="32"/>
      <c r="G725" s="32"/>
      <c r="H725" s="32"/>
      <c r="I725" s="32"/>
      <c r="J725" s="32"/>
      <c r="K725" s="32"/>
      <c r="L725" s="32"/>
      <c r="M725" s="32"/>
    </row>
    <row r="726" spans="1:13" s="7" customFormat="1" x14ac:dyDescent="0.3">
      <c r="A726" s="32"/>
      <c r="B726" s="32"/>
      <c r="C726" s="31"/>
      <c r="D726" s="43"/>
      <c r="E726" s="43"/>
      <c r="F726" s="32"/>
      <c r="G726" s="32"/>
      <c r="H726" s="32"/>
      <c r="I726" s="32"/>
      <c r="J726" s="32"/>
      <c r="K726" s="32"/>
      <c r="L726" s="32"/>
      <c r="M726" s="32"/>
    </row>
    <row r="727" spans="1:13" s="7" customFormat="1" x14ac:dyDescent="0.3">
      <c r="A727" s="32"/>
      <c r="B727" s="32"/>
      <c r="C727" s="31"/>
      <c r="D727" s="43"/>
      <c r="E727" s="43"/>
      <c r="F727" s="32"/>
      <c r="G727" s="32"/>
      <c r="H727" s="32"/>
      <c r="I727" s="32"/>
      <c r="J727" s="32"/>
      <c r="K727" s="32"/>
      <c r="L727" s="32"/>
      <c r="M727" s="32"/>
    </row>
    <row r="728" spans="1:13" s="7" customFormat="1" x14ac:dyDescent="0.3">
      <c r="A728" s="32"/>
      <c r="B728" s="32"/>
      <c r="C728" s="31"/>
      <c r="D728" s="43"/>
      <c r="E728" s="43"/>
      <c r="F728" s="32"/>
      <c r="G728" s="32"/>
      <c r="H728" s="32"/>
      <c r="I728" s="32"/>
      <c r="J728" s="32"/>
      <c r="K728" s="32"/>
      <c r="L728" s="32"/>
      <c r="M728" s="32"/>
    </row>
    <row r="729" spans="1:13" s="7" customFormat="1" x14ac:dyDescent="0.3">
      <c r="A729" s="32"/>
      <c r="B729" s="32"/>
      <c r="C729" s="31"/>
      <c r="D729" s="43"/>
      <c r="E729" s="43"/>
      <c r="F729" s="32"/>
      <c r="G729" s="32"/>
      <c r="H729" s="32"/>
      <c r="I729" s="32"/>
      <c r="J729" s="32"/>
      <c r="K729" s="32"/>
      <c r="L729" s="32"/>
      <c r="M729" s="32"/>
    </row>
    <row r="730" spans="1:13" s="7" customFormat="1" x14ac:dyDescent="0.3">
      <c r="A730" s="32"/>
      <c r="B730" s="32"/>
      <c r="C730" s="31"/>
      <c r="D730" s="43"/>
      <c r="E730" s="43"/>
      <c r="F730" s="32"/>
      <c r="G730" s="32"/>
      <c r="H730" s="32"/>
      <c r="I730" s="32"/>
      <c r="J730" s="32"/>
      <c r="K730" s="32"/>
      <c r="L730" s="32"/>
      <c r="M730" s="32"/>
    </row>
    <row r="731" spans="1:13" s="7" customFormat="1" x14ac:dyDescent="0.3">
      <c r="A731" s="32"/>
      <c r="B731" s="32"/>
      <c r="C731" s="31"/>
      <c r="D731" s="43"/>
      <c r="E731" s="43"/>
      <c r="F731" s="32"/>
      <c r="G731" s="32"/>
      <c r="H731" s="32"/>
      <c r="I731" s="32"/>
      <c r="J731" s="32"/>
      <c r="K731" s="32"/>
      <c r="L731" s="32"/>
      <c r="M731" s="32"/>
    </row>
    <row r="732" spans="1:13" s="7" customFormat="1" x14ac:dyDescent="0.3">
      <c r="A732" s="32"/>
      <c r="B732" s="32"/>
      <c r="C732" s="31"/>
      <c r="D732" s="43"/>
      <c r="E732" s="43"/>
      <c r="F732" s="32"/>
      <c r="G732" s="32"/>
      <c r="H732" s="32"/>
      <c r="I732" s="32"/>
      <c r="J732" s="32"/>
      <c r="K732" s="32"/>
      <c r="L732" s="32"/>
      <c r="M732" s="32"/>
    </row>
    <row r="733" spans="1:13" s="7" customFormat="1" x14ac:dyDescent="0.3">
      <c r="A733" s="32"/>
      <c r="B733" s="32"/>
      <c r="C733" s="31"/>
      <c r="D733" s="43"/>
      <c r="E733" s="43"/>
      <c r="F733" s="32"/>
      <c r="G733" s="32"/>
      <c r="H733" s="32"/>
      <c r="I733" s="32"/>
      <c r="J733" s="32"/>
      <c r="K733" s="32"/>
      <c r="L733" s="32"/>
      <c r="M733" s="32"/>
    </row>
    <row r="734" spans="1:13" s="7" customFormat="1" x14ac:dyDescent="0.3">
      <c r="A734" s="32"/>
      <c r="B734" s="32"/>
      <c r="C734" s="31"/>
      <c r="D734" s="43"/>
      <c r="E734" s="43"/>
      <c r="F734" s="32"/>
      <c r="G734" s="32"/>
      <c r="H734" s="32"/>
      <c r="I734" s="32"/>
      <c r="J734" s="32"/>
      <c r="K734" s="32"/>
      <c r="L734" s="32"/>
      <c r="M734" s="32"/>
    </row>
    <row r="735" spans="1:13" s="7" customFormat="1" x14ac:dyDescent="0.3">
      <c r="A735" s="32"/>
      <c r="B735" s="32"/>
      <c r="C735" s="31"/>
      <c r="D735" s="43"/>
      <c r="E735" s="43"/>
      <c r="F735" s="32"/>
      <c r="G735" s="32"/>
      <c r="H735" s="32"/>
      <c r="I735" s="32"/>
      <c r="J735" s="32"/>
      <c r="K735" s="32"/>
      <c r="L735" s="32"/>
      <c r="M735" s="32"/>
    </row>
    <row r="736" spans="1:13" s="7" customFormat="1" x14ac:dyDescent="0.3">
      <c r="A736" s="32"/>
      <c r="B736" s="32"/>
      <c r="C736" s="31"/>
      <c r="D736" s="43"/>
      <c r="E736" s="43"/>
      <c r="F736" s="32"/>
      <c r="G736" s="32"/>
      <c r="H736" s="32"/>
      <c r="I736" s="32"/>
      <c r="J736" s="32"/>
      <c r="K736" s="32"/>
      <c r="L736" s="32"/>
      <c r="M736" s="32"/>
    </row>
    <row r="737" spans="1:13" s="7" customFormat="1" x14ac:dyDescent="0.3">
      <c r="A737" s="32"/>
      <c r="B737" s="32"/>
      <c r="C737" s="31"/>
      <c r="D737" s="43"/>
      <c r="E737" s="43"/>
      <c r="F737" s="32"/>
      <c r="G737" s="32"/>
      <c r="H737" s="32"/>
      <c r="I737" s="32"/>
      <c r="J737" s="32"/>
      <c r="K737" s="32"/>
      <c r="L737" s="32"/>
      <c r="M737" s="32"/>
    </row>
    <row r="738" spans="1:13" s="7" customFormat="1" x14ac:dyDescent="0.3">
      <c r="A738" s="32"/>
      <c r="B738" s="32"/>
      <c r="C738" s="31"/>
      <c r="D738" s="43"/>
      <c r="E738" s="43"/>
      <c r="F738" s="32"/>
      <c r="G738" s="32"/>
      <c r="H738" s="32"/>
      <c r="I738" s="32"/>
      <c r="J738" s="32"/>
      <c r="K738" s="32"/>
      <c r="L738" s="32"/>
      <c r="M738" s="32"/>
    </row>
    <row r="739" spans="1:13" s="7" customFormat="1" x14ac:dyDescent="0.3">
      <c r="A739" s="32"/>
      <c r="B739" s="32"/>
      <c r="C739" s="31"/>
      <c r="D739" s="43"/>
      <c r="E739" s="43"/>
      <c r="F739" s="32"/>
      <c r="G739" s="32"/>
      <c r="H739" s="32"/>
      <c r="I739" s="32"/>
      <c r="J739" s="32"/>
      <c r="K739" s="32"/>
      <c r="L739" s="32"/>
      <c r="M739" s="32"/>
    </row>
    <row r="740" spans="1:13" s="7" customFormat="1" x14ac:dyDescent="0.3">
      <c r="A740" s="32"/>
      <c r="B740" s="32"/>
      <c r="C740" s="31"/>
      <c r="D740" s="43"/>
      <c r="E740" s="43"/>
      <c r="F740" s="32"/>
      <c r="G740" s="32"/>
      <c r="H740" s="32"/>
      <c r="I740" s="32"/>
      <c r="J740" s="32"/>
      <c r="K740" s="32"/>
      <c r="L740" s="32"/>
      <c r="M740" s="32"/>
    </row>
    <row r="741" spans="1:13" s="7" customFormat="1" x14ac:dyDescent="0.3">
      <c r="A741" s="32"/>
      <c r="B741" s="32"/>
      <c r="C741" s="31"/>
      <c r="D741" s="43"/>
      <c r="E741" s="43"/>
      <c r="F741" s="32"/>
      <c r="G741" s="32"/>
      <c r="H741" s="32"/>
      <c r="I741" s="32"/>
      <c r="J741" s="32"/>
      <c r="K741" s="32"/>
      <c r="L741" s="32"/>
      <c r="M741" s="32"/>
    </row>
    <row r="742" spans="1:13" s="7" customFormat="1" x14ac:dyDescent="0.3">
      <c r="A742" s="32"/>
      <c r="B742" s="32"/>
      <c r="C742" s="31"/>
      <c r="D742" s="43"/>
      <c r="E742" s="43"/>
      <c r="F742" s="32"/>
      <c r="G742" s="32"/>
      <c r="H742" s="32"/>
      <c r="I742" s="32"/>
      <c r="J742" s="32"/>
      <c r="K742" s="32"/>
      <c r="L742" s="32"/>
      <c r="M742" s="32"/>
    </row>
    <row r="743" spans="1:13" s="7" customFormat="1" x14ac:dyDescent="0.3">
      <c r="A743" s="32"/>
      <c r="B743" s="32"/>
      <c r="C743" s="31"/>
      <c r="D743" s="43"/>
      <c r="E743" s="43"/>
      <c r="F743" s="32"/>
      <c r="G743" s="32"/>
      <c r="H743" s="32"/>
      <c r="I743" s="32"/>
      <c r="J743" s="32"/>
      <c r="K743" s="32"/>
      <c r="L743" s="32"/>
      <c r="M743" s="32"/>
    </row>
    <row r="744" spans="1:13" s="7" customFormat="1" x14ac:dyDescent="0.3">
      <c r="A744" s="32"/>
      <c r="B744" s="32"/>
      <c r="C744" s="31"/>
      <c r="D744" s="43"/>
      <c r="E744" s="43"/>
      <c r="F744" s="32"/>
      <c r="G744" s="32"/>
      <c r="H744" s="32"/>
      <c r="I744" s="32"/>
      <c r="J744" s="32"/>
      <c r="K744" s="32"/>
      <c r="L744" s="32"/>
      <c r="M744" s="32"/>
    </row>
    <row r="745" spans="1:13" s="7" customFormat="1" x14ac:dyDescent="0.3">
      <c r="A745" s="32"/>
      <c r="B745" s="32"/>
      <c r="C745" s="31"/>
      <c r="D745" s="43"/>
      <c r="E745" s="43"/>
      <c r="F745" s="32"/>
      <c r="G745" s="32"/>
      <c r="H745" s="32"/>
      <c r="I745" s="32"/>
      <c r="J745" s="32"/>
      <c r="K745" s="32"/>
      <c r="L745" s="32"/>
      <c r="M745" s="32"/>
    </row>
    <row r="746" spans="1:13" s="7" customFormat="1" x14ac:dyDescent="0.3">
      <c r="A746" s="32"/>
      <c r="B746" s="32"/>
      <c r="C746" s="31"/>
      <c r="D746" s="43"/>
      <c r="E746" s="43"/>
      <c r="F746" s="32"/>
      <c r="G746" s="32"/>
      <c r="H746" s="32"/>
      <c r="I746" s="32"/>
      <c r="J746" s="32"/>
      <c r="K746" s="32"/>
      <c r="L746" s="32"/>
      <c r="M746" s="32"/>
    </row>
    <row r="747" spans="1:13" s="7" customFormat="1" x14ac:dyDescent="0.3">
      <c r="A747" s="32"/>
      <c r="B747" s="32"/>
      <c r="C747" s="31"/>
      <c r="D747" s="43"/>
      <c r="E747" s="43"/>
      <c r="F747" s="32"/>
      <c r="G747" s="32"/>
      <c r="H747" s="32"/>
      <c r="I747" s="32"/>
      <c r="J747" s="32"/>
      <c r="K747" s="32"/>
      <c r="L747" s="32"/>
      <c r="M747" s="32"/>
    </row>
    <row r="748" spans="1:13" s="7" customFormat="1" x14ac:dyDescent="0.3">
      <c r="A748" s="32"/>
      <c r="B748" s="32"/>
      <c r="C748" s="31"/>
      <c r="D748" s="43"/>
      <c r="E748" s="43"/>
      <c r="F748" s="32"/>
      <c r="G748" s="32"/>
      <c r="H748" s="32"/>
      <c r="I748" s="32"/>
      <c r="J748" s="32"/>
      <c r="K748" s="32"/>
      <c r="L748" s="32"/>
      <c r="M748" s="32"/>
    </row>
    <row r="749" spans="1:13" s="7" customFormat="1" x14ac:dyDescent="0.3">
      <c r="A749" s="32"/>
      <c r="B749" s="32"/>
      <c r="C749" s="31"/>
      <c r="D749" s="43"/>
      <c r="E749" s="43"/>
      <c r="F749" s="32"/>
      <c r="G749" s="32"/>
      <c r="H749" s="32"/>
      <c r="I749" s="32"/>
      <c r="J749" s="32"/>
      <c r="K749" s="32"/>
      <c r="L749" s="32"/>
      <c r="M749" s="32"/>
    </row>
    <row r="750" spans="1:13" s="7" customFormat="1" x14ac:dyDescent="0.3">
      <c r="A750" s="32"/>
      <c r="B750" s="32"/>
      <c r="C750" s="31"/>
      <c r="D750" s="43"/>
      <c r="E750" s="43"/>
      <c r="F750" s="32"/>
      <c r="G750" s="32"/>
      <c r="H750" s="32"/>
      <c r="I750" s="32"/>
      <c r="J750" s="32"/>
      <c r="K750" s="32"/>
      <c r="L750" s="32"/>
      <c r="M750" s="32"/>
    </row>
    <row r="751" spans="1:13" s="7" customFormat="1" x14ac:dyDescent="0.3">
      <c r="A751" s="32"/>
      <c r="B751" s="32"/>
      <c r="C751" s="31"/>
      <c r="D751" s="43"/>
      <c r="E751" s="43"/>
      <c r="F751" s="32"/>
      <c r="G751" s="32"/>
      <c r="H751" s="32"/>
      <c r="I751" s="32"/>
      <c r="J751" s="32"/>
      <c r="K751" s="32"/>
      <c r="L751" s="32"/>
      <c r="M751" s="32"/>
    </row>
    <row r="752" spans="1:13" s="7" customFormat="1" x14ac:dyDescent="0.3">
      <c r="A752" s="32"/>
      <c r="B752" s="32"/>
      <c r="C752" s="31"/>
      <c r="D752" s="43"/>
      <c r="E752" s="43"/>
      <c r="F752" s="32"/>
      <c r="G752" s="32"/>
      <c r="H752" s="32"/>
      <c r="I752" s="32"/>
      <c r="J752" s="32"/>
      <c r="K752" s="32"/>
      <c r="L752" s="32"/>
      <c r="M752" s="32"/>
    </row>
    <row r="753" spans="1:13" s="7" customFormat="1" x14ac:dyDescent="0.3">
      <c r="A753" s="32"/>
      <c r="B753" s="32"/>
      <c r="C753" s="31"/>
      <c r="D753" s="43"/>
      <c r="E753" s="43"/>
      <c r="F753" s="32"/>
      <c r="G753" s="32"/>
      <c r="H753" s="32"/>
      <c r="I753" s="32"/>
      <c r="J753" s="32"/>
      <c r="K753" s="32"/>
      <c r="L753" s="32"/>
      <c r="M753" s="32"/>
    </row>
    <row r="754" spans="1:13" s="7" customFormat="1" x14ac:dyDescent="0.3">
      <c r="A754" s="32"/>
      <c r="B754" s="32"/>
      <c r="C754" s="31"/>
      <c r="D754" s="43"/>
      <c r="E754" s="43"/>
      <c r="F754" s="32"/>
      <c r="G754" s="32"/>
      <c r="H754" s="32"/>
      <c r="I754" s="32"/>
      <c r="J754" s="32"/>
      <c r="K754" s="32"/>
      <c r="L754" s="32"/>
      <c r="M754" s="32"/>
    </row>
    <row r="755" spans="1:13" s="7" customFormat="1" x14ac:dyDescent="0.3">
      <c r="A755" s="32"/>
      <c r="B755" s="32"/>
      <c r="C755" s="31"/>
      <c r="D755" s="43"/>
      <c r="E755" s="43"/>
      <c r="F755" s="32"/>
      <c r="G755" s="32"/>
      <c r="H755" s="32"/>
      <c r="I755" s="32"/>
      <c r="J755" s="32"/>
      <c r="K755" s="32"/>
      <c r="L755" s="32"/>
      <c r="M755" s="32"/>
    </row>
    <row r="756" spans="1:13" s="7" customFormat="1" x14ac:dyDescent="0.3">
      <c r="A756" s="32"/>
      <c r="B756" s="32"/>
      <c r="C756" s="31"/>
      <c r="D756" s="43"/>
      <c r="E756" s="43"/>
      <c r="F756" s="32"/>
      <c r="G756" s="32"/>
      <c r="H756" s="32"/>
      <c r="I756" s="32"/>
      <c r="J756" s="32"/>
      <c r="K756" s="32"/>
      <c r="L756" s="32"/>
      <c r="M756" s="32"/>
    </row>
    <row r="757" spans="1:13" s="7" customFormat="1" x14ac:dyDescent="0.3">
      <c r="A757" s="32"/>
      <c r="B757" s="32"/>
      <c r="C757" s="31"/>
      <c r="D757" s="43"/>
      <c r="E757" s="43"/>
      <c r="F757" s="32"/>
      <c r="G757" s="32"/>
      <c r="H757" s="32"/>
      <c r="I757" s="32"/>
      <c r="J757" s="32"/>
      <c r="K757" s="32"/>
      <c r="L757" s="32"/>
      <c r="M757" s="32"/>
    </row>
    <row r="758" spans="1:13" s="7" customFormat="1" x14ac:dyDescent="0.3">
      <c r="A758" s="32"/>
      <c r="B758" s="32"/>
      <c r="C758" s="31"/>
      <c r="D758" s="43"/>
      <c r="E758" s="43"/>
      <c r="F758" s="32"/>
      <c r="G758" s="32"/>
      <c r="H758" s="32"/>
      <c r="I758" s="32"/>
      <c r="J758" s="32"/>
      <c r="K758" s="32"/>
      <c r="L758" s="32"/>
      <c r="M758" s="32"/>
    </row>
    <row r="759" spans="1:13" s="7" customFormat="1" x14ac:dyDescent="0.3">
      <c r="A759" s="32"/>
      <c r="B759" s="32"/>
      <c r="C759" s="31"/>
      <c r="D759" s="43"/>
      <c r="E759" s="43"/>
      <c r="F759" s="32"/>
      <c r="G759" s="32"/>
      <c r="H759" s="32"/>
      <c r="I759" s="32"/>
      <c r="J759" s="32"/>
      <c r="K759" s="32"/>
      <c r="L759" s="32"/>
      <c r="M759" s="32"/>
    </row>
    <row r="760" spans="1:13" s="7" customFormat="1" x14ac:dyDescent="0.3">
      <c r="A760" s="32"/>
      <c r="B760" s="32"/>
      <c r="C760" s="31"/>
      <c r="D760" s="43"/>
      <c r="E760" s="43"/>
      <c r="F760" s="32"/>
      <c r="G760" s="32"/>
      <c r="H760" s="32"/>
      <c r="I760" s="32"/>
      <c r="J760" s="32"/>
      <c r="K760" s="32"/>
      <c r="L760" s="32"/>
      <c r="M760" s="32"/>
    </row>
    <row r="761" spans="1:13" s="7" customFormat="1" x14ac:dyDescent="0.3">
      <c r="A761" s="32"/>
      <c r="B761" s="32"/>
      <c r="C761" s="31"/>
      <c r="D761" s="43"/>
      <c r="E761" s="43"/>
      <c r="F761" s="32"/>
      <c r="G761" s="32"/>
      <c r="H761" s="32"/>
      <c r="I761" s="32"/>
      <c r="J761" s="32"/>
      <c r="K761" s="32"/>
      <c r="L761" s="32"/>
      <c r="M761" s="32"/>
    </row>
    <row r="762" spans="1:13" s="7" customFormat="1" x14ac:dyDescent="0.3">
      <c r="A762" s="32"/>
      <c r="B762" s="32"/>
      <c r="C762" s="31"/>
      <c r="D762" s="43"/>
      <c r="E762" s="43"/>
      <c r="F762" s="32"/>
      <c r="G762" s="32"/>
      <c r="H762" s="32"/>
      <c r="I762" s="32"/>
      <c r="J762" s="32"/>
      <c r="K762" s="32"/>
      <c r="L762" s="32"/>
      <c r="M762" s="32"/>
    </row>
    <row r="763" spans="1:13" s="7" customFormat="1" x14ac:dyDescent="0.3">
      <c r="A763" s="32"/>
      <c r="B763" s="32"/>
      <c r="C763" s="31"/>
      <c r="D763" s="43"/>
      <c r="E763" s="43"/>
      <c r="F763" s="32"/>
      <c r="G763" s="32"/>
      <c r="H763" s="32"/>
      <c r="I763" s="32"/>
      <c r="J763" s="32"/>
      <c r="K763" s="32"/>
      <c r="L763" s="32"/>
      <c r="M763" s="32"/>
    </row>
    <row r="764" spans="1:13" s="7" customFormat="1" x14ac:dyDescent="0.3">
      <c r="A764" s="32"/>
      <c r="B764" s="32"/>
      <c r="C764" s="31"/>
      <c r="D764" s="43"/>
      <c r="E764" s="43"/>
      <c r="F764" s="32"/>
      <c r="G764" s="32"/>
      <c r="H764" s="32"/>
      <c r="I764" s="32"/>
      <c r="J764" s="32"/>
      <c r="K764" s="32"/>
      <c r="L764" s="32"/>
      <c r="M764" s="32"/>
    </row>
    <row r="765" spans="1:13" s="7" customFormat="1" x14ac:dyDescent="0.3">
      <c r="A765" s="32"/>
      <c r="B765" s="32"/>
      <c r="C765" s="31"/>
      <c r="D765" s="43"/>
      <c r="E765" s="43"/>
      <c r="F765" s="32"/>
      <c r="G765" s="32"/>
      <c r="H765" s="32"/>
      <c r="I765" s="32"/>
      <c r="J765" s="32"/>
      <c r="K765" s="32"/>
      <c r="L765" s="32"/>
      <c r="M765" s="32"/>
    </row>
    <row r="766" spans="1:13" s="7" customFormat="1" x14ac:dyDescent="0.3">
      <c r="A766" s="32"/>
      <c r="B766" s="32"/>
      <c r="C766" s="31"/>
      <c r="D766" s="43"/>
      <c r="E766" s="43"/>
      <c r="F766" s="32"/>
      <c r="G766" s="32"/>
      <c r="H766" s="32"/>
      <c r="I766" s="32"/>
      <c r="J766" s="32"/>
      <c r="K766" s="32"/>
      <c r="L766" s="32"/>
      <c r="M766" s="32"/>
    </row>
    <row r="767" spans="1:13" s="7" customFormat="1" x14ac:dyDescent="0.3">
      <c r="A767" s="32"/>
      <c r="B767" s="32"/>
      <c r="C767" s="31"/>
      <c r="D767" s="43"/>
      <c r="E767" s="43"/>
      <c r="F767" s="32"/>
      <c r="G767" s="32"/>
      <c r="H767" s="32"/>
      <c r="I767" s="32"/>
      <c r="J767" s="32"/>
      <c r="K767" s="32"/>
      <c r="L767" s="32"/>
      <c r="M767" s="32"/>
    </row>
    <row r="768" spans="1:13" s="7" customFormat="1" x14ac:dyDescent="0.3">
      <c r="A768" s="32"/>
      <c r="B768" s="32"/>
      <c r="C768" s="31"/>
      <c r="D768" s="43"/>
      <c r="E768" s="43"/>
      <c r="F768" s="32"/>
      <c r="G768" s="32"/>
      <c r="H768" s="32"/>
      <c r="I768" s="32"/>
      <c r="J768" s="32"/>
      <c r="K768" s="32"/>
      <c r="L768" s="32"/>
      <c r="M768" s="32"/>
    </row>
    <row r="769" spans="1:13" s="7" customFormat="1" x14ac:dyDescent="0.3">
      <c r="A769" s="32"/>
      <c r="B769" s="32"/>
      <c r="C769" s="31"/>
      <c r="D769" s="43"/>
      <c r="E769" s="43"/>
      <c r="F769" s="32"/>
      <c r="G769" s="32"/>
      <c r="H769" s="32"/>
      <c r="I769" s="32"/>
      <c r="J769" s="32"/>
      <c r="K769" s="32"/>
      <c r="L769" s="32"/>
      <c r="M769" s="32"/>
    </row>
    <row r="770" spans="1:13" s="7" customFormat="1" x14ac:dyDescent="0.3">
      <c r="A770" s="32"/>
      <c r="B770" s="32"/>
      <c r="C770" s="31"/>
      <c r="D770" s="43"/>
      <c r="E770" s="43"/>
      <c r="F770" s="32"/>
      <c r="G770" s="32"/>
      <c r="H770" s="32"/>
      <c r="I770" s="32"/>
      <c r="J770" s="32"/>
      <c r="K770" s="32"/>
      <c r="L770" s="32"/>
      <c r="M770" s="32"/>
    </row>
    <row r="771" spans="1:13" s="7" customFormat="1" x14ac:dyDescent="0.3">
      <c r="A771" s="32"/>
      <c r="B771" s="32"/>
      <c r="C771" s="31"/>
      <c r="D771" s="43"/>
      <c r="E771" s="43"/>
      <c r="F771" s="32"/>
      <c r="G771" s="32"/>
      <c r="H771" s="32"/>
      <c r="I771" s="32"/>
      <c r="J771" s="32"/>
      <c r="K771" s="32"/>
      <c r="L771" s="32"/>
      <c r="M771" s="32"/>
    </row>
    <row r="772" spans="1:13" s="7" customFormat="1" x14ac:dyDescent="0.3">
      <c r="A772" s="32"/>
      <c r="B772" s="32"/>
      <c r="C772" s="31"/>
      <c r="D772" s="43"/>
      <c r="E772" s="43"/>
      <c r="F772" s="32"/>
      <c r="G772" s="32"/>
      <c r="H772" s="32"/>
      <c r="I772" s="32"/>
      <c r="J772" s="32"/>
      <c r="K772" s="32"/>
      <c r="L772" s="32"/>
      <c r="M772" s="32"/>
    </row>
    <row r="773" spans="1:13" s="7" customFormat="1" x14ac:dyDescent="0.3">
      <c r="A773" s="32"/>
      <c r="B773" s="32"/>
      <c r="C773" s="31"/>
      <c r="D773" s="43"/>
      <c r="E773" s="43"/>
      <c r="F773" s="32"/>
      <c r="G773" s="32"/>
      <c r="H773" s="32"/>
      <c r="I773" s="32"/>
      <c r="J773" s="32"/>
      <c r="K773" s="32"/>
      <c r="L773" s="32"/>
      <c r="M773" s="32"/>
    </row>
    <row r="774" spans="1:13" s="7" customFormat="1" x14ac:dyDescent="0.3">
      <c r="A774" s="32"/>
      <c r="B774" s="32"/>
      <c r="C774" s="31"/>
      <c r="D774" s="43"/>
      <c r="E774" s="43"/>
      <c r="F774" s="32"/>
      <c r="G774" s="32"/>
      <c r="H774" s="32"/>
      <c r="I774" s="32"/>
      <c r="J774" s="32"/>
      <c r="K774" s="32"/>
      <c r="L774" s="32"/>
      <c r="M774" s="32"/>
    </row>
    <row r="775" spans="1:13" s="7" customFormat="1" x14ac:dyDescent="0.3">
      <c r="A775" s="32"/>
      <c r="B775" s="32"/>
      <c r="C775" s="31"/>
      <c r="D775" s="43"/>
      <c r="E775" s="43"/>
      <c r="F775" s="32"/>
      <c r="G775" s="32"/>
      <c r="H775" s="32"/>
      <c r="I775" s="32"/>
      <c r="J775" s="32"/>
      <c r="K775" s="32"/>
      <c r="L775" s="32"/>
      <c r="M775" s="32"/>
    </row>
    <row r="776" spans="1:13" s="7" customFormat="1" x14ac:dyDescent="0.3">
      <c r="A776" s="32"/>
      <c r="B776" s="32"/>
      <c r="C776" s="31"/>
      <c r="D776" s="43"/>
      <c r="E776" s="43"/>
      <c r="F776" s="32"/>
      <c r="G776" s="32"/>
      <c r="H776" s="32"/>
      <c r="I776" s="32"/>
      <c r="J776" s="32"/>
      <c r="K776" s="32"/>
      <c r="L776" s="32"/>
      <c r="M776" s="32"/>
    </row>
    <row r="777" spans="1:13" s="7" customFormat="1" x14ac:dyDescent="0.3">
      <c r="A777" s="32"/>
      <c r="B777" s="32"/>
      <c r="C777" s="31"/>
      <c r="D777" s="43"/>
      <c r="E777" s="43"/>
      <c r="F777" s="32"/>
      <c r="G777" s="32"/>
      <c r="H777" s="32"/>
      <c r="I777" s="32"/>
      <c r="J777" s="32"/>
      <c r="K777" s="32"/>
      <c r="L777" s="32"/>
      <c r="M777" s="32"/>
    </row>
    <row r="778" spans="1:13" s="7" customFormat="1" x14ac:dyDescent="0.3">
      <c r="A778" s="32"/>
      <c r="B778" s="32"/>
      <c r="C778" s="31"/>
      <c r="D778" s="43"/>
      <c r="E778" s="43"/>
      <c r="F778" s="32"/>
      <c r="G778" s="32"/>
      <c r="H778" s="32"/>
      <c r="I778" s="32"/>
      <c r="J778" s="32"/>
      <c r="K778" s="32"/>
      <c r="L778" s="32"/>
      <c r="M778" s="32"/>
    </row>
    <row r="779" spans="1:13" s="7" customFormat="1" x14ac:dyDescent="0.3">
      <c r="A779" s="32"/>
      <c r="B779" s="32"/>
      <c r="C779" s="31"/>
      <c r="D779" s="43"/>
      <c r="E779" s="43"/>
      <c r="F779" s="32"/>
      <c r="G779" s="32"/>
      <c r="H779" s="32"/>
      <c r="I779" s="32"/>
      <c r="J779" s="32"/>
      <c r="K779" s="32"/>
      <c r="L779" s="32"/>
      <c r="M779" s="32"/>
    </row>
    <row r="780" spans="1:13" s="7" customFormat="1" x14ac:dyDescent="0.3">
      <c r="A780" s="32"/>
      <c r="B780" s="32"/>
      <c r="C780" s="31"/>
      <c r="D780" s="43"/>
      <c r="E780" s="43"/>
      <c r="F780" s="32"/>
      <c r="G780" s="32"/>
      <c r="H780" s="32"/>
      <c r="I780" s="32"/>
      <c r="J780" s="32"/>
      <c r="K780" s="32"/>
      <c r="L780" s="32"/>
      <c r="M780" s="32"/>
    </row>
    <row r="781" spans="1:13" s="7" customFormat="1" x14ac:dyDescent="0.3">
      <c r="A781" s="32"/>
      <c r="B781" s="32"/>
      <c r="C781" s="31"/>
      <c r="D781" s="43"/>
      <c r="E781" s="43"/>
      <c r="F781" s="32"/>
      <c r="G781" s="32"/>
      <c r="H781" s="32"/>
      <c r="I781" s="32"/>
      <c r="J781" s="32"/>
      <c r="K781" s="32"/>
      <c r="L781" s="32"/>
      <c r="M781" s="32"/>
    </row>
    <row r="782" spans="1:13" s="7" customFormat="1" x14ac:dyDescent="0.3">
      <c r="A782" s="32"/>
      <c r="B782" s="32"/>
      <c r="C782" s="31"/>
      <c r="D782" s="43"/>
      <c r="E782" s="43"/>
      <c r="F782" s="32"/>
      <c r="G782" s="32"/>
      <c r="H782" s="32"/>
      <c r="I782" s="32"/>
      <c r="J782" s="32"/>
      <c r="K782" s="32"/>
      <c r="L782" s="32"/>
      <c r="M782" s="32"/>
    </row>
    <row r="783" spans="1:13" s="7" customFormat="1" x14ac:dyDescent="0.3">
      <c r="A783" s="32"/>
      <c r="B783" s="32"/>
      <c r="C783" s="31"/>
      <c r="D783" s="43"/>
      <c r="E783" s="43"/>
      <c r="F783" s="32"/>
      <c r="G783" s="32"/>
      <c r="H783" s="32"/>
      <c r="I783" s="32"/>
      <c r="J783" s="32"/>
      <c r="K783" s="32"/>
      <c r="L783" s="32"/>
      <c r="M783" s="32"/>
    </row>
    <row r="784" spans="1:13" s="7" customFormat="1" x14ac:dyDescent="0.3">
      <c r="A784" s="32"/>
      <c r="B784" s="32"/>
      <c r="C784" s="31"/>
      <c r="D784" s="43"/>
      <c r="E784" s="43"/>
      <c r="F784" s="32"/>
      <c r="G784" s="32"/>
      <c r="H784" s="32"/>
      <c r="I784" s="32"/>
      <c r="J784" s="32"/>
      <c r="K784" s="32"/>
      <c r="L784" s="32"/>
      <c r="M784" s="32"/>
    </row>
    <row r="785" spans="1:13" s="7" customFormat="1" x14ac:dyDescent="0.3">
      <c r="A785" s="32"/>
      <c r="B785" s="32"/>
      <c r="C785" s="31"/>
      <c r="D785" s="43"/>
      <c r="E785" s="43"/>
      <c r="F785" s="32"/>
      <c r="G785" s="32"/>
      <c r="H785" s="32"/>
      <c r="I785" s="32"/>
      <c r="J785" s="32"/>
      <c r="K785" s="32"/>
      <c r="L785" s="32"/>
      <c r="M785" s="32"/>
    </row>
    <row r="786" spans="1:13" s="7" customFormat="1" x14ac:dyDescent="0.3">
      <c r="A786" s="32"/>
      <c r="B786" s="32"/>
      <c r="C786" s="31"/>
      <c r="D786" s="43"/>
      <c r="E786" s="43"/>
      <c r="F786" s="32"/>
      <c r="G786" s="32"/>
      <c r="H786" s="32"/>
      <c r="I786" s="32"/>
      <c r="J786" s="32"/>
      <c r="K786" s="32"/>
      <c r="L786" s="32"/>
      <c r="M786" s="32"/>
    </row>
    <row r="787" spans="1:13" s="7" customFormat="1" x14ac:dyDescent="0.3">
      <c r="A787" s="32"/>
      <c r="B787" s="32"/>
      <c r="C787" s="31"/>
      <c r="D787" s="43"/>
      <c r="E787" s="43"/>
      <c r="F787" s="32"/>
      <c r="G787" s="32"/>
      <c r="H787" s="32"/>
      <c r="I787" s="32"/>
      <c r="J787" s="32"/>
      <c r="K787" s="32"/>
      <c r="L787" s="32"/>
      <c r="M787" s="32"/>
    </row>
    <row r="788" spans="1:13" s="7" customFormat="1" x14ac:dyDescent="0.3">
      <c r="A788" s="32"/>
      <c r="B788" s="32"/>
      <c r="C788" s="31"/>
      <c r="D788" s="43"/>
      <c r="E788" s="43"/>
      <c r="F788" s="32"/>
      <c r="G788" s="32"/>
      <c r="H788" s="32"/>
      <c r="I788" s="32"/>
      <c r="J788" s="32"/>
      <c r="K788" s="32"/>
      <c r="L788" s="32"/>
      <c r="M788" s="32"/>
    </row>
    <row r="789" spans="1:13" s="7" customFormat="1" x14ac:dyDescent="0.3">
      <c r="A789" s="32"/>
      <c r="B789" s="32"/>
      <c r="C789" s="31"/>
      <c r="D789" s="43"/>
      <c r="E789" s="43"/>
      <c r="F789" s="32"/>
      <c r="G789" s="32"/>
      <c r="H789" s="32"/>
      <c r="I789" s="32"/>
      <c r="J789" s="32"/>
      <c r="K789" s="32"/>
      <c r="L789" s="32"/>
      <c r="M789" s="32"/>
    </row>
    <row r="790" spans="1:13" s="7" customFormat="1" x14ac:dyDescent="0.3">
      <c r="A790" s="32"/>
      <c r="B790" s="32"/>
      <c r="C790" s="31"/>
      <c r="D790" s="43"/>
      <c r="E790" s="43"/>
      <c r="F790" s="32"/>
      <c r="G790" s="32"/>
      <c r="H790" s="32"/>
      <c r="I790" s="32"/>
      <c r="J790" s="32"/>
      <c r="K790" s="32"/>
      <c r="L790" s="32"/>
      <c r="M790" s="32"/>
    </row>
    <row r="791" spans="1:13" s="7" customFormat="1" x14ac:dyDescent="0.3">
      <c r="A791" s="32"/>
      <c r="B791" s="32"/>
      <c r="C791" s="31"/>
      <c r="D791" s="43"/>
      <c r="E791" s="43"/>
      <c r="F791" s="32"/>
      <c r="G791" s="32"/>
      <c r="H791" s="32"/>
      <c r="I791" s="32"/>
      <c r="J791" s="32"/>
      <c r="K791" s="32"/>
      <c r="L791" s="32"/>
      <c r="M791" s="32"/>
    </row>
    <row r="792" spans="1:13" s="7" customFormat="1" x14ac:dyDescent="0.3">
      <c r="A792" s="32"/>
      <c r="B792" s="32"/>
      <c r="C792" s="31"/>
      <c r="D792" s="43"/>
      <c r="E792" s="43"/>
      <c r="F792" s="32"/>
      <c r="G792" s="32"/>
      <c r="H792" s="32"/>
      <c r="I792" s="32"/>
      <c r="J792" s="32"/>
      <c r="K792" s="32"/>
      <c r="L792" s="32"/>
      <c r="M792" s="32"/>
    </row>
    <row r="793" spans="1:13" s="7" customFormat="1" x14ac:dyDescent="0.3">
      <c r="A793" s="32"/>
      <c r="B793" s="32"/>
      <c r="C793" s="31"/>
      <c r="D793" s="43"/>
      <c r="E793" s="43"/>
      <c r="F793" s="32"/>
      <c r="G793" s="32"/>
      <c r="H793" s="32"/>
      <c r="I793" s="32"/>
      <c r="J793" s="32"/>
      <c r="K793" s="32"/>
      <c r="L793" s="32"/>
      <c r="M793" s="32"/>
    </row>
    <row r="794" spans="1:13" s="7" customFormat="1" x14ac:dyDescent="0.3">
      <c r="A794" s="32"/>
      <c r="B794" s="32"/>
      <c r="C794" s="31"/>
      <c r="D794" s="43"/>
      <c r="E794" s="43"/>
      <c r="F794" s="32"/>
      <c r="G794" s="32"/>
      <c r="H794" s="32"/>
      <c r="I794" s="32"/>
      <c r="J794" s="32"/>
      <c r="K794" s="32"/>
      <c r="L794" s="32"/>
      <c r="M794" s="32"/>
    </row>
    <row r="795" spans="1:13" s="7" customFormat="1" x14ac:dyDescent="0.3">
      <c r="A795" s="32"/>
      <c r="B795" s="32"/>
      <c r="C795" s="31"/>
      <c r="D795" s="43"/>
      <c r="E795" s="43"/>
      <c r="F795" s="32"/>
      <c r="G795" s="32"/>
      <c r="H795" s="32"/>
      <c r="I795" s="32"/>
      <c r="J795" s="32"/>
      <c r="K795" s="32"/>
      <c r="L795" s="32"/>
      <c r="M795" s="32"/>
    </row>
    <row r="796" spans="1:13" s="7" customFormat="1" x14ac:dyDescent="0.3">
      <c r="A796" s="32"/>
      <c r="B796" s="32"/>
      <c r="C796" s="31"/>
      <c r="D796" s="43"/>
      <c r="E796" s="43"/>
      <c r="F796" s="32"/>
      <c r="G796" s="32"/>
      <c r="H796" s="32"/>
      <c r="I796" s="32"/>
      <c r="J796" s="32"/>
      <c r="K796" s="32"/>
      <c r="L796" s="32"/>
      <c r="M796" s="32"/>
    </row>
    <row r="797" spans="1:13" s="7" customFormat="1" x14ac:dyDescent="0.3">
      <c r="A797" s="32"/>
      <c r="B797" s="32"/>
      <c r="C797" s="31"/>
      <c r="D797" s="43"/>
      <c r="E797" s="43"/>
      <c r="F797" s="32"/>
      <c r="G797" s="32"/>
      <c r="H797" s="32"/>
      <c r="I797" s="32"/>
      <c r="J797" s="32"/>
      <c r="K797" s="32"/>
      <c r="L797" s="32"/>
      <c r="M797" s="32"/>
    </row>
    <row r="798" spans="1:13" s="7" customFormat="1" x14ac:dyDescent="0.3">
      <c r="A798" s="32"/>
      <c r="B798" s="32"/>
      <c r="C798" s="31"/>
      <c r="D798" s="43"/>
      <c r="E798" s="43"/>
      <c r="F798" s="32"/>
      <c r="G798" s="32"/>
      <c r="H798" s="32"/>
      <c r="I798" s="32"/>
      <c r="J798" s="32"/>
      <c r="K798" s="32"/>
      <c r="L798" s="32"/>
      <c r="M798" s="32"/>
    </row>
    <row r="799" spans="1:13" s="7" customFormat="1" x14ac:dyDescent="0.3">
      <c r="A799" s="32"/>
      <c r="B799" s="32"/>
      <c r="C799" s="31"/>
      <c r="D799" s="43"/>
      <c r="E799" s="43"/>
      <c r="F799" s="32"/>
      <c r="G799" s="32"/>
      <c r="H799" s="32"/>
      <c r="I799" s="32"/>
      <c r="J799" s="32"/>
      <c r="K799" s="32"/>
      <c r="L799" s="32"/>
      <c r="M799" s="32"/>
    </row>
    <row r="800" spans="1:13" s="7" customFormat="1" x14ac:dyDescent="0.3">
      <c r="A800" s="32"/>
      <c r="B800" s="32"/>
      <c r="C800" s="31"/>
      <c r="D800" s="43"/>
      <c r="E800" s="43"/>
      <c r="F800" s="32"/>
      <c r="G800" s="32"/>
      <c r="H800" s="32"/>
      <c r="I800" s="32"/>
      <c r="J800" s="32"/>
      <c r="K800" s="32"/>
      <c r="L800" s="32"/>
      <c r="M800" s="32"/>
    </row>
    <row r="801" spans="1:13" s="7" customFormat="1" x14ac:dyDescent="0.3">
      <c r="A801" s="32"/>
      <c r="B801" s="32"/>
      <c r="C801" s="31"/>
      <c r="D801" s="43"/>
      <c r="E801" s="43"/>
      <c r="F801" s="32"/>
      <c r="G801" s="32"/>
      <c r="H801" s="32"/>
      <c r="I801" s="32"/>
      <c r="J801" s="32"/>
      <c r="K801" s="32"/>
      <c r="L801" s="32"/>
      <c r="M801" s="32"/>
    </row>
    <row r="802" spans="1:13" s="7" customFormat="1" x14ac:dyDescent="0.3">
      <c r="A802" s="32"/>
      <c r="B802" s="32"/>
      <c r="C802" s="31"/>
      <c r="D802" s="43"/>
      <c r="E802" s="43"/>
      <c r="F802" s="32"/>
      <c r="G802" s="32"/>
      <c r="H802" s="32"/>
      <c r="I802" s="32"/>
      <c r="J802" s="32"/>
      <c r="K802" s="32"/>
      <c r="L802" s="32"/>
      <c r="M802" s="32"/>
    </row>
    <row r="803" spans="1:13" s="7" customFormat="1" x14ac:dyDescent="0.3">
      <c r="A803" s="32"/>
      <c r="B803" s="32"/>
      <c r="C803" s="31"/>
      <c r="D803" s="43"/>
      <c r="E803" s="43"/>
      <c r="F803" s="32"/>
      <c r="G803" s="32"/>
      <c r="H803" s="32"/>
      <c r="I803" s="32"/>
      <c r="J803" s="32"/>
      <c r="K803" s="32"/>
      <c r="L803" s="32"/>
      <c r="M803" s="32"/>
    </row>
    <row r="804" spans="1:13" s="7" customFormat="1" x14ac:dyDescent="0.3">
      <c r="A804" s="32"/>
      <c r="B804" s="32"/>
      <c r="C804" s="31"/>
      <c r="D804" s="43"/>
      <c r="E804" s="43"/>
      <c r="F804" s="32"/>
      <c r="G804" s="32"/>
      <c r="H804" s="32"/>
      <c r="I804" s="32"/>
      <c r="J804" s="32"/>
      <c r="K804" s="32"/>
      <c r="L804" s="32"/>
      <c r="M804" s="32"/>
    </row>
    <row r="805" spans="1:13" s="7" customFormat="1" x14ac:dyDescent="0.3">
      <c r="A805" s="32"/>
      <c r="B805" s="32"/>
      <c r="C805" s="31"/>
      <c r="D805" s="43"/>
      <c r="E805" s="43"/>
      <c r="F805" s="32"/>
      <c r="G805" s="32"/>
      <c r="H805" s="32"/>
      <c r="I805" s="32"/>
      <c r="J805" s="32"/>
      <c r="K805" s="32"/>
      <c r="L805" s="32"/>
      <c r="M805" s="32"/>
    </row>
    <row r="806" spans="1:13" s="7" customFormat="1" x14ac:dyDescent="0.3">
      <c r="A806" s="32"/>
      <c r="B806" s="32"/>
      <c r="C806" s="31"/>
      <c r="D806" s="43"/>
      <c r="E806" s="43"/>
      <c r="F806" s="32"/>
      <c r="G806" s="32"/>
      <c r="H806" s="32"/>
      <c r="I806" s="32"/>
      <c r="J806" s="32"/>
      <c r="K806" s="32"/>
      <c r="L806" s="32"/>
      <c r="M806" s="32"/>
    </row>
    <row r="807" spans="1:13" s="7" customFormat="1" x14ac:dyDescent="0.3">
      <c r="A807" s="32"/>
      <c r="B807" s="32"/>
      <c r="C807" s="31"/>
      <c r="D807" s="43"/>
      <c r="E807" s="43"/>
      <c r="F807" s="32"/>
      <c r="G807" s="32"/>
      <c r="H807" s="32"/>
      <c r="I807" s="32"/>
      <c r="J807" s="32"/>
      <c r="K807" s="32"/>
      <c r="L807" s="32"/>
      <c r="M807" s="32"/>
    </row>
    <row r="808" spans="1:13" s="7" customFormat="1" x14ac:dyDescent="0.3">
      <c r="A808" s="32"/>
      <c r="B808" s="32"/>
      <c r="C808" s="31"/>
      <c r="D808" s="43"/>
      <c r="E808" s="43"/>
      <c r="F808" s="32"/>
      <c r="G808" s="32"/>
      <c r="H808" s="32"/>
      <c r="I808" s="32"/>
      <c r="J808" s="32"/>
      <c r="K808" s="32"/>
      <c r="L808" s="32"/>
      <c r="M808" s="32"/>
    </row>
    <row r="809" spans="1:13" s="7" customFormat="1" x14ac:dyDescent="0.3">
      <c r="A809" s="32"/>
      <c r="B809" s="32"/>
      <c r="C809" s="31"/>
      <c r="D809" s="43"/>
      <c r="E809" s="43"/>
      <c r="F809" s="32"/>
      <c r="G809" s="32"/>
      <c r="H809" s="32"/>
      <c r="I809" s="32"/>
      <c r="J809" s="32"/>
      <c r="K809" s="32"/>
      <c r="L809" s="32"/>
      <c r="M809" s="32"/>
    </row>
    <row r="810" spans="1:13" s="7" customFormat="1" x14ac:dyDescent="0.3">
      <c r="A810" s="32"/>
      <c r="B810" s="32"/>
      <c r="C810" s="31"/>
      <c r="D810" s="43"/>
      <c r="E810" s="43"/>
      <c r="F810" s="32"/>
      <c r="G810" s="32"/>
      <c r="H810" s="32"/>
      <c r="I810" s="32"/>
      <c r="J810" s="32"/>
      <c r="K810" s="32"/>
      <c r="L810" s="32"/>
      <c r="M810" s="32"/>
    </row>
    <row r="811" spans="1:13" s="7" customFormat="1" x14ac:dyDescent="0.3">
      <c r="A811" s="32"/>
      <c r="B811" s="32"/>
      <c r="C811" s="31"/>
      <c r="D811" s="43"/>
      <c r="E811" s="43"/>
      <c r="F811" s="32"/>
      <c r="G811" s="32"/>
      <c r="H811" s="32"/>
      <c r="I811" s="32"/>
      <c r="J811" s="32"/>
      <c r="K811" s="32"/>
      <c r="L811" s="32"/>
      <c r="M811" s="32"/>
    </row>
    <row r="812" spans="1:13" s="7" customFormat="1" x14ac:dyDescent="0.3">
      <c r="A812" s="32"/>
      <c r="B812" s="32"/>
      <c r="C812" s="31"/>
      <c r="D812" s="43"/>
      <c r="E812" s="43"/>
      <c r="F812" s="32"/>
      <c r="G812" s="32"/>
      <c r="H812" s="32"/>
      <c r="I812" s="32"/>
      <c r="J812" s="32"/>
      <c r="K812" s="32"/>
      <c r="L812" s="32"/>
      <c r="M812" s="32"/>
    </row>
    <row r="813" spans="1:13" s="7" customFormat="1" x14ac:dyDescent="0.3">
      <c r="A813" s="32"/>
      <c r="B813" s="32"/>
      <c r="C813" s="31"/>
      <c r="D813" s="43"/>
      <c r="E813" s="43"/>
      <c r="F813" s="32"/>
      <c r="G813" s="32"/>
      <c r="H813" s="32"/>
      <c r="I813" s="32"/>
      <c r="J813" s="32"/>
      <c r="K813" s="32"/>
      <c r="L813" s="32"/>
      <c r="M813" s="32"/>
    </row>
    <row r="814" spans="1:13" s="7" customFormat="1" x14ac:dyDescent="0.3">
      <c r="A814" s="32"/>
      <c r="B814" s="32"/>
      <c r="C814" s="31"/>
      <c r="D814" s="43"/>
      <c r="E814" s="43"/>
      <c r="F814" s="32"/>
      <c r="G814" s="32"/>
      <c r="H814" s="32"/>
      <c r="I814" s="32"/>
      <c r="J814" s="32"/>
      <c r="K814" s="32"/>
      <c r="L814" s="32"/>
      <c r="M814" s="32"/>
    </row>
    <row r="815" spans="1:13" s="7" customFormat="1" x14ac:dyDescent="0.3">
      <c r="A815" s="32"/>
      <c r="B815" s="32"/>
      <c r="C815" s="31"/>
      <c r="D815" s="43"/>
      <c r="E815" s="43"/>
      <c r="F815" s="32"/>
      <c r="G815" s="32"/>
      <c r="H815" s="32"/>
      <c r="I815" s="32"/>
      <c r="J815" s="32"/>
      <c r="K815" s="32"/>
      <c r="L815" s="32"/>
      <c r="M815" s="32"/>
    </row>
    <row r="816" spans="1:13" s="7" customFormat="1" x14ac:dyDescent="0.3">
      <c r="A816" s="32"/>
      <c r="B816" s="32"/>
      <c r="C816" s="31"/>
      <c r="D816" s="43"/>
      <c r="E816" s="43"/>
      <c r="F816" s="32"/>
      <c r="G816" s="32"/>
      <c r="H816" s="32"/>
      <c r="I816" s="32"/>
      <c r="J816" s="32"/>
      <c r="K816" s="32"/>
      <c r="L816" s="32"/>
      <c r="M816" s="32"/>
    </row>
    <row r="817" spans="1:13" s="7" customFormat="1" x14ac:dyDescent="0.3">
      <c r="A817" s="32"/>
      <c r="B817" s="32"/>
      <c r="C817" s="31"/>
      <c r="D817" s="43"/>
      <c r="E817" s="43"/>
      <c r="F817" s="32"/>
      <c r="G817" s="32"/>
      <c r="H817" s="32"/>
      <c r="I817" s="32"/>
      <c r="J817" s="32"/>
      <c r="K817" s="32"/>
      <c r="L817" s="32"/>
      <c r="M817" s="32"/>
    </row>
    <row r="818" spans="1:13" s="7" customFormat="1" x14ac:dyDescent="0.3">
      <c r="A818" s="32"/>
      <c r="B818" s="32"/>
      <c r="C818" s="31"/>
      <c r="D818" s="43"/>
      <c r="E818" s="43"/>
      <c r="F818" s="32"/>
      <c r="G818" s="32"/>
      <c r="H818" s="32"/>
      <c r="I818" s="32"/>
      <c r="J818" s="32"/>
      <c r="K818" s="32"/>
      <c r="L818" s="32"/>
      <c r="M818" s="32"/>
    </row>
    <row r="819" spans="1:13" s="7" customFormat="1" x14ac:dyDescent="0.3">
      <c r="A819" s="32"/>
      <c r="B819" s="32"/>
      <c r="C819" s="31"/>
      <c r="D819" s="43"/>
      <c r="E819" s="43"/>
      <c r="F819" s="32"/>
      <c r="G819" s="32"/>
      <c r="H819" s="32"/>
      <c r="I819" s="32"/>
      <c r="J819" s="32"/>
      <c r="K819" s="32"/>
      <c r="L819" s="32"/>
      <c r="M819" s="32"/>
    </row>
    <row r="820" spans="1:13" s="7" customFormat="1" x14ac:dyDescent="0.3">
      <c r="A820" s="32"/>
      <c r="B820" s="32"/>
      <c r="C820" s="31"/>
      <c r="D820" s="43"/>
      <c r="E820" s="43"/>
      <c r="F820" s="32"/>
      <c r="G820" s="32"/>
      <c r="H820" s="32"/>
      <c r="I820" s="32"/>
      <c r="J820" s="32"/>
      <c r="K820" s="32"/>
      <c r="L820" s="32"/>
      <c r="M820" s="32"/>
    </row>
    <row r="821" spans="1:13" s="7" customFormat="1" x14ac:dyDescent="0.3">
      <c r="A821" s="32"/>
      <c r="B821" s="32"/>
      <c r="C821" s="31"/>
      <c r="D821" s="43"/>
      <c r="E821" s="43"/>
      <c r="F821" s="32"/>
      <c r="G821" s="32"/>
      <c r="H821" s="32"/>
      <c r="I821" s="32"/>
      <c r="J821" s="32"/>
      <c r="K821" s="32"/>
      <c r="L821" s="32"/>
      <c r="M821" s="32"/>
    </row>
    <row r="822" spans="1:13" s="7" customFormat="1" x14ac:dyDescent="0.3">
      <c r="A822" s="32"/>
      <c r="B822" s="32"/>
      <c r="C822" s="31"/>
      <c r="D822" s="43"/>
      <c r="E822" s="43"/>
      <c r="F822" s="32"/>
      <c r="G822" s="32"/>
      <c r="H822" s="32"/>
      <c r="I822" s="32"/>
      <c r="J822" s="32"/>
      <c r="K822" s="32"/>
      <c r="L822" s="32"/>
      <c r="M822" s="32"/>
    </row>
    <row r="823" spans="1:13" s="7" customFormat="1" x14ac:dyDescent="0.3">
      <c r="A823" s="32"/>
      <c r="B823" s="32"/>
      <c r="C823" s="31"/>
      <c r="D823" s="43"/>
      <c r="E823" s="43"/>
      <c r="F823" s="32"/>
      <c r="G823" s="32"/>
      <c r="H823" s="32"/>
      <c r="I823" s="32"/>
      <c r="J823" s="32"/>
      <c r="K823" s="32"/>
      <c r="L823" s="32"/>
      <c r="M823" s="32"/>
    </row>
    <row r="824" spans="1:13" s="7" customFormat="1" x14ac:dyDescent="0.3">
      <c r="A824" s="32"/>
      <c r="B824" s="32"/>
      <c r="C824" s="31"/>
      <c r="D824" s="43"/>
      <c r="E824" s="43"/>
      <c r="F824" s="32"/>
      <c r="G824" s="32"/>
      <c r="H824" s="32"/>
      <c r="I824" s="32"/>
      <c r="J824" s="32"/>
      <c r="K824" s="32"/>
      <c r="L824" s="32"/>
      <c r="M824" s="32"/>
    </row>
    <row r="825" spans="1:13" s="7" customFormat="1" x14ac:dyDescent="0.3">
      <c r="A825" s="32"/>
      <c r="B825" s="32"/>
      <c r="C825" s="31"/>
      <c r="D825" s="43"/>
      <c r="E825" s="43"/>
      <c r="F825" s="32"/>
      <c r="G825" s="32"/>
      <c r="H825" s="32"/>
      <c r="I825" s="32"/>
      <c r="J825" s="32"/>
      <c r="K825" s="32"/>
      <c r="L825" s="32"/>
      <c r="M825" s="32"/>
    </row>
    <row r="826" spans="1:13" s="7" customFormat="1" x14ac:dyDescent="0.3">
      <c r="A826" s="32"/>
      <c r="B826" s="32"/>
      <c r="C826" s="31"/>
      <c r="D826" s="43"/>
      <c r="E826" s="43"/>
      <c r="F826" s="32"/>
      <c r="G826" s="32"/>
      <c r="H826" s="32"/>
      <c r="I826" s="32"/>
      <c r="J826" s="32"/>
      <c r="K826" s="32"/>
      <c r="L826" s="32"/>
      <c r="M826" s="32"/>
    </row>
    <row r="827" spans="1:13" s="7" customFormat="1" x14ac:dyDescent="0.3">
      <c r="A827" s="32"/>
      <c r="B827" s="32"/>
      <c r="C827" s="31"/>
      <c r="D827" s="43"/>
      <c r="E827" s="43"/>
      <c r="F827" s="32"/>
      <c r="G827" s="32"/>
      <c r="H827" s="32"/>
      <c r="I827" s="32"/>
      <c r="J827" s="32"/>
      <c r="K827" s="32"/>
      <c r="L827" s="32"/>
      <c r="M827" s="32"/>
    </row>
    <row r="828" spans="1:13" s="7" customFormat="1" x14ac:dyDescent="0.3">
      <c r="A828" s="32"/>
      <c r="B828" s="32"/>
      <c r="C828" s="31"/>
      <c r="D828" s="43"/>
      <c r="E828" s="43"/>
      <c r="F828" s="32"/>
      <c r="G828" s="32"/>
      <c r="H828" s="32"/>
      <c r="I828" s="32"/>
      <c r="J828" s="32"/>
      <c r="K828" s="32"/>
      <c r="L828" s="32"/>
      <c r="M828" s="32"/>
    </row>
    <row r="829" spans="1:13" s="7" customFormat="1" x14ac:dyDescent="0.3">
      <c r="A829" s="32"/>
      <c r="B829" s="32"/>
      <c r="C829" s="31"/>
      <c r="D829" s="43"/>
      <c r="E829" s="43"/>
      <c r="F829" s="32"/>
      <c r="G829" s="32"/>
      <c r="H829" s="32"/>
      <c r="I829" s="32"/>
      <c r="J829" s="32"/>
      <c r="K829" s="32"/>
      <c r="L829" s="32"/>
      <c r="M829" s="32"/>
    </row>
    <row r="830" spans="1:13" s="7" customFormat="1" x14ac:dyDescent="0.3">
      <c r="A830" s="32"/>
      <c r="B830" s="32"/>
      <c r="C830" s="31"/>
      <c r="D830" s="43"/>
      <c r="E830" s="43"/>
      <c r="F830" s="32"/>
      <c r="G830" s="32"/>
      <c r="H830" s="32"/>
      <c r="I830" s="32"/>
      <c r="J830" s="32"/>
      <c r="K830" s="32"/>
      <c r="L830" s="32"/>
      <c r="M830" s="32"/>
    </row>
    <row r="831" spans="1:13" s="7" customFormat="1" x14ac:dyDescent="0.3">
      <c r="A831" s="32"/>
      <c r="B831" s="32"/>
      <c r="C831" s="31"/>
      <c r="D831" s="43"/>
      <c r="E831" s="43"/>
      <c r="F831" s="32"/>
      <c r="G831" s="32"/>
      <c r="H831" s="32"/>
      <c r="I831" s="32"/>
      <c r="J831" s="32"/>
      <c r="K831" s="32"/>
      <c r="L831" s="32"/>
      <c r="M831" s="32"/>
    </row>
    <row r="832" spans="1:13" s="7" customFormat="1" x14ac:dyDescent="0.3">
      <c r="A832" s="32"/>
      <c r="B832" s="32"/>
      <c r="C832" s="31"/>
      <c r="D832" s="43"/>
      <c r="E832" s="43"/>
      <c r="F832" s="32"/>
      <c r="G832" s="32"/>
      <c r="H832" s="32"/>
      <c r="I832" s="32"/>
      <c r="J832" s="32"/>
      <c r="K832" s="32"/>
      <c r="L832" s="32"/>
      <c r="M832" s="32"/>
    </row>
    <row r="833" spans="1:13" s="7" customFormat="1" x14ac:dyDescent="0.3">
      <c r="A833" s="32"/>
      <c r="B833" s="32"/>
      <c r="C833" s="31"/>
      <c r="D833" s="43"/>
      <c r="E833" s="43"/>
      <c r="F833" s="32"/>
      <c r="G833" s="32"/>
      <c r="H833" s="32"/>
      <c r="I833" s="32"/>
      <c r="J833" s="32"/>
      <c r="K833" s="32"/>
      <c r="L833" s="32"/>
      <c r="M833" s="32"/>
    </row>
    <row r="834" spans="1:13" s="7" customFormat="1" x14ac:dyDescent="0.3">
      <c r="A834" s="32"/>
      <c r="B834" s="32"/>
      <c r="C834" s="31"/>
      <c r="D834" s="43"/>
      <c r="E834" s="43"/>
      <c r="F834" s="32"/>
      <c r="G834" s="32"/>
      <c r="H834" s="32"/>
      <c r="I834" s="32"/>
      <c r="J834" s="32"/>
      <c r="K834" s="32"/>
      <c r="L834" s="32"/>
      <c r="M834" s="32"/>
    </row>
    <row r="835" spans="1:13" s="7" customFormat="1" x14ac:dyDescent="0.3">
      <c r="A835" s="32"/>
      <c r="B835" s="32"/>
      <c r="C835" s="31"/>
      <c r="D835" s="43"/>
      <c r="E835" s="43"/>
      <c r="F835" s="32"/>
      <c r="G835" s="32"/>
      <c r="H835" s="32"/>
      <c r="I835" s="32"/>
      <c r="J835" s="32"/>
      <c r="K835" s="32"/>
      <c r="L835" s="32"/>
      <c r="M835" s="32"/>
    </row>
    <row r="836" spans="1:13" s="7" customFormat="1" x14ac:dyDescent="0.3">
      <c r="A836" s="32"/>
      <c r="B836" s="32"/>
      <c r="C836" s="31"/>
      <c r="D836" s="43"/>
      <c r="E836" s="43"/>
      <c r="F836" s="32"/>
      <c r="G836" s="32"/>
      <c r="H836" s="32"/>
      <c r="I836" s="32"/>
      <c r="J836" s="32"/>
      <c r="K836" s="32"/>
      <c r="L836" s="32"/>
      <c r="M836" s="32"/>
    </row>
    <row r="837" spans="1:13" s="7" customFormat="1" x14ac:dyDescent="0.3">
      <c r="A837" s="32"/>
      <c r="B837" s="32"/>
      <c r="C837" s="31"/>
      <c r="D837" s="43"/>
      <c r="E837" s="43"/>
      <c r="F837" s="32"/>
      <c r="G837" s="32"/>
      <c r="H837" s="32"/>
      <c r="I837" s="32"/>
      <c r="J837" s="32"/>
      <c r="K837" s="32"/>
      <c r="L837" s="32"/>
      <c r="M837" s="32"/>
    </row>
    <row r="838" spans="1:13" s="7" customFormat="1" x14ac:dyDescent="0.3">
      <c r="A838" s="32"/>
      <c r="B838" s="32"/>
      <c r="C838" s="31"/>
      <c r="D838" s="43"/>
      <c r="E838" s="43"/>
      <c r="F838" s="32"/>
      <c r="G838" s="32"/>
      <c r="H838" s="32"/>
      <c r="I838" s="32"/>
      <c r="J838" s="32"/>
      <c r="K838" s="32"/>
      <c r="L838" s="32"/>
      <c r="M838" s="32"/>
    </row>
    <row r="839" spans="1:13" s="7" customFormat="1" x14ac:dyDescent="0.3">
      <c r="A839" s="32"/>
      <c r="B839" s="32"/>
      <c r="C839" s="31"/>
      <c r="D839" s="43"/>
      <c r="E839" s="43"/>
      <c r="F839" s="32"/>
      <c r="G839" s="32"/>
      <c r="H839" s="32"/>
      <c r="I839" s="32"/>
      <c r="J839" s="32"/>
      <c r="K839" s="32"/>
      <c r="L839" s="32"/>
      <c r="M839" s="32"/>
    </row>
    <row r="840" spans="1:13" s="7" customFormat="1" x14ac:dyDescent="0.3">
      <c r="A840" s="32"/>
      <c r="B840" s="32"/>
      <c r="C840" s="31"/>
      <c r="D840" s="43"/>
      <c r="E840" s="43"/>
      <c r="F840" s="32"/>
      <c r="G840" s="32"/>
      <c r="H840" s="32"/>
      <c r="I840" s="32"/>
      <c r="J840" s="32"/>
      <c r="K840" s="32"/>
      <c r="L840" s="32"/>
      <c r="M840" s="32"/>
    </row>
    <row r="841" spans="1:13" s="7" customFormat="1" x14ac:dyDescent="0.3">
      <c r="A841" s="32"/>
      <c r="B841" s="32"/>
      <c r="C841" s="31"/>
      <c r="D841" s="43"/>
      <c r="E841" s="43"/>
      <c r="F841" s="32"/>
      <c r="G841" s="32"/>
      <c r="H841" s="32"/>
      <c r="I841" s="32"/>
      <c r="J841" s="32"/>
      <c r="K841" s="32"/>
      <c r="L841" s="32"/>
      <c r="M841" s="32"/>
    </row>
    <row r="842" spans="1:13" s="7" customFormat="1" x14ac:dyDescent="0.3">
      <c r="A842" s="32"/>
      <c r="B842" s="32"/>
      <c r="C842" s="31"/>
      <c r="D842" s="43"/>
      <c r="E842" s="43"/>
      <c r="F842" s="32"/>
      <c r="G842" s="32"/>
      <c r="H842" s="32"/>
      <c r="I842" s="32"/>
      <c r="J842" s="32"/>
      <c r="K842" s="32"/>
      <c r="L842" s="32"/>
      <c r="M842" s="32"/>
    </row>
    <row r="843" spans="1:13" s="7" customFormat="1" x14ac:dyDescent="0.3">
      <c r="A843" s="32"/>
      <c r="B843" s="32"/>
      <c r="C843" s="31"/>
      <c r="D843" s="43"/>
      <c r="E843" s="43"/>
      <c r="F843" s="32"/>
      <c r="G843" s="32"/>
      <c r="H843" s="32"/>
      <c r="I843" s="32"/>
      <c r="J843" s="32"/>
      <c r="K843" s="32"/>
      <c r="L843" s="32"/>
      <c r="M843" s="32"/>
    </row>
    <row r="844" spans="1:13" s="7" customFormat="1" x14ac:dyDescent="0.3">
      <c r="A844" s="32"/>
      <c r="B844" s="32"/>
      <c r="C844" s="31"/>
      <c r="D844" s="43"/>
      <c r="E844" s="43"/>
      <c r="F844" s="32"/>
      <c r="G844" s="32"/>
      <c r="H844" s="32"/>
      <c r="I844" s="32"/>
      <c r="J844" s="32"/>
      <c r="K844" s="32"/>
      <c r="L844" s="32"/>
      <c r="M844" s="32"/>
    </row>
    <row r="845" spans="1:13" s="7" customFormat="1" x14ac:dyDescent="0.3">
      <c r="A845" s="32"/>
      <c r="B845" s="32"/>
      <c r="C845" s="31"/>
      <c r="D845" s="43"/>
      <c r="E845" s="43"/>
      <c r="F845" s="32"/>
      <c r="G845" s="32"/>
      <c r="H845" s="32"/>
      <c r="I845" s="32"/>
      <c r="J845" s="32"/>
      <c r="K845" s="32"/>
      <c r="L845" s="32"/>
      <c r="M845" s="32"/>
    </row>
    <row r="846" spans="1:13" s="7" customFormat="1" x14ac:dyDescent="0.3">
      <c r="A846" s="32"/>
      <c r="B846" s="32"/>
      <c r="C846" s="31"/>
      <c r="D846" s="43"/>
      <c r="E846" s="43"/>
      <c r="F846" s="32"/>
      <c r="G846" s="32"/>
      <c r="H846" s="32"/>
      <c r="I846" s="32"/>
      <c r="J846" s="32"/>
      <c r="K846" s="32"/>
      <c r="L846" s="32"/>
      <c r="M846" s="32"/>
    </row>
    <row r="847" spans="1:13" s="7" customFormat="1" x14ac:dyDescent="0.3">
      <c r="A847" s="32"/>
      <c r="B847" s="32"/>
      <c r="C847" s="31"/>
      <c r="D847" s="43"/>
      <c r="E847" s="43"/>
      <c r="F847" s="32"/>
      <c r="G847" s="32"/>
      <c r="H847" s="32"/>
      <c r="I847" s="32"/>
      <c r="J847" s="32"/>
      <c r="K847" s="32"/>
      <c r="L847" s="32"/>
      <c r="M847" s="32"/>
    </row>
    <row r="848" spans="1:13" s="7" customFormat="1" x14ac:dyDescent="0.3">
      <c r="A848" s="32"/>
      <c r="B848" s="32"/>
      <c r="C848" s="31"/>
      <c r="D848" s="43"/>
      <c r="E848" s="43"/>
      <c r="F848" s="32"/>
      <c r="G848" s="32"/>
      <c r="H848" s="32"/>
      <c r="I848" s="32"/>
      <c r="J848" s="32"/>
      <c r="K848" s="32"/>
      <c r="L848" s="32"/>
      <c r="M848" s="32"/>
    </row>
    <row r="849" spans="1:13" s="7" customFormat="1" x14ac:dyDescent="0.3">
      <c r="A849" s="32"/>
      <c r="B849" s="32"/>
      <c r="C849" s="31"/>
      <c r="D849" s="43"/>
      <c r="E849" s="43"/>
      <c r="F849" s="32"/>
      <c r="G849" s="32"/>
      <c r="H849" s="32"/>
      <c r="I849" s="32"/>
      <c r="J849" s="32"/>
      <c r="K849" s="32"/>
      <c r="L849" s="32"/>
      <c r="M849" s="32"/>
    </row>
    <row r="850" spans="1:13" s="7" customFormat="1" x14ac:dyDescent="0.3">
      <c r="A850" s="32"/>
      <c r="B850" s="32"/>
      <c r="C850" s="31"/>
      <c r="D850" s="43"/>
      <c r="E850" s="43"/>
      <c r="F850" s="32"/>
      <c r="G850" s="32"/>
      <c r="H850" s="32"/>
      <c r="I850" s="32"/>
      <c r="J850" s="32"/>
      <c r="K850" s="32"/>
      <c r="L850" s="32"/>
      <c r="M850" s="32"/>
    </row>
    <row r="851" spans="1:13" s="7" customFormat="1" x14ac:dyDescent="0.3">
      <c r="A851" s="32"/>
      <c r="B851" s="32"/>
      <c r="C851" s="31"/>
      <c r="D851" s="43"/>
      <c r="E851" s="43"/>
      <c r="F851" s="32"/>
      <c r="G851" s="32"/>
      <c r="H851" s="32"/>
      <c r="I851" s="32"/>
      <c r="J851" s="32"/>
      <c r="K851" s="32"/>
      <c r="L851" s="32"/>
      <c r="M851" s="32"/>
    </row>
    <row r="852" spans="1:13" s="7" customFormat="1" x14ac:dyDescent="0.3">
      <c r="A852" s="32"/>
      <c r="B852" s="32"/>
      <c r="C852" s="31"/>
      <c r="D852" s="43"/>
      <c r="E852" s="43"/>
      <c r="F852" s="32"/>
      <c r="G852" s="32"/>
      <c r="H852" s="32"/>
      <c r="I852" s="32"/>
      <c r="J852" s="32"/>
      <c r="K852" s="32"/>
      <c r="L852" s="32"/>
      <c r="M852" s="32"/>
    </row>
    <row r="853" spans="1:13" s="7" customFormat="1" x14ac:dyDescent="0.3">
      <c r="A853" s="32"/>
      <c r="B853" s="32"/>
      <c r="C853" s="31"/>
      <c r="D853" s="43"/>
      <c r="E853" s="43"/>
      <c r="F853" s="32"/>
      <c r="G853" s="32"/>
      <c r="H853" s="32"/>
      <c r="I853" s="32"/>
      <c r="J853" s="32"/>
      <c r="K853" s="32"/>
      <c r="L853" s="32"/>
      <c r="M853" s="32"/>
    </row>
    <row r="854" spans="1:13" s="7" customFormat="1" x14ac:dyDescent="0.3">
      <c r="A854" s="32"/>
      <c r="B854" s="32"/>
      <c r="C854" s="31"/>
      <c r="D854" s="43"/>
      <c r="E854" s="43"/>
      <c r="F854" s="32"/>
      <c r="G854" s="32"/>
      <c r="H854" s="32"/>
      <c r="I854" s="32"/>
      <c r="J854" s="32"/>
      <c r="K854" s="32"/>
      <c r="L854" s="32"/>
      <c r="M854" s="32"/>
    </row>
    <row r="855" spans="1:13" s="7" customFormat="1" x14ac:dyDescent="0.3">
      <c r="A855" s="32"/>
      <c r="B855" s="32"/>
      <c r="C855" s="31"/>
      <c r="D855" s="43"/>
      <c r="E855" s="43"/>
      <c r="F855" s="32"/>
      <c r="G855" s="32"/>
      <c r="H855" s="32"/>
      <c r="I855" s="32"/>
      <c r="J855" s="32"/>
      <c r="K855" s="32"/>
      <c r="L855" s="32"/>
      <c r="M855" s="32"/>
    </row>
    <row r="856" spans="1:13" s="7" customFormat="1" x14ac:dyDescent="0.3">
      <c r="A856" s="32"/>
      <c r="B856" s="32"/>
      <c r="C856" s="31"/>
      <c r="D856" s="43"/>
      <c r="E856" s="43"/>
      <c r="F856" s="32"/>
      <c r="G856" s="32"/>
      <c r="H856" s="32"/>
      <c r="I856" s="32"/>
      <c r="J856" s="32"/>
      <c r="K856" s="32"/>
      <c r="L856" s="32"/>
      <c r="M856" s="32"/>
    </row>
    <row r="857" spans="1:13" s="7" customFormat="1" x14ac:dyDescent="0.3">
      <c r="A857" s="32"/>
      <c r="B857" s="32"/>
      <c r="C857" s="31"/>
      <c r="D857" s="43"/>
      <c r="E857" s="43"/>
      <c r="F857" s="32"/>
      <c r="G857" s="32"/>
      <c r="H857" s="32"/>
      <c r="I857" s="32"/>
      <c r="J857" s="32"/>
      <c r="K857" s="32"/>
      <c r="L857" s="32"/>
      <c r="M857" s="32"/>
    </row>
    <row r="858" spans="1:13" s="7" customFormat="1" x14ac:dyDescent="0.3">
      <c r="A858" s="32"/>
      <c r="B858" s="32"/>
      <c r="C858" s="31"/>
      <c r="D858" s="43"/>
      <c r="E858" s="43"/>
      <c r="F858" s="32"/>
      <c r="G858" s="32"/>
      <c r="H858" s="32"/>
      <c r="I858" s="32"/>
      <c r="J858" s="32"/>
      <c r="K858" s="32"/>
      <c r="L858" s="32"/>
      <c r="M858" s="32"/>
    </row>
    <row r="859" spans="1:13" s="7" customFormat="1" x14ac:dyDescent="0.3">
      <c r="A859" s="32"/>
      <c r="B859" s="32"/>
      <c r="C859" s="31"/>
      <c r="D859" s="43"/>
      <c r="E859" s="43"/>
      <c r="F859" s="32"/>
      <c r="G859" s="32"/>
      <c r="H859" s="32"/>
      <c r="I859" s="32"/>
      <c r="J859" s="32"/>
      <c r="K859" s="32"/>
      <c r="L859" s="32"/>
      <c r="M859" s="32"/>
    </row>
    <row r="860" spans="1:13" s="7" customFormat="1" x14ac:dyDescent="0.3">
      <c r="A860" s="32"/>
      <c r="B860" s="32"/>
      <c r="C860" s="31"/>
      <c r="D860" s="43"/>
      <c r="E860" s="43"/>
      <c r="F860" s="32"/>
      <c r="G860" s="32"/>
      <c r="H860" s="32"/>
      <c r="I860" s="32"/>
      <c r="J860" s="32"/>
      <c r="K860" s="32"/>
      <c r="L860" s="32"/>
      <c r="M860" s="32"/>
    </row>
    <row r="861" spans="1:13" s="7" customFormat="1" x14ac:dyDescent="0.3">
      <c r="A861" s="32"/>
      <c r="B861" s="32"/>
      <c r="C861" s="31"/>
      <c r="D861" s="43"/>
      <c r="E861" s="43"/>
      <c r="F861" s="32"/>
      <c r="G861" s="32"/>
      <c r="H861" s="32"/>
      <c r="I861" s="32"/>
      <c r="J861" s="32"/>
      <c r="K861" s="32"/>
      <c r="L861" s="32"/>
      <c r="M861" s="32"/>
    </row>
    <row r="862" spans="1:13" s="7" customFormat="1" x14ac:dyDescent="0.3">
      <c r="A862" s="32"/>
      <c r="B862" s="32"/>
      <c r="C862" s="31"/>
      <c r="D862" s="43"/>
      <c r="E862" s="43"/>
      <c r="F862" s="32"/>
      <c r="G862" s="32"/>
      <c r="H862" s="32"/>
      <c r="I862" s="32"/>
      <c r="J862" s="32"/>
      <c r="K862" s="32"/>
      <c r="L862" s="32"/>
      <c r="M862" s="32"/>
    </row>
    <row r="863" spans="1:13" s="7" customFormat="1" x14ac:dyDescent="0.3">
      <c r="A863" s="32"/>
      <c r="B863" s="32"/>
      <c r="C863" s="31"/>
      <c r="D863" s="43"/>
      <c r="E863" s="43"/>
      <c r="F863" s="32"/>
      <c r="G863" s="32"/>
      <c r="H863" s="32"/>
      <c r="I863" s="32"/>
      <c r="J863" s="32"/>
      <c r="K863" s="32"/>
      <c r="L863" s="32"/>
      <c r="M863" s="32"/>
    </row>
    <row r="864" spans="1:13" s="7" customFormat="1" x14ac:dyDescent="0.3">
      <c r="A864" s="32"/>
      <c r="B864" s="32"/>
      <c r="C864" s="31"/>
      <c r="D864" s="43"/>
      <c r="E864" s="43"/>
      <c r="F864" s="32"/>
      <c r="G864" s="32"/>
      <c r="H864" s="32"/>
      <c r="I864" s="32"/>
      <c r="J864" s="32"/>
      <c r="K864" s="32"/>
      <c r="L864" s="32"/>
      <c r="M864" s="32"/>
    </row>
    <row r="865" spans="1:13" s="7" customFormat="1" x14ac:dyDescent="0.3">
      <c r="A865" s="32"/>
      <c r="B865" s="32"/>
      <c r="C865" s="31"/>
      <c r="D865" s="43"/>
      <c r="E865" s="43"/>
      <c r="F865" s="32"/>
      <c r="G865" s="32"/>
      <c r="H865" s="32"/>
      <c r="I865" s="32"/>
      <c r="J865" s="32"/>
      <c r="K865" s="32"/>
      <c r="L865" s="32"/>
      <c r="M865" s="32"/>
    </row>
    <row r="866" spans="1:13" s="7" customFormat="1" x14ac:dyDescent="0.3">
      <c r="A866" s="32"/>
      <c r="B866" s="32"/>
      <c r="C866" s="31"/>
      <c r="D866" s="43"/>
      <c r="E866" s="43"/>
      <c r="F866" s="32"/>
      <c r="G866" s="32"/>
      <c r="H866" s="32"/>
      <c r="I866" s="32"/>
      <c r="J866" s="32"/>
      <c r="K866" s="32"/>
      <c r="L866" s="32"/>
      <c r="M866" s="32"/>
    </row>
    <row r="867" spans="1:13" s="7" customFormat="1" x14ac:dyDescent="0.3">
      <c r="A867" s="32"/>
      <c r="B867" s="32"/>
      <c r="C867" s="31"/>
      <c r="D867" s="43"/>
      <c r="E867" s="43"/>
      <c r="F867" s="32"/>
      <c r="G867" s="32"/>
      <c r="H867" s="32"/>
      <c r="I867" s="32"/>
      <c r="J867" s="32"/>
      <c r="K867" s="32"/>
      <c r="L867" s="32"/>
      <c r="M867" s="32"/>
    </row>
    <row r="868" spans="1:13" s="7" customFormat="1" x14ac:dyDescent="0.3">
      <c r="A868" s="32"/>
      <c r="B868" s="32"/>
      <c r="C868" s="31"/>
      <c r="D868" s="43"/>
      <c r="E868" s="43"/>
      <c r="F868" s="32"/>
      <c r="G868" s="32"/>
      <c r="H868" s="32"/>
      <c r="I868" s="32"/>
      <c r="J868" s="32"/>
      <c r="K868" s="32"/>
      <c r="L868" s="32"/>
      <c r="M868" s="32"/>
    </row>
    <row r="869" spans="1:13" s="7" customFormat="1" x14ac:dyDescent="0.3">
      <c r="A869" s="32"/>
      <c r="B869" s="32"/>
      <c r="C869" s="31"/>
      <c r="D869" s="43"/>
      <c r="E869" s="43"/>
      <c r="F869" s="32"/>
      <c r="G869" s="32"/>
      <c r="H869" s="32"/>
      <c r="I869" s="32"/>
      <c r="J869" s="32"/>
      <c r="K869" s="32"/>
      <c r="L869" s="32"/>
      <c r="M869" s="32"/>
    </row>
    <row r="870" spans="1:13" s="7" customFormat="1" x14ac:dyDescent="0.3">
      <c r="A870" s="32"/>
      <c r="B870" s="32"/>
      <c r="C870" s="31"/>
      <c r="D870" s="43"/>
      <c r="E870" s="43"/>
      <c r="F870" s="32"/>
      <c r="G870" s="32"/>
      <c r="H870" s="32"/>
      <c r="I870" s="32"/>
      <c r="J870" s="32"/>
      <c r="K870" s="32"/>
      <c r="L870" s="32"/>
      <c r="M870" s="32"/>
    </row>
    <row r="871" spans="1:13" s="7" customFormat="1" x14ac:dyDescent="0.3">
      <c r="A871" s="32"/>
      <c r="B871" s="32"/>
      <c r="C871" s="31"/>
      <c r="D871" s="43"/>
      <c r="E871" s="43"/>
      <c r="F871" s="32"/>
      <c r="G871" s="32"/>
      <c r="H871" s="32"/>
      <c r="I871" s="32"/>
      <c r="J871" s="32"/>
      <c r="K871" s="32"/>
      <c r="L871" s="32"/>
      <c r="M871" s="32"/>
    </row>
    <row r="872" spans="1:13" s="7" customFormat="1" x14ac:dyDescent="0.3">
      <c r="A872" s="32"/>
      <c r="B872" s="32"/>
      <c r="C872" s="31"/>
      <c r="D872" s="43"/>
      <c r="E872" s="43"/>
      <c r="F872" s="32"/>
      <c r="G872" s="32"/>
      <c r="H872" s="32"/>
      <c r="I872" s="32"/>
      <c r="J872" s="32"/>
      <c r="K872" s="32"/>
      <c r="L872" s="32"/>
      <c r="M872" s="32"/>
    </row>
    <row r="873" spans="1:13" s="7" customFormat="1" x14ac:dyDescent="0.3">
      <c r="A873" s="32"/>
      <c r="B873" s="32"/>
      <c r="C873" s="31"/>
      <c r="D873" s="43"/>
      <c r="E873" s="43"/>
      <c r="F873" s="32"/>
      <c r="G873" s="32"/>
      <c r="H873" s="32"/>
      <c r="I873" s="32"/>
      <c r="J873" s="32"/>
      <c r="K873" s="32"/>
      <c r="L873" s="32"/>
      <c r="M873" s="32"/>
    </row>
    <row r="874" spans="1:13" s="7" customFormat="1" x14ac:dyDescent="0.3">
      <c r="A874" s="32"/>
      <c r="B874" s="32"/>
      <c r="C874" s="31"/>
      <c r="D874" s="43"/>
      <c r="E874" s="43"/>
      <c r="F874" s="32"/>
      <c r="G874" s="32"/>
      <c r="H874" s="32"/>
      <c r="I874" s="32"/>
      <c r="J874" s="32"/>
      <c r="K874" s="32"/>
      <c r="L874" s="32"/>
      <c r="M874" s="32"/>
    </row>
    <row r="875" spans="1:13" s="7" customFormat="1" x14ac:dyDescent="0.3">
      <c r="A875" s="32"/>
      <c r="B875" s="32"/>
      <c r="C875" s="31"/>
      <c r="D875" s="43"/>
      <c r="E875" s="43"/>
      <c r="F875" s="32"/>
      <c r="G875" s="32"/>
      <c r="H875" s="32"/>
      <c r="I875" s="32"/>
      <c r="J875" s="32"/>
      <c r="K875" s="32"/>
      <c r="L875" s="32"/>
      <c r="M875" s="32"/>
    </row>
    <row r="876" spans="1:13" s="7" customFormat="1" x14ac:dyDescent="0.3">
      <c r="A876" s="32"/>
      <c r="B876" s="32"/>
      <c r="C876" s="31"/>
      <c r="D876" s="43"/>
      <c r="E876" s="43"/>
      <c r="F876" s="32"/>
      <c r="G876" s="32"/>
      <c r="H876" s="32"/>
      <c r="I876" s="32"/>
      <c r="J876" s="32"/>
      <c r="K876" s="32"/>
      <c r="L876" s="32"/>
      <c r="M876" s="32"/>
    </row>
    <row r="877" spans="1:13" s="7" customFormat="1" x14ac:dyDescent="0.3">
      <c r="A877" s="32"/>
      <c r="B877" s="32"/>
      <c r="C877" s="31"/>
      <c r="D877" s="43"/>
      <c r="E877" s="43"/>
      <c r="F877" s="32"/>
      <c r="G877" s="32"/>
      <c r="H877" s="32"/>
      <c r="I877" s="32"/>
      <c r="J877" s="32"/>
      <c r="K877" s="32"/>
      <c r="L877" s="32"/>
      <c r="M877" s="32"/>
    </row>
    <row r="878" spans="1:13" s="7" customFormat="1" x14ac:dyDescent="0.3">
      <c r="A878" s="32"/>
      <c r="B878" s="32"/>
      <c r="C878" s="31"/>
      <c r="D878" s="43"/>
      <c r="E878" s="43"/>
      <c r="F878" s="32"/>
      <c r="G878" s="32"/>
      <c r="H878" s="32"/>
      <c r="I878" s="32"/>
      <c r="J878" s="32"/>
      <c r="K878" s="32"/>
      <c r="L878" s="32"/>
      <c r="M878" s="32"/>
    </row>
    <row r="879" spans="1:13" s="7" customFormat="1" x14ac:dyDescent="0.3">
      <c r="A879" s="32"/>
      <c r="B879" s="32"/>
      <c r="C879" s="31"/>
      <c r="D879" s="43"/>
      <c r="E879" s="43"/>
      <c r="F879" s="32"/>
      <c r="G879" s="32"/>
      <c r="H879" s="32"/>
      <c r="I879" s="32"/>
      <c r="J879" s="32"/>
      <c r="K879" s="32"/>
      <c r="L879" s="32"/>
      <c r="M879" s="32"/>
    </row>
    <row r="880" spans="1:13" s="7" customFormat="1" x14ac:dyDescent="0.3">
      <c r="A880" s="32"/>
      <c r="B880" s="32"/>
      <c r="C880" s="31"/>
      <c r="D880" s="43"/>
      <c r="E880" s="43"/>
      <c r="F880" s="32"/>
      <c r="G880" s="32"/>
      <c r="H880" s="32"/>
      <c r="I880" s="32"/>
      <c r="J880" s="32"/>
      <c r="K880" s="32"/>
      <c r="L880" s="32"/>
      <c r="M880" s="32"/>
    </row>
    <row r="881" spans="1:13" s="7" customFormat="1" x14ac:dyDescent="0.3">
      <c r="A881" s="32"/>
      <c r="B881" s="32"/>
      <c r="C881" s="31"/>
      <c r="D881" s="43"/>
      <c r="E881" s="43"/>
      <c r="F881" s="32"/>
      <c r="G881" s="32"/>
      <c r="H881" s="32"/>
      <c r="I881" s="32"/>
      <c r="J881" s="32"/>
      <c r="K881" s="32"/>
      <c r="L881" s="32"/>
      <c r="M881" s="32"/>
    </row>
    <row r="882" spans="1:13" s="7" customFormat="1" x14ac:dyDescent="0.3">
      <c r="A882" s="32"/>
      <c r="B882" s="32"/>
      <c r="C882" s="31"/>
      <c r="D882" s="43"/>
      <c r="E882" s="43"/>
      <c r="F882" s="32"/>
      <c r="G882" s="32"/>
      <c r="H882" s="32"/>
      <c r="I882" s="32"/>
      <c r="J882" s="32"/>
      <c r="K882" s="32"/>
      <c r="L882" s="32"/>
      <c r="M882" s="32"/>
    </row>
    <row r="883" spans="1:13" s="7" customFormat="1" x14ac:dyDescent="0.3">
      <c r="A883" s="32"/>
      <c r="B883" s="32"/>
      <c r="C883" s="31"/>
      <c r="D883" s="43"/>
      <c r="E883" s="43"/>
      <c r="F883" s="32"/>
      <c r="G883" s="32"/>
      <c r="H883" s="32"/>
      <c r="I883" s="32"/>
      <c r="J883" s="32"/>
      <c r="K883" s="32"/>
      <c r="L883" s="32"/>
      <c r="M883" s="32"/>
    </row>
    <row r="884" spans="1:13" s="7" customFormat="1" x14ac:dyDescent="0.3">
      <c r="A884" s="32"/>
      <c r="B884" s="32"/>
      <c r="C884" s="31"/>
      <c r="D884" s="43"/>
      <c r="E884" s="43"/>
      <c r="F884" s="32"/>
      <c r="G884" s="32"/>
      <c r="H884" s="32"/>
      <c r="I884" s="32"/>
      <c r="J884" s="32"/>
      <c r="K884" s="32"/>
      <c r="L884" s="32"/>
      <c r="M884" s="32"/>
    </row>
    <row r="885" spans="1:13" s="7" customFormat="1" x14ac:dyDescent="0.3">
      <c r="A885" s="32"/>
      <c r="B885" s="32"/>
      <c r="C885" s="31"/>
      <c r="D885" s="43"/>
      <c r="E885" s="43"/>
      <c r="F885" s="32"/>
      <c r="G885" s="32"/>
      <c r="H885" s="32"/>
      <c r="I885" s="32"/>
      <c r="J885" s="32"/>
      <c r="K885" s="32"/>
      <c r="L885" s="32"/>
      <c r="M885" s="32"/>
    </row>
    <row r="886" spans="1:13" s="7" customFormat="1" x14ac:dyDescent="0.3">
      <c r="A886" s="32"/>
      <c r="B886" s="32"/>
      <c r="C886" s="31"/>
      <c r="D886" s="43"/>
      <c r="E886" s="43"/>
      <c r="F886" s="32"/>
      <c r="G886" s="32"/>
      <c r="H886" s="32"/>
      <c r="I886" s="32"/>
      <c r="J886" s="32"/>
      <c r="K886" s="32"/>
      <c r="L886" s="32"/>
      <c r="M886" s="32"/>
    </row>
    <row r="887" spans="1:13" s="7" customFormat="1" x14ac:dyDescent="0.3">
      <c r="A887" s="32"/>
      <c r="B887" s="32"/>
      <c r="C887" s="31"/>
      <c r="D887" s="43"/>
      <c r="E887" s="43"/>
      <c r="F887" s="32"/>
      <c r="G887" s="32"/>
      <c r="H887" s="32"/>
      <c r="I887" s="32"/>
      <c r="J887" s="32"/>
      <c r="K887" s="32"/>
      <c r="L887" s="32"/>
      <c r="M887" s="32"/>
    </row>
    <row r="888" spans="1:13" s="7" customFormat="1" x14ac:dyDescent="0.3">
      <c r="A888" s="32"/>
      <c r="B888" s="32"/>
      <c r="C888" s="31"/>
      <c r="D888" s="43"/>
      <c r="E888" s="43"/>
      <c r="F888" s="32"/>
      <c r="G888" s="32"/>
      <c r="H888" s="32"/>
      <c r="I888" s="32"/>
      <c r="J888" s="32"/>
      <c r="K888" s="32"/>
      <c r="L888" s="32"/>
      <c r="M888" s="32"/>
    </row>
    <row r="889" spans="1:13" s="7" customFormat="1" x14ac:dyDescent="0.3">
      <c r="A889" s="32"/>
      <c r="B889" s="32"/>
      <c r="C889" s="31"/>
      <c r="D889" s="43"/>
      <c r="E889" s="43"/>
      <c r="F889" s="32"/>
      <c r="G889" s="32"/>
      <c r="H889" s="32"/>
      <c r="I889" s="32"/>
      <c r="J889" s="32"/>
      <c r="K889" s="32"/>
      <c r="L889" s="32"/>
      <c r="M889" s="32"/>
    </row>
    <row r="890" spans="1:13" s="7" customFormat="1" x14ac:dyDescent="0.3">
      <c r="A890" s="32"/>
      <c r="B890" s="32"/>
      <c r="C890" s="31"/>
      <c r="D890" s="43"/>
      <c r="E890" s="43"/>
      <c r="F890" s="32"/>
      <c r="G890" s="32"/>
      <c r="H890" s="32"/>
      <c r="I890" s="32"/>
      <c r="J890" s="32"/>
      <c r="K890" s="32"/>
      <c r="L890" s="32"/>
      <c r="M890" s="32"/>
    </row>
    <row r="891" spans="1:13" s="7" customFormat="1" x14ac:dyDescent="0.3">
      <c r="A891" s="32"/>
      <c r="B891" s="32"/>
      <c r="C891" s="31"/>
      <c r="D891" s="43"/>
      <c r="E891" s="43"/>
      <c r="F891" s="32"/>
      <c r="G891" s="32"/>
      <c r="H891" s="32"/>
      <c r="I891" s="32"/>
      <c r="J891" s="32"/>
      <c r="K891" s="32"/>
      <c r="L891" s="32"/>
      <c r="M891" s="32"/>
    </row>
    <row r="892" spans="1:13" s="7" customFormat="1" x14ac:dyDescent="0.3">
      <c r="A892" s="32"/>
      <c r="B892" s="32"/>
      <c r="C892" s="31"/>
      <c r="D892" s="43"/>
      <c r="E892" s="43"/>
      <c r="F892" s="32"/>
      <c r="G892" s="32"/>
      <c r="H892" s="32"/>
      <c r="I892" s="32"/>
      <c r="J892" s="32"/>
      <c r="K892" s="32"/>
      <c r="L892" s="32"/>
      <c r="M892" s="32"/>
    </row>
    <row r="893" spans="1:13" s="7" customFormat="1" x14ac:dyDescent="0.3">
      <c r="A893" s="32"/>
      <c r="B893" s="32"/>
      <c r="C893" s="31"/>
      <c r="D893" s="43"/>
      <c r="E893" s="43"/>
      <c r="F893" s="32"/>
      <c r="G893" s="32"/>
      <c r="H893" s="32"/>
      <c r="I893" s="32"/>
      <c r="J893" s="32"/>
      <c r="K893" s="32"/>
      <c r="L893" s="32"/>
      <c r="M893" s="32"/>
    </row>
    <row r="894" spans="1:13" s="7" customFormat="1" x14ac:dyDescent="0.3">
      <c r="A894" s="32"/>
      <c r="B894" s="32"/>
      <c r="C894" s="31"/>
      <c r="D894" s="43"/>
      <c r="E894" s="43"/>
      <c r="F894" s="32"/>
      <c r="G894" s="32"/>
      <c r="H894" s="32"/>
      <c r="I894" s="32"/>
      <c r="J894" s="32"/>
      <c r="K894" s="32"/>
      <c r="L894" s="32"/>
      <c r="M894" s="32"/>
    </row>
    <row r="895" spans="1:13" s="7" customFormat="1" x14ac:dyDescent="0.3">
      <c r="A895" s="32"/>
      <c r="B895" s="32"/>
      <c r="C895" s="31"/>
      <c r="D895" s="43"/>
      <c r="E895" s="43"/>
      <c r="F895" s="32"/>
      <c r="G895" s="32"/>
      <c r="H895" s="32"/>
      <c r="I895" s="32"/>
      <c r="J895" s="32"/>
      <c r="K895" s="32"/>
      <c r="L895" s="32"/>
      <c r="M895" s="32"/>
    </row>
    <row r="896" spans="1:13" s="7" customFormat="1" x14ac:dyDescent="0.3">
      <c r="A896" s="32"/>
      <c r="B896" s="32"/>
      <c r="C896" s="31"/>
      <c r="D896" s="43"/>
      <c r="E896" s="43"/>
      <c r="F896" s="32"/>
      <c r="G896" s="32"/>
      <c r="H896" s="32"/>
      <c r="I896" s="32"/>
      <c r="J896" s="32"/>
      <c r="K896" s="32"/>
      <c r="L896" s="32"/>
      <c r="M896" s="32"/>
    </row>
    <row r="897" spans="1:13" s="7" customFormat="1" x14ac:dyDescent="0.3">
      <c r="A897" s="32"/>
      <c r="B897" s="32"/>
      <c r="C897" s="31"/>
      <c r="D897" s="43"/>
      <c r="E897" s="43"/>
      <c r="F897" s="32"/>
      <c r="G897" s="32"/>
      <c r="H897" s="32"/>
      <c r="I897" s="32"/>
      <c r="J897" s="32"/>
      <c r="K897" s="32"/>
      <c r="L897" s="32"/>
      <c r="M897" s="32"/>
    </row>
    <row r="898" spans="1:13" s="7" customFormat="1" x14ac:dyDescent="0.3">
      <c r="A898" s="32"/>
      <c r="B898" s="32"/>
      <c r="C898" s="31"/>
      <c r="D898" s="43"/>
      <c r="E898" s="43"/>
      <c r="F898" s="32"/>
      <c r="G898" s="32"/>
      <c r="H898" s="32"/>
      <c r="I898" s="32"/>
      <c r="J898" s="32"/>
      <c r="K898" s="32"/>
      <c r="L898" s="32"/>
      <c r="M898" s="32"/>
    </row>
    <row r="899" spans="1:13" s="7" customFormat="1" x14ac:dyDescent="0.3">
      <c r="A899" s="32"/>
      <c r="B899" s="32"/>
      <c r="C899" s="31"/>
      <c r="D899" s="43"/>
      <c r="E899" s="43"/>
      <c r="F899" s="32"/>
      <c r="G899" s="32"/>
      <c r="H899" s="32"/>
      <c r="I899" s="32"/>
      <c r="J899" s="32"/>
      <c r="K899" s="32"/>
      <c r="L899" s="32"/>
      <c r="M899" s="32"/>
    </row>
    <row r="900" spans="1:13" s="7" customFormat="1" x14ac:dyDescent="0.3">
      <c r="A900" s="32"/>
      <c r="B900" s="32"/>
      <c r="C900" s="31"/>
      <c r="D900" s="43"/>
      <c r="E900" s="43"/>
      <c r="F900" s="32"/>
      <c r="G900" s="32"/>
      <c r="H900" s="32"/>
      <c r="I900" s="32"/>
      <c r="J900" s="32"/>
      <c r="K900" s="32"/>
      <c r="L900" s="32"/>
      <c r="M900" s="32"/>
    </row>
    <row r="901" spans="1:13" s="7" customFormat="1" x14ac:dyDescent="0.3">
      <c r="A901" s="32"/>
      <c r="B901" s="32"/>
      <c r="C901" s="31"/>
      <c r="D901" s="43"/>
      <c r="E901" s="43"/>
      <c r="F901" s="32"/>
      <c r="G901" s="32"/>
      <c r="H901" s="32"/>
      <c r="I901" s="32"/>
      <c r="J901" s="32"/>
      <c r="K901" s="32"/>
      <c r="L901" s="32"/>
      <c r="M901" s="32"/>
    </row>
    <row r="902" spans="1:13" s="7" customFormat="1" x14ac:dyDescent="0.3">
      <c r="A902" s="32"/>
      <c r="B902" s="32"/>
      <c r="C902" s="31"/>
      <c r="D902" s="43"/>
      <c r="E902" s="43"/>
      <c r="F902" s="32"/>
      <c r="G902" s="32"/>
      <c r="H902" s="32"/>
      <c r="I902" s="32"/>
      <c r="J902" s="32"/>
      <c r="K902" s="32"/>
      <c r="L902" s="32"/>
      <c r="M902" s="32"/>
    </row>
    <row r="903" spans="1:13" s="7" customFormat="1" x14ac:dyDescent="0.3">
      <c r="A903" s="32"/>
      <c r="B903" s="32"/>
      <c r="C903" s="31"/>
      <c r="D903" s="43"/>
      <c r="E903" s="43"/>
      <c r="F903" s="32"/>
      <c r="G903" s="32"/>
      <c r="H903" s="32"/>
      <c r="I903" s="32"/>
      <c r="J903" s="32"/>
      <c r="K903" s="32"/>
      <c r="L903" s="32"/>
      <c r="M903" s="32"/>
    </row>
    <row r="904" spans="1:13" s="7" customFormat="1" x14ac:dyDescent="0.3">
      <c r="A904" s="32"/>
      <c r="B904" s="32"/>
      <c r="C904" s="31"/>
      <c r="D904" s="43"/>
      <c r="E904" s="43"/>
      <c r="F904" s="32"/>
      <c r="G904" s="32"/>
      <c r="H904" s="32"/>
      <c r="I904" s="32"/>
      <c r="J904" s="32"/>
      <c r="K904" s="32"/>
      <c r="L904" s="32"/>
      <c r="M904" s="32"/>
    </row>
    <row r="905" spans="1:13" s="7" customFormat="1" x14ac:dyDescent="0.3">
      <c r="A905" s="32"/>
      <c r="B905" s="32"/>
      <c r="C905" s="31"/>
      <c r="D905" s="43"/>
      <c r="E905" s="43"/>
      <c r="F905" s="32"/>
      <c r="G905" s="32"/>
      <c r="H905" s="32"/>
      <c r="I905" s="32"/>
      <c r="J905" s="32"/>
      <c r="K905" s="32"/>
      <c r="L905" s="32"/>
      <c r="M905" s="32"/>
    </row>
    <row r="906" spans="1:13" s="7" customFormat="1" x14ac:dyDescent="0.3">
      <c r="A906" s="32"/>
      <c r="B906" s="32"/>
      <c r="C906" s="31"/>
      <c r="D906" s="43"/>
      <c r="E906" s="43"/>
      <c r="F906" s="32"/>
      <c r="G906" s="32"/>
      <c r="H906" s="32"/>
      <c r="I906" s="32"/>
      <c r="J906" s="32"/>
      <c r="K906" s="32"/>
      <c r="L906" s="32"/>
      <c r="M906" s="32"/>
    </row>
    <row r="907" spans="1:13" s="7" customFormat="1" x14ac:dyDescent="0.3">
      <c r="A907" s="32"/>
      <c r="B907" s="32"/>
      <c r="C907" s="31"/>
      <c r="D907" s="43"/>
      <c r="E907" s="43"/>
      <c r="F907" s="32"/>
      <c r="G907" s="32"/>
      <c r="H907" s="32"/>
      <c r="I907" s="32"/>
      <c r="J907" s="32"/>
      <c r="K907" s="32"/>
      <c r="L907" s="32"/>
      <c r="M907" s="32"/>
    </row>
    <row r="908" spans="1:13" s="7" customFormat="1" x14ac:dyDescent="0.3">
      <c r="A908" s="32"/>
      <c r="B908" s="32"/>
      <c r="C908" s="31"/>
      <c r="D908" s="43"/>
      <c r="E908" s="43"/>
      <c r="F908" s="32"/>
      <c r="G908" s="32"/>
      <c r="H908" s="32"/>
      <c r="I908" s="32"/>
      <c r="J908" s="32"/>
      <c r="K908" s="32"/>
      <c r="L908" s="32"/>
      <c r="M908" s="32"/>
    </row>
    <row r="909" spans="1:13" s="7" customFormat="1" x14ac:dyDescent="0.3">
      <c r="A909" s="32"/>
      <c r="B909" s="32"/>
      <c r="C909" s="31"/>
      <c r="D909" s="43"/>
      <c r="E909" s="43"/>
      <c r="F909" s="32"/>
      <c r="G909" s="32"/>
      <c r="H909" s="32"/>
      <c r="I909" s="32"/>
      <c r="J909" s="32"/>
      <c r="K909" s="32"/>
      <c r="L909" s="32"/>
      <c r="M909" s="32"/>
    </row>
    <row r="910" spans="1:13" s="7" customFormat="1" x14ac:dyDescent="0.3">
      <c r="A910" s="32"/>
      <c r="B910" s="32"/>
      <c r="C910" s="31"/>
      <c r="D910" s="43"/>
      <c r="E910" s="43"/>
      <c r="F910" s="32"/>
      <c r="G910" s="32"/>
      <c r="H910" s="32"/>
      <c r="I910" s="32"/>
      <c r="J910" s="32"/>
      <c r="K910" s="32"/>
      <c r="L910" s="32"/>
      <c r="M910" s="32"/>
    </row>
    <row r="911" spans="1:13" s="7" customFormat="1" x14ac:dyDescent="0.3">
      <c r="A911" s="32"/>
      <c r="B911" s="32"/>
      <c r="C911" s="31"/>
      <c r="D911" s="43"/>
      <c r="E911" s="43"/>
      <c r="F911" s="32"/>
      <c r="G911" s="32"/>
      <c r="H911" s="32"/>
      <c r="I911" s="32"/>
      <c r="J911" s="32"/>
      <c r="K911" s="32"/>
      <c r="L911" s="32"/>
      <c r="M911" s="32"/>
    </row>
    <row r="912" spans="1:13" s="7" customFormat="1" x14ac:dyDescent="0.3">
      <c r="A912" s="32"/>
      <c r="B912" s="32"/>
      <c r="C912" s="31"/>
      <c r="D912" s="43"/>
      <c r="E912" s="43"/>
      <c r="F912" s="32"/>
      <c r="G912" s="32"/>
      <c r="H912" s="32"/>
      <c r="I912" s="32"/>
      <c r="J912" s="32"/>
      <c r="K912" s="32"/>
      <c r="L912" s="32"/>
      <c r="M912" s="32"/>
    </row>
    <row r="913" spans="1:13" s="7" customFormat="1" x14ac:dyDescent="0.3">
      <c r="A913" s="32"/>
      <c r="B913" s="32"/>
      <c r="C913" s="31"/>
      <c r="D913" s="43"/>
      <c r="E913" s="43"/>
      <c r="F913" s="32"/>
      <c r="G913" s="32"/>
      <c r="H913" s="32"/>
      <c r="I913" s="32"/>
      <c r="J913" s="32"/>
      <c r="K913" s="32"/>
      <c r="L913" s="32"/>
      <c r="M913" s="32"/>
    </row>
    <row r="914" spans="1:13" s="7" customFormat="1" x14ac:dyDescent="0.3">
      <c r="A914" s="32"/>
      <c r="B914" s="32"/>
      <c r="C914" s="31"/>
      <c r="D914" s="43"/>
      <c r="E914" s="43"/>
      <c r="F914" s="32"/>
      <c r="G914" s="32"/>
      <c r="H914" s="32"/>
      <c r="I914" s="32"/>
      <c r="J914" s="32"/>
      <c r="K914" s="32"/>
      <c r="L914" s="32"/>
      <c r="M914" s="32"/>
    </row>
    <row r="915" spans="1:13" s="7" customFormat="1" x14ac:dyDescent="0.3">
      <c r="A915" s="32"/>
      <c r="B915" s="32"/>
      <c r="C915" s="31"/>
      <c r="D915" s="43"/>
      <c r="E915" s="43"/>
      <c r="F915" s="32"/>
      <c r="G915" s="32"/>
      <c r="H915" s="32"/>
      <c r="I915" s="32"/>
      <c r="J915" s="32"/>
      <c r="K915" s="32"/>
      <c r="L915" s="32"/>
      <c r="M915" s="32"/>
    </row>
    <row r="916" spans="1:13" s="7" customFormat="1" x14ac:dyDescent="0.3">
      <c r="A916" s="32"/>
      <c r="B916" s="32"/>
      <c r="C916" s="31"/>
      <c r="D916" s="43"/>
      <c r="E916" s="43"/>
      <c r="F916" s="32"/>
      <c r="G916" s="32"/>
      <c r="H916" s="32"/>
      <c r="I916" s="32"/>
      <c r="J916" s="32"/>
      <c r="K916" s="32"/>
      <c r="L916" s="32"/>
      <c r="M916" s="32"/>
    </row>
    <row r="917" spans="1:13" s="7" customFormat="1" x14ac:dyDescent="0.3">
      <c r="A917" s="32"/>
      <c r="B917" s="32"/>
      <c r="C917" s="31"/>
      <c r="D917" s="43"/>
      <c r="E917" s="43"/>
      <c r="F917" s="32"/>
      <c r="G917" s="32"/>
      <c r="H917" s="32"/>
      <c r="I917" s="32"/>
      <c r="J917" s="32"/>
      <c r="K917" s="32"/>
      <c r="L917" s="32"/>
      <c r="M917" s="32"/>
    </row>
    <row r="918" spans="1:13" s="7" customFormat="1" x14ac:dyDescent="0.3">
      <c r="A918" s="32"/>
      <c r="B918" s="32"/>
      <c r="C918" s="31"/>
      <c r="D918" s="43"/>
      <c r="E918" s="43"/>
      <c r="F918" s="32"/>
      <c r="G918" s="32"/>
      <c r="H918" s="32"/>
      <c r="I918" s="32"/>
      <c r="J918" s="32"/>
      <c r="K918" s="32"/>
      <c r="L918" s="32"/>
      <c r="M918" s="32"/>
    </row>
    <row r="919" spans="1:13" s="7" customFormat="1" x14ac:dyDescent="0.3">
      <c r="A919" s="32"/>
      <c r="B919" s="32"/>
      <c r="C919" s="31"/>
      <c r="D919" s="43"/>
      <c r="E919" s="43"/>
      <c r="F919" s="32"/>
      <c r="G919" s="32"/>
      <c r="H919" s="32"/>
      <c r="I919" s="32"/>
      <c r="J919" s="32"/>
      <c r="K919" s="32"/>
      <c r="L919" s="32"/>
      <c r="M919" s="32"/>
    </row>
    <row r="920" spans="1:13" s="7" customFormat="1" x14ac:dyDescent="0.3">
      <c r="A920" s="32"/>
      <c r="B920" s="32"/>
      <c r="C920" s="31"/>
      <c r="D920" s="43"/>
      <c r="E920" s="43"/>
      <c r="F920" s="32"/>
      <c r="G920" s="32"/>
      <c r="H920" s="32"/>
      <c r="I920" s="32"/>
      <c r="J920" s="32"/>
      <c r="K920" s="32"/>
      <c r="L920" s="32"/>
      <c r="M920" s="32"/>
    </row>
    <row r="921" spans="1:13" s="7" customFormat="1" x14ac:dyDescent="0.3">
      <c r="A921" s="32"/>
      <c r="B921" s="32"/>
      <c r="C921" s="31"/>
      <c r="D921" s="43"/>
      <c r="E921" s="43"/>
      <c r="F921" s="32"/>
      <c r="G921" s="32"/>
      <c r="H921" s="32"/>
      <c r="I921" s="32"/>
      <c r="J921" s="32"/>
      <c r="K921" s="32"/>
      <c r="L921" s="32"/>
      <c r="M921" s="32"/>
    </row>
    <row r="922" spans="1:13" s="7" customFormat="1" x14ac:dyDescent="0.3">
      <c r="A922" s="32"/>
      <c r="B922" s="32"/>
      <c r="C922" s="31"/>
      <c r="D922" s="43"/>
      <c r="E922" s="43"/>
      <c r="F922" s="32"/>
      <c r="G922" s="32"/>
      <c r="H922" s="32"/>
      <c r="I922" s="32"/>
      <c r="J922" s="32"/>
      <c r="K922" s="32"/>
      <c r="L922" s="32"/>
      <c r="M922" s="32"/>
    </row>
    <row r="923" spans="1:13" s="7" customFormat="1" x14ac:dyDescent="0.3">
      <c r="A923" s="32"/>
      <c r="B923" s="32"/>
      <c r="C923" s="31"/>
      <c r="D923" s="43"/>
      <c r="E923" s="43"/>
      <c r="F923" s="32"/>
      <c r="G923" s="32"/>
      <c r="H923" s="32"/>
      <c r="I923" s="32"/>
      <c r="J923" s="32"/>
      <c r="K923" s="32"/>
      <c r="L923" s="32"/>
      <c r="M923" s="32"/>
    </row>
    <row r="924" spans="1:13" s="7" customFormat="1" x14ac:dyDescent="0.3">
      <c r="A924" s="32"/>
      <c r="B924" s="32"/>
      <c r="C924" s="31"/>
      <c r="D924" s="43"/>
      <c r="E924" s="43"/>
      <c r="F924" s="32"/>
      <c r="G924" s="32"/>
      <c r="H924" s="32"/>
      <c r="I924" s="32"/>
      <c r="J924" s="32"/>
      <c r="K924" s="32"/>
      <c r="L924" s="32"/>
      <c r="M924" s="32"/>
    </row>
    <row r="925" spans="1:13" s="7" customFormat="1" x14ac:dyDescent="0.3">
      <c r="A925" s="32"/>
      <c r="B925" s="32"/>
      <c r="C925" s="31"/>
      <c r="D925" s="43"/>
      <c r="E925" s="43"/>
      <c r="F925" s="32"/>
      <c r="G925" s="32"/>
      <c r="H925" s="32"/>
      <c r="I925" s="32"/>
      <c r="J925" s="32"/>
      <c r="K925" s="32"/>
      <c r="L925" s="32"/>
      <c r="M925" s="32"/>
    </row>
    <row r="926" spans="1:13" s="7" customFormat="1" x14ac:dyDescent="0.3">
      <c r="A926" s="32"/>
      <c r="B926" s="32"/>
      <c r="C926" s="31"/>
      <c r="D926" s="43"/>
      <c r="E926" s="43"/>
      <c r="F926" s="32"/>
      <c r="G926" s="32"/>
      <c r="H926" s="32"/>
      <c r="I926" s="32"/>
      <c r="J926" s="32"/>
      <c r="K926" s="32"/>
      <c r="L926" s="32"/>
      <c r="M926" s="32"/>
    </row>
    <row r="927" spans="1:13" s="7" customFormat="1" x14ac:dyDescent="0.3">
      <c r="A927" s="32"/>
      <c r="B927" s="32"/>
      <c r="C927" s="31"/>
      <c r="D927" s="43"/>
      <c r="E927" s="43"/>
      <c r="F927" s="32"/>
      <c r="G927" s="32"/>
      <c r="H927" s="32"/>
      <c r="I927" s="32"/>
      <c r="J927" s="32"/>
      <c r="K927" s="32"/>
      <c r="L927" s="32"/>
      <c r="M927" s="32"/>
    </row>
    <row r="928" spans="1:13" s="7" customFormat="1" x14ac:dyDescent="0.3">
      <c r="A928" s="32"/>
      <c r="B928" s="32"/>
      <c r="C928" s="31"/>
      <c r="D928" s="43"/>
      <c r="E928" s="43"/>
      <c r="F928" s="32"/>
      <c r="G928" s="32"/>
      <c r="H928" s="32"/>
      <c r="I928" s="32"/>
      <c r="J928" s="32"/>
      <c r="K928" s="32"/>
      <c r="L928" s="32"/>
      <c r="M928" s="32"/>
    </row>
    <row r="929" spans="1:13" s="7" customFormat="1" x14ac:dyDescent="0.3">
      <c r="A929" s="32"/>
      <c r="B929" s="32"/>
      <c r="C929" s="31"/>
      <c r="D929" s="43"/>
      <c r="E929" s="43"/>
      <c r="F929" s="32"/>
      <c r="G929" s="32"/>
      <c r="H929" s="32"/>
      <c r="I929" s="32"/>
      <c r="J929" s="32"/>
      <c r="K929" s="32"/>
      <c r="L929" s="32"/>
      <c r="M929" s="32"/>
    </row>
    <row r="930" spans="1:13" s="7" customFormat="1" x14ac:dyDescent="0.3">
      <c r="A930" s="32"/>
      <c r="B930" s="32"/>
      <c r="C930" s="31"/>
      <c r="D930" s="43"/>
      <c r="E930" s="43"/>
      <c r="F930" s="32"/>
      <c r="G930" s="32"/>
      <c r="H930" s="32"/>
      <c r="I930" s="32"/>
      <c r="J930" s="32"/>
      <c r="K930" s="32"/>
      <c r="L930" s="32"/>
      <c r="M930" s="32"/>
    </row>
    <row r="931" spans="1:13" s="7" customFormat="1" x14ac:dyDescent="0.3">
      <c r="A931" s="32"/>
      <c r="B931" s="32"/>
      <c r="C931" s="31"/>
      <c r="D931" s="43"/>
      <c r="E931" s="43"/>
      <c r="F931" s="32"/>
      <c r="G931" s="32"/>
      <c r="H931" s="32"/>
      <c r="I931" s="32"/>
      <c r="J931" s="32"/>
      <c r="K931" s="32"/>
      <c r="L931" s="32"/>
      <c r="M931" s="32"/>
    </row>
    <row r="932" spans="1:13" s="7" customFormat="1" x14ac:dyDescent="0.3">
      <c r="A932" s="32"/>
      <c r="B932" s="32"/>
      <c r="C932" s="31"/>
      <c r="D932" s="43"/>
      <c r="E932" s="43"/>
      <c r="F932" s="32"/>
      <c r="G932" s="32"/>
      <c r="H932" s="32"/>
      <c r="I932" s="32"/>
      <c r="J932" s="32"/>
      <c r="K932" s="32"/>
      <c r="L932" s="32"/>
      <c r="M932" s="32"/>
    </row>
    <row r="933" spans="1:13" s="7" customFormat="1" x14ac:dyDescent="0.3">
      <c r="A933" s="32"/>
      <c r="B933" s="32"/>
      <c r="C933" s="31"/>
      <c r="D933" s="43"/>
      <c r="E933" s="43"/>
      <c r="F933" s="32"/>
      <c r="G933" s="32"/>
      <c r="H933" s="32"/>
      <c r="I933" s="32"/>
      <c r="J933" s="32"/>
      <c r="K933" s="32"/>
      <c r="L933" s="32"/>
      <c r="M933" s="32"/>
    </row>
    <row r="934" spans="1:13" s="7" customFormat="1" x14ac:dyDescent="0.3">
      <c r="A934" s="32"/>
      <c r="B934" s="32"/>
      <c r="C934" s="31"/>
      <c r="D934" s="43"/>
      <c r="E934" s="43"/>
      <c r="F934" s="32"/>
      <c r="G934" s="32"/>
      <c r="H934" s="32"/>
      <c r="I934" s="32"/>
      <c r="J934" s="32"/>
      <c r="K934" s="32"/>
      <c r="L934" s="32"/>
      <c r="M934" s="32"/>
    </row>
    <row r="935" spans="1:13" s="7" customFormat="1" x14ac:dyDescent="0.3">
      <c r="A935" s="32"/>
      <c r="B935" s="32"/>
      <c r="C935" s="31"/>
      <c r="D935" s="43"/>
      <c r="E935" s="43"/>
      <c r="F935" s="32"/>
      <c r="G935" s="32"/>
      <c r="H935" s="32"/>
      <c r="I935" s="32"/>
      <c r="J935" s="32"/>
      <c r="K935" s="32"/>
      <c r="L935" s="32"/>
      <c r="M935" s="32"/>
    </row>
    <row r="936" spans="1:13" s="7" customFormat="1" x14ac:dyDescent="0.3">
      <c r="A936" s="32"/>
      <c r="B936" s="32"/>
      <c r="C936" s="31"/>
      <c r="D936" s="43"/>
      <c r="E936" s="43"/>
      <c r="F936" s="32"/>
      <c r="G936" s="32"/>
      <c r="H936" s="32"/>
      <c r="I936" s="32"/>
      <c r="J936" s="32"/>
      <c r="K936" s="32"/>
      <c r="L936" s="32"/>
      <c r="M936" s="32"/>
    </row>
    <row r="937" spans="1:13" s="7" customFormat="1" x14ac:dyDescent="0.3">
      <c r="A937" s="32"/>
      <c r="B937" s="32"/>
      <c r="C937" s="31"/>
      <c r="D937" s="43"/>
      <c r="E937" s="43"/>
      <c r="F937" s="32"/>
      <c r="G937" s="32"/>
      <c r="H937" s="32"/>
      <c r="I937" s="32"/>
      <c r="J937" s="32"/>
      <c r="K937" s="32"/>
      <c r="L937" s="32"/>
      <c r="M937" s="32"/>
    </row>
    <row r="938" spans="1:13" s="7" customFormat="1" x14ac:dyDescent="0.3">
      <c r="A938" s="32"/>
      <c r="B938" s="32"/>
      <c r="C938" s="31"/>
      <c r="D938" s="43"/>
      <c r="E938" s="43"/>
      <c r="F938" s="32"/>
      <c r="G938" s="32"/>
      <c r="H938" s="32"/>
      <c r="I938" s="32"/>
      <c r="J938" s="32"/>
      <c r="K938" s="32"/>
      <c r="L938" s="32"/>
      <c r="M938" s="32"/>
    </row>
    <row r="939" spans="1:13" s="7" customFormat="1" x14ac:dyDescent="0.3">
      <c r="A939" s="32"/>
      <c r="B939" s="32"/>
      <c r="C939" s="31"/>
      <c r="D939" s="43"/>
      <c r="E939" s="43"/>
      <c r="F939" s="32"/>
      <c r="G939" s="32"/>
      <c r="H939" s="32"/>
      <c r="I939" s="32"/>
      <c r="J939" s="32"/>
      <c r="K939" s="32"/>
      <c r="L939" s="32"/>
      <c r="M939" s="32"/>
    </row>
    <row r="940" spans="1:13" s="7" customFormat="1" x14ac:dyDescent="0.3">
      <c r="A940" s="32"/>
      <c r="B940" s="32"/>
      <c r="C940" s="31"/>
      <c r="D940" s="43"/>
      <c r="E940" s="43"/>
      <c r="F940" s="32"/>
      <c r="G940" s="32"/>
      <c r="H940" s="32"/>
      <c r="I940" s="32"/>
      <c r="J940" s="32"/>
      <c r="K940" s="32"/>
      <c r="L940" s="32"/>
      <c r="M940" s="32"/>
    </row>
    <row r="941" spans="1:13" s="7" customFormat="1" x14ac:dyDescent="0.3">
      <c r="A941" s="32"/>
      <c r="B941" s="32"/>
      <c r="C941" s="31"/>
      <c r="D941" s="43"/>
      <c r="E941" s="43"/>
      <c r="F941" s="32"/>
      <c r="G941" s="32"/>
      <c r="H941" s="32"/>
      <c r="I941" s="32"/>
      <c r="J941" s="32"/>
      <c r="K941" s="32"/>
      <c r="L941" s="32"/>
      <c r="M941" s="32"/>
    </row>
    <row r="942" spans="1:13" s="7" customFormat="1" x14ac:dyDescent="0.3">
      <c r="A942" s="32"/>
      <c r="B942" s="32"/>
      <c r="C942" s="31"/>
      <c r="D942" s="43"/>
      <c r="E942" s="43"/>
      <c r="F942" s="32"/>
      <c r="G942" s="32"/>
      <c r="H942" s="32"/>
      <c r="I942" s="32"/>
      <c r="J942" s="32"/>
      <c r="K942" s="32"/>
      <c r="L942" s="32"/>
      <c r="M942" s="32"/>
    </row>
    <row r="943" spans="1:13" s="7" customFormat="1" x14ac:dyDescent="0.3">
      <c r="A943" s="32"/>
      <c r="B943" s="32"/>
      <c r="C943" s="31"/>
      <c r="D943" s="43"/>
      <c r="E943" s="43"/>
      <c r="F943" s="32"/>
      <c r="G943" s="32"/>
      <c r="H943" s="32"/>
      <c r="I943" s="32"/>
      <c r="J943" s="32"/>
      <c r="K943" s="32"/>
      <c r="L943" s="32"/>
      <c r="M943" s="32"/>
    </row>
    <row r="944" spans="1:13" s="7" customFormat="1" x14ac:dyDescent="0.3">
      <c r="A944" s="32"/>
      <c r="B944" s="32"/>
      <c r="C944" s="31"/>
      <c r="D944" s="43"/>
      <c r="E944" s="43"/>
      <c r="F944" s="32"/>
      <c r="G944" s="32"/>
      <c r="H944" s="32"/>
      <c r="I944" s="32"/>
      <c r="J944" s="32"/>
      <c r="K944" s="32"/>
      <c r="L944" s="32"/>
      <c r="M944" s="32"/>
    </row>
    <row r="945" spans="1:13" s="7" customFormat="1" x14ac:dyDescent="0.3">
      <c r="A945" s="32"/>
      <c r="B945" s="32"/>
      <c r="C945" s="31"/>
      <c r="D945" s="43"/>
      <c r="E945" s="43"/>
      <c r="F945" s="32"/>
      <c r="G945" s="32"/>
      <c r="H945" s="32"/>
      <c r="I945" s="32"/>
      <c r="J945" s="32"/>
      <c r="K945" s="32"/>
      <c r="L945" s="32"/>
      <c r="M945" s="32"/>
    </row>
    <row r="946" spans="1:13" s="7" customFormat="1" x14ac:dyDescent="0.3">
      <c r="A946" s="32"/>
      <c r="B946" s="32"/>
      <c r="C946" s="31"/>
      <c r="D946" s="43"/>
      <c r="E946" s="43"/>
      <c r="F946" s="32"/>
      <c r="G946" s="32"/>
      <c r="H946" s="32"/>
      <c r="I946" s="32"/>
      <c r="J946" s="32"/>
      <c r="K946" s="32"/>
      <c r="L946" s="32"/>
      <c r="M946" s="32"/>
    </row>
    <row r="947" spans="1:13" s="7" customFormat="1" x14ac:dyDescent="0.3">
      <c r="A947" s="32"/>
      <c r="B947" s="32"/>
      <c r="C947" s="31"/>
      <c r="D947" s="43"/>
      <c r="E947" s="43"/>
      <c r="F947" s="32"/>
      <c r="G947" s="32"/>
      <c r="H947" s="32"/>
      <c r="I947" s="32"/>
      <c r="J947" s="32"/>
      <c r="K947" s="32"/>
      <c r="L947" s="32"/>
      <c r="M947" s="32"/>
    </row>
    <row r="948" spans="1:13" s="7" customFormat="1" x14ac:dyDescent="0.3">
      <c r="A948" s="32"/>
      <c r="B948" s="32"/>
      <c r="C948" s="31"/>
      <c r="D948" s="43"/>
      <c r="E948" s="43"/>
      <c r="F948" s="32"/>
      <c r="G948" s="32"/>
      <c r="H948" s="32"/>
      <c r="I948" s="32"/>
      <c r="J948" s="32"/>
      <c r="K948" s="32"/>
      <c r="L948" s="32"/>
      <c r="M948" s="32"/>
    </row>
    <row r="949" spans="1:13" s="7" customFormat="1" x14ac:dyDescent="0.3">
      <c r="A949" s="32"/>
      <c r="B949" s="32"/>
      <c r="C949" s="31"/>
      <c r="D949" s="43"/>
      <c r="E949" s="43"/>
      <c r="F949" s="32"/>
      <c r="G949" s="32"/>
      <c r="H949" s="32"/>
      <c r="I949" s="32"/>
      <c r="J949" s="32"/>
      <c r="K949" s="32"/>
      <c r="L949" s="32"/>
      <c r="M949" s="32"/>
    </row>
    <row r="950" spans="1:13" s="7" customFormat="1" x14ac:dyDescent="0.3">
      <c r="A950" s="32"/>
      <c r="B950" s="32"/>
      <c r="C950" s="31"/>
      <c r="D950" s="43"/>
      <c r="E950" s="43"/>
      <c r="F950" s="32"/>
      <c r="G950" s="32"/>
      <c r="H950" s="32"/>
      <c r="I950" s="32"/>
      <c r="J950" s="32"/>
      <c r="K950" s="32"/>
      <c r="L950" s="32"/>
      <c r="M950" s="32"/>
    </row>
    <row r="951" spans="1:13" s="7" customFormat="1" x14ac:dyDescent="0.3">
      <c r="A951" s="32"/>
      <c r="B951" s="32"/>
      <c r="C951" s="31"/>
      <c r="D951" s="43"/>
      <c r="E951" s="43"/>
      <c r="F951" s="32"/>
      <c r="G951" s="32"/>
      <c r="H951" s="32"/>
      <c r="I951" s="32"/>
      <c r="J951" s="32"/>
      <c r="K951" s="32"/>
      <c r="L951" s="32"/>
      <c r="M951" s="32"/>
    </row>
    <row r="952" spans="1:13" s="7" customFormat="1" x14ac:dyDescent="0.3">
      <c r="A952" s="32"/>
      <c r="B952" s="32"/>
      <c r="C952" s="31"/>
      <c r="D952" s="43"/>
      <c r="E952" s="43"/>
      <c r="F952" s="32"/>
      <c r="G952" s="32"/>
      <c r="H952" s="32"/>
      <c r="I952" s="32"/>
      <c r="J952" s="32"/>
      <c r="K952" s="32"/>
      <c r="L952" s="32"/>
      <c r="M952" s="32"/>
    </row>
    <row r="953" spans="1:13" s="7" customFormat="1" x14ac:dyDescent="0.3">
      <c r="A953" s="32"/>
      <c r="B953" s="32"/>
      <c r="C953" s="31"/>
      <c r="D953" s="43"/>
      <c r="E953" s="43"/>
      <c r="F953" s="32"/>
      <c r="G953" s="32"/>
      <c r="H953" s="32"/>
      <c r="I953" s="32"/>
      <c r="J953" s="32"/>
      <c r="K953" s="32"/>
      <c r="L953" s="32"/>
      <c r="M953" s="32"/>
    </row>
    <row r="954" spans="1:13" s="7" customFormat="1" x14ac:dyDescent="0.3">
      <c r="A954" s="32"/>
      <c r="B954" s="32"/>
      <c r="C954" s="31"/>
      <c r="D954" s="43"/>
      <c r="E954" s="43"/>
      <c r="F954" s="32"/>
      <c r="G954" s="32"/>
      <c r="H954" s="32"/>
      <c r="I954" s="32"/>
      <c r="J954" s="32"/>
      <c r="K954" s="32"/>
      <c r="L954" s="32"/>
      <c r="M954" s="32"/>
    </row>
    <row r="955" spans="1:13" s="7" customFormat="1" x14ac:dyDescent="0.3">
      <c r="A955" s="32"/>
      <c r="B955" s="32"/>
      <c r="C955" s="31"/>
      <c r="D955" s="43"/>
      <c r="E955" s="43"/>
      <c r="F955" s="32"/>
      <c r="G955" s="32"/>
      <c r="H955" s="32"/>
      <c r="I955" s="32"/>
      <c r="J955" s="32"/>
      <c r="K955" s="32"/>
      <c r="L955" s="32"/>
      <c r="M955" s="32"/>
    </row>
    <row r="956" spans="1:13" s="7" customFormat="1" x14ac:dyDescent="0.3">
      <c r="A956" s="32"/>
      <c r="B956" s="32"/>
      <c r="C956" s="31"/>
      <c r="D956" s="43"/>
      <c r="E956" s="43"/>
      <c r="F956" s="32"/>
      <c r="G956" s="32"/>
      <c r="H956" s="32"/>
      <c r="I956" s="32"/>
      <c r="J956" s="32"/>
      <c r="K956" s="32"/>
      <c r="L956" s="32"/>
      <c r="M956" s="32"/>
    </row>
    <row r="957" spans="1:13" s="7" customFormat="1" x14ac:dyDescent="0.3">
      <c r="A957" s="32"/>
      <c r="B957" s="32"/>
      <c r="C957" s="31"/>
      <c r="D957" s="43"/>
      <c r="E957" s="43"/>
      <c r="F957" s="32"/>
      <c r="G957" s="32"/>
      <c r="H957" s="32"/>
      <c r="I957" s="32"/>
      <c r="J957" s="32"/>
      <c r="K957" s="32"/>
      <c r="L957" s="32"/>
      <c r="M957" s="32"/>
    </row>
    <row r="958" spans="1:13" s="7" customFormat="1" x14ac:dyDescent="0.3">
      <c r="A958" s="32"/>
      <c r="B958" s="32"/>
      <c r="C958" s="31"/>
      <c r="D958" s="43"/>
      <c r="E958" s="43"/>
      <c r="F958" s="32"/>
      <c r="G958" s="32"/>
      <c r="H958" s="32"/>
      <c r="I958" s="32"/>
      <c r="J958" s="32"/>
      <c r="K958" s="32"/>
      <c r="L958" s="32"/>
      <c r="M958" s="32"/>
    </row>
    <row r="959" spans="1:13" s="7" customFormat="1" x14ac:dyDescent="0.3">
      <c r="A959" s="32"/>
      <c r="B959" s="32"/>
      <c r="C959" s="31"/>
      <c r="D959" s="43"/>
      <c r="E959" s="43"/>
      <c r="F959" s="32"/>
      <c r="G959" s="32"/>
      <c r="H959" s="32"/>
      <c r="I959" s="32"/>
      <c r="J959" s="32"/>
      <c r="K959" s="32"/>
      <c r="L959" s="32"/>
      <c r="M959" s="32"/>
    </row>
    <row r="960" spans="1:13" s="7" customFormat="1" x14ac:dyDescent="0.3">
      <c r="A960" s="32"/>
      <c r="B960" s="32"/>
      <c r="C960" s="31"/>
      <c r="D960" s="43"/>
      <c r="E960" s="43"/>
      <c r="F960" s="32"/>
      <c r="G960" s="32"/>
      <c r="H960" s="32"/>
      <c r="I960" s="32"/>
      <c r="J960" s="32"/>
      <c r="K960" s="32"/>
      <c r="L960" s="32"/>
      <c r="M960" s="32"/>
    </row>
    <row r="961" spans="1:13" s="7" customFormat="1" x14ac:dyDescent="0.3">
      <c r="A961" s="32"/>
      <c r="B961" s="32"/>
      <c r="C961" s="31"/>
      <c r="D961" s="43"/>
      <c r="E961" s="43"/>
      <c r="F961" s="32"/>
      <c r="G961" s="32"/>
      <c r="H961" s="32"/>
      <c r="I961" s="32"/>
      <c r="J961" s="32"/>
      <c r="K961" s="32"/>
      <c r="L961" s="32"/>
      <c r="M961" s="32"/>
    </row>
    <row r="962" spans="1:13" s="7" customFormat="1" x14ac:dyDescent="0.3">
      <c r="A962" s="32"/>
      <c r="B962" s="32"/>
      <c r="C962" s="31"/>
      <c r="D962" s="43"/>
      <c r="E962" s="43"/>
      <c r="F962" s="32"/>
      <c r="G962" s="32"/>
      <c r="H962" s="32"/>
      <c r="I962" s="32"/>
      <c r="J962" s="32"/>
      <c r="K962" s="32"/>
      <c r="L962" s="32"/>
      <c r="M962" s="32"/>
    </row>
    <row r="963" spans="1:13" s="7" customFormat="1" x14ac:dyDescent="0.3">
      <c r="A963" s="32"/>
      <c r="B963" s="32"/>
      <c r="C963" s="31"/>
      <c r="D963" s="43"/>
      <c r="E963" s="43"/>
      <c r="F963" s="32"/>
      <c r="G963" s="32"/>
      <c r="H963" s="32"/>
      <c r="I963" s="32"/>
      <c r="J963" s="32"/>
      <c r="K963" s="32"/>
      <c r="L963" s="32"/>
      <c r="M963" s="32"/>
    </row>
    <row r="964" spans="1:13" s="7" customFormat="1" x14ac:dyDescent="0.3">
      <c r="A964" s="32"/>
      <c r="B964" s="32"/>
      <c r="C964" s="31"/>
      <c r="D964" s="43"/>
      <c r="E964" s="43"/>
      <c r="F964" s="32"/>
      <c r="G964" s="32"/>
      <c r="H964" s="32"/>
      <c r="I964" s="32"/>
      <c r="J964" s="32"/>
      <c r="K964" s="32"/>
      <c r="L964" s="32"/>
      <c r="M964" s="32"/>
    </row>
    <row r="965" spans="1:13" s="7" customFormat="1" x14ac:dyDescent="0.3">
      <c r="A965" s="32"/>
      <c r="B965" s="32"/>
      <c r="C965" s="31"/>
      <c r="D965" s="43"/>
      <c r="E965" s="43"/>
      <c r="F965" s="32"/>
      <c r="G965" s="32"/>
      <c r="H965" s="32"/>
      <c r="I965" s="32"/>
      <c r="J965" s="32"/>
      <c r="K965" s="32"/>
      <c r="L965" s="32"/>
      <c r="M965" s="32"/>
    </row>
    <row r="966" spans="1:13" s="7" customFormat="1" x14ac:dyDescent="0.3">
      <c r="A966" s="32"/>
      <c r="B966" s="32"/>
      <c r="C966" s="31"/>
      <c r="D966" s="43"/>
      <c r="E966" s="43"/>
      <c r="F966" s="32"/>
      <c r="G966" s="32"/>
      <c r="H966" s="32"/>
      <c r="I966" s="32"/>
      <c r="J966" s="32"/>
      <c r="K966" s="32"/>
      <c r="L966" s="32"/>
      <c r="M966" s="32"/>
    </row>
    <row r="967" spans="1:13" s="7" customFormat="1" x14ac:dyDescent="0.3">
      <c r="A967" s="32"/>
      <c r="B967" s="32"/>
      <c r="C967" s="31"/>
      <c r="D967" s="43"/>
      <c r="E967" s="43"/>
      <c r="F967" s="32"/>
      <c r="G967" s="32"/>
      <c r="H967" s="32"/>
      <c r="I967" s="32"/>
      <c r="J967" s="32"/>
      <c r="K967" s="32"/>
      <c r="L967" s="32"/>
      <c r="M967" s="32"/>
    </row>
    <row r="968" spans="1:13" s="7" customFormat="1" x14ac:dyDescent="0.3">
      <c r="A968" s="32"/>
      <c r="B968" s="32"/>
      <c r="C968" s="31"/>
      <c r="D968" s="43"/>
      <c r="E968" s="43"/>
      <c r="F968" s="32"/>
      <c r="G968" s="32"/>
      <c r="H968" s="32"/>
      <c r="I968" s="32"/>
      <c r="J968" s="32"/>
      <c r="K968" s="32"/>
      <c r="L968" s="32"/>
      <c r="M968" s="32"/>
    </row>
    <row r="969" spans="1:13" s="7" customFormat="1" x14ac:dyDescent="0.3">
      <c r="A969" s="32"/>
      <c r="B969" s="32"/>
      <c r="C969" s="31"/>
      <c r="D969" s="43"/>
      <c r="E969" s="43"/>
      <c r="F969" s="32"/>
      <c r="G969" s="32"/>
      <c r="H969" s="32"/>
      <c r="I969" s="32"/>
      <c r="J969" s="32"/>
      <c r="K969" s="32"/>
      <c r="L969" s="32"/>
      <c r="M969" s="32"/>
    </row>
    <row r="970" spans="1:13" s="7" customFormat="1" x14ac:dyDescent="0.3">
      <c r="A970" s="32"/>
      <c r="B970" s="32"/>
      <c r="C970" s="31"/>
      <c r="D970" s="43"/>
      <c r="E970" s="43"/>
      <c r="F970" s="32"/>
      <c r="G970" s="32"/>
      <c r="H970" s="32"/>
      <c r="I970" s="32"/>
      <c r="J970" s="32"/>
      <c r="K970" s="32"/>
      <c r="L970" s="32"/>
      <c r="M970" s="32"/>
    </row>
    <row r="971" spans="1:13" s="7" customFormat="1" x14ac:dyDescent="0.3">
      <c r="A971" s="32"/>
      <c r="B971" s="32"/>
      <c r="C971" s="31"/>
      <c r="D971" s="43"/>
      <c r="E971" s="43"/>
      <c r="F971" s="32"/>
      <c r="G971" s="32"/>
      <c r="H971" s="32"/>
      <c r="I971" s="32"/>
      <c r="J971" s="32"/>
      <c r="K971" s="32"/>
      <c r="L971" s="32"/>
      <c r="M971" s="32"/>
    </row>
    <row r="972" spans="1:13" s="7" customFormat="1" x14ac:dyDescent="0.3">
      <c r="A972" s="32"/>
      <c r="B972" s="32"/>
      <c r="C972" s="31"/>
      <c r="D972" s="43"/>
      <c r="E972" s="43"/>
      <c r="F972" s="32"/>
      <c r="G972" s="32"/>
      <c r="H972" s="32"/>
      <c r="I972" s="32"/>
      <c r="J972" s="32"/>
      <c r="K972" s="32"/>
      <c r="L972" s="32"/>
      <c r="M972" s="32"/>
    </row>
    <row r="973" spans="1:13" s="7" customFormat="1" x14ac:dyDescent="0.3">
      <c r="A973" s="32"/>
      <c r="B973" s="32"/>
      <c r="C973" s="31"/>
      <c r="D973" s="43"/>
      <c r="E973" s="43"/>
      <c r="F973" s="32"/>
      <c r="G973" s="32"/>
      <c r="H973" s="32"/>
      <c r="I973" s="32"/>
      <c r="J973" s="32"/>
      <c r="K973" s="32"/>
      <c r="L973" s="32"/>
      <c r="M973" s="32"/>
    </row>
    <row r="974" spans="1:13" s="7" customFormat="1" x14ac:dyDescent="0.3">
      <c r="A974" s="32"/>
      <c r="B974" s="32"/>
      <c r="C974" s="31"/>
      <c r="D974" s="43"/>
      <c r="E974" s="43"/>
      <c r="F974" s="32"/>
      <c r="G974" s="32"/>
      <c r="H974" s="32"/>
      <c r="I974" s="32"/>
      <c r="J974" s="32"/>
      <c r="K974" s="32"/>
      <c r="L974" s="32"/>
      <c r="M974" s="32"/>
    </row>
    <row r="975" spans="1:13" s="7" customFormat="1" x14ac:dyDescent="0.3">
      <c r="A975" s="32"/>
      <c r="B975" s="32"/>
      <c r="C975" s="31"/>
      <c r="D975" s="43"/>
      <c r="E975" s="43"/>
      <c r="F975" s="32"/>
      <c r="G975" s="32"/>
      <c r="H975" s="32"/>
      <c r="I975" s="32"/>
      <c r="J975" s="32"/>
      <c r="K975" s="32"/>
      <c r="L975" s="32"/>
      <c r="M975" s="32"/>
    </row>
    <row r="976" spans="1:13" s="7" customFormat="1" x14ac:dyDescent="0.3">
      <c r="A976" s="32"/>
      <c r="B976" s="32"/>
      <c r="C976" s="31"/>
      <c r="D976" s="43"/>
      <c r="E976" s="43"/>
      <c r="F976" s="32"/>
      <c r="G976" s="32"/>
      <c r="H976" s="32"/>
      <c r="I976" s="32"/>
      <c r="J976" s="32"/>
      <c r="K976" s="32"/>
      <c r="L976" s="32"/>
      <c r="M976" s="32"/>
    </row>
    <row r="977" spans="1:13" s="7" customFormat="1" x14ac:dyDescent="0.3">
      <c r="A977" s="32"/>
      <c r="B977" s="32"/>
      <c r="C977" s="31"/>
      <c r="D977" s="43"/>
      <c r="E977" s="43"/>
      <c r="F977" s="32"/>
      <c r="G977" s="32"/>
      <c r="H977" s="32"/>
      <c r="I977" s="32"/>
      <c r="J977" s="32"/>
      <c r="K977" s="32"/>
      <c r="L977" s="32"/>
      <c r="M977" s="32"/>
    </row>
    <row r="978" spans="1:13" s="7" customFormat="1" x14ac:dyDescent="0.3">
      <c r="A978" s="32"/>
      <c r="B978" s="32"/>
      <c r="C978" s="31"/>
      <c r="D978" s="43"/>
      <c r="E978" s="43"/>
      <c r="F978" s="32"/>
      <c r="G978" s="32"/>
      <c r="H978" s="32"/>
      <c r="I978" s="32"/>
      <c r="J978" s="32"/>
      <c r="K978" s="32"/>
      <c r="L978" s="32"/>
      <c r="M978" s="32"/>
    </row>
    <row r="979" spans="1:13" s="7" customFormat="1" x14ac:dyDescent="0.3">
      <c r="A979" s="32"/>
      <c r="B979" s="32"/>
      <c r="C979" s="31"/>
      <c r="D979" s="43"/>
      <c r="E979" s="43"/>
      <c r="F979" s="32"/>
      <c r="G979" s="32"/>
      <c r="H979" s="32"/>
      <c r="I979" s="32"/>
      <c r="J979" s="32"/>
      <c r="K979" s="32"/>
      <c r="L979" s="32"/>
      <c r="M979" s="32"/>
    </row>
    <row r="980" spans="1:13" x14ac:dyDescent="0.3">
      <c r="A980" s="32"/>
      <c r="B980" s="32"/>
      <c r="C980" s="31"/>
      <c r="D980" s="43"/>
      <c r="E980" s="43"/>
      <c r="F980" s="32"/>
      <c r="G980" s="32"/>
      <c r="H980" s="32"/>
      <c r="I980" s="32"/>
      <c r="J980" s="32"/>
      <c r="K980" s="32"/>
      <c r="L980" s="32"/>
      <c r="M980" s="32"/>
    </row>
    <row r="981" spans="1:13" x14ac:dyDescent="0.3">
      <c r="A981" s="32"/>
      <c r="B981" s="32"/>
      <c r="C981" s="31"/>
      <c r="D981" s="43"/>
      <c r="E981" s="43"/>
      <c r="F981" s="32"/>
      <c r="G981" s="32"/>
      <c r="H981" s="32"/>
      <c r="I981" s="32"/>
      <c r="J981" s="32"/>
      <c r="K981" s="32"/>
      <c r="L981" s="32"/>
      <c r="M981" s="32"/>
    </row>
    <row r="982" spans="1:13" x14ac:dyDescent="0.3">
      <c r="A982" s="32"/>
      <c r="B982" s="32"/>
      <c r="C982" s="31"/>
      <c r="D982" s="43"/>
      <c r="E982" s="43"/>
      <c r="F982" s="32"/>
      <c r="G982" s="32"/>
      <c r="H982" s="32"/>
      <c r="I982" s="32"/>
      <c r="J982" s="32"/>
      <c r="K982" s="32"/>
      <c r="L982" s="32"/>
      <c r="M982" s="32"/>
    </row>
    <row r="983" spans="1:13" x14ac:dyDescent="0.3">
      <c r="A983" s="32"/>
      <c r="B983" s="32"/>
      <c r="C983" s="31"/>
      <c r="D983" s="43"/>
      <c r="E983" s="43"/>
      <c r="F983" s="32"/>
      <c r="G983" s="32"/>
      <c r="H983" s="32"/>
      <c r="I983" s="32"/>
      <c r="J983" s="32"/>
      <c r="K983" s="32"/>
      <c r="L983" s="32"/>
      <c r="M983" s="32"/>
    </row>
  </sheetData>
  <sortState xmlns:xlrd2="http://schemas.microsoft.com/office/spreadsheetml/2017/richdata2" ref="A2:M616">
    <sortCondition ref="A2:A616"/>
  </sortState>
  <conditionalFormatting sqref="G614:G615 I614:M615 H613:H615 G1:M612 G616:M630 G632:G635 I632:M635 G636:M1048576">
    <cfRule type="cellIs" dxfId="69" priority="59" operator="equal">
      <formula>"Draft"</formula>
    </cfRule>
    <cfRule type="cellIs" dxfId="68" priority="60" operator="equal">
      <formula>"Standard"</formula>
    </cfRule>
  </conditionalFormatting>
  <conditionalFormatting sqref="G614:G615 I614:M615 H613:H615 G1:M612 G616:M630 G632:G635 I632:M635 G636:M1048576">
    <cfRule type="cellIs" dxfId="67" priority="56" operator="equal">
      <formula>"Proposed standard"</formula>
    </cfRule>
  </conditionalFormatting>
  <conditionalFormatting sqref="Q3">
    <cfRule type="cellIs" dxfId="66" priority="51" operator="equal">
      <formula>"ok"</formula>
    </cfRule>
    <cfRule type="cellIs" dxfId="65" priority="52" operator="equal">
      <formula>"nok"</formula>
    </cfRule>
  </conditionalFormatting>
  <conditionalFormatting sqref="G613 I613:M613">
    <cfRule type="cellIs" dxfId="64" priority="5" operator="equal">
      <formula>"Draft"</formula>
    </cfRule>
    <cfRule type="cellIs" dxfId="63" priority="6" operator="equal">
      <formula>"Standard"</formula>
    </cfRule>
  </conditionalFormatting>
  <conditionalFormatting sqref="G613 I613:M613">
    <cfRule type="cellIs" dxfId="62" priority="4" operator="equal">
      <formula>"Proposed standard"</formula>
    </cfRule>
  </conditionalFormatting>
  <conditionalFormatting sqref="G631:M631 H632:H635">
    <cfRule type="cellIs" dxfId="61" priority="2" operator="equal">
      <formula>"Draft"</formula>
    </cfRule>
    <cfRule type="cellIs" dxfId="60" priority="3" operator="equal">
      <formula>"Standard"</formula>
    </cfRule>
  </conditionalFormatting>
  <conditionalFormatting sqref="G631:M631 H632:H635">
    <cfRule type="cellIs" dxfId="59"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29</vt:i4>
      </vt:variant>
    </vt:vector>
  </HeadingPairs>
  <TitlesOfParts>
    <vt:vector size="42" baseType="lpstr">
      <vt:lpstr>Intro</vt:lpstr>
      <vt:lpstr>Standard</vt:lpstr>
      <vt:lpstr>Draft</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Intro!Print_Area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2020-05-27T15:19:30Z</dcterms:modified>
</cp:coreProperties>
</file>