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MOH\Desktop\Projects\Data Science\Ds (Data Analysis)\Data analysis - AlyxTheAnalyst\Excel Courses\"/>
    </mc:Choice>
  </mc:AlternateContent>
  <xr:revisionPtr revIDLastSave="0" documentId="13_ncr:1_{B0F3B3DC-0F2A-41BD-9D72-8AC196E3F779}" xr6:coauthVersionLast="47" xr6:coauthVersionMax="47" xr10:uidLastSave="{00000000-0000-0000-0000-000000000000}"/>
  <bookViews>
    <workbookView xWindow="-108" yWindow="-108" windowWidth="21336" windowHeight="11376" tabRatio="569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K2" i="13"/>
  <c r="L2" i="5"/>
  <c r="K3" i="5"/>
  <c r="K2" i="5"/>
  <c r="J2" i="5"/>
  <c r="L4" i="12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J3" i="1"/>
  <c r="J4" i="1"/>
  <c r="J5" i="1"/>
  <c r="J6" i="1"/>
  <c r="J7" i="1"/>
  <c r="J8" i="1"/>
  <c r="J9" i="1"/>
  <c r="J10" i="1"/>
  <c r="J11" i="1"/>
  <c r="J12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L10" i="4"/>
  <c r="L9" i="4"/>
  <c r="L8" i="4"/>
  <c r="L7" i="4"/>
  <c r="L6" i="4"/>
  <c r="L5" i="4"/>
  <c r="L4" i="4"/>
  <c r="L3" i="4"/>
  <c r="L2" i="4"/>
  <c r="K3" i="4"/>
  <c r="K4" i="4"/>
  <c r="K5" i="4"/>
  <c r="K6" i="4"/>
  <c r="K7" i="4"/>
  <c r="K8" i="4"/>
  <c r="K9" i="4"/>
  <c r="K10" i="4"/>
  <c r="K2" i="4"/>
  <c r="K3" i="2"/>
  <c r="K4" i="2"/>
  <c r="K5" i="2"/>
  <c r="K6" i="2"/>
  <c r="K7" i="2"/>
  <c r="K8" i="2"/>
  <c r="K9" i="2"/>
  <c r="K10" i="2"/>
  <c r="K2" i="2"/>
  <c r="J3" i="2"/>
  <c r="J4" i="2"/>
  <c r="J5" i="2"/>
  <c r="J6" i="2"/>
  <c r="J7" i="2"/>
  <c r="J8" i="2"/>
  <c r="J9" i="2"/>
  <c r="J10" i="2"/>
  <c r="J2" i="2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/>
  <c r="K2" i="8" a="1"/>
  <c r="K2" i="8"/>
  <c r="J3" i="8"/>
  <c r="J4" i="8"/>
  <c r="J5" i="8"/>
  <c r="J6" i="8"/>
  <c r="J7" i="8"/>
  <c r="J8" i="8"/>
  <c r="J9" i="8"/>
  <c r="J10" i="8"/>
  <c r="J2" i="8"/>
  <c r="J2" i="9"/>
  <c r="K2" i="9"/>
  <c r="H11" i="1"/>
  <c r="H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CA302-BBF1-47C0-9A26-4435FE897E51}" keepAlive="1" name="Query - french_characters_sample" description="Connection to the 'french_characters_sample' query in the workbook." type="5" refreshedVersion="0" background="1">
    <dbPr connection="Provider=Microsoft.Mashup.OleDb.1;Data Source=$Workbook$;Location=french_characters_sample;Extended Properties=&quot;&quot;" command="SELECT * FROM [french_characters_samp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<sst xmlns="http://schemas.openxmlformats.org/spreadsheetml/2006/main" count="572" uniqueCount="86">
  <si>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</si>
  <si>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</si>
  <si>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</si>
  <si>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</si>
  <si>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</si>
  <si>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</si>
  <si>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</si>
  <si>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</si>
  <si>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</si>
  <si>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</si>
  <si>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</si>
  <si>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</si>
  <si>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</si>
  <si>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</si>
  <si>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</si>
  <si>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</si>
  <si>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</si>
  <si>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</si>
  <si>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</si>
  <si>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</si>
  <si>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</si>
  <si>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</si>
  <si>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</si>
  <si>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</si>
  <si>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</si>
  <si>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</si>
  <si>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</si>
  <si>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</si>
  <si>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</si>
  <si>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</si>
  <si>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</si>
  <si>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</si>
  <si>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</si>
  <si>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</si>
  <si>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</si>
  <si>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</si>
  <si>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</si>
  <si>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</si>
  <si>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</si>
  <si>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</si>
  <si>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</si>
  <si>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</si>
  <si>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</si>
  <si>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</si>
  <si>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</si>
  <si>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</si>
  <si>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</si>
  <si>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</si>
  <si>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</si>
  <si>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</si>
  <si>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</si>
  <si>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</si>
  <si>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</si>
  <si>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</si>
  <si>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</si>
  <si>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</si>
  <si>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</si>
  <si>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</si>
  <si>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</si>
  <si>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</si>
  <si>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</si>
  <si>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</si>
  <si>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</si>
  <si>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</si>
  <si>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</si>
  <si>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</si>
  <si>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</si>
  <si>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</si>
  <si>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</si>
  <si>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</si>
  <si>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</si>
  <si>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</si>
  <si>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</si>
  <si>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</si>
  <si>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</si>
  <si>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</si>
  <si>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</si>
  <si>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</si>
  <si>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</si>
  <si>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</si>
  <si>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</si>
  <si>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</si>
  <si>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</si>
  <si>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</si>
  <si>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</si>
  <si>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Flender     son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</si>
</sst>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dd\/mm\/yyyy"/>
    <numFmt numFmtId="166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center" readingOrder="1"/>
    </xf>
    <xf numFmtId="165" fontId="0" fillId="0" borderId="0" xfId="0" applyNumberFormat="1"/>
    <xf numFmtId="0" fontId="2" fillId="2" borderId="1" xfId="0" applyFont="1" applyFill="1" applyBorder="1"/>
    <xf numFmtId="165" fontId="2" fillId="2" borderId="1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365760</xdr:colOff>
      <xdr:row>3</xdr:row>
      <xdr:rowOff>160020</xdr:rowOff>
    </xdr:from>
    <xdr:to>
      <xdr:col>15</xdr:col>
      <xdr:colOff>365760</xdr:colOff>
      <xdr:row>13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449B3E-A1BA-684C-305D-0BC569928DBF}"/>
            </a:ext>
          </a:extLst>
        </xdr:cNvPr>
        <xdr:cNvSpPr txBox="1"/>
      </xdr:nvSpPr>
      <xdr:spPr>
        <a:xfrm>
          <a:off x="9319260" y="708660"/>
          <a:ext cx="2240280" cy="16916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Can be used to see difference between 100s and thousands. Can find bad </a:t>
          </a:r>
          <a:r>
            <a:rPr lang="en-US" sz="1600" b="1"/>
            <a:t>Social Security numbers if they're 10 digits instead of 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4</xdr:row>
      <xdr:rowOff>129540</xdr:rowOff>
    </xdr:from>
    <xdr:to>
      <xdr:col>12</xdr:col>
      <xdr:colOff>129540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69CF34-4BD0-AC0E-47AE-CBB3614D2C97}"/>
            </a:ext>
          </a:extLst>
        </xdr:cNvPr>
        <xdr:cNvSpPr txBox="1"/>
      </xdr:nvSpPr>
      <xdr:spPr>
        <a:xfrm>
          <a:off x="9357360" y="861060"/>
          <a:ext cx="1409700" cy="13258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It just removes unwanted spaces on both sides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16" sqref="E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7" t="s">
        <v>77</v>
      </c>
      <c r="K1" s="7" t="s">
        <v>78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>
        <v>37197</v>
      </c>
      <c r="I2" s="5">
        <v>42253</v>
      </c>
      <c r="J2" s="8">
        <f>MAX(H2:H10)</f>
        <v>37933</v>
      </c>
      <c r="K2" s="8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4">
        <v>36436</v>
      </c>
      <c r="I3" s="5">
        <v>42287</v>
      </c>
      <c r="J3" s="6"/>
      <c r="K3" s="6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4">
        <v>36711</v>
      </c>
      <c r="I4" s="5">
        <v>42986</v>
      </c>
      <c r="J4" s="6"/>
      <c r="K4" s="6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4">
        <v>36530</v>
      </c>
      <c r="I5" s="5">
        <v>42341</v>
      </c>
      <c r="J5" s="6"/>
      <c r="K5" s="6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4">
        <v>37017</v>
      </c>
      <c r="I6" s="5">
        <v>42977</v>
      </c>
      <c r="J6" s="6"/>
      <c r="K6" s="6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4">
        <v>35040</v>
      </c>
      <c r="I7" s="5">
        <v>41528</v>
      </c>
      <c r="J7" s="6"/>
      <c r="K7" s="6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4">
        <v>37933</v>
      </c>
      <c r="I8" s="5">
        <v>41551</v>
      </c>
      <c r="J8" s="6"/>
      <c r="K8" s="6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4">
        <v>37416</v>
      </c>
      <c r="I9" s="5">
        <v>42116</v>
      </c>
      <c r="J9" s="6"/>
      <c r="K9" s="6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4">
        <v>37843</v>
      </c>
      <c r="I10" s="5">
        <v>40800</v>
      </c>
      <c r="J10" s="6"/>
      <c r="K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6" sqref="K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7" t="s">
        <v>79</v>
      </c>
      <c r="K1" s="7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1" t="str">
        <f>IF(G2&gt;50000,"Rich", "Poor")</f>
        <v>Poor</v>
      </c>
      <c r="K2" s="11" t="str" cm="1">
        <f t="array" ref="K2">_xlfn.IFS(D2&lt;30, "Very young", D2=30, "Young", D2&gt;30, "Old")</f>
        <v>Young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1" t="str">
        <f t="shared" ref="J3:J10" si="0">IF(G3&gt;50000,"Rich", "Poor")</f>
        <v>Poor</v>
      </c>
      <c r="K3" s="11" t="str" cm="1">
        <f t="array" ref="K3">_xlfn.IFS(D3&lt;30, "Very young", D3=30, "Young", D3&gt;30, "Old")</f>
        <v>Young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1" t="str">
        <f t="shared" si="0"/>
        <v>Rich</v>
      </c>
      <c r="K4" s="11" t="str" cm="1">
        <f t="array" ref="K4">_xlfn.IFS(D4&lt;30, "Very young", D4=30, "Young", D4&gt;30, "Old")</f>
        <v>Very young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1" t="str">
        <f t="shared" si="0"/>
        <v>Poor</v>
      </c>
      <c r="K5" s="11" t="str" cm="1">
        <f t="array" ref="K5">_xlfn.IFS(D5&lt;30, "Very young", D5=30, "Young", D5&gt;30, "Old")</f>
        <v>Old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1" t="str">
        <f t="shared" si="0"/>
        <v>Poor</v>
      </c>
      <c r="K6" s="11" t="str" cm="1">
        <f t="array" ref="K6">_xlfn.IFS(D6&lt;30, "Very young", D6=30, "Young", D6&gt;30, "Old")</f>
        <v>Old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1" t="str">
        <f t="shared" si="0"/>
        <v>Rich</v>
      </c>
      <c r="K7" s="11" t="str" cm="1">
        <f t="array" ref="K7">_xlfn.IFS(D7&lt;30, "Very young", D7=30, "Young", D7&gt;30, "Old")</f>
        <v>Old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1" t="str">
        <f t="shared" si="0"/>
        <v>Poor</v>
      </c>
      <c r="K8" s="11" t="str" cm="1">
        <f t="array" ref="K8">_xlfn.IFS(D8&lt;30, "Very young", D8=30, "Young", D8&gt;30, "Old")</f>
        <v>Old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1" t="str">
        <f t="shared" si="0"/>
        <v>Poor</v>
      </c>
      <c r="K9" s="11" t="str" cm="1">
        <f t="array" ref="K9">_xlfn.IFS(D9&lt;30, "Very young", D9=30, "Young", D9&gt;30, "Old")</f>
        <v>Old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1" t="str">
        <f t="shared" si="0"/>
        <v>Poor</v>
      </c>
      <c r="K10" s="11" t="str" cm="1">
        <f t="array" ref="K10">_xlfn.IFS(D10&lt;30, "Very young", D10=30, "Young", D10&gt;30, "Old")</f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K10"/>
  <sheetViews>
    <sheetView workbookViewId="0">
      <selection activeCell="K16" sqref="K16"/>
    </sheetView>
  </sheetViews>
  <sheetFormatPr defaultColWidth="10.88671875" defaultRowHeight="14.4" x14ac:dyDescent="0.3"/>
  <cols>
    <col min="1" max="1" width="10.77734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35</v>
      </c>
      <c r="I1" t="s">
        <v>36</v>
      </c>
      <c r="J1" s="12" t="s">
        <v>19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2">
        <f>LEN(B2)</f>
        <v>3</v>
      </c>
      <c r="K2" t="str">
        <f>IF(J2&gt;5, "Bad", "True")</f>
        <v>True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2">
        <f t="shared" ref="J3:J10" si="0">LEN(B3)</f>
        <v>3</v>
      </c>
      <c r="K3" t="str">
        <f t="shared" ref="K3:K10" si="1">IF(J3&gt;5, "Bad", "True")</f>
        <v>True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2">
        <f t="shared" si="0"/>
        <v>6</v>
      </c>
      <c r="K4" t="str">
        <f t="shared" si="1"/>
        <v>Bad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2">
        <f t="shared" si="0"/>
        <v>6</v>
      </c>
      <c r="K5" t="str">
        <f t="shared" si="1"/>
        <v>Bad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2">
        <f t="shared" si="0"/>
        <v>4</v>
      </c>
      <c r="K6" t="str">
        <f t="shared" si="1"/>
        <v>True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2">
        <f t="shared" si="0"/>
        <v>7</v>
      </c>
      <c r="K7" t="str">
        <f t="shared" si="1"/>
        <v>Bad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2">
        <f t="shared" si="0"/>
        <v>8</v>
      </c>
      <c r="K8" t="str">
        <f t="shared" si="1"/>
        <v>Bad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2">
        <f t="shared" si="0"/>
        <v>7</v>
      </c>
      <c r="K9" t="str">
        <f t="shared" si="1"/>
        <v>Bad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2">
        <f t="shared" si="0"/>
        <v>5</v>
      </c>
      <c r="K10" t="str">
        <f t="shared" si="1"/>
        <v>True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topLeftCell="C1" workbookViewId="0">
      <selection activeCell="J19" sqref="J19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2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9" t="s">
        <v>37</v>
      </c>
      <c r="K1" s="12" t="s">
        <v>83</v>
      </c>
      <c r="L1" s="12" t="s">
        <v>84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3" t="s">
        <v>55</v>
      </c>
      <c r="J2" s="1" t="s">
        <v>38</v>
      </c>
      <c r="K2" s="10" t="str">
        <f>LEFT(G2, 2)</f>
        <v>45</v>
      </c>
      <c r="L2" s="10" t="str">
        <f>RIGHT(I2, 4)</f>
        <v>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3" t="s">
        <v>56</v>
      </c>
      <c r="J3" s="1" t="s">
        <v>39</v>
      </c>
      <c r="K3" s="10" t="str">
        <f t="shared" ref="K3:K10" si="0">LEFT(G3, 2)</f>
        <v>36</v>
      </c>
      <c r="L3" s="10" t="str">
        <f t="shared" ref="L3:L10" si="1">RIGHT(I3, 4)</f>
        <v>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3" t="s">
        <v>57</v>
      </c>
      <c r="J4" s="1" t="s">
        <v>40</v>
      </c>
      <c r="K4" s="10" t="str">
        <f t="shared" si="0"/>
        <v>63</v>
      </c>
      <c r="L4" s="10" t="str">
        <f t="shared" si="1"/>
        <v>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3" t="s">
        <v>58</v>
      </c>
      <c r="J5" s="1" t="s">
        <v>41</v>
      </c>
      <c r="K5" s="10" t="str">
        <f t="shared" si="0"/>
        <v>47</v>
      </c>
      <c r="L5" s="10" t="str">
        <f t="shared" si="1"/>
        <v>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3" t="s">
        <v>59</v>
      </c>
      <c r="J6" s="1" t="s">
        <v>42</v>
      </c>
      <c r="K6" s="10" t="str">
        <f t="shared" si="0"/>
        <v>50</v>
      </c>
      <c r="L6" s="10" t="str">
        <f t="shared" si="1"/>
        <v>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3" t="s">
        <v>60</v>
      </c>
      <c r="J7" s="1" t="s">
        <v>43</v>
      </c>
      <c r="K7" s="10" t="str">
        <f t="shared" si="0"/>
        <v>65</v>
      </c>
      <c r="L7" s="10" t="str">
        <f t="shared" si="1"/>
        <v>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3" t="s">
        <v>60</v>
      </c>
      <c r="J8" s="1" t="s">
        <v>44</v>
      </c>
      <c r="K8" s="10" t="str">
        <f t="shared" si="0"/>
        <v>41</v>
      </c>
      <c r="L8" s="10" t="str">
        <f t="shared" si="1"/>
        <v>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3" t="s">
        <v>61</v>
      </c>
      <c r="J9" s="1" t="s">
        <v>45</v>
      </c>
      <c r="K9" s="10" t="str">
        <f t="shared" si="0"/>
        <v>48</v>
      </c>
      <c r="L9" s="10" t="str">
        <f t="shared" si="1"/>
        <v>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3" t="s">
        <v>61</v>
      </c>
      <c r="J10" s="1" t="s">
        <v>46</v>
      </c>
      <c r="K10" s="10" t="str">
        <f t="shared" si="0"/>
        <v>42</v>
      </c>
      <c r="L10" s="10" t="str">
        <f t="shared" si="1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2.6640625" bestFit="1" customWidth="1"/>
  </cols>
  <sheetData>
    <row r="1" spans="1:11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67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0" t="str">
        <f>TEXT(H2, "dd/mm/yyyy")</f>
        <v>02/11/2001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0" t="str">
        <f t="shared" ref="J3:J10" si="0">TEXT(H3, "dd/mm/yyyy")</f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0" t="str">
        <f t="shared" si="0"/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0" t="str">
        <f t="shared" si="0"/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0" t="str">
        <f t="shared" si="0"/>
        <v>06/05/2001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0" t="str">
        <f t="shared" si="0"/>
        <v>07/12/1995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0" t="str">
        <f t="shared" si="0"/>
        <v>08/11/2003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0" t="str">
        <f t="shared" si="0"/>
        <v>09/06/2002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0" t="str">
        <f t="shared" si="0"/>
        <v>10/08/2003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0"/>
  <sheetViews>
    <sheetView workbookViewId="0">
      <selection activeCell="G14" sqref="G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0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66</v>
      </c>
    </row>
    <row r="2" spans="1:10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2" t="str">
        <f>TRIM(C2)</f>
        <v>Halpert</v>
      </c>
    </row>
    <row r="3" spans="1:10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2" t="str">
        <f t="shared" ref="J3:J10" si="0">TRIM(C3)</f>
        <v>Beasley</v>
      </c>
    </row>
    <row r="4" spans="1:10" x14ac:dyDescent="0.3">
      <c r="A4">
        <v>1003</v>
      </c>
      <c r="B4" s="2" t="s">
        <v>6</v>
      </c>
      <c r="C4" s="2" t="s">
        <v>65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2" t="str">
        <f t="shared" si="0"/>
        <v>Schrute</v>
      </c>
    </row>
    <row r="5" spans="1:10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2" t="str">
        <f t="shared" si="0"/>
        <v>Martin</v>
      </c>
    </row>
    <row r="6" spans="1:10" x14ac:dyDescent="0.3">
      <c r="A6">
        <v>1005</v>
      </c>
      <c r="B6" s="2" t="s">
        <v>14</v>
      </c>
      <c r="C6" s="2" t="s">
        <v>85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2" t="str">
        <f t="shared" si="0"/>
        <v>Flender son</v>
      </c>
    </row>
    <row r="7" spans="1:10" x14ac:dyDescent="0.3">
      <c r="A7">
        <v>1006</v>
      </c>
      <c r="B7" s="2" t="s">
        <v>8</v>
      </c>
      <c r="C7" s="2" t="s">
        <v>64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2" t="str">
        <f t="shared" si="0"/>
        <v>Scott</v>
      </c>
    </row>
    <row r="8" spans="1:10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2" t="str">
        <f t="shared" si="0"/>
        <v>Palmer</v>
      </c>
    </row>
    <row r="9" spans="1:10" x14ac:dyDescent="0.3">
      <c r="A9">
        <v>1008</v>
      </c>
      <c r="B9" s="2" t="s">
        <v>16</v>
      </c>
      <c r="C9" s="2" t="s">
        <v>63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2" t="str">
        <f t="shared" si="0"/>
        <v>Hudson</v>
      </c>
    </row>
    <row r="10" spans="1:10" x14ac:dyDescent="0.3">
      <c r="A10">
        <v>1009</v>
      </c>
      <c r="B10" s="2" t="s">
        <v>10</v>
      </c>
      <c r="C10" s="2" t="s">
        <v>62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2" t="str">
        <f t="shared" si="0"/>
        <v>Malone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16" sqref="I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6.33203125" customWidth="1"/>
    <col min="11" max="11" width="14.44140625" bestFit="1" customWidth="1"/>
    <col min="12" max="12" width="16.109375" bestFit="1" customWidth="1"/>
  </cols>
  <sheetData>
    <row r="1" spans="1:12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68</v>
      </c>
      <c r="K1" s="12" t="s">
        <v>69</v>
      </c>
      <c r="L1" s="12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47</v>
      </c>
      <c r="I2" s="2" t="s">
        <v>55</v>
      </c>
      <c r="J2" s="10" t="str">
        <f>SUBSTITUTE(H2, "/", "-", 1)</f>
        <v>11-2/2001</v>
      </c>
      <c r="K2" s="10" t="str">
        <f>SUBSTITUTE(H2, "/", "-", 2)</f>
        <v>11/2-2001</v>
      </c>
      <c r="L2" s="10" t="str">
        <f>SUBSTITUTE(H2, "/", 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48</v>
      </c>
      <c r="I3" s="2" t="s">
        <v>56</v>
      </c>
      <c r="J3" s="10" t="str">
        <f t="shared" ref="J3:J10" si="0">SUBSTITUTE(H3, "/", "-", 1)</f>
        <v>10-3/1999</v>
      </c>
      <c r="K3" s="10" t="str">
        <f t="shared" ref="K3:K10" si="1">SUBSTITUTE(H3, "/", "-", 2)</f>
        <v>10/3-1999</v>
      </c>
      <c r="L3" s="10" t="str">
        <f t="shared" ref="L3:L10" si="2">SUBSTITUTE(H3, "/", 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49</v>
      </c>
      <c r="I4" s="2" t="s">
        <v>57</v>
      </c>
      <c r="J4" s="10" t="str">
        <f t="shared" si="0"/>
        <v>7-4/2000</v>
      </c>
      <c r="K4" s="10" t="str">
        <f t="shared" si="1"/>
        <v>7/4-2000</v>
      </c>
      <c r="L4" s="10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50</v>
      </c>
      <c r="I5" s="2" t="s">
        <v>58</v>
      </c>
      <c r="J5" s="10" t="str">
        <f t="shared" si="0"/>
        <v>1-5/2000</v>
      </c>
      <c r="K5" s="10" t="str">
        <f t="shared" si="1"/>
        <v>1/5-2000</v>
      </c>
      <c r="L5" s="10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51</v>
      </c>
      <c r="I6" s="2" t="s">
        <v>59</v>
      </c>
      <c r="J6" s="10" t="str">
        <f t="shared" si="0"/>
        <v>5-6/2001</v>
      </c>
      <c r="K6" s="10" t="str">
        <f t="shared" si="1"/>
        <v>5/6-2001</v>
      </c>
      <c r="L6" s="10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51</v>
      </c>
      <c r="I7" s="2" t="s">
        <v>60</v>
      </c>
      <c r="J7" s="10" t="str">
        <f t="shared" si="0"/>
        <v>5-6/2001</v>
      </c>
      <c r="K7" s="10" t="str">
        <f t="shared" si="1"/>
        <v>5/6-2001</v>
      </c>
      <c r="L7" s="10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52</v>
      </c>
      <c r="I8" s="2" t="s">
        <v>60</v>
      </c>
      <c r="J8" s="10" t="str">
        <f t="shared" si="0"/>
        <v>11-8/2003</v>
      </c>
      <c r="K8" s="10" t="str">
        <f t="shared" si="1"/>
        <v>11/8-2003</v>
      </c>
      <c r="L8" s="10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53</v>
      </c>
      <c r="I9" s="2" t="s">
        <v>61</v>
      </c>
      <c r="J9" s="10" t="str">
        <f t="shared" si="0"/>
        <v>6-9/2002</v>
      </c>
      <c r="K9" s="10" t="str">
        <f t="shared" si="1"/>
        <v>6/9-2002</v>
      </c>
      <c r="L9" s="10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54</v>
      </c>
      <c r="I10" s="2" t="s">
        <v>61</v>
      </c>
      <c r="J10" s="10" t="str">
        <f t="shared" si="0"/>
        <v>8-10/2003</v>
      </c>
      <c r="K10" s="10" t="str">
        <f t="shared" si="1"/>
        <v>8/10-2003</v>
      </c>
      <c r="L10" s="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N7" sqref="N7"/>
    </sheetView>
  </sheetViews>
  <sheetFormatPr defaultColWidth="13" defaultRowHeight="14.4" x14ac:dyDescent="0.3"/>
  <sheetData>
    <row r="1" spans="1:12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71</v>
      </c>
      <c r="K1" s="12" t="s">
        <v>72</v>
      </c>
      <c r="L1" s="12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0">
        <f>SUM(G2:G10)</f>
        <v>437000</v>
      </c>
      <c r="K2" s="10">
        <f>SUMIF(G2:G10, "&gt;50000")</f>
        <v>128000</v>
      </c>
      <c r="L2" s="10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0"/>
      <c r="K3" s="10"/>
      <c r="L3" s="10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0"/>
      <c r="K4" s="10"/>
      <c r="L4" s="11">
        <f>SUMIFS(G2:G10, G2:G10, "&gt;60000", E2:E10, "Male")</f>
        <v>128000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0"/>
      <c r="K5" s="10"/>
      <c r="L5" s="10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0"/>
      <c r="K6" s="10"/>
      <c r="L6" s="10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0"/>
      <c r="K7" s="10"/>
      <c r="L7" s="10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0"/>
      <c r="K8" s="10"/>
      <c r="L8" s="10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0"/>
      <c r="K9" s="10"/>
      <c r="L9" s="10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0"/>
      <c r="K10" s="10"/>
      <c r="L10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I16" sqref="I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74</v>
      </c>
      <c r="K1" s="12" t="s">
        <v>75</v>
      </c>
      <c r="L1" s="12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2">
        <f>COUNT(D2:D10)</f>
        <v>9</v>
      </c>
      <c r="K2" s="12">
        <f>COUNTIF(E2:E10, "Male")</f>
        <v>6</v>
      </c>
      <c r="L2" s="12">
        <f>COUNTIFS(A2:A10, "&gt;=1007", E2:E10, "Male")</f>
        <v>2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2"/>
      <c r="K3" s="12">
        <f>COUNTIF(E2:E10, "Female")</f>
        <v>3</v>
      </c>
      <c r="L3" s="12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2"/>
      <c r="K4" s="12"/>
      <c r="L4" s="12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2"/>
      <c r="K5" s="12"/>
      <c r="L5" s="12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2"/>
      <c r="K6" s="12"/>
      <c r="L6" s="12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2"/>
      <c r="K7" s="12"/>
      <c r="L7" s="12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2"/>
      <c r="K8" s="12"/>
      <c r="L8" s="12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2"/>
      <c r="K9" s="12"/>
      <c r="L9" s="12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2"/>
      <c r="K10" s="12"/>
      <c r="L10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13" sqref="M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2" t="str">
        <f>CONCATENATE(B2, " ", 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2" t="str">
        <f t="shared" ref="J3:J12" si="0">CONCATENATE(B3, " ", 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2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2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2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2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2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2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2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  <c r="J11" s="12" t="str">
        <f t="shared" si="0"/>
        <v xml:space="preserve"> </v>
      </c>
    </row>
    <row r="12" spans="1:10" x14ac:dyDescent="0.3">
      <c r="H12" t="str">
        <f t="shared" si="1"/>
        <v xml:space="preserve"> </v>
      </c>
      <c r="J12" s="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Q10"/>
  <sheetViews>
    <sheetView tabSelected="1" workbookViewId="0">
      <selection activeCell="M11" sqref="M11"/>
    </sheetView>
  </sheetViews>
  <sheetFormatPr defaultRowHeight="14.4" x14ac:dyDescent="0.3"/>
  <cols>
    <col min="8" max="8" width="14.44140625" customWidth="1"/>
    <col min="9" max="9" width="13.33203125" customWidth="1"/>
    <col min="11" max="11" width="14.21875" bestFit="1" customWidth="1"/>
  </cols>
  <sheetData>
    <row r="1" spans="1:17" s="9" customFormat="1" x14ac:dyDescent="0.3">
      <c r="A1" s="9" t="s">
        <v>20</v>
      </c>
      <c r="B1" s="9" t="s">
        <v>0</v>
      </c>
      <c r="C1" s="9" t="s">
        <v>1</v>
      </c>
      <c r="D1" s="9" t="s">
        <v>23</v>
      </c>
      <c r="E1" s="9" t="s">
        <v>24</v>
      </c>
      <c r="F1" s="9" t="s">
        <v>21</v>
      </c>
      <c r="G1" s="9" t="s">
        <v>22</v>
      </c>
      <c r="H1" s="9" t="s">
        <v>35</v>
      </c>
      <c r="I1" s="9" t="s">
        <v>36</v>
      </c>
      <c r="J1" s="12" t="s">
        <v>81</v>
      </c>
      <c r="K1" s="12" t="s">
        <v>82</v>
      </c>
    </row>
    <row r="2" spans="1:17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6" t="s">
        <v>47</v>
      </c>
      <c r="I2" s="13">
        <v>42164</v>
      </c>
      <c r="J2" s="10">
        <f>_xlfn.DAYS(I2,H2)</f>
        <v>5231</v>
      </c>
      <c r="K2" s="10">
        <f>NETWORKDAYS(H2,I2)</f>
        <v>3737</v>
      </c>
    </row>
    <row r="3" spans="1:17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6" t="s">
        <v>48</v>
      </c>
      <c r="I3" s="13">
        <v>42287</v>
      </c>
      <c r="J3" s="10">
        <f t="shared" ref="J3:J10" si="0">_xlfn.DAYS(I3,H3)</f>
        <v>6058</v>
      </c>
      <c r="K3" s="10">
        <f t="shared" ref="K3:K10" si="1">NETWORKDAYS(H3,I3)</f>
        <v>4328</v>
      </c>
    </row>
    <row r="4" spans="1:17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4">
        <v>36623</v>
      </c>
      <c r="I4" s="13">
        <v>42956</v>
      </c>
      <c r="J4" s="10">
        <f t="shared" si="0"/>
        <v>6333</v>
      </c>
      <c r="K4" s="10">
        <f t="shared" si="1"/>
        <v>4524</v>
      </c>
    </row>
    <row r="5" spans="1:17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6" t="s">
        <v>50</v>
      </c>
      <c r="I5" s="13">
        <v>42075</v>
      </c>
      <c r="J5" s="10">
        <f t="shared" si="0"/>
        <v>5428</v>
      </c>
      <c r="K5" s="10">
        <f t="shared" si="1"/>
        <v>3879</v>
      </c>
    </row>
    <row r="6" spans="1:17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6" t="s">
        <v>51</v>
      </c>
      <c r="I6" s="13">
        <v>42977</v>
      </c>
      <c r="J6" s="10">
        <f t="shared" si="0"/>
        <v>5930</v>
      </c>
      <c r="K6" s="10">
        <f t="shared" si="1"/>
        <v>4237</v>
      </c>
    </row>
    <row r="7" spans="1:17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6" t="s">
        <v>51</v>
      </c>
      <c r="I7" s="13">
        <v>41587</v>
      </c>
      <c r="J7" s="10">
        <f t="shared" si="0"/>
        <v>4540</v>
      </c>
      <c r="K7" s="10">
        <f t="shared" si="1"/>
        <v>3244</v>
      </c>
    </row>
    <row r="8" spans="1:17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6" t="s">
        <v>52</v>
      </c>
      <c r="I8" s="13">
        <v>41587</v>
      </c>
      <c r="J8" s="10">
        <f t="shared" si="0"/>
        <v>3743</v>
      </c>
      <c r="K8" s="10">
        <f t="shared" si="1"/>
        <v>2675</v>
      </c>
    </row>
    <row r="9" spans="1:17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6" t="s">
        <v>53</v>
      </c>
      <c r="I9" s="4" t="s">
        <v>61</v>
      </c>
      <c r="J9" s="10" t="e">
        <f t="shared" si="0"/>
        <v>#VALUE!</v>
      </c>
      <c r="K9" s="10" t="e">
        <f t="shared" si="1"/>
        <v>#VALUE!</v>
      </c>
    </row>
    <row r="10" spans="1:17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6" t="s">
        <v>54</v>
      </c>
      <c r="I10" s="4" t="s">
        <v>61</v>
      </c>
      <c r="J10" s="10" t="e">
        <f t="shared" si="0"/>
        <v>#VALUE!</v>
      </c>
      <c r="K10" s="10" t="e">
        <f t="shared" si="1"/>
        <v>#VALUE!</v>
      </c>
      <c r="Q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73DF5-2326-479C-81ED-C4B4BEF04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midou torres</cp:lastModifiedBy>
  <dcterms:created xsi:type="dcterms:W3CDTF">2021-12-16T14:18:34Z</dcterms:created>
  <dcterms:modified xsi:type="dcterms:W3CDTF">2025-08-06T08:41:43Z</dcterms:modified>
</cp:coreProperties>
</file>