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https://d.docs.live.net/0a63690640727642/QUOTATIONS/ISUZU-GM/2023/SLA/"/>
    </mc:Choice>
  </mc:AlternateContent>
  <xr:revisionPtr revIDLastSave="6" documentId="8_{1D1C1D82-2D77-4365-BAF0-26C5552359BD}" xr6:coauthVersionLast="47" xr6:coauthVersionMax="47" xr10:uidLastSave="{2B4DD6C9-E1D5-471F-ABB0-45BF22A8A8B5}"/>
  <bookViews>
    <workbookView xWindow="-120" yWindow="-120" windowWidth="20730" windowHeight="11160" xr2:uid="{00000000-000D-0000-FFFF-FFFF00000000}"/>
  </bookViews>
  <sheets>
    <sheet name="Costing - Local" sheetId="6" r:id="rId1"/>
    <sheet name="Quote" sheetId="12" r:id="rId2"/>
  </sheets>
  <definedNames>
    <definedName name="Euro2Ksh" localSheetId="1">#REF!</definedName>
    <definedName name="Euro2Ksh">#REF!</definedName>
    <definedName name="_xlnm.Print_Area" localSheetId="0">'Costing - Local'!#REF!</definedName>
    <definedName name="_xlnm.Print_Area" localSheetId="1">Quote!$A$1:$G$56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12" l="1"/>
  <c r="F22" i="12"/>
  <c r="F23" i="12"/>
  <c r="F24" i="12"/>
  <c r="F25" i="12"/>
  <c r="F26" i="12"/>
  <c r="F27" i="12"/>
  <c r="F28" i="12"/>
  <c r="F29" i="12"/>
  <c r="F30" i="12"/>
  <c r="F31" i="12"/>
  <c r="F21" i="12"/>
  <c r="F20" i="12"/>
  <c r="E26" i="12"/>
  <c r="E27" i="12"/>
  <c r="E28" i="12"/>
  <c r="E29" i="12"/>
  <c r="E30" i="12"/>
  <c r="E31" i="12"/>
  <c r="E21" i="12"/>
  <c r="E22" i="12"/>
  <c r="E23" i="12"/>
  <c r="E24" i="12"/>
  <c r="E25" i="12"/>
  <c r="B21" i="12"/>
  <c r="B22" i="12"/>
  <c r="B23" i="12"/>
  <c r="B24" i="12"/>
  <c r="B25" i="12"/>
  <c r="B26" i="12"/>
  <c r="B27" i="12"/>
  <c r="B28" i="12"/>
  <c r="B29" i="12"/>
  <c r="B30" i="12"/>
  <c r="B31" i="12"/>
  <c r="V13" i="6"/>
  <c r="O13" i="6"/>
  <c r="Q13" i="6" s="1"/>
  <c r="L13" i="6"/>
  <c r="K13" i="6"/>
  <c r="F13" i="6"/>
  <c r="V14" i="6"/>
  <c r="O14" i="6"/>
  <c r="Q14" i="6" s="1"/>
  <c r="K14" i="6"/>
  <c r="L14" i="6" s="1"/>
  <c r="F14" i="6"/>
  <c r="V12" i="6"/>
  <c r="O12" i="6"/>
  <c r="Q12" i="6" s="1"/>
  <c r="K12" i="6"/>
  <c r="L12" i="6" s="1"/>
  <c r="F12" i="6"/>
  <c r="V11" i="6"/>
  <c r="O11" i="6"/>
  <c r="Q11" i="6" s="1"/>
  <c r="K11" i="6"/>
  <c r="L11" i="6" s="1"/>
  <c r="F11" i="6"/>
  <c r="V10" i="6"/>
  <c r="O10" i="6"/>
  <c r="Q10" i="6" s="1"/>
  <c r="K10" i="6"/>
  <c r="L10" i="6" s="1"/>
  <c r="F10" i="6"/>
  <c r="V9" i="6"/>
  <c r="O9" i="6"/>
  <c r="Q9" i="6" s="1"/>
  <c r="K9" i="6"/>
  <c r="L9" i="6" s="1"/>
  <c r="F9" i="6"/>
  <c r="V15" i="6"/>
  <c r="O15" i="6"/>
  <c r="Q15" i="6" s="1"/>
  <c r="K15" i="6"/>
  <c r="L15" i="6" s="1"/>
  <c r="F15" i="6"/>
  <c r="R13" i="6" l="1"/>
  <c r="S13" i="6" s="1"/>
  <c r="R14" i="6"/>
  <c r="S14" i="6" s="1"/>
  <c r="R12" i="6"/>
  <c r="S12" i="6" s="1"/>
  <c r="R11" i="6"/>
  <c r="S11" i="6" s="1"/>
  <c r="R10" i="6"/>
  <c r="S10" i="6" s="1"/>
  <c r="R9" i="6"/>
  <c r="S9" i="6" s="1"/>
  <c r="R15" i="6"/>
  <c r="S15" i="6" s="1"/>
  <c r="B20" i="12"/>
  <c r="W13" i="6" l="1"/>
  <c r="U13" i="6"/>
  <c r="X13" i="6"/>
  <c r="T13" i="6"/>
  <c r="W14" i="6"/>
  <c r="U14" i="6"/>
  <c r="X14" i="6"/>
  <c r="T14" i="6"/>
  <c r="W12" i="6"/>
  <c r="U12" i="6"/>
  <c r="X12" i="6"/>
  <c r="T12" i="6"/>
  <c r="W11" i="6"/>
  <c r="U11" i="6"/>
  <c r="X11" i="6"/>
  <c r="T11" i="6"/>
  <c r="W10" i="6"/>
  <c r="U10" i="6"/>
  <c r="X10" i="6"/>
  <c r="T10" i="6"/>
  <c r="W9" i="6"/>
  <c r="U9" i="6"/>
  <c r="X9" i="6"/>
  <c r="T9" i="6"/>
  <c r="X15" i="6"/>
  <c r="T15" i="6"/>
  <c r="W15" i="6"/>
  <c r="U15" i="6"/>
  <c r="V8" i="6"/>
  <c r="O8" i="6"/>
  <c r="Q8" i="6" s="1"/>
  <c r="K8" i="6"/>
  <c r="L8" i="6" s="1"/>
  <c r="F8" i="6"/>
  <c r="V7" i="6"/>
  <c r="O7" i="6"/>
  <c r="Q7" i="6" s="1"/>
  <c r="K7" i="6"/>
  <c r="L7" i="6" s="1"/>
  <c r="F7" i="6"/>
  <c r="V6" i="6"/>
  <c r="O6" i="6"/>
  <c r="Q6" i="6" s="1"/>
  <c r="K6" i="6"/>
  <c r="L6" i="6" s="1"/>
  <c r="F6" i="6"/>
  <c r="V5" i="6"/>
  <c r="O5" i="6"/>
  <c r="Q5" i="6" s="1"/>
  <c r="K5" i="6"/>
  <c r="L5" i="6" s="1"/>
  <c r="F5" i="6"/>
  <c r="Y13" i="6" l="1"/>
  <c r="AB13" i="6" s="1"/>
  <c r="E13" i="6" s="1"/>
  <c r="Y14" i="6"/>
  <c r="AB14" i="6" s="1"/>
  <c r="Y12" i="6"/>
  <c r="AB12" i="6" s="1"/>
  <c r="E12" i="6" s="1"/>
  <c r="Y11" i="6"/>
  <c r="AB11" i="6" s="1"/>
  <c r="Y10" i="6"/>
  <c r="AB10" i="6" s="1"/>
  <c r="E10" i="6" s="1"/>
  <c r="Y9" i="6"/>
  <c r="AB9" i="6" s="1"/>
  <c r="Y15" i="6"/>
  <c r="AB15" i="6" s="1"/>
  <c r="E15" i="6" s="1"/>
  <c r="R6" i="6"/>
  <c r="S6" i="6" s="1"/>
  <c r="R7" i="6"/>
  <c r="S7" i="6" s="1"/>
  <c r="R5" i="6"/>
  <c r="S5" i="6" s="1"/>
  <c r="R8" i="6"/>
  <c r="S8" i="6" s="1"/>
  <c r="K4" i="6"/>
  <c r="E14" i="6" l="1"/>
  <c r="AC14" i="6" s="1"/>
  <c r="AC13" i="6"/>
  <c r="H13" i="6"/>
  <c r="D13" i="6"/>
  <c r="G13" i="6"/>
  <c r="E11" i="6"/>
  <c r="AC11" i="6" s="1"/>
  <c r="AC12" i="6"/>
  <c r="H12" i="6"/>
  <c r="D12" i="6"/>
  <c r="G12" i="6"/>
  <c r="AC10" i="6"/>
  <c r="H10" i="6"/>
  <c r="D10" i="6"/>
  <c r="G10" i="6"/>
  <c r="E9" i="6"/>
  <c r="AC9" i="6" s="1"/>
  <c r="H15" i="6"/>
  <c r="D15" i="6"/>
  <c r="AC15" i="6"/>
  <c r="G15" i="6"/>
  <c r="W7" i="6"/>
  <c r="T7" i="6"/>
  <c r="U7" i="6"/>
  <c r="X7" i="6"/>
  <c r="W8" i="6"/>
  <c r="T8" i="6"/>
  <c r="U8" i="6"/>
  <c r="X8" i="6"/>
  <c r="W5" i="6"/>
  <c r="U5" i="6"/>
  <c r="X5" i="6"/>
  <c r="T5" i="6"/>
  <c r="W6" i="6"/>
  <c r="T6" i="6"/>
  <c r="U6" i="6"/>
  <c r="X6" i="6"/>
  <c r="F4" i="6"/>
  <c r="L4" i="6"/>
  <c r="O4" i="6"/>
  <c r="V4" i="6"/>
  <c r="G26" i="12" l="1"/>
  <c r="H11" i="6"/>
  <c r="D11" i="6"/>
  <c r="H14" i="6"/>
  <c r="D14" i="6"/>
  <c r="G30" i="12" s="1"/>
  <c r="G14" i="6"/>
  <c r="G28" i="12"/>
  <c r="G31" i="12"/>
  <c r="G29" i="12"/>
  <c r="G11" i="6"/>
  <c r="G9" i="6"/>
  <c r="D9" i="6"/>
  <c r="H9" i="6"/>
  <c r="Y8" i="6"/>
  <c r="AB8" i="6" s="1"/>
  <c r="Y6" i="6"/>
  <c r="AB6" i="6" s="1"/>
  <c r="E6" i="6" s="1"/>
  <c r="Y7" i="6"/>
  <c r="Y5" i="6"/>
  <c r="Q4" i="6"/>
  <c r="Q16" i="6" s="1"/>
  <c r="O16" i="6"/>
  <c r="R4" i="6"/>
  <c r="R16" i="6" s="1"/>
  <c r="L16" i="6"/>
  <c r="G25" i="12" l="1"/>
  <c r="G27" i="12"/>
  <c r="E8" i="6"/>
  <c r="S4" i="6"/>
  <c r="T4" i="6" s="1"/>
  <c r="T16" i="6" s="1"/>
  <c r="H6" i="6"/>
  <c r="D6" i="6"/>
  <c r="G6" i="6"/>
  <c r="AC6" i="6"/>
  <c r="AB7" i="6"/>
  <c r="E7" i="6" s="1"/>
  <c r="AB5" i="6"/>
  <c r="E5" i="6" s="1"/>
  <c r="W4" i="6" l="1"/>
  <c r="W16" i="6" s="1"/>
  <c r="U4" i="6"/>
  <c r="U16" i="6" s="1"/>
  <c r="S16" i="6"/>
  <c r="X4" i="6"/>
  <c r="X16" i="6" s="1"/>
  <c r="H8" i="6"/>
  <c r="G8" i="6"/>
  <c r="D8" i="6"/>
  <c r="AC8" i="6"/>
  <c r="H7" i="6"/>
  <c r="G7" i="6"/>
  <c r="D7" i="6"/>
  <c r="AC7" i="6"/>
  <c r="G5" i="6"/>
  <c r="H5" i="6"/>
  <c r="D5" i="6"/>
  <c r="AC5" i="6"/>
  <c r="G24" i="12" l="1"/>
  <c r="Y4" i="6"/>
  <c r="AB4" i="6" s="1"/>
  <c r="AB16" i="6" s="1"/>
  <c r="G23" i="12"/>
  <c r="G21" i="12"/>
  <c r="G22" i="12"/>
  <c r="Y16" i="6" l="1"/>
  <c r="E4" i="6"/>
  <c r="E16" i="6" s="1"/>
  <c r="AC4" i="6" l="1"/>
  <c r="G4" i="6"/>
  <c r="G16" i="6" s="1"/>
  <c r="H4" i="6"/>
  <c r="H16" i="6" s="1"/>
  <c r="D4" i="6"/>
  <c r="AC16" i="6"/>
  <c r="G20" i="12" l="1"/>
  <c r="G33" i="12" l="1"/>
  <c r="G34" i="12" s="1"/>
</calcChain>
</file>

<file path=xl/sharedStrings.xml><?xml version="1.0" encoding="utf-8"?>
<sst xmlns="http://schemas.openxmlformats.org/spreadsheetml/2006/main" count="89" uniqueCount="76">
  <si>
    <t>QUOTATION</t>
  </si>
  <si>
    <t>Nairobi – Kenya.</t>
  </si>
  <si>
    <t>Date:</t>
  </si>
  <si>
    <t>Quote:</t>
  </si>
  <si>
    <t>To:</t>
  </si>
  <si>
    <t xml:space="preserve">Attn: </t>
  </si>
  <si>
    <t>TERMS AND CONDITIONS</t>
  </si>
  <si>
    <t xml:space="preserve">1. Pricing </t>
  </si>
  <si>
    <t xml:space="preserve">2. Payment Terms </t>
  </si>
  <si>
    <t xml:space="preserve">4. Validity </t>
  </si>
  <si>
    <t>All proposals, prices and terms and conditions are provided strictly in confidence to, The Customer and may not be divulged to any third party without the prior written consent of Symphony</t>
  </si>
  <si>
    <t xml:space="preserve">We feel privileged to be of service to you and look forward to you retaining Symphony as your Information and Communications Technology Solutions Provider. </t>
  </si>
  <si>
    <t>Part Number</t>
  </si>
  <si>
    <t>Item Description</t>
  </si>
  <si>
    <t>QTY</t>
  </si>
  <si>
    <t>VAT Amount</t>
  </si>
  <si>
    <t>Est' Wgt Per Unit (Kg)</t>
  </si>
  <si>
    <t>Total Est' Wgt (Kg)</t>
  </si>
  <si>
    <t>Mark up Amount</t>
  </si>
  <si>
    <t xml:space="preserve">Sale Margin  </t>
  </si>
  <si>
    <t>Total</t>
  </si>
  <si>
    <t>End User
Unit Price</t>
  </si>
  <si>
    <t>#</t>
  </si>
  <si>
    <t>DESCRIPTION</t>
  </si>
  <si>
    <t>UNIT PRICE</t>
  </si>
  <si>
    <t>AMOUNT</t>
  </si>
  <si>
    <t>Sub Total</t>
  </si>
  <si>
    <t>Symphony Technologies Limited</t>
  </si>
  <si>
    <t>PO Box 14201,00800.</t>
  </si>
  <si>
    <t>7th Floor, Doctor's Park,</t>
  </si>
  <si>
    <t>3rd parklands Avenue,</t>
  </si>
  <si>
    <t xml:space="preserve">Phone +254 20 4455000 </t>
  </si>
  <si>
    <t>Email: Service@Symphony.Co.Ke</t>
  </si>
  <si>
    <t>VAT</t>
  </si>
  <si>
    <r>
      <t xml:space="preserve">• Order should be made in the name of </t>
    </r>
    <r>
      <rPr>
        <b/>
        <sz val="10"/>
        <color rgb="FF2E2E2E"/>
        <rFont val="Tw Cen MT"/>
        <family val="2"/>
      </rPr>
      <t>Symphony Technologies Limited.</t>
    </r>
  </si>
  <si>
    <t>3. Lead Time</t>
  </si>
  <si>
    <t xml:space="preserve">This offer is valid for 4 weeks from the quote date. All the specifications are subject to change without notice. Final delivery is subject to availability. </t>
  </si>
  <si>
    <t>Service</t>
  </si>
  <si>
    <t>End User
(KSH, EXcl VAT)</t>
  </si>
  <si>
    <t>End User
(KSH. Incl VAT)</t>
  </si>
  <si>
    <t>Listed Unit Cost KSH</t>
  </si>
  <si>
    <t>Discounted Unitl Cost (KSH)</t>
  </si>
  <si>
    <t>Total FOB Cost (KSH)</t>
  </si>
  <si>
    <t>C.I.F Cost (KSH)</t>
  </si>
  <si>
    <t>Duty Amount (KSH)</t>
  </si>
  <si>
    <t>Landed Cost (No VAT)(KSH)</t>
  </si>
  <si>
    <t xml:space="preserve">KSH </t>
  </si>
  <si>
    <t>Quoted in Kenya Shillings.</t>
  </si>
  <si>
    <t xml:space="preserve">1 to 3 days from the date of confirmed order and payment. </t>
  </si>
  <si>
    <t>5.Confidentiality</t>
  </si>
  <si>
    <t>8th Flour Crescent Business Centre</t>
  </si>
  <si>
    <t>The Crescent off Parklands Roi</t>
  </si>
  <si>
    <t>arklands Road</t>
  </si>
  <si>
    <t>QUARTERLY SERVICE</t>
  </si>
  <si>
    <t>ISUZU EAST AFRICA LTD</t>
  </si>
  <si>
    <t>P.O. Box 30527-00100</t>
  </si>
  <si>
    <t>Enterprise rd,Nairobi</t>
  </si>
  <si>
    <t>Isaac</t>
  </si>
  <si>
    <t>Isaac.kipkirui@isuzu.co.ke</t>
  </si>
  <si>
    <t>GE Sitepro 40 kVA UPS,S/N:A8040-3612-B045B</t>
  </si>
  <si>
    <t>GE Sitepro 20 kVA UPS-S/N:A8020-4913-B196B</t>
  </si>
  <si>
    <t>VH 3000, 3kVA</t>
  </si>
  <si>
    <t>• After invoicing quarterly</t>
  </si>
  <si>
    <t>+254717044243</t>
  </si>
  <si>
    <t>FG-2023-078</t>
  </si>
  <si>
    <t>Triplite BP 240V7RT3U-10KVA UPS</t>
  </si>
  <si>
    <t>Delta VX 1500,1.5KVA UPS</t>
  </si>
  <si>
    <t>SU6000RT-3U-6kva</t>
  </si>
  <si>
    <t>Netpro 3000,3KVA UPS</t>
  </si>
  <si>
    <t>APC BV650I-650VA UPS-Kahawa</t>
  </si>
  <si>
    <t>Mecer ME -850-VUA UPS 850VA</t>
  </si>
  <si>
    <t>APC BV650I-650VA UPS-Kirinyaga</t>
  </si>
  <si>
    <t>Mecer ME -3000-VUA UPS 3KVA</t>
  </si>
  <si>
    <t>KR 6000 PLUS,KVA UPS</t>
  </si>
  <si>
    <r>
      <t xml:space="preserve">If you have any questions concerning to this quotation, please contact </t>
    </r>
    <r>
      <rPr>
        <b/>
        <sz val="8"/>
        <color rgb="FF7030A0"/>
        <rFont val="Tw Cen MT"/>
        <family val="2"/>
      </rPr>
      <t>Fridah Gacheri, +254 711 966560, Fgacheri@Symphony.Co.Ke.</t>
    </r>
  </si>
  <si>
    <t>QUARTER 1 (JAN-MARCH)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</si>
</sst>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 #,##0.00_-;_-* &quot;-&quot;??_-;_-@_-"/>
    <numFmt numFmtId="165" formatCode="&quot;VAT @ &quot;0%"/>
    <numFmt numFmtId="166" formatCode="&quot;Freight &quot;#,##0.00"/>
    <numFmt numFmtId="167" formatCode="&quot;Ins @ &quot;0.0%"/>
    <numFmt numFmtId="168" formatCode="&quot;RDL @ &quot;0.0%"/>
    <numFmt numFmtId="169" formatCode="&quot;GoK/IDF @ &quot;0.00%"/>
    <numFmt numFmtId="170" formatCode="&quot;Duty Rate @ &quot;0%"/>
    <numFmt numFmtId="171" formatCode="&quot;Clearing @ &quot;0%"/>
    <numFmt numFmtId="172" formatCode="0.0%"/>
    <numFmt numFmtId="173" formatCode="&quot;Mark Up @ &quot;0%"/>
    <numFmt numFmtId="174" formatCode="#,##0.0_);\(#,##0.0\)"/>
    <numFmt numFmtId="175" formatCode="[$-409]dd/mmm/yy;@"/>
  </numFmts>
  <fonts count="31" x14ac:knownFonts="1">
    <font>
      <sz val="11"/>
      <color theme="1"/>
      <name val="Tw Cen MT"/>
      <family val="2"/>
    </font>
    <font>
      <sz val="11"/>
      <color theme="1"/>
      <name val="Calibri"/>
      <family val="2"/>
      <scheme val="minor"/>
    </font>
    <font>
      <sz val="10"/>
      <name val="Arial"/>
      <family val="2"/>
    </font>
    <font>
      <sz val="10"/>
      <name val="Tw Cen MT"/>
      <family val="2"/>
    </font>
    <font>
      <sz val="10"/>
      <color theme="1"/>
      <name val="Tw Cen MT"/>
      <family val="2"/>
    </font>
    <font>
      <u/>
      <sz val="10"/>
      <color theme="10"/>
      <name val="Arial"/>
      <family val="2"/>
    </font>
    <font>
      <b/>
      <sz val="10"/>
      <name val="Tw Cen MT"/>
      <family val="2"/>
    </font>
    <font>
      <sz val="11"/>
      <color theme="1"/>
      <name val="Calibri"/>
      <family val="2"/>
      <scheme val="minor"/>
    </font>
    <font>
      <b/>
      <sz val="12"/>
      <name val="Tw Cen MT"/>
      <family val="2"/>
    </font>
    <font>
      <b/>
      <sz val="10"/>
      <color indexed="9"/>
      <name val="Tw Cen MT"/>
      <family val="2"/>
    </font>
    <font>
      <b/>
      <sz val="10"/>
      <color indexed="10"/>
      <name val="Tw Cen MT"/>
      <family val="2"/>
    </font>
    <font>
      <sz val="10"/>
      <color indexed="10"/>
      <name val="Tw Cen MT"/>
      <family val="2"/>
    </font>
    <font>
      <b/>
      <sz val="10"/>
      <color rgb="FF0070C0"/>
      <name val="Tw Cen MT"/>
      <family val="2"/>
    </font>
    <font>
      <sz val="10"/>
      <color rgb="FFFF0000"/>
      <name val="Tw Cen MT"/>
      <family val="2"/>
    </font>
    <font>
      <sz val="10"/>
      <color rgb="FF0070C0"/>
      <name val="Tw Cen MT"/>
      <family val="2"/>
    </font>
    <font>
      <i/>
      <sz val="10"/>
      <color indexed="10"/>
      <name val="Tw Cen MT"/>
      <family val="2"/>
    </font>
    <font>
      <i/>
      <sz val="10"/>
      <name val="Tw Cen MT"/>
      <family val="2"/>
    </font>
    <font>
      <b/>
      <sz val="10"/>
      <color rgb="FF2E2E2E"/>
      <name val="Tw Cen MT"/>
      <family val="2"/>
    </font>
    <font>
      <sz val="10"/>
      <color rgb="FF2E2E2E"/>
      <name val="Tw Cen MT"/>
      <family val="2"/>
    </font>
    <font>
      <sz val="24"/>
      <color rgb="FF2E2E2E"/>
      <name val="Tw Cen MT"/>
      <family val="2"/>
    </font>
    <font>
      <sz val="9"/>
      <color rgb="FF2E2E2E"/>
      <name val="Tw Cen MT"/>
      <family val="2"/>
    </font>
    <font>
      <sz val="11"/>
      <color rgb="FF2E2E2E"/>
      <name val="Tw Cen MT"/>
      <family val="2"/>
    </font>
    <font>
      <u/>
      <sz val="10"/>
      <color rgb="FF2E2E2E"/>
      <name val="Tw Cen MT"/>
      <family val="2"/>
    </font>
    <font>
      <b/>
      <u/>
      <sz val="12"/>
      <color rgb="FF2E2E2E"/>
      <name val="Tw Cen MT"/>
      <family val="2"/>
    </font>
    <font>
      <sz val="8"/>
      <color rgb="FF2E2E2E"/>
      <name val="Tw Cen MT"/>
      <family val="2"/>
    </font>
    <font>
      <sz val="11"/>
      <color theme="1"/>
      <name val="Tw Cen MT"/>
      <family val="2"/>
    </font>
    <font>
      <sz val="20"/>
      <color rgb="FFA793BF"/>
      <name val="Arial Black"/>
      <family val="2"/>
    </font>
    <font>
      <sz val="9"/>
      <color rgb="FFFF0000"/>
      <name val="Tw Cen MT"/>
      <family val="2"/>
    </font>
    <font>
      <b/>
      <sz val="8"/>
      <color rgb="FF7030A0"/>
      <name val="Tw Cen MT"/>
      <family val="2"/>
    </font>
    <font>
      <u/>
      <sz val="11"/>
      <color theme="10"/>
      <name val="Tw Cen MT"/>
      <family val="2"/>
    </font>
    <font>
      <sz val="10"/>
      <color theme="1"/>
      <name val="Calibri"/>
      <family val="2"/>
    </font>
  </fonts>
  <fills count="9">
    <fill>
      <patternFill patternType="none"/>
    </fill>
    <fill>
      <patternFill patternType="gray125"/>
    </fill>
    <fill>
      <patternFill patternType="solid">
        <fgColor indexed="18"/>
        <bgColor indexed="6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2" tint="-9.9978637043366805E-2"/>
        <bgColor indexed="64"/>
      </patternFill>
    </fill>
  </fills>
  <borders count="15">
    <border>
      <left/>
      <right/>
      <top/>
      <bottom/>
      <diagonal/>
    </border>
    <border>
      <left style="hair">
        <color indexed="64"/>
      </left>
      <right style="hair">
        <color indexed="64"/>
      </right>
      <top style="hair">
        <color indexed="64"/>
      </top>
      <bottom style="hair">
        <color indexed="64"/>
      </bottom>
      <diagonal/>
    </border>
    <border>
      <left style="hair">
        <color auto="1"/>
      </left>
      <right style="hair">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double">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hair">
        <color auto="1"/>
      </left>
      <right style="double">
        <color auto="1"/>
      </right>
      <top style="double">
        <color auto="1"/>
      </top>
      <bottom style="hair">
        <color auto="1"/>
      </bottom>
      <diagonal/>
    </border>
    <border>
      <left style="double">
        <color auto="1"/>
      </left>
      <right/>
      <top style="double">
        <color auto="1"/>
      </top>
      <bottom style="hair">
        <color auto="1"/>
      </bottom>
      <diagonal/>
    </border>
    <border>
      <left/>
      <right/>
      <top style="double">
        <color auto="1"/>
      </top>
      <bottom style="hair">
        <color auto="1"/>
      </bottom>
      <diagonal/>
    </border>
    <border>
      <left/>
      <right style="hair">
        <color auto="1"/>
      </right>
      <top style="double">
        <color auto="1"/>
      </top>
      <bottom style="hair">
        <color auto="1"/>
      </bottom>
      <diagonal/>
    </border>
    <border>
      <left/>
      <right/>
      <top/>
      <bottom style="hair">
        <color indexed="64"/>
      </bottom>
      <diagonal/>
    </border>
    <border>
      <left style="double">
        <color auto="1"/>
      </left>
      <right style="hair">
        <color auto="1"/>
      </right>
      <top style="hair">
        <color auto="1"/>
      </top>
      <bottom/>
      <diagonal/>
    </border>
    <border>
      <left style="hair">
        <color indexed="64"/>
      </left>
      <right style="hair">
        <color indexed="64"/>
      </right>
      <top style="hair">
        <color indexed="64"/>
      </top>
      <bottom/>
      <diagonal/>
    </border>
  </borders>
  <cellStyleXfs count="13">
    <xf numFmtId="0" fontId="0" fillId="0" borderId="0"/>
    <xf numFmtId="0" fontId="2" fillId="0" borderId="0"/>
    <xf numFmtId="0" fontId="2" fillId="0" borderId="0"/>
    <xf numFmtId="0" fontId="5" fillId="0" borderId="0" applyNumberFormat="0" applyFill="0" applyBorder="0" applyAlignment="0" applyProtection="0">
      <alignment vertical="top"/>
      <protection locked="0"/>
    </xf>
    <xf numFmtId="164" fontId="7" fillId="0" borderId="0" applyFont="0" applyFill="0" applyBorder="0" applyAlignment="0" applyProtection="0"/>
    <xf numFmtId="0" fontId="7" fillId="0" borderId="0"/>
    <xf numFmtId="9" fontId="7" fillId="0" borderId="0" applyFont="0" applyFill="0" applyBorder="0" applyAlignment="0" applyProtection="0"/>
    <xf numFmtId="0" fontId="2" fillId="0" borderId="0"/>
    <xf numFmtId="0" fontId="2" fillId="0" borderId="0"/>
    <xf numFmtId="9" fontId="25" fillId="0" borderId="0" applyFont="0" applyFill="0" applyBorder="0" applyAlignment="0" applyProtection="0"/>
    <xf numFmtId="0" fontId="1" fillId="0" borderId="0"/>
    <xf numFmtId="164" fontId="1" fillId="0" borderId="0" applyFont="0" applyFill="0" applyBorder="0" applyAlignment="0" applyProtection="0"/>
    <xf numFmtId="0" fontId="29" fillId="0" borderId="0" applyNumberFormat="0" applyFill="0" applyBorder="0" applyAlignment="0" applyProtection="0"/>
  </cellStyleXfs>
  <cellXfs count="110">
    <xf numFmtId="0" fontId="0" fillId="0" borderId="0" xfId="0"/>
    <xf numFmtId="0" fontId="9" fillId="2" borderId="3" xfId="5" applyFont="1" applyFill="1" applyBorder="1" applyAlignment="1" applyProtection="1">
      <alignment horizontal="center" vertical="center" wrapText="1"/>
      <protection hidden="1"/>
    </xf>
    <xf numFmtId="0" fontId="9" fillId="2" borderId="1" xfId="5" applyFont="1" applyFill="1" applyBorder="1" applyAlignment="1" applyProtection="1">
      <alignment horizontal="center" vertical="center" wrapText="1"/>
      <protection hidden="1"/>
    </xf>
    <xf numFmtId="0" fontId="9" fillId="2" borderId="1" xfId="5" applyFont="1" applyFill="1" applyBorder="1" applyAlignment="1" applyProtection="1">
      <alignment horizontal="center" vertical="center" wrapText="1"/>
      <protection locked="0"/>
    </xf>
    <xf numFmtId="4" fontId="9" fillId="2" borderId="1" xfId="5" applyNumberFormat="1" applyFont="1" applyFill="1" applyBorder="1" applyAlignment="1" applyProtection="1">
      <alignment horizontal="center" vertical="center" wrapText="1"/>
      <protection hidden="1"/>
    </xf>
    <xf numFmtId="4" fontId="10" fillId="0" borderId="1" xfId="5" applyNumberFormat="1" applyFont="1" applyBorder="1" applyAlignment="1" applyProtection="1">
      <alignment horizontal="center" vertical="center" wrapText="1"/>
      <protection hidden="1"/>
    </xf>
    <xf numFmtId="4" fontId="12" fillId="0" borderId="4" xfId="5" applyNumberFormat="1" applyFont="1" applyBorder="1" applyAlignment="1" applyProtection="1">
      <alignment horizontal="center" vertical="center" wrapText="1"/>
      <protection hidden="1"/>
    </xf>
    <xf numFmtId="0" fontId="3" fillId="0" borderId="0" xfId="5" applyFont="1" applyAlignment="1" applyProtection="1">
      <alignment horizontal="left" vertical="top" wrapText="1"/>
      <protection locked="0"/>
    </xf>
    <xf numFmtId="0" fontId="3" fillId="0" borderId="0" xfId="5" applyFont="1" applyAlignment="1">
      <alignment wrapText="1"/>
    </xf>
    <xf numFmtId="165" fontId="10" fillId="3" borderId="1" xfId="6" applyNumberFormat="1" applyFont="1" applyFill="1" applyBorder="1" applyAlignment="1" applyProtection="1">
      <alignment horizontal="center" vertical="center" wrapText="1"/>
      <protection hidden="1"/>
    </xf>
    <xf numFmtId="4" fontId="10" fillId="6" borderId="1" xfId="5" applyNumberFormat="1" applyFont="1" applyFill="1" applyBorder="1" applyAlignment="1" applyProtection="1">
      <alignment horizontal="center" vertical="center" wrapText="1"/>
      <protection hidden="1"/>
    </xf>
    <xf numFmtId="166" fontId="10" fillId="3" borderId="1" xfId="4" applyNumberFormat="1" applyFont="1" applyFill="1" applyBorder="1" applyAlignment="1" applyProtection="1">
      <alignment horizontal="center" vertical="center" wrapText="1"/>
      <protection hidden="1"/>
    </xf>
    <xf numFmtId="167" fontId="10" fillId="3" borderId="1" xfId="6" applyNumberFormat="1" applyFont="1" applyFill="1" applyBorder="1" applyAlignment="1" applyProtection="1">
      <alignment horizontal="center" vertical="center" wrapText="1"/>
      <protection hidden="1"/>
    </xf>
    <xf numFmtId="168" fontId="10" fillId="3" borderId="1" xfId="6" applyNumberFormat="1" applyFont="1" applyFill="1" applyBorder="1" applyAlignment="1" applyProtection="1">
      <alignment horizontal="center" vertical="center" wrapText="1"/>
      <protection hidden="1"/>
    </xf>
    <xf numFmtId="169" fontId="10" fillId="3" borderId="1" xfId="6" applyNumberFormat="1" applyFont="1" applyFill="1" applyBorder="1" applyAlignment="1" applyProtection="1">
      <alignment horizontal="center" vertical="center" wrapText="1"/>
      <protection hidden="1"/>
    </xf>
    <xf numFmtId="170" fontId="11" fillId="0" borderId="1" xfId="4" applyNumberFormat="1" applyFont="1" applyBorder="1" applyAlignment="1" applyProtection="1">
      <alignment horizontal="center" vertical="center" wrapText="1"/>
      <protection locked="0"/>
    </xf>
    <xf numFmtId="171" fontId="10" fillId="3" borderId="1" xfId="6" applyNumberFormat="1" applyFont="1" applyFill="1" applyBorder="1" applyAlignment="1" applyProtection="1">
      <alignment horizontal="center" vertical="center" wrapText="1"/>
      <protection hidden="1"/>
    </xf>
    <xf numFmtId="173" fontId="11" fillId="4" borderId="1" xfId="6" applyNumberFormat="1" applyFont="1" applyFill="1" applyBorder="1" applyAlignment="1" applyProtection="1">
      <alignment horizontal="center" vertical="center" wrapText="1"/>
      <protection locked="0"/>
    </xf>
    <xf numFmtId="0" fontId="3" fillId="0" borderId="0" xfId="5" applyFont="1" applyAlignment="1">
      <alignment horizontal="center" vertical="center" wrapText="1"/>
    </xf>
    <xf numFmtId="0" fontId="3" fillId="5" borderId="3" xfId="7" applyFont="1" applyFill="1" applyBorder="1" applyAlignment="1">
      <alignment horizontal="center" vertical="top" wrapText="1"/>
    </xf>
    <xf numFmtId="0" fontId="4" fillId="0" borderId="1" xfId="5" applyFont="1" applyBorder="1" applyAlignment="1">
      <alignment vertical="top" wrapText="1"/>
    </xf>
    <xf numFmtId="0" fontId="3" fillId="0" borderId="1" xfId="5" applyFont="1" applyBorder="1" applyAlignment="1" applyProtection="1">
      <alignment horizontal="center" vertical="top" wrapText="1"/>
      <protection locked="0"/>
    </xf>
    <xf numFmtId="4" fontId="3" fillId="0" borderId="1" xfId="5" applyNumberFormat="1" applyFont="1" applyBorder="1" applyAlignment="1" applyProtection="1">
      <alignment horizontal="right" vertical="top" wrapText="1"/>
      <protection hidden="1"/>
    </xf>
    <xf numFmtId="9" fontId="3" fillId="0" borderId="1" xfId="5" applyNumberFormat="1" applyFont="1" applyBorder="1" applyAlignment="1" applyProtection="1">
      <alignment horizontal="center" vertical="top" wrapText="1"/>
      <protection hidden="1"/>
    </xf>
    <xf numFmtId="164" fontId="4" fillId="0" borderId="1" xfId="4" applyFont="1" applyBorder="1" applyAlignment="1">
      <alignment vertical="top" wrapText="1"/>
    </xf>
    <xf numFmtId="4" fontId="9" fillId="2" borderId="1" xfId="5" applyNumberFormat="1" applyFont="1" applyFill="1" applyBorder="1" applyAlignment="1" applyProtection="1">
      <alignment horizontal="center" vertical="top" wrapText="1"/>
      <protection hidden="1"/>
    </xf>
    <xf numFmtId="164" fontId="6" fillId="5" borderId="1" xfId="4" applyFont="1" applyFill="1" applyBorder="1" applyAlignment="1">
      <alignment horizontal="right" vertical="top" wrapText="1"/>
    </xf>
    <xf numFmtId="164" fontId="6" fillId="6" borderId="1" xfId="4" applyFont="1" applyFill="1" applyBorder="1" applyAlignment="1">
      <alignment horizontal="right" vertical="top" wrapText="1"/>
    </xf>
    <xf numFmtId="4" fontId="11" fillId="0" borderId="1" xfId="5" applyNumberFormat="1" applyFont="1" applyBorder="1" applyAlignment="1" applyProtection="1">
      <alignment horizontal="right" vertical="top" wrapText="1"/>
      <protection hidden="1"/>
    </xf>
    <xf numFmtId="0" fontId="13" fillId="6" borderId="1" xfId="5" applyFont="1" applyFill="1" applyBorder="1" applyAlignment="1">
      <alignment horizontal="center" vertical="top" wrapText="1"/>
    </xf>
    <xf numFmtId="164" fontId="11" fillId="0" borderId="1" xfId="4" applyFont="1" applyFill="1" applyBorder="1" applyAlignment="1" applyProtection="1">
      <alignment horizontal="right" vertical="top" wrapText="1"/>
      <protection hidden="1"/>
    </xf>
    <xf numFmtId="2" fontId="11" fillId="0" borderId="1" xfId="4" applyNumberFormat="1" applyFont="1" applyFill="1" applyBorder="1" applyAlignment="1" applyProtection="1">
      <alignment horizontal="right" vertical="top" wrapText="1"/>
      <protection hidden="1"/>
    </xf>
    <xf numFmtId="2" fontId="4" fillId="0" borderId="1" xfId="5" applyNumberFormat="1" applyFont="1" applyBorder="1" applyAlignment="1">
      <alignment vertical="top" wrapText="1"/>
    </xf>
    <xf numFmtId="9" fontId="11" fillId="0" borderId="1" xfId="4" applyNumberFormat="1" applyFont="1" applyFill="1" applyBorder="1" applyAlignment="1" applyProtection="1">
      <alignment horizontal="center" vertical="top" wrapText="1"/>
      <protection locked="0"/>
    </xf>
    <xf numFmtId="10" fontId="11" fillId="4" borderId="1" xfId="6" applyNumberFormat="1" applyFont="1" applyFill="1" applyBorder="1" applyAlignment="1" applyProtection="1">
      <alignment horizontal="right" vertical="top" wrapText="1"/>
      <protection locked="0"/>
    </xf>
    <xf numFmtId="10" fontId="14" fillId="0" borderId="4" xfId="5" applyNumberFormat="1" applyFont="1" applyBorder="1" applyAlignment="1">
      <alignment vertical="top" wrapText="1"/>
    </xf>
    <xf numFmtId="0" fontId="3" fillId="0" borderId="0" xfId="5" applyFont="1" applyAlignment="1">
      <alignment vertical="top" wrapText="1"/>
    </xf>
    <xf numFmtId="4" fontId="6" fillId="0" borderId="6" xfId="5" applyNumberFormat="1" applyFont="1" applyBorder="1" applyAlignment="1" applyProtection="1">
      <alignment horizontal="right" wrapText="1"/>
      <protection hidden="1"/>
    </xf>
    <xf numFmtId="4" fontId="9" fillId="2" borderId="6" xfId="5" applyNumberFormat="1" applyFont="1" applyFill="1" applyBorder="1" applyAlignment="1" applyProtection="1">
      <alignment horizontal="center" vertical="center" wrapText="1"/>
      <protection hidden="1"/>
    </xf>
    <xf numFmtId="0" fontId="15" fillId="0" borderId="6" xfId="5" applyFont="1" applyBorder="1" applyAlignment="1" applyProtection="1">
      <alignment horizontal="right" wrapText="1"/>
      <protection locked="0"/>
    </xf>
    <xf numFmtId="0" fontId="11" fillId="0" borderId="6" xfId="5" applyFont="1" applyBorder="1" applyAlignment="1" applyProtection="1">
      <alignment horizontal="center" wrapText="1"/>
      <protection hidden="1"/>
    </xf>
    <xf numFmtId="172" fontId="11" fillId="0" borderId="6" xfId="6" applyNumberFormat="1" applyFont="1" applyBorder="1" applyAlignment="1" applyProtection="1">
      <alignment horizontal="center" wrapText="1"/>
      <protection locked="0"/>
    </xf>
    <xf numFmtId="10" fontId="14" fillId="0" borderId="7" xfId="5" applyNumberFormat="1" applyFont="1" applyBorder="1" applyAlignment="1">
      <alignment wrapText="1"/>
    </xf>
    <xf numFmtId="0" fontId="3" fillId="0" borderId="0" xfId="5" applyFont="1" applyAlignment="1" applyProtection="1">
      <alignment horizontal="left" wrapText="1"/>
      <protection locked="0"/>
    </xf>
    <xf numFmtId="0" fontId="16" fillId="0" borderId="0" xfId="5" applyFont="1" applyAlignment="1" applyProtection="1">
      <alignment horizontal="center" wrapText="1"/>
      <protection locked="0"/>
    </xf>
    <xf numFmtId="0" fontId="3" fillId="0" borderId="0" xfId="5" applyFont="1" applyAlignment="1" applyProtection="1">
      <alignment horizontal="right" wrapText="1"/>
      <protection hidden="1"/>
    </xf>
    <xf numFmtId="0" fontId="11" fillId="0" borderId="0" xfId="5" applyFont="1" applyAlignment="1" applyProtection="1">
      <alignment horizontal="right" wrapText="1"/>
      <protection hidden="1"/>
    </xf>
    <xf numFmtId="0" fontId="15" fillId="0" borderId="0" xfId="5" applyFont="1" applyAlignment="1" applyProtection="1">
      <alignment horizontal="right" wrapText="1"/>
      <protection locked="0"/>
    </xf>
    <xf numFmtId="164" fontId="11" fillId="0" borderId="0" xfId="4" applyFont="1" applyBorder="1" applyAlignment="1" applyProtection="1">
      <alignment horizontal="right" wrapText="1"/>
      <protection hidden="1"/>
    </xf>
    <xf numFmtId="0" fontId="11" fillId="0" borderId="0" xfId="5" applyFont="1" applyAlignment="1" applyProtection="1">
      <alignment horizontal="center" wrapText="1"/>
      <protection hidden="1"/>
    </xf>
    <xf numFmtId="172" fontId="11" fillId="0" borderId="0" xfId="6" applyNumberFormat="1" applyFont="1" applyBorder="1" applyAlignment="1" applyProtection="1">
      <alignment horizontal="center" wrapText="1"/>
      <protection locked="0"/>
    </xf>
    <xf numFmtId="0" fontId="15" fillId="0" borderId="0" xfId="5" applyFont="1" applyAlignment="1" applyProtection="1">
      <alignment horizontal="right" wrapText="1"/>
      <protection hidden="1"/>
    </xf>
    <xf numFmtId="0" fontId="18" fillId="0" borderId="0" xfId="8" applyFont="1"/>
    <xf numFmtId="0" fontId="19" fillId="0" borderId="0" xfId="8" applyFont="1" applyAlignment="1">
      <alignment vertical="center"/>
    </xf>
    <xf numFmtId="0" fontId="20" fillId="0" borderId="0" xfId="8" applyFont="1"/>
    <xf numFmtId="0" fontId="22" fillId="0" borderId="0" xfId="3" applyFont="1" applyAlignment="1" applyProtection="1"/>
    <xf numFmtId="0" fontId="18" fillId="0" borderId="0" xfId="8" quotePrefix="1" applyFont="1"/>
    <xf numFmtId="0" fontId="17" fillId="0" borderId="0" xfId="8" applyFont="1"/>
    <xf numFmtId="0" fontId="18" fillId="0" borderId="0" xfId="8" applyFont="1" applyAlignment="1">
      <alignment vertical="center"/>
    </xf>
    <xf numFmtId="174" fontId="18" fillId="0" borderId="0" xfId="8" applyNumberFormat="1" applyFont="1" applyAlignment="1">
      <alignment vertical="center"/>
    </xf>
    <xf numFmtId="0" fontId="18" fillId="0" borderId="0" xfId="8" applyFont="1" applyAlignment="1">
      <alignment horizontal="center"/>
    </xf>
    <xf numFmtId="0" fontId="24" fillId="0" borderId="0" xfId="8" applyFont="1"/>
    <xf numFmtId="0" fontId="8" fillId="0" borderId="2" xfId="5" applyFont="1" applyBorder="1" applyAlignment="1" applyProtection="1">
      <alignment vertical="top" wrapText="1"/>
      <protection locked="0"/>
    </xf>
    <xf numFmtId="0" fontId="8" fillId="0" borderId="8" xfId="5" applyFont="1" applyBorder="1" applyAlignment="1" applyProtection="1">
      <alignment vertical="top" wrapText="1"/>
      <protection locked="0"/>
    </xf>
    <xf numFmtId="0" fontId="18" fillId="0" borderId="0" xfId="8" applyFont="1" applyAlignment="1">
      <alignment horizontal="left" vertical="top" indent="3"/>
    </xf>
    <xf numFmtId="0" fontId="17" fillId="7" borderId="1" xfId="8" applyFont="1" applyFill="1" applyBorder="1" applyAlignment="1">
      <alignment horizontal="center" vertical="center"/>
    </xf>
    <xf numFmtId="0" fontId="17" fillId="0" borderId="0" xfId="10" applyFont="1" applyAlignment="1">
      <alignment horizontal="left" vertical="center" indent="5"/>
    </xf>
    <xf numFmtId="0" fontId="18" fillId="0" borderId="0" xfId="10" applyFont="1" applyAlignment="1">
      <alignment horizontal="left" vertical="center" indent="5"/>
    </xf>
    <xf numFmtId="0" fontId="22" fillId="0" borderId="0" xfId="3" applyFont="1" applyAlignment="1" applyProtection="1">
      <alignment horizontal="left" indent="5"/>
    </xf>
    <xf numFmtId="0" fontId="26" fillId="0" borderId="0" xfId="8" applyFont="1" applyAlignment="1">
      <alignment vertical="center"/>
    </xf>
    <xf numFmtId="0" fontId="27" fillId="0" borderId="0" xfId="8" applyFont="1"/>
    <xf numFmtId="0" fontId="21" fillId="0" borderId="0" xfId="10" applyFont="1"/>
    <xf numFmtId="175" fontId="18" fillId="0" borderId="0" xfId="8" applyNumberFormat="1" applyFont="1" applyAlignment="1">
      <alignment horizontal="left" shrinkToFit="1"/>
    </xf>
    <xf numFmtId="0" fontId="17" fillId="0" borderId="0" xfId="8" applyFont="1" applyAlignment="1">
      <alignment horizontal="left"/>
    </xf>
    <xf numFmtId="0" fontId="18" fillId="0" borderId="0" xfId="8" applyFont="1" applyAlignment="1">
      <alignment horizontal="left"/>
    </xf>
    <xf numFmtId="0" fontId="17" fillId="0" borderId="0" xfId="8" applyFont="1" applyAlignment="1">
      <alignment horizontal="right"/>
    </xf>
    <xf numFmtId="1" fontId="18" fillId="0" borderId="1" xfId="8" applyNumberFormat="1" applyFont="1" applyBorder="1" applyAlignment="1">
      <alignment horizontal="center" vertical="center"/>
    </xf>
    <xf numFmtId="164" fontId="18" fillId="0" borderId="1" xfId="11" applyFont="1" applyFill="1" applyBorder="1" applyAlignment="1">
      <alignment horizontal="right" vertical="center"/>
    </xf>
    <xf numFmtId="1" fontId="17" fillId="0" borderId="1" xfId="8" applyNumberFormat="1" applyFont="1" applyBorder="1" applyAlignment="1">
      <alignment horizontal="right" vertical="center" indent="2"/>
    </xf>
    <xf numFmtId="1" fontId="17" fillId="0" borderId="1" xfId="8" applyNumberFormat="1" applyFont="1" applyBorder="1" applyAlignment="1">
      <alignment horizontal="right" vertical="center"/>
    </xf>
    <xf numFmtId="164" fontId="17" fillId="8" borderId="1" xfId="11" applyFont="1" applyFill="1" applyBorder="1" applyAlignment="1">
      <alignment horizontal="right" vertical="center"/>
    </xf>
    <xf numFmtId="1" fontId="18" fillId="0" borderId="0" xfId="8" applyNumberFormat="1" applyFont="1" applyAlignment="1">
      <alignment horizontal="center" vertical="center"/>
    </xf>
    <xf numFmtId="0" fontId="18" fillId="0" borderId="0" xfId="8" applyFont="1" applyAlignment="1">
      <alignment horizontal="left" vertical="center" wrapText="1"/>
    </xf>
    <xf numFmtId="164" fontId="18" fillId="0" borderId="0" xfId="11" applyFont="1" applyFill="1" applyBorder="1" applyAlignment="1">
      <alignment horizontal="right" vertical="center"/>
    </xf>
    <xf numFmtId="0" fontId="18" fillId="0" borderId="0" xfId="8" applyFont="1" applyAlignment="1">
      <alignment vertical="top"/>
    </xf>
    <xf numFmtId="0" fontId="18" fillId="0" borderId="0" xfId="8" applyFont="1" applyAlignment="1">
      <alignment horizontal="left" vertical="top" wrapText="1" indent="3"/>
    </xf>
    <xf numFmtId="0" fontId="18" fillId="0" borderId="0" xfId="8" applyFont="1" applyAlignment="1">
      <alignment horizontal="left" vertical="top"/>
    </xf>
    <xf numFmtId="0" fontId="18" fillId="0" borderId="0" xfId="8" applyFont="1" applyAlignment="1">
      <alignment horizontal="left" vertical="top" wrapText="1"/>
    </xf>
    <xf numFmtId="0" fontId="18" fillId="0" borderId="0" xfId="8" applyFont="1" applyAlignment="1">
      <alignment vertical="top" wrapText="1"/>
    </xf>
    <xf numFmtId="0" fontId="3" fillId="5" borderId="13" xfId="7" applyFont="1" applyFill="1" applyBorder="1" applyAlignment="1">
      <alignment horizontal="center" vertical="top" wrapText="1"/>
    </xf>
    <xf numFmtId="0" fontId="3" fillId="0" borderId="14" xfId="5" applyFont="1" applyBorder="1" applyAlignment="1" applyProtection="1">
      <alignment horizontal="center" vertical="top" wrapText="1"/>
      <protection locked="0"/>
    </xf>
    <xf numFmtId="9" fontId="17" fillId="0" borderId="1" xfId="9" applyFont="1" applyBorder="1" applyAlignment="1">
      <alignment horizontal="center" vertical="center"/>
    </xf>
    <xf numFmtId="0" fontId="29" fillId="0" borderId="0" xfId="12" quotePrefix="1"/>
    <xf numFmtId="0" fontId="30" fillId="0" borderId="0" xfId="0" applyFont="1"/>
    <xf numFmtId="0" fontId="8" fillId="0" borderId="9" xfId="5" applyFont="1" applyBorder="1" applyAlignment="1" applyProtection="1">
      <alignment vertical="top" wrapText="1"/>
      <protection locked="0"/>
    </xf>
    <xf numFmtId="0" fontId="8" fillId="0" borderId="10" xfId="5" applyFont="1" applyBorder="1" applyAlignment="1" applyProtection="1">
      <alignment vertical="top" wrapText="1"/>
      <protection locked="0"/>
    </xf>
    <xf numFmtId="0" fontId="8" fillId="0" borderId="11" xfId="5" applyFont="1" applyBorder="1" applyAlignment="1" applyProtection="1">
      <alignment vertical="top" wrapText="1"/>
      <protection locked="0"/>
    </xf>
    <xf numFmtId="0" fontId="6" fillId="0" borderId="5" xfId="5" applyFont="1" applyBorder="1" applyAlignment="1">
      <alignment horizontal="right" wrapText="1"/>
    </xf>
    <xf numFmtId="0" fontId="6" fillId="0" borderId="6" xfId="5" applyFont="1" applyBorder="1" applyAlignment="1">
      <alignment horizontal="right" wrapText="1"/>
    </xf>
    <xf numFmtId="0" fontId="18" fillId="0" borderId="0" xfId="8" applyFont="1" applyAlignment="1">
      <alignment horizontal="left" vertical="top" wrapText="1"/>
    </xf>
    <xf numFmtId="0" fontId="18" fillId="0" borderId="0" xfId="8" applyFont="1" applyAlignment="1">
      <alignment horizontal="left" vertical="top"/>
    </xf>
    <xf numFmtId="0" fontId="18" fillId="0" borderId="0" xfId="8" applyFont="1" applyAlignment="1">
      <alignment horizontal="left" vertical="top" wrapText="1" indent="3"/>
    </xf>
    <xf numFmtId="0" fontId="18" fillId="0" borderId="0" xfId="8" applyFont="1" applyAlignment="1">
      <alignment horizontal="left" vertical="top" indent="3"/>
    </xf>
    <xf numFmtId="0" fontId="17" fillId="0" borderId="0" xfId="8" applyFont="1" applyAlignment="1">
      <alignment horizontal="left" vertical="top" wrapText="1" indent="2"/>
    </xf>
    <xf numFmtId="0" fontId="17" fillId="0" borderId="0" xfId="8" applyFont="1" applyAlignment="1">
      <alignment horizontal="left" vertical="top" indent="2"/>
    </xf>
    <xf numFmtId="0" fontId="17" fillId="0" borderId="12" xfId="8" applyFont="1" applyBorder="1" applyAlignment="1">
      <alignment horizontal="left" vertical="center"/>
    </xf>
    <xf numFmtId="0" fontId="17" fillId="7" borderId="1" xfId="8" applyFont="1" applyFill="1" applyBorder="1" applyAlignment="1">
      <alignment horizontal="center" vertical="center"/>
    </xf>
    <xf numFmtId="0" fontId="18" fillId="0" borderId="1" xfId="8" applyFont="1" applyBorder="1" applyAlignment="1">
      <alignment horizontal="left" vertical="center" wrapText="1"/>
    </xf>
    <xf numFmtId="1" fontId="17" fillId="0" borderId="1" xfId="8" applyNumberFormat="1" applyFont="1" applyBorder="1" applyAlignment="1">
      <alignment horizontal="right" vertical="center" indent="1"/>
    </xf>
    <xf numFmtId="1" fontId="23" fillId="0" borderId="0" xfId="8" applyNumberFormat="1" applyFont="1" applyAlignment="1">
      <alignment horizontal="center" vertical="center"/>
    </xf>
  </cellXfs>
  <cellStyles count="13">
    <cellStyle name="% 2" xfId="7" xr:uid="{00000000-0005-0000-0000-000000000000}"/>
    <cellStyle name="Comma 2" xfId="4" xr:uid="{00000000-0005-0000-0000-000001000000}"/>
    <cellStyle name="Comma 2 3" xfId="11" xr:uid="{00000000-0005-0000-0000-000002000000}"/>
    <cellStyle name="Hyperlink" xfId="12" builtinId="8"/>
    <cellStyle name="Hyperlink 2" xfId="3" xr:uid="{00000000-0005-0000-0000-000004000000}"/>
    <cellStyle name="Normal" xfId="0" builtinId="0"/>
    <cellStyle name="Normal 2" xfId="5" xr:uid="{00000000-0005-0000-0000-000006000000}"/>
    <cellStyle name="Normal 2 3" xfId="10" xr:uid="{00000000-0005-0000-0000-000007000000}"/>
    <cellStyle name="Normal 3" xfId="1" xr:uid="{00000000-0005-0000-0000-000008000000}"/>
    <cellStyle name="Normal 4" xfId="2" xr:uid="{00000000-0005-0000-0000-000009000000}"/>
    <cellStyle name="Normal 4 2" xfId="8" xr:uid="{00000000-0005-0000-0000-00000A000000}"/>
    <cellStyle name="Percent" xfId="9" builtinId="5"/>
    <cellStyle name="Percent 2" xfId="6"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200025</xdr:colOff>
      <xdr:row>0</xdr:row>
      <xdr:rowOff>66675</xdr:rowOff>
    </xdr:from>
    <xdr:ext cx="2124075" cy="570956"/>
    <xdr:pic>
      <xdr:nvPicPr>
        <xdr:cNvPr id="2" name="Picture 1">
          <a:extLst>
            <a:ext uri="{FF2B5EF4-FFF2-40B4-BE49-F238E27FC236}">
              <a16:creationId xmlns:a16="http://schemas.microsoft.com/office/drawing/2014/main" id="{1E51FFB9-9232-4586-8C7E-C5A63B37ADA2}"/>
            </a:ext>
          </a:extLst>
        </xdr:cNvPr>
        <xdr:cNvPicPr>
          <a:picLocks noChangeAspect="1"/>
        </xdr:cNvPicPr>
      </xdr:nvPicPr>
      <xdr:blipFill>
        <a:blip xmlns:r="http://schemas.openxmlformats.org/officeDocument/2006/relationships" r:embed="rId1"/>
        <a:stretch>
          <a:fillRect/>
        </a:stretch>
      </xdr:blipFill>
      <xdr:spPr>
        <a:xfrm>
          <a:off x="4286250" y="66675"/>
          <a:ext cx="2124075" cy="570956"/>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ourieritassist@fargo.co.ke" TargetMode="External"/><Relationship Id="rId1" Type="http://schemas.openxmlformats.org/officeDocument/2006/relationships/hyperlink" Target="mailto:eMail:%20Kiran@Symphony.Co.Ke"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7"/>
  <sheetViews>
    <sheetView tabSelected="1" zoomScaleNormal="100" workbookViewId="0">
      <selection activeCell="A2" sqref="A2:H2"/>
    </sheetView>
  </sheetViews>
  <sheetFormatPr defaultRowHeight="12.75" x14ac:dyDescent="0.2"/>
  <cols>
    <col min="1" max="1" width="15.625" style="7" customWidth="1"/>
    <col min="2" max="2" width="45.875" style="43" bestFit="1" customWidth="1"/>
    <col min="3" max="3" width="4.375" style="44" bestFit="1" customWidth="1"/>
    <col min="4" max="4" width="8.875" style="45" bestFit="1" customWidth="1"/>
    <col min="5" max="5" width="13.375" style="45" bestFit="1" customWidth="1"/>
    <col min="6" max="6" width="10.75" style="45" hidden="1" customWidth="1"/>
    <col min="7" max="7" width="10.875" style="45" hidden="1" customWidth="1"/>
    <col min="8" max="8" width="12.875" style="45" hidden="1" customWidth="1"/>
    <col min="9" max="9" width="0.375" style="45" customWidth="1"/>
    <col min="10" max="10" width="14.125" style="45" customWidth="1"/>
    <col min="11" max="11" width="11.75" style="46" bestFit="1" customWidth="1"/>
    <col min="12" max="12" width="9" style="46" bestFit="1" customWidth="1"/>
    <col min="13" max="13" width="0.375" style="45" hidden="1" customWidth="1"/>
    <col min="14" max="14" width="9.75" style="47" hidden="1" customWidth="1"/>
    <col min="15" max="15" width="11" style="51" hidden="1" customWidth="1"/>
    <col min="16" max="16" width="0.375" style="45" hidden="1" customWidth="1"/>
    <col min="17" max="17" width="11" style="48" hidden="1" customWidth="1"/>
    <col min="18" max="18" width="10.25" style="46" hidden="1" customWidth="1"/>
    <col min="19" max="19" width="9" style="48" hidden="1" customWidth="1"/>
    <col min="20" max="20" width="11" style="48" hidden="1" customWidth="1"/>
    <col min="21" max="21" width="15.75" style="46" hidden="1" customWidth="1"/>
    <col min="22" max="22" width="14.125" style="49" hidden="1" customWidth="1"/>
    <col min="23" max="23" width="11.125" style="46" hidden="1" customWidth="1"/>
    <col min="24" max="24" width="12.875" style="46" hidden="1" customWidth="1"/>
    <col min="25" max="25" width="12.25" style="46" bestFit="1" customWidth="1"/>
    <col min="26" max="26" width="0.375" style="45" customWidth="1"/>
    <col min="27" max="27" width="14.25" style="50" bestFit="1" customWidth="1"/>
    <col min="28" max="28" width="11.375" style="46" bestFit="1" customWidth="1"/>
    <col min="29" max="29" width="7" style="8" bestFit="1" customWidth="1"/>
    <col min="30" max="258" width="9" style="8"/>
    <col min="259" max="259" width="11.375" style="8" customWidth="1"/>
    <col min="260" max="260" width="10.625" style="8" customWidth="1"/>
    <col min="261" max="261" width="35.125" style="8" bestFit="1" customWidth="1"/>
    <col min="262" max="262" width="5.625" style="8" customWidth="1"/>
    <col min="263" max="263" width="17.875" style="8" customWidth="1"/>
    <col min="264" max="264" width="12" style="8" customWidth="1"/>
    <col min="265" max="265" width="16.375" style="8" customWidth="1"/>
    <col min="266" max="266" width="15.75" style="8" bestFit="1" customWidth="1"/>
    <col min="267" max="267" width="15.25" style="8" customWidth="1"/>
    <col min="268" max="268" width="10.25" style="8" customWidth="1"/>
    <col min="269" max="269" width="13" style="8" customWidth="1"/>
    <col min="270" max="270" width="10.125" style="8" customWidth="1"/>
    <col min="271" max="271" width="10.375" style="8" customWidth="1"/>
    <col min="272" max="272" width="15.625" style="8" customWidth="1"/>
    <col min="273" max="274" width="11.625" style="8" customWidth="1"/>
    <col min="275" max="276" width="12.25" style="8" customWidth="1"/>
    <col min="277" max="277" width="7.125" style="8" customWidth="1"/>
    <col min="278" max="278" width="6.875" style="8" customWidth="1"/>
    <col min="279" max="279" width="10.375" style="8" customWidth="1"/>
    <col min="280" max="280" width="14.75" style="8" customWidth="1"/>
    <col min="281" max="281" width="10.375" style="8" customWidth="1"/>
    <col min="282" max="282" width="16.75" style="8" customWidth="1"/>
    <col min="283" max="283" width="0" style="8" hidden="1" customWidth="1"/>
    <col min="284" max="284" width="10.25" style="8" customWidth="1"/>
    <col min="285" max="514" width="9" style="8"/>
    <col min="515" max="515" width="11.375" style="8" customWidth="1"/>
    <col min="516" max="516" width="10.625" style="8" customWidth="1"/>
    <col min="517" max="517" width="35.125" style="8" bestFit="1" customWidth="1"/>
    <col min="518" max="518" width="5.625" style="8" customWidth="1"/>
    <col min="519" max="519" width="17.875" style="8" customWidth="1"/>
    <col min="520" max="520" width="12" style="8" customWidth="1"/>
    <col min="521" max="521" width="16.375" style="8" customWidth="1"/>
    <col min="522" max="522" width="15.75" style="8" bestFit="1" customWidth="1"/>
    <col min="523" max="523" width="15.25" style="8" customWidth="1"/>
    <col min="524" max="524" width="10.25" style="8" customWidth="1"/>
    <col min="525" max="525" width="13" style="8" customWidth="1"/>
    <col min="526" max="526" width="10.125" style="8" customWidth="1"/>
    <col min="527" max="527" width="10.375" style="8" customWidth="1"/>
    <col min="528" max="528" width="15.625" style="8" customWidth="1"/>
    <col min="529" max="530" width="11.625" style="8" customWidth="1"/>
    <col min="531" max="532" width="12.25" style="8" customWidth="1"/>
    <col min="533" max="533" width="7.125" style="8" customWidth="1"/>
    <col min="534" max="534" width="6.875" style="8" customWidth="1"/>
    <col min="535" max="535" width="10.375" style="8" customWidth="1"/>
    <col min="536" max="536" width="14.75" style="8" customWidth="1"/>
    <col min="537" max="537" width="10.375" style="8" customWidth="1"/>
    <col min="538" max="538" width="16.75" style="8" customWidth="1"/>
    <col min="539" max="539" width="0" style="8" hidden="1" customWidth="1"/>
    <col min="540" max="540" width="10.25" style="8" customWidth="1"/>
    <col min="541" max="770" width="9" style="8"/>
    <col min="771" max="771" width="11.375" style="8" customWidth="1"/>
    <col min="772" max="772" width="10.625" style="8" customWidth="1"/>
    <col min="773" max="773" width="35.125" style="8" bestFit="1" customWidth="1"/>
    <col min="774" max="774" width="5.625" style="8" customWidth="1"/>
    <col min="775" max="775" width="17.875" style="8" customWidth="1"/>
    <col min="776" max="776" width="12" style="8" customWidth="1"/>
    <col min="777" max="777" width="16.375" style="8" customWidth="1"/>
    <col min="778" max="778" width="15.75" style="8" bestFit="1" customWidth="1"/>
    <col min="779" max="779" width="15.25" style="8" customWidth="1"/>
    <col min="780" max="780" width="10.25" style="8" customWidth="1"/>
    <col min="781" max="781" width="13" style="8" customWidth="1"/>
    <col min="782" max="782" width="10.125" style="8" customWidth="1"/>
    <col min="783" max="783" width="10.375" style="8" customWidth="1"/>
    <col min="784" max="784" width="15.625" style="8" customWidth="1"/>
    <col min="785" max="786" width="11.625" style="8" customWidth="1"/>
    <col min="787" max="788" width="12.25" style="8" customWidth="1"/>
    <col min="789" max="789" width="7.125" style="8" customWidth="1"/>
    <col min="790" max="790" width="6.875" style="8" customWidth="1"/>
    <col min="791" max="791" width="10.375" style="8" customWidth="1"/>
    <col min="792" max="792" width="14.75" style="8" customWidth="1"/>
    <col min="793" max="793" width="10.375" style="8" customWidth="1"/>
    <col min="794" max="794" width="16.75" style="8" customWidth="1"/>
    <col min="795" max="795" width="0" style="8" hidden="1" customWidth="1"/>
    <col min="796" max="796" width="10.25" style="8" customWidth="1"/>
    <col min="797" max="1026" width="9" style="8"/>
    <col min="1027" max="1027" width="11.375" style="8" customWidth="1"/>
    <col min="1028" max="1028" width="10.625" style="8" customWidth="1"/>
    <col min="1029" max="1029" width="35.125" style="8" bestFit="1" customWidth="1"/>
    <col min="1030" max="1030" width="5.625" style="8" customWidth="1"/>
    <col min="1031" max="1031" width="17.875" style="8" customWidth="1"/>
    <col min="1032" max="1032" width="12" style="8" customWidth="1"/>
    <col min="1033" max="1033" width="16.375" style="8" customWidth="1"/>
    <col min="1034" max="1034" width="15.75" style="8" bestFit="1" customWidth="1"/>
    <col min="1035" max="1035" width="15.25" style="8" customWidth="1"/>
    <col min="1036" max="1036" width="10.25" style="8" customWidth="1"/>
    <col min="1037" max="1037" width="13" style="8" customWidth="1"/>
    <col min="1038" max="1038" width="10.125" style="8" customWidth="1"/>
    <col min="1039" max="1039" width="10.375" style="8" customWidth="1"/>
    <col min="1040" max="1040" width="15.625" style="8" customWidth="1"/>
    <col min="1041" max="1042" width="11.625" style="8" customWidth="1"/>
    <col min="1043" max="1044" width="12.25" style="8" customWidth="1"/>
    <col min="1045" max="1045" width="7.125" style="8" customWidth="1"/>
    <col min="1046" max="1046" width="6.875" style="8" customWidth="1"/>
    <col min="1047" max="1047" width="10.375" style="8" customWidth="1"/>
    <col min="1048" max="1048" width="14.75" style="8" customWidth="1"/>
    <col min="1049" max="1049" width="10.375" style="8" customWidth="1"/>
    <col min="1050" max="1050" width="16.75" style="8" customWidth="1"/>
    <col min="1051" max="1051" width="0" style="8" hidden="1" customWidth="1"/>
    <col min="1052" max="1052" width="10.25" style="8" customWidth="1"/>
    <col min="1053" max="1282" width="9" style="8"/>
    <col min="1283" max="1283" width="11.375" style="8" customWidth="1"/>
    <col min="1284" max="1284" width="10.625" style="8" customWidth="1"/>
    <col min="1285" max="1285" width="35.125" style="8" bestFit="1" customWidth="1"/>
    <col min="1286" max="1286" width="5.625" style="8" customWidth="1"/>
    <col min="1287" max="1287" width="17.875" style="8" customWidth="1"/>
    <col min="1288" max="1288" width="12" style="8" customWidth="1"/>
    <col min="1289" max="1289" width="16.375" style="8" customWidth="1"/>
    <col min="1290" max="1290" width="15.75" style="8" bestFit="1" customWidth="1"/>
    <col min="1291" max="1291" width="15.25" style="8" customWidth="1"/>
    <col min="1292" max="1292" width="10.25" style="8" customWidth="1"/>
    <col min="1293" max="1293" width="13" style="8" customWidth="1"/>
    <col min="1294" max="1294" width="10.125" style="8" customWidth="1"/>
    <col min="1295" max="1295" width="10.375" style="8" customWidth="1"/>
    <col min="1296" max="1296" width="15.625" style="8" customWidth="1"/>
    <col min="1297" max="1298" width="11.625" style="8" customWidth="1"/>
    <col min="1299" max="1300" width="12.25" style="8" customWidth="1"/>
    <col min="1301" max="1301" width="7.125" style="8" customWidth="1"/>
    <col min="1302" max="1302" width="6.875" style="8" customWidth="1"/>
    <col min="1303" max="1303" width="10.375" style="8" customWidth="1"/>
    <col min="1304" max="1304" width="14.75" style="8" customWidth="1"/>
    <col min="1305" max="1305" width="10.375" style="8" customWidth="1"/>
    <col min="1306" max="1306" width="16.75" style="8" customWidth="1"/>
    <col min="1307" max="1307" width="0" style="8" hidden="1" customWidth="1"/>
    <col min="1308" max="1308" width="10.25" style="8" customWidth="1"/>
    <col min="1309" max="1538" width="9" style="8"/>
    <col min="1539" max="1539" width="11.375" style="8" customWidth="1"/>
    <col min="1540" max="1540" width="10.625" style="8" customWidth="1"/>
    <col min="1541" max="1541" width="35.125" style="8" bestFit="1" customWidth="1"/>
    <col min="1542" max="1542" width="5.625" style="8" customWidth="1"/>
    <col min="1543" max="1543" width="17.875" style="8" customWidth="1"/>
    <col min="1544" max="1544" width="12" style="8" customWidth="1"/>
    <col min="1545" max="1545" width="16.375" style="8" customWidth="1"/>
    <col min="1546" max="1546" width="15.75" style="8" bestFit="1" customWidth="1"/>
    <col min="1547" max="1547" width="15.25" style="8" customWidth="1"/>
    <col min="1548" max="1548" width="10.25" style="8" customWidth="1"/>
    <col min="1549" max="1549" width="13" style="8" customWidth="1"/>
    <col min="1550" max="1550" width="10.125" style="8" customWidth="1"/>
    <col min="1551" max="1551" width="10.375" style="8" customWidth="1"/>
    <col min="1552" max="1552" width="15.625" style="8" customWidth="1"/>
    <col min="1553" max="1554" width="11.625" style="8" customWidth="1"/>
    <col min="1555" max="1556" width="12.25" style="8" customWidth="1"/>
    <col min="1557" max="1557" width="7.125" style="8" customWidth="1"/>
    <col min="1558" max="1558" width="6.875" style="8" customWidth="1"/>
    <col min="1559" max="1559" width="10.375" style="8" customWidth="1"/>
    <col min="1560" max="1560" width="14.75" style="8" customWidth="1"/>
    <col min="1561" max="1561" width="10.375" style="8" customWidth="1"/>
    <col min="1562" max="1562" width="16.75" style="8" customWidth="1"/>
    <col min="1563" max="1563" width="0" style="8" hidden="1" customWidth="1"/>
    <col min="1564" max="1564" width="10.25" style="8" customWidth="1"/>
    <col min="1565" max="1794" width="9" style="8"/>
    <col min="1795" max="1795" width="11.375" style="8" customWidth="1"/>
    <col min="1796" max="1796" width="10.625" style="8" customWidth="1"/>
    <col min="1797" max="1797" width="35.125" style="8" bestFit="1" customWidth="1"/>
    <col min="1798" max="1798" width="5.625" style="8" customWidth="1"/>
    <col min="1799" max="1799" width="17.875" style="8" customWidth="1"/>
    <col min="1800" max="1800" width="12" style="8" customWidth="1"/>
    <col min="1801" max="1801" width="16.375" style="8" customWidth="1"/>
    <col min="1802" max="1802" width="15.75" style="8" bestFit="1" customWidth="1"/>
    <col min="1803" max="1803" width="15.25" style="8" customWidth="1"/>
    <col min="1804" max="1804" width="10.25" style="8" customWidth="1"/>
    <col min="1805" max="1805" width="13" style="8" customWidth="1"/>
    <col min="1806" max="1806" width="10.125" style="8" customWidth="1"/>
    <col min="1807" max="1807" width="10.375" style="8" customWidth="1"/>
    <col min="1808" max="1808" width="15.625" style="8" customWidth="1"/>
    <col min="1809" max="1810" width="11.625" style="8" customWidth="1"/>
    <col min="1811" max="1812" width="12.25" style="8" customWidth="1"/>
    <col min="1813" max="1813" width="7.125" style="8" customWidth="1"/>
    <col min="1814" max="1814" width="6.875" style="8" customWidth="1"/>
    <col min="1815" max="1815" width="10.375" style="8" customWidth="1"/>
    <col min="1816" max="1816" width="14.75" style="8" customWidth="1"/>
    <col min="1817" max="1817" width="10.375" style="8" customWidth="1"/>
    <col min="1818" max="1818" width="16.75" style="8" customWidth="1"/>
    <col min="1819" max="1819" width="0" style="8" hidden="1" customWidth="1"/>
    <col min="1820" max="1820" width="10.25" style="8" customWidth="1"/>
    <col min="1821" max="2050" width="9" style="8"/>
    <col min="2051" max="2051" width="11.375" style="8" customWidth="1"/>
    <col min="2052" max="2052" width="10.625" style="8" customWidth="1"/>
    <col min="2053" max="2053" width="35.125" style="8" bestFit="1" customWidth="1"/>
    <col min="2054" max="2054" width="5.625" style="8" customWidth="1"/>
    <col min="2055" max="2055" width="17.875" style="8" customWidth="1"/>
    <col min="2056" max="2056" width="12" style="8" customWidth="1"/>
    <col min="2057" max="2057" width="16.375" style="8" customWidth="1"/>
    <col min="2058" max="2058" width="15.75" style="8" bestFit="1" customWidth="1"/>
    <col min="2059" max="2059" width="15.25" style="8" customWidth="1"/>
    <col min="2060" max="2060" width="10.25" style="8" customWidth="1"/>
    <col min="2061" max="2061" width="13" style="8" customWidth="1"/>
    <col min="2062" max="2062" width="10.125" style="8" customWidth="1"/>
    <col min="2063" max="2063" width="10.375" style="8" customWidth="1"/>
    <col min="2064" max="2064" width="15.625" style="8" customWidth="1"/>
    <col min="2065" max="2066" width="11.625" style="8" customWidth="1"/>
    <col min="2067" max="2068" width="12.25" style="8" customWidth="1"/>
    <col min="2069" max="2069" width="7.125" style="8" customWidth="1"/>
    <col min="2070" max="2070" width="6.875" style="8" customWidth="1"/>
    <col min="2071" max="2071" width="10.375" style="8" customWidth="1"/>
    <col min="2072" max="2072" width="14.75" style="8" customWidth="1"/>
    <col min="2073" max="2073" width="10.375" style="8" customWidth="1"/>
    <col min="2074" max="2074" width="16.75" style="8" customWidth="1"/>
    <col min="2075" max="2075" width="0" style="8" hidden="1" customWidth="1"/>
    <col min="2076" max="2076" width="10.25" style="8" customWidth="1"/>
    <col min="2077" max="2306" width="9" style="8"/>
    <col min="2307" max="2307" width="11.375" style="8" customWidth="1"/>
    <col min="2308" max="2308" width="10.625" style="8" customWidth="1"/>
    <col min="2309" max="2309" width="35.125" style="8" bestFit="1" customWidth="1"/>
    <col min="2310" max="2310" width="5.625" style="8" customWidth="1"/>
    <col min="2311" max="2311" width="17.875" style="8" customWidth="1"/>
    <col min="2312" max="2312" width="12" style="8" customWidth="1"/>
    <col min="2313" max="2313" width="16.375" style="8" customWidth="1"/>
    <col min="2314" max="2314" width="15.75" style="8" bestFit="1" customWidth="1"/>
    <col min="2315" max="2315" width="15.25" style="8" customWidth="1"/>
    <col min="2316" max="2316" width="10.25" style="8" customWidth="1"/>
    <col min="2317" max="2317" width="13" style="8" customWidth="1"/>
    <col min="2318" max="2318" width="10.125" style="8" customWidth="1"/>
    <col min="2319" max="2319" width="10.375" style="8" customWidth="1"/>
    <col min="2320" max="2320" width="15.625" style="8" customWidth="1"/>
    <col min="2321" max="2322" width="11.625" style="8" customWidth="1"/>
    <col min="2323" max="2324" width="12.25" style="8" customWidth="1"/>
    <col min="2325" max="2325" width="7.125" style="8" customWidth="1"/>
    <col min="2326" max="2326" width="6.875" style="8" customWidth="1"/>
    <col min="2327" max="2327" width="10.375" style="8" customWidth="1"/>
    <col min="2328" max="2328" width="14.75" style="8" customWidth="1"/>
    <col min="2329" max="2329" width="10.375" style="8" customWidth="1"/>
    <col min="2330" max="2330" width="16.75" style="8" customWidth="1"/>
    <col min="2331" max="2331" width="0" style="8" hidden="1" customWidth="1"/>
    <col min="2332" max="2332" width="10.25" style="8" customWidth="1"/>
    <col min="2333" max="2562" width="9" style="8"/>
    <col min="2563" max="2563" width="11.375" style="8" customWidth="1"/>
    <col min="2564" max="2564" width="10.625" style="8" customWidth="1"/>
    <col min="2565" max="2565" width="35.125" style="8" bestFit="1" customWidth="1"/>
    <col min="2566" max="2566" width="5.625" style="8" customWidth="1"/>
    <col min="2567" max="2567" width="17.875" style="8" customWidth="1"/>
    <col min="2568" max="2568" width="12" style="8" customWidth="1"/>
    <col min="2569" max="2569" width="16.375" style="8" customWidth="1"/>
    <col min="2570" max="2570" width="15.75" style="8" bestFit="1" customWidth="1"/>
    <col min="2571" max="2571" width="15.25" style="8" customWidth="1"/>
    <col min="2572" max="2572" width="10.25" style="8" customWidth="1"/>
    <col min="2573" max="2573" width="13" style="8" customWidth="1"/>
    <col min="2574" max="2574" width="10.125" style="8" customWidth="1"/>
    <col min="2575" max="2575" width="10.375" style="8" customWidth="1"/>
    <col min="2576" max="2576" width="15.625" style="8" customWidth="1"/>
    <col min="2577" max="2578" width="11.625" style="8" customWidth="1"/>
    <col min="2579" max="2580" width="12.25" style="8" customWidth="1"/>
    <col min="2581" max="2581" width="7.125" style="8" customWidth="1"/>
    <col min="2582" max="2582" width="6.875" style="8" customWidth="1"/>
    <col min="2583" max="2583" width="10.375" style="8" customWidth="1"/>
    <col min="2584" max="2584" width="14.75" style="8" customWidth="1"/>
    <col min="2585" max="2585" width="10.375" style="8" customWidth="1"/>
    <col min="2586" max="2586" width="16.75" style="8" customWidth="1"/>
    <col min="2587" max="2587" width="0" style="8" hidden="1" customWidth="1"/>
    <col min="2588" max="2588" width="10.25" style="8" customWidth="1"/>
    <col min="2589" max="2818" width="9" style="8"/>
    <col min="2819" max="2819" width="11.375" style="8" customWidth="1"/>
    <col min="2820" max="2820" width="10.625" style="8" customWidth="1"/>
    <col min="2821" max="2821" width="35.125" style="8" bestFit="1" customWidth="1"/>
    <col min="2822" max="2822" width="5.625" style="8" customWidth="1"/>
    <col min="2823" max="2823" width="17.875" style="8" customWidth="1"/>
    <col min="2824" max="2824" width="12" style="8" customWidth="1"/>
    <col min="2825" max="2825" width="16.375" style="8" customWidth="1"/>
    <col min="2826" max="2826" width="15.75" style="8" bestFit="1" customWidth="1"/>
    <col min="2827" max="2827" width="15.25" style="8" customWidth="1"/>
    <col min="2828" max="2828" width="10.25" style="8" customWidth="1"/>
    <col min="2829" max="2829" width="13" style="8" customWidth="1"/>
    <col min="2830" max="2830" width="10.125" style="8" customWidth="1"/>
    <col min="2831" max="2831" width="10.375" style="8" customWidth="1"/>
    <col min="2832" max="2832" width="15.625" style="8" customWidth="1"/>
    <col min="2833" max="2834" width="11.625" style="8" customWidth="1"/>
    <col min="2835" max="2836" width="12.25" style="8" customWidth="1"/>
    <col min="2837" max="2837" width="7.125" style="8" customWidth="1"/>
    <col min="2838" max="2838" width="6.875" style="8" customWidth="1"/>
    <col min="2839" max="2839" width="10.375" style="8" customWidth="1"/>
    <col min="2840" max="2840" width="14.75" style="8" customWidth="1"/>
    <col min="2841" max="2841" width="10.375" style="8" customWidth="1"/>
    <col min="2842" max="2842" width="16.75" style="8" customWidth="1"/>
    <col min="2843" max="2843" width="0" style="8" hidden="1" customWidth="1"/>
    <col min="2844" max="2844" width="10.25" style="8" customWidth="1"/>
    <col min="2845" max="3074" width="9" style="8"/>
    <col min="3075" max="3075" width="11.375" style="8" customWidth="1"/>
    <col min="3076" max="3076" width="10.625" style="8" customWidth="1"/>
    <col min="3077" max="3077" width="35.125" style="8" bestFit="1" customWidth="1"/>
    <col min="3078" max="3078" width="5.625" style="8" customWidth="1"/>
    <col min="3079" max="3079" width="17.875" style="8" customWidth="1"/>
    <col min="3080" max="3080" width="12" style="8" customWidth="1"/>
    <col min="3081" max="3081" width="16.375" style="8" customWidth="1"/>
    <col min="3082" max="3082" width="15.75" style="8" bestFit="1" customWidth="1"/>
    <col min="3083" max="3083" width="15.25" style="8" customWidth="1"/>
    <col min="3084" max="3084" width="10.25" style="8" customWidth="1"/>
    <col min="3085" max="3085" width="13" style="8" customWidth="1"/>
    <col min="3086" max="3086" width="10.125" style="8" customWidth="1"/>
    <col min="3087" max="3087" width="10.375" style="8" customWidth="1"/>
    <col min="3088" max="3088" width="15.625" style="8" customWidth="1"/>
    <col min="3089" max="3090" width="11.625" style="8" customWidth="1"/>
    <col min="3091" max="3092" width="12.25" style="8" customWidth="1"/>
    <col min="3093" max="3093" width="7.125" style="8" customWidth="1"/>
    <col min="3094" max="3094" width="6.875" style="8" customWidth="1"/>
    <col min="3095" max="3095" width="10.375" style="8" customWidth="1"/>
    <col min="3096" max="3096" width="14.75" style="8" customWidth="1"/>
    <col min="3097" max="3097" width="10.375" style="8" customWidth="1"/>
    <col min="3098" max="3098" width="16.75" style="8" customWidth="1"/>
    <col min="3099" max="3099" width="0" style="8" hidden="1" customWidth="1"/>
    <col min="3100" max="3100" width="10.25" style="8" customWidth="1"/>
    <col min="3101" max="3330" width="9" style="8"/>
    <col min="3331" max="3331" width="11.375" style="8" customWidth="1"/>
    <col min="3332" max="3332" width="10.625" style="8" customWidth="1"/>
    <col min="3333" max="3333" width="35.125" style="8" bestFit="1" customWidth="1"/>
    <col min="3334" max="3334" width="5.625" style="8" customWidth="1"/>
    <col min="3335" max="3335" width="17.875" style="8" customWidth="1"/>
    <col min="3336" max="3336" width="12" style="8" customWidth="1"/>
    <col min="3337" max="3337" width="16.375" style="8" customWidth="1"/>
    <col min="3338" max="3338" width="15.75" style="8" bestFit="1" customWidth="1"/>
    <col min="3339" max="3339" width="15.25" style="8" customWidth="1"/>
    <col min="3340" max="3340" width="10.25" style="8" customWidth="1"/>
    <col min="3341" max="3341" width="13" style="8" customWidth="1"/>
    <col min="3342" max="3342" width="10.125" style="8" customWidth="1"/>
    <col min="3343" max="3343" width="10.375" style="8" customWidth="1"/>
    <col min="3344" max="3344" width="15.625" style="8" customWidth="1"/>
    <col min="3345" max="3346" width="11.625" style="8" customWidth="1"/>
    <col min="3347" max="3348" width="12.25" style="8" customWidth="1"/>
    <col min="3349" max="3349" width="7.125" style="8" customWidth="1"/>
    <col min="3350" max="3350" width="6.875" style="8" customWidth="1"/>
    <col min="3351" max="3351" width="10.375" style="8" customWidth="1"/>
    <col min="3352" max="3352" width="14.75" style="8" customWidth="1"/>
    <col min="3353" max="3353" width="10.375" style="8" customWidth="1"/>
    <col min="3354" max="3354" width="16.75" style="8" customWidth="1"/>
    <col min="3355" max="3355" width="0" style="8" hidden="1" customWidth="1"/>
    <col min="3356" max="3356" width="10.25" style="8" customWidth="1"/>
    <col min="3357" max="3586" width="9" style="8"/>
    <col min="3587" max="3587" width="11.375" style="8" customWidth="1"/>
    <col min="3588" max="3588" width="10.625" style="8" customWidth="1"/>
    <col min="3589" max="3589" width="35.125" style="8" bestFit="1" customWidth="1"/>
    <col min="3590" max="3590" width="5.625" style="8" customWidth="1"/>
    <col min="3591" max="3591" width="17.875" style="8" customWidth="1"/>
    <col min="3592" max="3592" width="12" style="8" customWidth="1"/>
    <col min="3593" max="3593" width="16.375" style="8" customWidth="1"/>
    <col min="3594" max="3594" width="15.75" style="8" bestFit="1" customWidth="1"/>
    <col min="3595" max="3595" width="15.25" style="8" customWidth="1"/>
    <col min="3596" max="3596" width="10.25" style="8" customWidth="1"/>
    <col min="3597" max="3597" width="13" style="8" customWidth="1"/>
    <col min="3598" max="3598" width="10.125" style="8" customWidth="1"/>
    <col min="3599" max="3599" width="10.375" style="8" customWidth="1"/>
    <col min="3600" max="3600" width="15.625" style="8" customWidth="1"/>
    <col min="3601" max="3602" width="11.625" style="8" customWidth="1"/>
    <col min="3603" max="3604" width="12.25" style="8" customWidth="1"/>
    <col min="3605" max="3605" width="7.125" style="8" customWidth="1"/>
    <col min="3606" max="3606" width="6.875" style="8" customWidth="1"/>
    <col min="3607" max="3607" width="10.375" style="8" customWidth="1"/>
    <col min="3608" max="3608" width="14.75" style="8" customWidth="1"/>
    <col min="3609" max="3609" width="10.375" style="8" customWidth="1"/>
    <col min="3610" max="3610" width="16.75" style="8" customWidth="1"/>
    <col min="3611" max="3611" width="0" style="8" hidden="1" customWidth="1"/>
    <col min="3612" max="3612" width="10.25" style="8" customWidth="1"/>
    <col min="3613" max="3842" width="9" style="8"/>
    <col min="3843" max="3843" width="11.375" style="8" customWidth="1"/>
    <col min="3844" max="3844" width="10.625" style="8" customWidth="1"/>
    <col min="3845" max="3845" width="35.125" style="8" bestFit="1" customWidth="1"/>
    <col min="3846" max="3846" width="5.625" style="8" customWidth="1"/>
    <col min="3847" max="3847" width="17.875" style="8" customWidth="1"/>
    <col min="3848" max="3848" width="12" style="8" customWidth="1"/>
    <col min="3849" max="3849" width="16.375" style="8" customWidth="1"/>
    <col min="3850" max="3850" width="15.75" style="8" bestFit="1" customWidth="1"/>
    <col min="3851" max="3851" width="15.25" style="8" customWidth="1"/>
    <col min="3852" max="3852" width="10.25" style="8" customWidth="1"/>
    <col min="3853" max="3853" width="13" style="8" customWidth="1"/>
    <col min="3854" max="3854" width="10.125" style="8" customWidth="1"/>
    <col min="3855" max="3855" width="10.375" style="8" customWidth="1"/>
    <col min="3856" max="3856" width="15.625" style="8" customWidth="1"/>
    <col min="3857" max="3858" width="11.625" style="8" customWidth="1"/>
    <col min="3859" max="3860" width="12.25" style="8" customWidth="1"/>
    <col min="3861" max="3861" width="7.125" style="8" customWidth="1"/>
    <col min="3862" max="3862" width="6.875" style="8" customWidth="1"/>
    <col min="3863" max="3863" width="10.375" style="8" customWidth="1"/>
    <col min="3864" max="3864" width="14.75" style="8" customWidth="1"/>
    <col min="3865" max="3865" width="10.375" style="8" customWidth="1"/>
    <col min="3866" max="3866" width="16.75" style="8" customWidth="1"/>
    <col min="3867" max="3867" width="0" style="8" hidden="1" customWidth="1"/>
    <col min="3868" max="3868" width="10.25" style="8" customWidth="1"/>
    <col min="3869" max="4098" width="9" style="8"/>
    <col min="4099" max="4099" width="11.375" style="8" customWidth="1"/>
    <col min="4100" max="4100" width="10.625" style="8" customWidth="1"/>
    <col min="4101" max="4101" width="35.125" style="8" bestFit="1" customWidth="1"/>
    <col min="4102" max="4102" width="5.625" style="8" customWidth="1"/>
    <col min="4103" max="4103" width="17.875" style="8" customWidth="1"/>
    <col min="4104" max="4104" width="12" style="8" customWidth="1"/>
    <col min="4105" max="4105" width="16.375" style="8" customWidth="1"/>
    <col min="4106" max="4106" width="15.75" style="8" bestFit="1" customWidth="1"/>
    <col min="4107" max="4107" width="15.25" style="8" customWidth="1"/>
    <col min="4108" max="4108" width="10.25" style="8" customWidth="1"/>
    <col min="4109" max="4109" width="13" style="8" customWidth="1"/>
    <col min="4110" max="4110" width="10.125" style="8" customWidth="1"/>
    <col min="4111" max="4111" width="10.375" style="8" customWidth="1"/>
    <col min="4112" max="4112" width="15.625" style="8" customWidth="1"/>
    <col min="4113" max="4114" width="11.625" style="8" customWidth="1"/>
    <col min="4115" max="4116" width="12.25" style="8" customWidth="1"/>
    <col min="4117" max="4117" width="7.125" style="8" customWidth="1"/>
    <col min="4118" max="4118" width="6.875" style="8" customWidth="1"/>
    <col min="4119" max="4119" width="10.375" style="8" customWidth="1"/>
    <col min="4120" max="4120" width="14.75" style="8" customWidth="1"/>
    <col min="4121" max="4121" width="10.375" style="8" customWidth="1"/>
    <col min="4122" max="4122" width="16.75" style="8" customWidth="1"/>
    <col min="4123" max="4123" width="0" style="8" hidden="1" customWidth="1"/>
    <col min="4124" max="4124" width="10.25" style="8" customWidth="1"/>
    <col min="4125" max="4354" width="9" style="8"/>
    <col min="4355" max="4355" width="11.375" style="8" customWidth="1"/>
    <col min="4356" max="4356" width="10.625" style="8" customWidth="1"/>
    <col min="4357" max="4357" width="35.125" style="8" bestFit="1" customWidth="1"/>
    <col min="4358" max="4358" width="5.625" style="8" customWidth="1"/>
    <col min="4359" max="4359" width="17.875" style="8" customWidth="1"/>
    <col min="4360" max="4360" width="12" style="8" customWidth="1"/>
    <col min="4361" max="4361" width="16.375" style="8" customWidth="1"/>
    <col min="4362" max="4362" width="15.75" style="8" bestFit="1" customWidth="1"/>
    <col min="4363" max="4363" width="15.25" style="8" customWidth="1"/>
    <col min="4364" max="4364" width="10.25" style="8" customWidth="1"/>
    <col min="4365" max="4365" width="13" style="8" customWidth="1"/>
    <col min="4366" max="4366" width="10.125" style="8" customWidth="1"/>
    <col min="4367" max="4367" width="10.375" style="8" customWidth="1"/>
    <col min="4368" max="4368" width="15.625" style="8" customWidth="1"/>
    <col min="4369" max="4370" width="11.625" style="8" customWidth="1"/>
    <col min="4371" max="4372" width="12.25" style="8" customWidth="1"/>
    <col min="4373" max="4373" width="7.125" style="8" customWidth="1"/>
    <col min="4374" max="4374" width="6.875" style="8" customWidth="1"/>
    <col min="4375" max="4375" width="10.375" style="8" customWidth="1"/>
    <col min="4376" max="4376" width="14.75" style="8" customWidth="1"/>
    <col min="4377" max="4377" width="10.375" style="8" customWidth="1"/>
    <col min="4378" max="4378" width="16.75" style="8" customWidth="1"/>
    <col min="4379" max="4379" width="0" style="8" hidden="1" customWidth="1"/>
    <col min="4380" max="4380" width="10.25" style="8" customWidth="1"/>
    <col min="4381" max="4610" width="9" style="8"/>
    <col min="4611" max="4611" width="11.375" style="8" customWidth="1"/>
    <col min="4612" max="4612" width="10.625" style="8" customWidth="1"/>
    <col min="4613" max="4613" width="35.125" style="8" bestFit="1" customWidth="1"/>
    <col min="4614" max="4614" width="5.625" style="8" customWidth="1"/>
    <col min="4615" max="4615" width="17.875" style="8" customWidth="1"/>
    <col min="4616" max="4616" width="12" style="8" customWidth="1"/>
    <col min="4617" max="4617" width="16.375" style="8" customWidth="1"/>
    <col min="4618" max="4618" width="15.75" style="8" bestFit="1" customWidth="1"/>
    <col min="4619" max="4619" width="15.25" style="8" customWidth="1"/>
    <col min="4620" max="4620" width="10.25" style="8" customWidth="1"/>
    <col min="4621" max="4621" width="13" style="8" customWidth="1"/>
    <col min="4622" max="4622" width="10.125" style="8" customWidth="1"/>
    <col min="4623" max="4623" width="10.375" style="8" customWidth="1"/>
    <col min="4624" max="4624" width="15.625" style="8" customWidth="1"/>
    <col min="4625" max="4626" width="11.625" style="8" customWidth="1"/>
    <col min="4627" max="4628" width="12.25" style="8" customWidth="1"/>
    <col min="4629" max="4629" width="7.125" style="8" customWidth="1"/>
    <col min="4630" max="4630" width="6.875" style="8" customWidth="1"/>
    <col min="4631" max="4631" width="10.375" style="8" customWidth="1"/>
    <col min="4632" max="4632" width="14.75" style="8" customWidth="1"/>
    <col min="4633" max="4633" width="10.375" style="8" customWidth="1"/>
    <col min="4634" max="4634" width="16.75" style="8" customWidth="1"/>
    <col min="4635" max="4635" width="0" style="8" hidden="1" customWidth="1"/>
    <col min="4636" max="4636" width="10.25" style="8" customWidth="1"/>
    <col min="4637" max="4866" width="9" style="8"/>
    <col min="4867" max="4867" width="11.375" style="8" customWidth="1"/>
    <col min="4868" max="4868" width="10.625" style="8" customWidth="1"/>
    <col min="4869" max="4869" width="35.125" style="8" bestFit="1" customWidth="1"/>
    <col min="4870" max="4870" width="5.625" style="8" customWidth="1"/>
    <col min="4871" max="4871" width="17.875" style="8" customWidth="1"/>
    <col min="4872" max="4872" width="12" style="8" customWidth="1"/>
    <col min="4873" max="4873" width="16.375" style="8" customWidth="1"/>
    <col min="4874" max="4874" width="15.75" style="8" bestFit="1" customWidth="1"/>
    <col min="4875" max="4875" width="15.25" style="8" customWidth="1"/>
    <col min="4876" max="4876" width="10.25" style="8" customWidth="1"/>
    <col min="4877" max="4877" width="13" style="8" customWidth="1"/>
    <col min="4878" max="4878" width="10.125" style="8" customWidth="1"/>
    <col min="4879" max="4879" width="10.375" style="8" customWidth="1"/>
    <col min="4880" max="4880" width="15.625" style="8" customWidth="1"/>
    <col min="4881" max="4882" width="11.625" style="8" customWidth="1"/>
    <col min="4883" max="4884" width="12.25" style="8" customWidth="1"/>
    <col min="4885" max="4885" width="7.125" style="8" customWidth="1"/>
    <col min="4886" max="4886" width="6.875" style="8" customWidth="1"/>
    <col min="4887" max="4887" width="10.375" style="8" customWidth="1"/>
    <col min="4888" max="4888" width="14.75" style="8" customWidth="1"/>
    <col min="4889" max="4889" width="10.375" style="8" customWidth="1"/>
    <col min="4890" max="4890" width="16.75" style="8" customWidth="1"/>
    <col min="4891" max="4891" width="0" style="8" hidden="1" customWidth="1"/>
    <col min="4892" max="4892" width="10.25" style="8" customWidth="1"/>
    <col min="4893" max="5122" width="9" style="8"/>
    <col min="5123" max="5123" width="11.375" style="8" customWidth="1"/>
    <col min="5124" max="5124" width="10.625" style="8" customWidth="1"/>
    <col min="5125" max="5125" width="35.125" style="8" bestFit="1" customWidth="1"/>
    <col min="5126" max="5126" width="5.625" style="8" customWidth="1"/>
    <col min="5127" max="5127" width="17.875" style="8" customWidth="1"/>
    <col min="5128" max="5128" width="12" style="8" customWidth="1"/>
    <col min="5129" max="5129" width="16.375" style="8" customWidth="1"/>
    <col min="5130" max="5130" width="15.75" style="8" bestFit="1" customWidth="1"/>
    <col min="5131" max="5131" width="15.25" style="8" customWidth="1"/>
    <col min="5132" max="5132" width="10.25" style="8" customWidth="1"/>
    <col min="5133" max="5133" width="13" style="8" customWidth="1"/>
    <col min="5134" max="5134" width="10.125" style="8" customWidth="1"/>
    <col min="5135" max="5135" width="10.375" style="8" customWidth="1"/>
    <col min="5136" max="5136" width="15.625" style="8" customWidth="1"/>
    <col min="5137" max="5138" width="11.625" style="8" customWidth="1"/>
    <col min="5139" max="5140" width="12.25" style="8" customWidth="1"/>
    <col min="5141" max="5141" width="7.125" style="8" customWidth="1"/>
    <col min="5142" max="5142" width="6.875" style="8" customWidth="1"/>
    <col min="5143" max="5143" width="10.375" style="8" customWidth="1"/>
    <col min="5144" max="5144" width="14.75" style="8" customWidth="1"/>
    <col min="5145" max="5145" width="10.375" style="8" customWidth="1"/>
    <col min="5146" max="5146" width="16.75" style="8" customWidth="1"/>
    <col min="5147" max="5147" width="0" style="8" hidden="1" customWidth="1"/>
    <col min="5148" max="5148" width="10.25" style="8" customWidth="1"/>
    <col min="5149" max="5378" width="9" style="8"/>
    <col min="5379" max="5379" width="11.375" style="8" customWidth="1"/>
    <col min="5380" max="5380" width="10.625" style="8" customWidth="1"/>
    <col min="5381" max="5381" width="35.125" style="8" bestFit="1" customWidth="1"/>
    <col min="5382" max="5382" width="5.625" style="8" customWidth="1"/>
    <col min="5383" max="5383" width="17.875" style="8" customWidth="1"/>
    <col min="5384" max="5384" width="12" style="8" customWidth="1"/>
    <col min="5385" max="5385" width="16.375" style="8" customWidth="1"/>
    <col min="5386" max="5386" width="15.75" style="8" bestFit="1" customWidth="1"/>
    <col min="5387" max="5387" width="15.25" style="8" customWidth="1"/>
    <col min="5388" max="5388" width="10.25" style="8" customWidth="1"/>
    <col min="5389" max="5389" width="13" style="8" customWidth="1"/>
    <col min="5390" max="5390" width="10.125" style="8" customWidth="1"/>
    <col min="5391" max="5391" width="10.375" style="8" customWidth="1"/>
    <col min="5392" max="5392" width="15.625" style="8" customWidth="1"/>
    <col min="5393" max="5394" width="11.625" style="8" customWidth="1"/>
    <col min="5395" max="5396" width="12.25" style="8" customWidth="1"/>
    <col min="5397" max="5397" width="7.125" style="8" customWidth="1"/>
    <col min="5398" max="5398" width="6.875" style="8" customWidth="1"/>
    <col min="5399" max="5399" width="10.375" style="8" customWidth="1"/>
    <col min="5400" max="5400" width="14.75" style="8" customWidth="1"/>
    <col min="5401" max="5401" width="10.375" style="8" customWidth="1"/>
    <col min="5402" max="5402" width="16.75" style="8" customWidth="1"/>
    <col min="5403" max="5403" width="0" style="8" hidden="1" customWidth="1"/>
    <col min="5404" max="5404" width="10.25" style="8" customWidth="1"/>
    <col min="5405" max="5634" width="9" style="8"/>
    <col min="5635" max="5635" width="11.375" style="8" customWidth="1"/>
    <col min="5636" max="5636" width="10.625" style="8" customWidth="1"/>
    <col min="5637" max="5637" width="35.125" style="8" bestFit="1" customWidth="1"/>
    <col min="5638" max="5638" width="5.625" style="8" customWidth="1"/>
    <col min="5639" max="5639" width="17.875" style="8" customWidth="1"/>
    <col min="5640" max="5640" width="12" style="8" customWidth="1"/>
    <col min="5641" max="5641" width="16.375" style="8" customWidth="1"/>
    <col min="5642" max="5642" width="15.75" style="8" bestFit="1" customWidth="1"/>
    <col min="5643" max="5643" width="15.25" style="8" customWidth="1"/>
    <col min="5644" max="5644" width="10.25" style="8" customWidth="1"/>
    <col min="5645" max="5645" width="13" style="8" customWidth="1"/>
    <col min="5646" max="5646" width="10.125" style="8" customWidth="1"/>
    <col min="5647" max="5647" width="10.375" style="8" customWidth="1"/>
    <col min="5648" max="5648" width="15.625" style="8" customWidth="1"/>
    <col min="5649" max="5650" width="11.625" style="8" customWidth="1"/>
    <col min="5651" max="5652" width="12.25" style="8" customWidth="1"/>
    <col min="5653" max="5653" width="7.125" style="8" customWidth="1"/>
    <col min="5654" max="5654" width="6.875" style="8" customWidth="1"/>
    <col min="5655" max="5655" width="10.375" style="8" customWidth="1"/>
    <col min="5656" max="5656" width="14.75" style="8" customWidth="1"/>
    <col min="5657" max="5657" width="10.375" style="8" customWidth="1"/>
    <col min="5658" max="5658" width="16.75" style="8" customWidth="1"/>
    <col min="5659" max="5659" width="0" style="8" hidden="1" customWidth="1"/>
    <col min="5660" max="5660" width="10.25" style="8" customWidth="1"/>
    <col min="5661" max="5890" width="9" style="8"/>
    <col min="5891" max="5891" width="11.375" style="8" customWidth="1"/>
    <col min="5892" max="5892" width="10.625" style="8" customWidth="1"/>
    <col min="5893" max="5893" width="35.125" style="8" bestFit="1" customWidth="1"/>
    <col min="5894" max="5894" width="5.625" style="8" customWidth="1"/>
    <col min="5895" max="5895" width="17.875" style="8" customWidth="1"/>
    <col min="5896" max="5896" width="12" style="8" customWidth="1"/>
    <col min="5897" max="5897" width="16.375" style="8" customWidth="1"/>
    <col min="5898" max="5898" width="15.75" style="8" bestFit="1" customWidth="1"/>
    <col min="5899" max="5899" width="15.25" style="8" customWidth="1"/>
    <col min="5900" max="5900" width="10.25" style="8" customWidth="1"/>
    <col min="5901" max="5901" width="13" style="8" customWidth="1"/>
    <col min="5902" max="5902" width="10.125" style="8" customWidth="1"/>
    <col min="5903" max="5903" width="10.375" style="8" customWidth="1"/>
    <col min="5904" max="5904" width="15.625" style="8" customWidth="1"/>
    <col min="5905" max="5906" width="11.625" style="8" customWidth="1"/>
    <col min="5907" max="5908" width="12.25" style="8" customWidth="1"/>
    <col min="5909" max="5909" width="7.125" style="8" customWidth="1"/>
    <col min="5910" max="5910" width="6.875" style="8" customWidth="1"/>
    <col min="5911" max="5911" width="10.375" style="8" customWidth="1"/>
    <col min="5912" max="5912" width="14.75" style="8" customWidth="1"/>
    <col min="5913" max="5913" width="10.375" style="8" customWidth="1"/>
    <col min="5914" max="5914" width="16.75" style="8" customWidth="1"/>
    <col min="5915" max="5915" width="0" style="8" hidden="1" customWidth="1"/>
    <col min="5916" max="5916" width="10.25" style="8" customWidth="1"/>
    <col min="5917" max="6146" width="9" style="8"/>
    <col min="6147" max="6147" width="11.375" style="8" customWidth="1"/>
    <col min="6148" max="6148" width="10.625" style="8" customWidth="1"/>
    <col min="6149" max="6149" width="35.125" style="8" bestFit="1" customWidth="1"/>
    <col min="6150" max="6150" width="5.625" style="8" customWidth="1"/>
    <col min="6151" max="6151" width="17.875" style="8" customWidth="1"/>
    <col min="6152" max="6152" width="12" style="8" customWidth="1"/>
    <col min="6153" max="6153" width="16.375" style="8" customWidth="1"/>
    <col min="6154" max="6154" width="15.75" style="8" bestFit="1" customWidth="1"/>
    <col min="6155" max="6155" width="15.25" style="8" customWidth="1"/>
    <col min="6156" max="6156" width="10.25" style="8" customWidth="1"/>
    <col min="6157" max="6157" width="13" style="8" customWidth="1"/>
    <col min="6158" max="6158" width="10.125" style="8" customWidth="1"/>
    <col min="6159" max="6159" width="10.375" style="8" customWidth="1"/>
    <col min="6160" max="6160" width="15.625" style="8" customWidth="1"/>
    <col min="6161" max="6162" width="11.625" style="8" customWidth="1"/>
    <col min="6163" max="6164" width="12.25" style="8" customWidth="1"/>
    <col min="6165" max="6165" width="7.125" style="8" customWidth="1"/>
    <col min="6166" max="6166" width="6.875" style="8" customWidth="1"/>
    <col min="6167" max="6167" width="10.375" style="8" customWidth="1"/>
    <col min="6168" max="6168" width="14.75" style="8" customWidth="1"/>
    <col min="6169" max="6169" width="10.375" style="8" customWidth="1"/>
    <col min="6170" max="6170" width="16.75" style="8" customWidth="1"/>
    <col min="6171" max="6171" width="0" style="8" hidden="1" customWidth="1"/>
    <col min="6172" max="6172" width="10.25" style="8" customWidth="1"/>
    <col min="6173" max="6402" width="9" style="8"/>
    <col min="6403" max="6403" width="11.375" style="8" customWidth="1"/>
    <col min="6404" max="6404" width="10.625" style="8" customWidth="1"/>
    <col min="6405" max="6405" width="35.125" style="8" bestFit="1" customWidth="1"/>
    <col min="6406" max="6406" width="5.625" style="8" customWidth="1"/>
    <col min="6407" max="6407" width="17.875" style="8" customWidth="1"/>
    <col min="6408" max="6408" width="12" style="8" customWidth="1"/>
    <col min="6409" max="6409" width="16.375" style="8" customWidth="1"/>
    <col min="6410" max="6410" width="15.75" style="8" bestFit="1" customWidth="1"/>
    <col min="6411" max="6411" width="15.25" style="8" customWidth="1"/>
    <col min="6412" max="6412" width="10.25" style="8" customWidth="1"/>
    <col min="6413" max="6413" width="13" style="8" customWidth="1"/>
    <col min="6414" max="6414" width="10.125" style="8" customWidth="1"/>
    <col min="6415" max="6415" width="10.375" style="8" customWidth="1"/>
    <col min="6416" max="6416" width="15.625" style="8" customWidth="1"/>
    <col min="6417" max="6418" width="11.625" style="8" customWidth="1"/>
    <col min="6419" max="6420" width="12.25" style="8" customWidth="1"/>
    <col min="6421" max="6421" width="7.125" style="8" customWidth="1"/>
    <col min="6422" max="6422" width="6.875" style="8" customWidth="1"/>
    <col min="6423" max="6423" width="10.375" style="8" customWidth="1"/>
    <col min="6424" max="6424" width="14.75" style="8" customWidth="1"/>
    <col min="6425" max="6425" width="10.375" style="8" customWidth="1"/>
    <col min="6426" max="6426" width="16.75" style="8" customWidth="1"/>
    <col min="6427" max="6427" width="0" style="8" hidden="1" customWidth="1"/>
    <col min="6428" max="6428" width="10.25" style="8" customWidth="1"/>
    <col min="6429" max="6658" width="9" style="8"/>
    <col min="6659" max="6659" width="11.375" style="8" customWidth="1"/>
    <col min="6660" max="6660" width="10.625" style="8" customWidth="1"/>
    <col min="6661" max="6661" width="35.125" style="8" bestFit="1" customWidth="1"/>
    <col min="6662" max="6662" width="5.625" style="8" customWidth="1"/>
    <col min="6663" max="6663" width="17.875" style="8" customWidth="1"/>
    <col min="6664" max="6664" width="12" style="8" customWidth="1"/>
    <col min="6665" max="6665" width="16.375" style="8" customWidth="1"/>
    <col min="6666" max="6666" width="15.75" style="8" bestFit="1" customWidth="1"/>
    <col min="6667" max="6667" width="15.25" style="8" customWidth="1"/>
    <col min="6668" max="6668" width="10.25" style="8" customWidth="1"/>
    <col min="6669" max="6669" width="13" style="8" customWidth="1"/>
    <col min="6670" max="6670" width="10.125" style="8" customWidth="1"/>
    <col min="6671" max="6671" width="10.375" style="8" customWidth="1"/>
    <col min="6672" max="6672" width="15.625" style="8" customWidth="1"/>
    <col min="6673" max="6674" width="11.625" style="8" customWidth="1"/>
    <col min="6675" max="6676" width="12.25" style="8" customWidth="1"/>
    <col min="6677" max="6677" width="7.125" style="8" customWidth="1"/>
    <col min="6678" max="6678" width="6.875" style="8" customWidth="1"/>
    <col min="6679" max="6679" width="10.375" style="8" customWidth="1"/>
    <col min="6680" max="6680" width="14.75" style="8" customWidth="1"/>
    <col min="6681" max="6681" width="10.375" style="8" customWidth="1"/>
    <col min="6682" max="6682" width="16.75" style="8" customWidth="1"/>
    <col min="6683" max="6683" width="0" style="8" hidden="1" customWidth="1"/>
    <col min="6684" max="6684" width="10.25" style="8" customWidth="1"/>
    <col min="6685" max="6914" width="9" style="8"/>
    <col min="6915" max="6915" width="11.375" style="8" customWidth="1"/>
    <col min="6916" max="6916" width="10.625" style="8" customWidth="1"/>
    <col min="6917" max="6917" width="35.125" style="8" bestFit="1" customWidth="1"/>
    <col min="6918" max="6918" width="5.625" style="8" customWidth="1"/>
    <col min="6919" max="6919" width="17.875" style="8" customWidth="1"/>
    <col min="6920" max="6920" width="12" style="8" customWidth="1"/>
    <col min="6921" max="6921" width="16.375" style="8" customWidth="1"/>
    <col min="6922" max="6922" width="15.75" style="8" bestFit="1" customWidth="1"/>
    <col min="6923" max="6923" width="15.25" style="8" customWidth="1"/>
    <col min="6924" max="6924" width="10.25" style="8" customWidth="1"/>
    <col min="6925" max="6925" width="13" style="8" customWidth="1"/>
    <col min="6926" max="6926" width="10.125" style="8" customWidth="1"/>
    <col min="6927" max="6927" width="10.375" style="8" customWidth="1"/>
    <col min="6928" max="6928" width="15.625" style="8" customWidth="1"/>
    <col min="6929" max="6930" width="11.625" style="8" customWidth="1"/>
    <col min="6931" max="6932" width="12.25" style="8" customWidth="1"/>
    <col min="6933" max="6933" width="7.125" style="8" customWidth="1"/>
    <col min="6934" max="6934" width="6.875" style="8" customWidth="1"/>
    <col min="6935" max="6935" width="10.375" style="8" customWidth="1"/>
    <col min="6936" max="6936" width="14.75" style="8" customWidth="1"/>
    <col min="6937" max="6937" width="10.375" style="8" customWidth="1"/>
    <col min="6938" max="6938" width="16.75" style="8" customWidth="1"/>
    <col min="6939" max="6939" width="0" style="8" hidden="1" customWidth="1"/>
    <col min="6940" max="6940" width="10.25" style="8" customWidth="1"/>
    <col min="6941" max="7170" width="9" style="8"/>
    <col min="7171" max="7171" width="11.375" style="8" customWidth="1"/>
    <col min="7172" max="7172" width="10.625" style="8" customWidth="1"/>
    <col min="7173" max="7173" width="35.125" style="8" bestFit="1" customWidth="1"/>
    <col min="7174" max="7174" width="5.625" style="8" customWidth="1"/>
    <col min="7175" max="7175" width="17.875" style="8" customWidth="1"/>
    <col min="7176" max="7176" width="12" style="8" customWidth="1"/>
    <col min="7177" max="7177" width="16.375" style="8" customWidth="1"/>
    <col min="7178" max="7178" width="15.75" style="8" bestFit="1" customWidth="1"/>
    <col min="7179" max="7179" width="15.25" style="8" customWidth="1"/>
    <col min="7180" max="7180" width="10.25" style="8" customWidth="1"/>
    <col min="7181" max="7181" width="13" style="8" customWidth="1"/>
    <col min="7182" max="7182" width="10.125" style="8" customWidth="1"/>
    <col min="7183" max="7183" width="10.375" style="8" customWidth="1"/>
    <col min="7184" max="7184" width="15.625" style="8" customWidth="1"/>
    <col min="7185" max="7186" width="11.625" style="8" customWidth="1"/>
    <col min="7187" max="7188" width="12.25" style="8" customWidth="1"/>
    <col min="7189" max="7189" width="7.125" style="8" customWidth="1"/>
    <col min="7190" max="7190" width="6.875" style="8" customWidth="1"/>
    <col min="7191" max="7191" width="10.375" style="8" customWidth="1"/>
    <col min="7192" max="7192" width="14.75" style="8" customWidth="1"/>
    <col min="7193" max="7193" width="10.375" style="8" customWidth="1"/>
    <col min="7194" max="7194" width="16.75" style="8" customWidth="1"/>
    <col min="7195" max="7195" width="0" style="8" hidden="1" customWidth="1"/>
    <col min="7196" max="7196" width="10.25" style="8" customWidth="1"/>
    <col min="7197" max="7426" width="9" style="8"/>
    <col min="7427" max="7427" width="11.375" style="8" customWidth="1"/>
    <col min="7428" max="7428" width="10.625" style="8" customWidth="1"/>
    <col min="7429" max="7429" width="35.125" style="8" bestFit="1" customWidth="1"/>
    <col min="7430" max="7430" width="5.625" style="8" customWidth="1"/>
    <col min="7431" max="7431" width="17.875" style="8" customWidth="1"/>
    <col min="7432" max="7432" width="12" style="8" customWidth="1"/>
    <col min="7433" max="7433" width="16.375" style="8" customWidth="1"/>
    <col min="7434" max="7434" width="15.75" style="8" bestFit="1" customWidth="1"/>
    <col min="7435" max="7435" width="15.25" style="8" customWidth="1"/>
    <col min="7436" max="7436" width="10.25" style="8" customWidth="1"/>
    <col min="7437" max="7437" width="13" style="8" customWidth="1"/>
    <col min="7438" max="7438" width="10.125" style="8" customWidth="1"/>
    <col min="7439" max="7439" width="10.375" style="8" customWidth="1"/>
    <col min="7440" max="7440" width="15.625" style="8" customWidth="1"/>
    <col min="7441" max="7442" width="11.625" style="8" customWidth="1"/>
    <col min="7443" max="7444" width="12.25" style="8" customWidth="1"/>
    <col min="7445" max="7445" width="7.125" style="8" customWidth="1"/>
    <col min="7446" max="7446" width="6.875" style="8" customWidth="1"/>
    <col min="7447" max="7447" width="10.375" style="8" customWidth="1"/>
    <col min="7448" max="7448" width="14.75" style="8" customWidth="1"/>
    <col min="7449" max="7449" width="10.375" style="8" customWidth="1"/>
    <col min="7450" max="7450" width="16.75" style="8" customWidth="1"/>
    <col min="7451" max="7451" width="0" style="8" hidden="1" customWidth="1"/>
    <col min="7452" max="7452" width="10.25" style="8" customWidth="1"/>
    <col min="7453" max="7682" width="9" style="8"/>
    <col min="7683" max="7683" width="11.375" style="8" customWidth="1"/>
    <col min="7684" max="7684" width="10.625" style="8" customWidth="1"/>
    <col min="7685" max="7685" width="35.125" style="8" bestFit="1" customWidth="1"/>
    <col min="7686" max="7686" width="5.625" style="8" customWidth="1"/>
    <col min="7687" max="7687" width="17.875" style="8" customWidth="1"/>
    <col min="7688" max="7688" width="12" style="8" customWidth="1"/>
    <col min="7689" max="7689" width="16.375" style="8" customWidth="1"/>
    <col min="7690" max="7690" width="15.75" style="8" bestFit="1" customWidth="1"/>
    <col min="7691" max="7691" width="15.25" style="8" customWidth="1"/>
    <col min="7692" max="7692" width="10.25" style="8" customWidth="1"/>
    <col min="7693" max="7693" width="13" style="8" customWidth="1"/>
    <col min="7694" max="7694" width="10.125" style="8" customWidth="1"/>
    <col min="7695" max="7695" width="10.375" style="8" customWidth="1"/>
    <col min="7696" max="7696" width="15.625" style="8" customWidth="1"/>
    <col min="7697" max="7698" width="11.625" style="8" customWidth="1"/>
    <col min="7699" max="7700" width="12.25" style="8" customWidth="1"/>
    <col min="7701" max="7701" width="7.125" style="8" customWidth="1"/>
    <col min="7702" max="7702" width="6.875" style="8" customWidth="1"/>
    <col min="7703" max="7703" width="10.375" style="8" customWidth="1"/>
    <col min="7704" max="7704" width="14.75" style="8" customWidth="1"/>
    <col min="7705" max="7705" width="10.375" style="8" customWidth="1"/>
    <col min="7706" max="7706" width="16.75" style="8" customWidth="1"/>
    <col min="7707" max="7707" width="0" style="8" hidden="1" customWidth="1"/>
    <col min="7708" max="7708" width="10.25" style="8" customWidth="1"/>
    <col min="7709" max="7938" width="9" style="8"/>
    <col min="7939" max="7939" width="11.375" style="8" customWidth="1"/>
    <col min="7940" max="7940" width="10.625" style="8" customWidth="1"/>
    <col min="7941" max="7941" width="35.125" style="8" bestFit="1" customWidth="1"/>
    <col min="7942" max="7942" width="5.625" style="8" customWidth="1"/>
    <col min="7943" max="7943" width="17.875" style="8" customWidth="1"/>
    <col min="7944" max="7944" width="12" style="8" customWidth="1"/>
    <col min="7945" max="7945" width="16.375" style="8" customWidth="1"/>
    <col min="7946" max="7946" width="15.75" style="8" bestFit="1" customWidth="1"/>
    <col min="7947" max="7947" width="15.25" style="8" customWidth="1"/>
    <col min="7948" max="7948" width="10.25" style="8" customWidth="1"/>
    <col min="7949" max="7949" width="13" style="8" customWidth="1"/>
    <col min="7950" max="7950" width="10.125" style="8" customWidth="1"/>
    <col min="7951" max="7951" width="10.375" style="8" customWidth="1"/>
    <col min="7952" max="7952" width="15.625" style="8" customWidth="1"/>
    <col min="7953" max="7954" width="11.625" style="8" customWidth="1"/>
    <col min="7955" max="7956" width="12.25" style="8" customWidth="1"/>
    <col min="7957" max="7957" width="7.125" style="8" customWidth="1"/>
    <col min="7958" max="7958" width="6.875" style="8" customWidth="1"/>
    <col min="7959" max="7959" width="10.375" style="8" customWidth="1"/>
    <col min="7960" max="7960" width="14.75" style="8" customWidth="1"/>
    <col min="7961" max="7961" width="10.375" style="8" customWidth="1"/>
    <col min="7962" max="7962" width="16.75" style="8" customWidth="1"/>
    <col min="7963" max="7963" width="0" style="8" hidden="1" customWidth="1"/>
    <col min="7964" max="7964" width="10.25" style="8" customWidth="1"/>
    <col min="7965" max="8194" width="9" style="8"/>
    <col min="8195" max="8195" width="11.375" style="8" customWidth="1"/>
    <col min="8196" max="8196" width="10.625" style="8" customWidth="1"/>
    <col min="8197" max="8197" width="35.125" style="8" bestFit="1" customWidth="1"/>
    <col min="8198" max="8198" width="5.625" style="8" customWidth="1"/>
    <col min="8199" max="8199" width="17.875" style="8" customWidth="1"/>
    <col min="8200" max="8200" width="12" style="8" customWidth="1"/>
    <col min="8201" max="8201" width="16.375" style="8" customWidth="1"/>
    <col min="8202" max="8202" width="15.75" style="8" bestFit="1" customWidth="1"/>
    <col min="8203" max="8203" width="15.25" style="8" customWidth="1"/>
    <col min="8204" max="8204" width="10.25" style="8" customWidth="1"/>
    <col min="8205" max="8205" width="13" style="8" customWidth="1"/>
    <col min="8206" max="8206" width="10.125" style="8" customWidth="1"/>
    <col min="8207" max="8207" width="10.375" style="8" customWidth="1"/>
    <col min="8208" max="8208" width="15.625" style="8" customWidth="1"/>
    <col min="8209" max="8210" width="11.625" style="8" customWidth="1"/>
    <col min="8211" max="8212" width="12.25" style="8" customWidth="1"/>
    <col min="8213" max="8213" width="7.125" style="8" customWidth="1"/>
    <col min="8214" max="8214" width="6.875" style="8" customWidth="1"/>
    <col min="8215" max="8215" width="10.375" style="8" customWidth="1"/>
    <col min="8216" max="8216" width="14.75" style="8" customWidth="1"/>
    <col min="8217" max="8217" width="10.375" style="8" customWidth="1"/>
    <col min="8218" max="8218" width="16.75" style="8" customWidth="1"/>
    <col min="8219" max="8219" width="0" style="8" hidden="1" customWidth="1"/>
    <col min="8220" max="8220" width="10.25" style="8" customWidth="1"/>
    <col min="8221" max="8450" width="9" style="8"/>
    <col min="8451" max="8451" width="11.375" style="8" customWidth="1"/>
    <col min="8452" max="8452" width="10.625" style="8" customWidth="1"/>
    <col min="8453" max="8453" width="35.125" style="8" bestFit="1" customWidth="1"/>
    <col min="8454" max="8454" width="5.625" style="8" customWidth="1"/>
    <col min="8455" max="8455" width="17.875" style="8" customWidth="1"/>
    <col min="8456" max="8456" width="12" style="8" customWidth="1"/>
    <col min="8457" max="8457" width="16.375" style="8" customWidth="1"/>
    <col min="8458" max="8458" width="15.75" style="8" bestFit="1" customWidth="1"/>
    <col min="8459" max="8459" width="15.25" style="8" customWidth="1"/>
    <col min="8460" max="8460" width="10.25" style="8" customWidth="1"/>
    <col min="8461" max="8461" width="13" style="8" customWidth="1"/>
    <col min="8462" max="8462" width="10.125" style="8" customWidth="1"/>
    <col min="8463" max="8463" width="10.375" style="8" customWidth="1"/>
    <col min="8464" max="8464" width="15.625" style="8" customWidth="1"/>
    <col min="8465" max="8466" width="11.625" style="8" customWidth="1"/>
    <col min="8467" max="8468" width="12.25" style="8" customWidth="1"/>
    <col min="8469" max="8469" width="7.125" style="8" customWidth="1"/>
    <col min="8470" max="8470" width="6.875" style="8" customWidth="1"/>
    <col min="8471" max="8471" width="10.375" style="8" customWidth="1"/>
    <col min="8472" max="8472" width="14.75" style="8" customWidth="1"/>
    <col min="8473" max="8473" width="10.375" style="8" customWidth="1"/>
    <col min="8474" max="8474" width="16.75" style="8" customWidth="1"/>
    <col min="8475" max="8475" width="0" style="8" hidden="1" customWidth="1"/>
    <col min="8476" max="8476" width="10.25" style="8" customWidth="1"/>
    <col min="8477" max="8706" width="9" style="8"/>
    <col min="8707" max="8707" width="11.375" style="8" customWidth="1"/>
    <col min="8708" max="8708" width="10.625" style="8" customWidth="1"/>
    <col min="8709" max="8709" width="35.125" style="8" bestFit="1" customWidth="1"/>
    <col min="8710" max="8710" width="5.625" style="8" customWidth="1"/>
    <col min="8711" max="8711" width="17.875" style="8" customWidth="1"/>
    <col min="8712" max="8712" width="12" style="8" customWidth="1"/>
    <col min="8713" max="8713" width="16.375" style="8" customWidth="1"/>
    <col min="8714" max="8714" width="15.75" style="8" bestFit="1" customWidth="1"/>
    <col min="8715" max="8715" width="15.25" style="8" customWidth="1"/>
    <col min="8716" max="8716" width="10.25" style="8" customWidth="1"/>
    <col min="8717" max="8717" width="13" style="8" customWidth="1"/>
    <col min="8718" max="8718" width="10.125" style="8" customWidth="1"/>
    <col min="8719" max="8719" width="10.375" style="8" customWidth="1"/>
    <col min="8720" max="8720" width="15.625" style="8" customWidth="1"/>
    <col min="8721" max="8722" width="11.625" style="8" customWidth="1"/>
    <col min="8723" max="8724" width="12.25" style="8" customWidth="1"/>
    <col min="8725" max="8725" width="7.125" style="8" customWidth="1"/>
    <col min="8726" max="8726" width="6.875" style="8" customWidth="1"/>
    <col min="8727" max="8727" width="10.375" style="8" customWidth="1"/>
    <col min="8728" max="8728" width="14.75" style="8" customWidth="1"/>
    <col min="8729" max="8729" width="10.375" style="8" customWidth="1"/>
    <col min="8730" max="8730" width="16.75" style="8" customWidth="1"/>
    <col min="8731" max="8731" width="0" style="8" hidden="1" customWidth="1"/>
    <col min="8732" max="8732" width="10.25" style="8" customWidth="1"/>
    <col min="8733" max="8962" width="9" style="8"/>
    <col min="8963" max="8963" width="11.375" style="8" customWidth="1"/>
    <col min="8964" max="8964" width="10.625" style="8" customWidth="1"/>
    <col min="8965" max="8965" width="35.125" style="8" bestFit="1" customWidth="1"/>
    <col min="8966" max="8966" width="5.625" style="8" customWidth="1"/>
    <col min="8967" max="8967" width="17.875" style="8" customWidth="1"/>
    <col min="8968" max="8968" width="12" style="8" customWidth="1"/>
    <col min="8969" max="8969" width="16.375" style="8" customWidth="1"/>
    <col min="8970" max="8970" width="15.75" style="8" bestFit="1" customWidth="1"/>
    <col min="8971" max="8971" width="15.25" style="8" customWidth="1"/>
    <col min="8972" max="8972" width="10.25" style="8" customWidth="1"/>
    <col min="8973" max="8973" width="13" style="8" customWidth="1"/>
    <col min="8974" max="8974" width="10.125" style="8" customWidth="1"/>
    <col min="8975" max="8975" width="10.375" style="8" customWidth="1"/>
    <col min="8976" max="8976" width="15.625" style="8" customWidth="1"/>
    <col min="8977" max="8978" width="11.625" style="8" customWidth="1"/>
    <col min="8979" max="8980" width="12.25" style="8" customWidth="1"/>
    <col min="8981" max="8981" width="7.125" style="8" customWidth="1"/>
    <col min="8982" max="8982" width="6.875" style="8" customWidth="1"/>
    <col min="8983" max="8983" width="10.375" style="8" customWidth="1"/>
    <col min="8984" max="8984" width="14.75" style="8" customWidth="1"/>
    <col min="8985" max="8985" width="10.375" style="8" customWidth="1"/>
    <col min="8986" max="8986" width="16.75" style="8" customWidth="1"/>
    <col min="8987" max="8987" width="0" style="8" hidden="1" customWidth="1"/>
    <col min="8988" max="8988" width="10.25" style="8" customWidth="1"/>
    <col min="8989" max="9218" width="9" style="8"/>
    <col min="9219" max="9219" width="11.375" style="8" customWidth="1"/>
    <col min="9220" max="9220" width="10.625" style="8" customWidth="1"/>
    <col min="9221" max="9221" width="35.125" style="8" bestFit="1" customWidth="1"/>
    <col min="9222" max="9222" width="5.625" style="8" customWidth="1"/>
    <col min="9223" max="9223" width="17.875" style="8" customWidth="1"/>
    <col min="9224" max="9224" width="12" style="8" customWidth="1"/>
    <col min="9225" max="9225" width="16.375" style="8" customWidth="1"/>
    <col min="9226" max="9226" width="15.75" style="8" bestFit="1" customWidth="1"/>
    <col min="9227" max="9227" width="15.25" style="8" customWidth="1"/>
    <col min="9228" max="9228" width="10.25" style="8" customWidth="1"/>
    <col min="9229" max="9229" width="13" style="8" customWidth="1"/>
    <col min="9230" max="9230" width="10.125" style="8" customWidth="1"/>
    <col min="9231" max="9231" width="10.375" style="8" customWidth="1"/>
    <col min="9232" max="9232" width="15.625" style="8" customWidth="1"/>
    <col min="9233" max="9234" width="11.625" style="8" customWidth="1"/>
    <col min="9235" max="9236" width="12.25" style="8" customWidth="1"/>
    <col min="9237" max="9237" width="7.125" style="8" customWidth="1"/>
    <col min="9238" max="9238" width="6.875" style="8" customWidth="1"/>
    <col min="9239" max="9239" width="10.375" style="8" customWidth="1"/>
    <col min="9240" max="9240" width="14.75" style="8" customWidth="1"/>
    <col min="9241" max="9241" width="10.375" style="8" customWidth="1"/>
    <col min="9242" max="9242" width="16.75" style="8" customWidth="1"/>
    <col min="9243" max="9243" width="0" style="8" hidden="1" customWidth="1"/>
    <col min="9244" max="9244" width="10.25" style="8" customWidth="1"/>
    <col min="9245" max="9474" width="9" style="8"/>
    <col min="9475" max="9475" width="11.375" style="8" customWidth="1"/>
    <col min="9476" max="9476" width="10.625" style="8" customWidth="1"/>
    <col min="9477" max="9477" width="35.125" style="8" bestFit="1" customWidth="1"/>
    <col min="9478" max="9478" width="5.625" style="8" customWidth="1"/>
    <col min="9479" max="9479" width="17.875" style="8" customWidth="1"/>
    <col min="9480" max="9480" width="12" style="8" customWidth="1"/>
    <col min="9481" max="9481" width="16.375" style="8" customWidth="1"/>
    <col min="9482" max="9482" width="15.75" style="8" bestFit="1" customWidth="1"/>
    <col min="9483" max="9483" width="15.25" style="8" customWidth="1"/>
    <col min="9484" max="9484" width="10.25" style="8" customWidth="1"/>
    <col min="9485" max="9485" width="13" style="8" customWidth="1"/>
    <col min="9486" max="9486" width="10.125" style="8" customWidth="1"/>
    <col min="9487" max="9487" width="10.375" style="8" customWidth="1"/>
    <col min="9488" max="9488" width="15.625" style="8" customWidth="1"/>
    <col min="9489" max="9490" width="11.625" style="8" customWidth="1"/>
    <col min="9491" max="9492" width="12.25" style="8" customWidth="1"/>
    <col min="9493" max="9493" width="7.125" style="8" customWidth="1"/>
    <col min="9494" max="9494" width="6.875" style="8" customWidth="1"/>
    <col min="9495" max="9495" width="10.375" style="8" customWidth="1"/>
    <col min="9496" max="9496" width="14.75" style="8" customWidth="1"/>
    <col min="9497" max="9497" width="10.375" style="8" customWidth="1"/>
    <col min="9498" max="9498" width="16.75" style="8" customWidth="1"/>
    <col min="9499" max="9499" width="0" style="8" hidden="1" customWidth="1"/>
    <col min="9500" max="9500" width="10.25" style="8" customWidth="1"/>
    <col min="9501" max="9730" width="9" style="8"/>
    <col min="9731" max="9731" width="11.375" style="8" customWidth="1"/>
    <col min="9732" max="9732" width="10.625" style="8" customWidth="1"/>
    <col min="9733" max="9733" width="35.125" style="8" bestFit="1" customWidth="1"/>
    <col min="9734" max="9734" width="5.625" style="8" customWidth="1"/>
    <col min="9735" max="9735" width="17.875" style="8" customWidth="1"/>
    <col min="9736" max="9736" width="12" style="8" customWidth="1"/>
    <col min="9737" max="9737" width="16.375" style="8" customWidth="1"/>
    <col min="9738" max="9738" width="15.75" style="8" bestFit="1" customWidth="1"/>
    <col min="9739" max="9739" width="15.25" style="8" customWidth="1"/>
    <col min="9740" max="9740" width="10.25" style="8" customWidth="1"/>
    <col min="9741" max="9741" width="13" style="8" customWidth="1"/>
    <col min="9742" max="9742" width="10.125" style="8" customWidth="1"/>
    <col min="9743" max="9743" width="10.375" style="8" customWidth="1"/>
    <col min="9744" max="9744" width="15.625" style="8" customWidth="1"/>
    <col min="9745" max="9746" width="11.625" style="8" customWidth="1"/>
    <col min="9747" max="9748" width="12.25" style="8" customWidth="1"/>
    <col min="9749" max="9749" width="7.125" style="8" customWidth="1"/>
    <col min="9750" max="9750" width="6.875" style="8" customWidth="1"/>
    <col min="9751" max="9751" width="10.375" style="8" customWidth="1"/>
    <col min="9752" max="9752" width="14.75" style="8" customWidth="1"/>
    <col min="9753" max="9753" width="10.375" style="8" customWidth="1"/>
    <col min="9754" max="9754" width="16.75" style="8" customWidth="1"/>
    <col min="9755" max="9755" width="0" style="8" hidden="1" customWidth="1"/>
    <col min="9756" max="9756" width="10.25" style="8" customWidth="1"/>
    <col min="9757" max="9986" width="9" style="8"/>
    <col min="9987" max="9987" width="11.375" style="8" customWidth="1"/>
    <col min="9988" max="9988" width="10.625" style="8" customWidth="1"/>
    <col min="9989" max="9989" width="35.125" style="8" bestFit="1" customWidth="1"/>
    <col min="9990" max="9990" width="5.625" style="8" customWidth="1"/>
    <col min="9991" max="9991" width="17.875" style="8" customWidth="1"/>
    <col min="9992" max="9992" width="12" style="8" customWidth="1"/>
    <col min="9993" max="9993" width="16.375" style="8" customWidth="1"/>
    <col min="9994" max="9994" width="15.75" style="8" bestFit="1" customWidth="1"/>
    <col min="9995" max="9995" width="15.25" style="8" customWidth="1"/>
    <col min="9996" max="9996" width="10.25" style="8" customWidth="1"/>
    <col min="9997" max="9997" width="13" style="8" customWidth="1"/>
    <col min="9998" max="9998" width="10.125" style="8" customWidth="1"/>
    <col min="9999" max="9999" width="10.375" style="8" customWidth="1"/>
    <col min="10000" max="10000" width="15.625" style="8" customWidth="1"/>
    <col min="10001" max="10002" width="11.625" style="8" customWidth="1"/>
    <col min="10003" max="10004" width="12.25" style="8" customWidth="1"/>
    <col min="10005" max="10005" width="7.125" style="8" customWidth="1"/>
    <col min="10006" max="10006" width="6.875" style="8" customWidth="1"/>
    <col min="10007" max="10007" width="10.375" style="8" customWidth="1"/>
    <col min="10008" max="10008" width="14.75" style="8" customWidth="1"/>
    <col min="10009" max="10009" width="10.375" style="8" customWidth="1"/>
    <col min="10010" max="10010" width="16.75" style="8" customWidth="1"/>
    <col min="10011" max="10011" width="0" style="8" hidden="1" customWidth="1"/>
    <col min="10012" max="10012" width="10.25" style="8" customWidth="1"/>
    <col min="10013" max="10242" width="9" style="8"/>
    <col min="10243" max="10243" width="11.375" style="8" customWidth="1"/>
    <col min="10244" max="10244" width="10.625" style="8" customWidth="1"/>
    <col min="10245" max="10245" width="35.125" style="8" bestFit="1" customWidth="1"/>
    <col min="10246" max="10246" width="5.625" style="8" customWidth="1"/>
    <col min="10247" max="10247" width="17.875" style="8" customWidth="1"/>
    <col min="10248" max="10248" width="12" style="8" customWidth="1"/>
    <col min="10249" max="10249" width="16.375" style="8" customWidth="1"/>
    <col min="10250" max="10250" width="15.75" style="8" bestFit="1" customWidth="1"/>
    <col min="10251" max="10251" width="15.25" style="8" customWidth="1"/>
    <col min="10252" max="10252" width="10.25" style="8" customWidth="1"/>
    <col min="10253" max="10253" width="13" style="8" customWidth="1"/>
    <col min="10254" max="10254" width="10.125" style="8" customWidth="1"/>
    <col min="10255" max="10255" width="10.375" style="8" customWidth="1"/>
    <col min="10256" max="10256" width="15.625" style="8" customWidth="1"/>
    <col min="10257" max="10258" width="11.625" style="8" customWidth="1"/>
    <col min="10259" max="10260" width="12.25" style="8" customWidth="1"/>
    <col min="10261" max="10261" width="7.125" style="8" customWidth="1"/>
    <col min="10262" max="10262" width="6.875" style="8" customWidth="1"/>
    <col min="10263" max="10263" width="10.375" style="8" customWidth="1"/>
    <col min="10264" max="10264" width="14.75" style="8" customWidth="1"/>
    <col min="10265" max="10265" width="10.375" style="8" customWidth="1"/>
    <col min="10266" max="10266" width="16.75" style="8" customWidth="1"/>
    <col min="10267" max="10267" width="0" style="8" hidden="1" customWidth="1"/>
    <col min="10268" max="10268" width="10.25" style="8" customWidth="1"/>
    <col min="10269" max="10498" width="9" style="8"/>
    <col min="10499" max="10499" width="11.375" style="8" customWidth="1"/>
    <col min="10500" max="10500" width="10.625" style="8" customWidth="1"/>
    <col min="10501" max="10501" width="35.125" style="8" bestFit="1" customWidth="1"/>
    <col min="10502" max="10502" width="5.625" style="8" customWidth="1"/>
    <col min="10503" max="10503" width="17.875" style="8" customWidth="1"/>
    <col min="10504" max="10504" width="12" style="8" customWidth="1"/>
    <col min="10505" max="10505" width="16.375" style="8" customWidth="1"/>
    <col min="10506" max="10506" width="15.75" style="8" bestFit="1" customWidth="1"/>
    <col min="10507" max="10507" width="15.25" style="8" customWidth="1"/>
    <col min="10508" max="10508" width="10.25" style="8" customWidth="1"/>
    <col min="10509" max="10509" width="13" style="8" customWidth="1"/>
    <col min="10510" max="10510" width="10.125" style="8" customWidth="1"/>
    <col min="10511" max="10511" width="10.375" style="8" customWidth="1"/>
    <col min="10512" max="10512" width="15.625" style="8" customWidth="1"/>
    <col min="10513" max="10514" width="11.625" style="8" customWidth="1"/>
    <col min="10515" max="10516" width="12.25" style="8" customWidth="1"/>
    <col min="10517" max="10517" width="7.125" style="8" customWidth="1"/>
    <col min="10518" max="10518" width="6.875" style="8" customWidth="1"/>
    <col min="10519" max="10519" width="10.375" style="8" customWidth="1"/>
    <col min="10520" max="10520" width="14.75" style="8" customWidth="1"/>
    <col min="10521" max="10521" width="10.375" style="8" customWidth="1"/>
    <col min="10522" max="10522" width="16.75" style="8" customWidth="1"/>
    <col min="10523" max="10523" width="0" style="8" hidden="1" customWidth="1"/>
    <col min="10524" max="10524" width="10.25" style="8" customWidth="1"/>
    <col min="10525" max="10754" width="9" style="8"/>
    <col min="10755" max="10755" width="11.375" style="8" customWidth="1"/>
    <col min="10756" max="10756" width="10.625" style="8" customWidth="1"/>
    <col min="10757" max="10757" width="35.125" style="8" bestFit="1" customWidth="1"/>
    <col min="10758" max="10758" width="5.625" style="8" customWidth="1"/>
    <col min="10759" max="10759" width="17.875" style="8" customWidth="1"/>
    <col min="10760" max="10760" width="12" style="8" customWidth="1"/>
    <col min="10761" max="10761" width="16.375" style="8" customWidth="1"/>
    <col min="10762" max="10762" width="15.75" style="8" bestFit="1" customWidth="1"/>
    <col min="10763" max="10763" width="15.25" style="8" customWidth="1"/>
    <col min="10764" max="10764" width="10.25" style="8" customWidth="1"/>
    <col min="10765" max="10765" width="13" style="8" customWidth="1"/>
    <col min="10766" max="10766" width="10.125" style="8" customWidth="1"/>
    <col min="10767" max="10767" width="10.375" style="8" customWidth="1"/>
    <col min="10768" max="10768" width="15.625" style="8" customWidth="1"/>
    <col min="10769" max="10770" width="11.625" style="8" customWidth="1"/>
    <col min="10771" max="10772" width="12.25" style="8" customWidth="1"/>
    <col min="10773" max="10773" width="7.125" style="8" customWidth="1"/>
    <col min="10774" max="10774" width="6.875" style="8" customWidth="1"/>
    <col min="10775" max="10775" width="10.375" style="8" customWidth="1"/>
    <col min="10776" max="10776" width="14.75" style="8" customWidth="1"/>
    <col min="10777" max="10777" width="10.375" style="8" customWidth="1"/>
    <col min="10778" max="10778" width="16.75" style="8" customWidth="1"/>
    <col min="10779" max="10779" width="0" style="8" hidden="1" customWidth="1"/>
    <col min="10780" max="10780" width="10.25" style="8" customWidth="1"/>
    <col min="10781" max="11010" width="9" style="8"/>
    <col min="11011" max="11011" width="11.375" style="8" customWidth="1"/>
    <col min="11012" max="11012" width="10.625" style="8" customWidth="1"/>
    <col min="11013" max="11013" width="35.125" style="8" bestFit="1" customWidth="1"/>
    <col min="11014" max="11014" width="5.625" style="8" customWidth="1"/>
    <col min="11015" max="11015" width="17.875" style="8" customWidth="1"/>
    <col min="11016" max="11016" width="12" style="8" customWidth="1"/>
    <col min="11017" max="11017" width="16.375" style="8" customWidth="1"/>
    <col min="11018" max="11018" width="15.75" style="8" bestFit="1" customWidth="1"/>
    <col min="11019" max="11019" width="15.25" style="8" customWidth="1"/>
    <col min="11020" max="11020" width="10.25" style="8" customWidth="1"/>
    <col min="11021" max="11021" width="13" style="8" customWidth="1"/>
    <col min="11022" max="11022" width="10.125" style="8" customWidth="1"/>
    <col min="11023" max="11023" width="10.375" style="8" customWidth="1"/>
    <col min="11024" max="11024" width="15.625" style="8" customWidth="1"/>
    <col min="11025" max="11026" width="11.625" style="8" customWidth="1"/>
    <col min="11027" max="11028" width="12.25" style="8" customWidth="1"/>
    <col min="11029" max="11029" width="7.125" style="8" customWidth="1"/>
    <col min="11030" max="11030" width="6.875" style="8" customWidth="1"/>
    <col min="11031" max="11031" width="10.375" style="8" customWidth="1"/>
    <col min="11032" max="11032" width="14.75" style="8" customWidth="1"/>
    <col min="11033" max="11033" width="10.375" style="8" customWidth="1"/>
    <col min="11034" max="11034" width="16.75" style="8" customWidth="1"/>
    <col min="11035" max="11035" width="0" style="8" hidden="1" customWidth="1"/>
    <col min="11036" max="11036" width="10.25" style="8" customWidth="1"/>
    <col min="11037" max="11266" width="9" style="8"/>
    <col min="11267" max="11267" width="11.375" style="8" customWidth="1"/>
    <col min="11268" max="11268" width="10.625" style="8" customWidth="1"/>
    <col min="11269" max="11269" width="35.125" style="8" bestFit="1" customWidth="1"/>
    <col min="11270" max="11270" width="5.625" style="8" customWidth="1"/>
    <col min="11271" max="11271" width="17.875" style="8" customWidth="1"/>
    <col min="11272" max="11272" width="12" style="8" customWidth="1"/>
    <col min="11273" max="11273" width="16.375" style="8" customWidth="1"/>
    <col min="11274" max="11274" width="15.75" style="8" bestFit="1" customWidth="1"/>
    <col min="11275" max="11275" width="15.25" style="8" customWidth="1"/>
    <col min="11276" max="11276" width="10.25" style="8" customWidth="1"/>
    <col min="11277" max="11277" width="13" style="8" customWidth="1"/>
    <col min="11278" max="11278" width="10.125" style="8" customWidth="1"/>
    <col min="11279" max="11279" width="10.375" style="8" customWidth="1"/>
    <col min="11280" max="11280" width="15.625" style="8" customWidth="1"/>
    <col min="11281" max="11282" width="11.625" style="8" customWidth="1"/>
    <col min="11283" max="11284" width="12.25" style="8" customWidth="1"/>
    <col min="11285" max="11285" width="7.125" style="8" customWidth="1"/>
    <col min="11286" max="11286" width="6.875" style="8" customWidth="1"/>
    <col min="11287" max="11287" width="10.375" style="8" customWidth="1"/>
    <col min="11288" max="11288" width="14.75" style="8" customWidth="1"/>
    <col min="11289" max="11289" width="10.375" style="8" customWidth="1"/>
    <col min="11290" max="11290" width="16.75" style="8" customWidth="1"/>
    <col min="11291" max="11291" width="0" style="8" hidden="1" customWidth="1"/>
    <col min="11292" max="11292" width="10.25" style="8" customWidth="1"/>
    <col min="11293" max="11522" width="9" style="8"/>
    <col min="11523" max="11523" width="11.375" style="8" customWidth="1"/>
    <col min="11524" max="11524" width="10.625" style="8" customWidth="1"/>
    <col min="11525" max="11525" width="35.125" style="8" bestFit="1" customWidth="1"/>
    <col min="11526" max="11526" width="5.625" style="8" customWidth="1"/>
    <col min="11527" max="11527" width="17.875" style="8" customWidth="1"/>
    <col min="11528" max="11528" width="12" style="8" customWidth="1"/>
    <col min="11529" max="11529" width="16.375" style="8" customWidth="1"/>
    <col min="11530" max="11530" width="15.75" style="8" bestFit="1" customWidth="1"/>
    <col min="11531" max="11531" width="15.25" style="8" customWidth="1"/>
    <col min="11532" max="11532" width="10.25" style="8" customWidth="1"/>
    <col min="11533" max="11533" width="13" style="8" customWidth="1"/>
    <col min="11534" max="11534" width="10.125" style="8" customWidth="1"/>
    <col min="11535" max="11535" width="10.375" style="8" customWidth="1"/>
    <col min="11536" max="11536" width="15.625" style="8" customWidth="1"/>
    <col min="11537" max="11538" width="11.625" style="8" customWidth="1"/>
    <col min="11539" max="11540" width="12.25" style="8" customWidth="1"/>
    <col min="11541" max="11541" width="7.125" style="8" customWidth="1"/>
    <col min="11542" max="11542" width="6.875" style="8" customWidth="1"/>
    <col min="11543" max="11543" width="10.375" style="8" customWidth="1"/>
    <col min="11544" max="11544" width="14.75" style="8" customWidth="1"/>
    <col min="11545" max="11545" width="10.375" style="8" customWidth="1"/>
    <col min="11546" max="11546" width="16.75" style="8" customWidth="1"/>
    <col min="11547" max="11547" width="0" style="8" hidden="1" customWidth="1"/>
    <col min="11548" max="11548" width="10.25" style="8" customWidth="1"/>
    <col min="11549" max="11778" width="9" style="8"/>
    <col min="11779" max="11779" width="11.375" style="8" customWidth="1"/>
    <col min="11780" max="11780" width="10.625" style="8" customWidth="1"/>
    <col min="11781" max="11781" width="35.125" style="8" bestFit="1" customWidth="1"/>
    <col min="11782" max="11782" width="5.625" style="8" customWidth="1"/>
    <col min="11783" max="11783" width="17.875" style="8" customWidth="1"/>
    <col min="11784" max="11784" width="12" style="8" customWidth="1"/>
    <col min="11785" max="11785" width="16.375" style="8" customWidth="1"/>
    <col min="11786" max="11786" width="15.75" style="8" bestFit="1" customWidth="1"/>
    <col min="11787" max="11787" width="15.25" style="8" customWidth="1"/>
    <col min="11788" max="11788" width="10.25" style="8" customWidth="1"/>
    <col min="11789" max="11789" width="13" style="8" customWidth="1"/>
    <col min="11790" max="11790" width="10.125" style="8" customWidth="1"/>
    <col min="11791" max="11791" width="10.375" style="8" customWidth="1"/>
    <col min="11792" max="11792" width="15.625" style="8" customWidth="1"/>
    <col min="11793" max="11794" width="11.625" style="8" customWidth="1"/>
    <col min="11795" max="11796" width="12.25" style="8" customWidth="1"/>
    <col min="11797" max="11797" width="7.125" style="8" customWidth="1"/>
    <col min="11798" max="11798" width="6.875" style="8" customWidth="1"/>
    <col min="11799" max="11799" width="10.375" style="8" customWidth="1"/>
    <col min="11800" max="11800" width="14.75" style="8" customWidth="1"/>
    <col min="11801" max="11801" width="10.375" style="8" customWidth="1"/>
    <col min="11802" max="11802" width="16.75" style="8" customWidth="1"/>
    <col min="11803" max="11803" width="0" style="8" hidden="1" customWidth="1"/>
    <col min="11804" max="11804" width="10.25" style="8" customWidth="1"/>
    <col min="11805" max="12034" width="9" style="8"/>
    <col min="12035" max="12035" width="11.375" style="8" customWidth="1"/>
    <col min="12036" max="12036" width="10.625" style="8" customWidth="1"/>
    <col min="12037" max="12037" width="35.125" style="8" bestFit="1" customWidth="1"/>
    <col min="12038" max="12038" width="5.625" style="8" customWidth="1"/>
    <col min="12039" max="12039" width="17.875" style="8" customWidth="1"/>
    <col min="12040" max="12040" width="12" style="8" customWidth="1"/>
    <col min="12041" max="12041" width="16.375" style="8" customWidth="1"/>
    <col min="12042" max="12042" width="15.75" style="8" bestFit="1" customWidth="1"/>
    <col min="12043" max="12043" width="15.25" style="8" customWidth="1"/>
    <col min="12044" max="12044" width="10.25" style="8" customWidth="1"/>
    <col min="12045" max="12045" width="13" style="8" customWidth="1"/>
    <col min="12046" max="12046" width="10.125" style="8" customWidth="1"/>
    <col min="12047" max="12047" width="10.375" style="8" customWidth="1"/>
    <col min="12048" max="12048" width="15.625" style="8" customWidth="1"/>
    <col min="12049" max="12050" width="11.625" style="8" customWidth="1"/>
    <col min="12051" max="12052" width="12.25" style="8" customWidth="1"/>
    <col min="12053" max="12053" width="7.125" style="8" customWidth="1"/>
    <col min="12054" max="12054" width="6.875" style="8" customWidth="1"/>
    <col min="12055" max="12055" width="10.375" style="8" customWidth="1"/>
    <col min="12056" max="12056" width="14.75" style="8" customWidth="1"/>
    <col min="12057" max="12057" width="10.375" style="8" customWidth="1"/>
    <col min="12058" max="12058" width="16.75" style="8" customWidth="1"/>
    <col min="12059" max="12059" width="0" style="8" hidden="1" customWidth="1"/>
    <col min="12060" max="12060" width="10.25" style="8" customWidth="1"/>
    <col min="12061" max="12290" width="9" style="8"/>
    <col min="12291" max="12291" width="11.375" style="8" customWidth="1"/>
    <col min="12292" max="12292" width="10.625" style="8" customWidth="1"/>
    <col min="12293" max="12293" width="35.125" style="8" bestFit="1" customWidth="1"/>
    <col min="12294" max="12294" width="5.625" style="8" customWidth="1"/>
    <col min="12295" max="12295" width="17.875" style="8" customWidth="1"/>
    <col min="12296" max="12296" width="12" style="8" customWidth="1"/>
    <col min="12297" max="12297" width="16.375" style="8" customWidth="1"/>
    <col min="12298" max="12298" width="15.75" style="8" bestFit="1" customWidth="1"/>
    <col min="12299" max="12299" width="15.25" style="8" customWidth="1"/>
    <col min="12300" max="12300" width="10.25" style="8" customWidth="1"/>
    <col min="12301" max="12301" width="13" style="8" customWidth="1"/>
    <col min="12302" max="12302" width="10.125" style="8" customWidth="1"/>
    <col min="12303" max="12303" width="10.375" style="8" customWidth="1"/>
    <col min="12304" max="12304" width="15.625" style="8" customWidth="1"/>
    <col min="12305" max="12306" width="11.625" style="8" customWidth="1"/>
    <col min="12307" max="12308" width="12.25" style="8" customWidth="1"/>
    <col min="12309" max="12309" width="7.125" style="8" customWidth="1"/>
    <col min="12310" max="12310" width="6.875" style="8" customWidth="1"/>
    <col min="12311" max="12311" width="10.375" style="8" customWidth="1"/>
    <col min="12312" max="12312" width="14.75" style="8" customWidth="1"/>
    <col min="12313" max="12313" width="10.375" style="8" customWidth="1"/>
    <col min="12314" max="12314" width="16.75" style="8" customWidth="1"/>
    <col min="12315" max="12315" width="0" style="8" hidden="1" customWidth="1"/>
    <col min="12316" max="12316" width="10.25" style="8" customWidth="1"/>
    <col min="12317" max="12546" width="9" style="8"/>
    <col min="12547" max="12547" width="11.375" style="8" customWidth="1"/>
    <col min="12548" max="12548" width="10.625" style="8" customWidth="1"/>
    <col min="12549" max="12549" width="35.125" style="8" bestFit="1" customWidth="1"/>
    <col min="12550" max="12550" width="5.625" style="8" customWidth="1"/>
    <col min="12551" max="12551" width="17.875" style="8" customWidth="1"/>
    <col min="12552" max="12552" width="12" style="8" customWidth="1"/>
    <col min="12553" max="12553" width="16.375" style="8" customWidth="1"/>
    <col min="12554" max="12554" width="15.75" style="8" bestFit="1" customWidth="1"/>
    <col min="12555" max="12555" width="15.25" style="8" customWidth="1"/>
    <col min="12556" max="12556" width="10.25" style="8" customWidth="1"/>
    <col min="12557" max="12557" width="13" style="8" customWidth="1"/>
    <col min="12558" max="12558" width="10.125" style="8" customWidth="1"/>
    <col min="12559" max="12559" width="10.375" style="8" customWidth="1"/>
    <col min="12560" max="12560" width="15.625" style="8" customWidth="1"/>
    <col min="12561" max="12562" width="11.625" style="8" customWidth="1"/>
    <col min="12563" max="12564" width="12.25" style="8" customWidth="1"/>
    <col min="12565" max="12565" width="7.125" style="8" customWidth="1"/>
    <col min="12566" max="12566" width="6.875" style="8" customWidth="1"/>
    <col min="12567" max="12567" width="10.375" style="8" customWidth="1"/>
    <col min="12568" max="12568" width="14.75" style="8" customWidth="1"/>
    <col min="12569" max="12569" width="10.375" style="8" customWidth="1"/>
    <col min="12570" max="12570" width="16.75" style="8" customWidth="1"/>
    <col min="12571" max="12571" width="0" style="8" hidden="1" customWidth="1"/>
    <col min="12572" max="12572" width="10.25" style="8" customWidth="1"/>
    <col min="12573" max="12802" width="9" style="8"/>
    <col min="12803" max="12803" width="11.375" style="8" customWidth="1"/>
    <col min="12804" max="12804" width="10.625" style="8" customWidth="1"/>
    <col min="12805" max="12805" width="35.125" style="8" bestFit="1" customWidth="1"/>
    <col min="12806" max="12806" width="5.625" style="8" customWidth="1"/>
    <col min="12807" max="12807" width="17.875" style="8" customWidth="1"/>
    <col min="12808" max="12808" width="12" style="8" customWidth="1"/>
    <col min="12809" max="12809" width="16.375" style="8" customWidth="1"/>
    <col min="12810" max="12810" width="15.75" style="8" bestFit="1" customWidth="1"/>
    <col min="12811" max="12811" width="15.25" style="8" customWidth="1"/>
    <col min="12812" max="12812" width="10.25" style="8" customWidth="1"/>
    <col min="12813" max="12813" width="13" style="8" customWidth="1"/>
    <col min="12814" max="12814" width="10.125" style="8" customWidth="1"/>
    <col min="12815" max="12815" width="10.375" style="8" customWidth="1"/>
    <col min="12816" max="12816" width="15.625" style="8" customWidth="1"/>
    <col min="12817" max="12818" width="11.625" style="8" customWidth="1"/>
    <col min="12819" max="12820" width="12.25" style="8" customWidth="1"/>
    <col min="12821" max="12821" width="7.125" style="8" customWidth="1"/>
    <col min="12822" max="12822" width="6.875" style="8" customWidth="1"/>
    <col min="12823" max="12823" width="10.375" style="8" customWidth="1"/>
    <col min="12824" max="12824" width="14.75" style="8" customWidth="1"/>
    <col min="12825" max="12825" width="10.375" style="8" customWidth="1"/>
    <col min="12826" max="12826" width="16.75" style="8" customWidth="1"/>
    <col min="12827" max="12827" width="0" style="8" hidden="1" customWidth="1"/>
    <col min="12828" max="12828" width="10.25" style="8" customWidth="1"/>
    <col min="12829" max="13058" width="9" style="8"/>
    <col min="13059" max="13059" width="11.375" style="8" customWidth="1"/>
    <col min="13060" max="13060" width="10.625" style="8" customWidth="1"/>
    <col min="13061" max="13061" width="35.125" style="8" bestFit="1" customWidth="1"/>
    <col min="13062" max="13062" width="5.625" style="8" customWidth="1"/>
    <col min="13063" max="13063" width="17.875" style="8" customWidth="1"/>
    <col min="13064" max="13064" width="12" style="8" customWidth="1"/>
    <col min="13065" max="13065" width="16.375" style="8" customWidth="1"/>
    <col min="13066" max="13066" width="15.75" style="8" bestFit="1" customWidth="1"/>
    <col min="13067" max="13067" width="15.25" style="8" customWidth="1"/>
    <col min="13068" max="13068" width="10.25" style="8" customWidth="1"/>
    <col min="13069" max="13069" width="13" style="8" customWidth="1"/>
    <col min="13070" max="13070" width="10.125" style="8" customWidth="1"/>
    <col min="13071" max="13071" width="10.375" style="8" customWidth="1"/>
    <col min="13072" max="13072" width="15.625" style="8" customWidth="1"/>
    <col min="13073" max="13074" width="11.625" style="8" customWidth="1"/>
    <col min="13075" max="13076" width="12.25" style="8" customWidth="1"/>
    <col min="13077" max="13077" width="7.125" style="8" customWidth="1"/>
    <col min="13078" max="13078" width="6.875" style="8" customWidth="1"/>
    <col min="13079" max="13079" width="10.375" style="8" customWidth="1"/>
    <col min="13080" max="13080" width="14.75" style="8" customWidth="1"/>
    <col min="13081" max="13081" width="10.375" style="8" customWidth="1"/>
    <col min="13082" max="13082" width="16.75" style="8" customWidth="1"/>
    <col min="13083" max="13083" width="0" style="8" hidden="1" customWidth="1"/>
    <col min="13084" max="13084" width="10.25" style="8" customWidth="1"/>
    <col min="13085" max="13314" width="9" style="8"/>
    <col min="13315" max="13315" width="11.375" style="8" customWidth="1"/>
    <col min="13316" max="13316" width="10.625" style="8" customWidth="1"/>
    <col min="13317" max="13317" width="35.125" style="8" bestFit="1" customWidth="1"/>
    <col min="13318" max="13318" width="5.625" style="8" customWidth="1"/>
    <col min="13319" max="13319" width="17.875" style="8" customWidth="1"/>
    <col min="13320" max="13320" width="12" style="8" customWidth="1"/>
    <col min="13321" max="13321" width="16.375" style="8" customWidth="1"/>
    <col min="13322" max="13322" width="15.75" style="8" bestFit="1" customWidth="1"/>
    <col min="13323" max="13323" width="15.25" style="8" customWidth="1"/>
    <col min="13324" max="13324" width="10.25" style="8" customWidth="1"/>
    <col min="13325" max="13325" width="13" style="8" customWidth="1"/>
    <col min="13326" max="13326" width="10.125" style="8" customWidth="1"/>
    <col min="13327" max="13327" width="10.375" style="8" customWidth="1"/>
    <col min="13328" max="13328" width="15.625" style="8" customWidth="1"/>
    <col min="13329" max="13330" width="11.625" style="8" customWidth="1"/>
    <col min="13331" max="13332" width="12.25" style="8" customWidth="1"/>
    <col min="13333" max="13333" width="7.125" style="8" customWidth="1"/>
    <col min="13334" max="13334" width="6.875" style="8" customWidth="1"/>
    <col min="13335" max="13335" width="10.375" style="8" customWidth="1"/>
    <col min="13336" max="13336" width="14.75" style="8" customWidth="1"/>
    <col min="13337" max="13337" width="10.375" style="8" customWidth="1"/>
    <col min="13338" max="13338" width="16.75" style="8" customWidth="1"/>
    <col min="13339" max="13339" width="0" style="8" hidden="1" customWidth="1"/>
    <col min="13340" max="13340" width="10.25" style="8" customWidth="1"/>
    <col min="13341" max="13570" width="9" style="8"/>
    <col min="13571" max="13571" width="11.375" style="8" customWidth="1"/>
    <col min="13572" max="13572" width="10.625" style="8" customWidth="1"/>
    <col min="13573" max="13573" width="35.125" style="8" bestFit="1" customWidth="1"/>
    <col min="13574" max="13574" width="5.625" style="8" customWidth="1"/>
    <col min="13575" max="13575" width="17.875" style="8" customWidth="1"/>
    <col min="13576" max="13576" width="12" style="8" customWidth="1"/>
    <col min="13577" max="13577" width="16.375" style="8" customWidth="1"/>
    <col min="13578" max="13578" width="15.75" style="8" bestFit="1" customWidth="1"/>
    <col min="13579" max="13579" width="15.25" style="8" customWidth="1"/>
    <col min="13580" max="13580" width="10.25" style="8" customWidth="1"/>
    <col min="13581" max="13581" width="13" style="8" customWidth="1"/>
    <col min="13582" max="13582" width="10.125" style="8" customWidth="1"/>
    <col min="13583" max="13583" width="10.375" style="8" customWidth="1"/>
    <col min="13584" max="13584" width="15.625" style="8" customWidth="1"/>
    <col min="13585" max="13586" width="11.625" style="8" customWidth="1"/>
    <col min="13587" max="13588" width="12.25" style="8" customWidth="1"/>
    <col min="13589" max="13589" width="7.125" style="8" customWidth="1"/>
    <col min="13590" max="13590" width="6.875" style="8" customWidth="1"/>
    <col min="13591" max="13591" width="10.375" style="8" customWidth="1"/>
    <col min="13592" max="13592" width="14.75" style="8" customWidth="1"/>
    <col min="13593" max="13593" width="10.375" style="8" customWidth="1"/>
    <col min="13594" max="13594" width="16.75" style="8" customWidth="1"/>
    <col min="13595" max="13595" width="0" style="8" hidden="1" customWidth="1"/>
    <col min="13596" max="13596" width="10.25" style="8" customWidth="1"/>
    <col min="13597" max="13826" width="9" style="8"/>
    <col min="13827" max="13827" width="11.375" style="8" customWidth="1"/>
    <col min="13828" max="13828" width="10.625" style="8" customWidth="1"/>
    <col min="13829" max="13829" width="35.125" style="8" bestFit="1" customWidth="1"/>
    <col min="13830" max="13830" width="5.625" style="8" customWidth="1"/>
    <col min="13831" max="13831" width="17.875" style="8" customWidth="1"/>
    <col min="13832" max="13832" width="12" style="8" customWidth="1"/>
    <col min="13833" max="13833" width="16.375" style="8" customWidth="1"/>
    <col min="13834" max="13834" width="15.75" style="8" bestFit="1" customWidth="1"/>
    <col min="13835" max="13835" width="15.25" style="8" customWidth="1"/>
    <col min="13836" max="13836" width="10.25" style="8" customWidth="1"/>
    <col min="13837" max="13837" width="13" style="8" customWidth="1"/>
    <col min="13838" max="13838" width="10.125" style="8" customWidth="1"/>
    <col min="13839" max="13839" width="10.375" style="8" customWidth="1"/>
    <col min="13840" max="13840" width="15.625" style="8" customWidth="1"/>
    <col min="13841" max="13842" width="11.625" style="8" customWidth="1"/>
    <col min="13843" max="13844" width="12.25" style="8" customWidth="1"/>
    <col min="13845" max="13845" width="7.125" style="8" customWidth="1"/>
    <col min="13846" max="13846" width="6.875" style="8" customWidth="1"/>
    <col min="13847" max="13847" width="10.375" style="8" customWidth="1"/>
    <col min="13848" max="13848" width="14.75" style="8" customWidth="1"/>
    <col min="13849" max="13849" width="10.375" style="8" customWidth="1"/>
    <col min="13850" max="13850" width="16.75" style="8" customWidth="1"/>
    <col min="13851" max="13851" width="0" style="8" hidden="1" customWidth="1"/>
    <col min="13852" max="13852" width="10.25" style="8" customWidth="1"/>
    <col min="13853" max="14082" width="9" style="8"/>
    <col min="14083" max="14083" width="11.375" style="8" customWidth="1"/>
    <col min="14084" max="14084" width="10.625" style="8" customWidth="1"/>
    <col min="14085" max="14085" width="35.125" style="8" bestFit="1" customWidth="1"/>
    <col min="14086" max="14086" width="5.625" style="8" customWidth="1"/>
    <col min="14087" max="14087" width="17.875" style="8" customWidth="1"/>
    <col min="14088" max="14088" width="12" style="8" customWidth="1"/>
    <col min="14089" max="14089" width="16.375" style="8" customWidth="1"/>
    <col min="14090" max="14090" width="15.75" style="8" bestFit="1" customWidth="1"/>
    <col min="14091" max="14091" width="15.25" style="8" customWidth="1"/>
    <col min="14092" max="14092" width="10.25" style="8" customWidth="1"/>
    <col min="14093" max="14093" width="13" style="8" customWidth="1"/>
    <col min="14094" max="14094" width="10.125" style="8" customWidth="1"/>
    <col min="14095" max="14095" width="10.375" style="8" customWidth="1"/>
    <col min="14096" max="14096" width="15.625" style="8" customWidth="1"/>
    <col min="14097" max="14098" width="11.625" style="8" customWidth="1"/>
    <col min="14099" max="14100" width="12.25" style="8" customWidth="1"/>
    <col min="14101" max="14101" width="7.125" style="8" customWidth="1"/>
    <col min="14102" max="14102" width="6.875" style="8" customWidth="1"/>
    <col min="14103" max="14103" width="10.375" style="8" customWidth="1"/>
    <col min="14104" max="14104" width="14.75" style="8" customWidth="1"/>
    <col min="14105" max="14105" width="10.375" style="8" customWidth="1"/>
    <col min="14106" max="14106" width="16.75" style="8" customWidth="1"/>
    <col min="14107" max="14107" width="0" style="8" hidden="1" customWidth="1"/>
    <col min="14108" max="14108" width="10.25" style="8" customWidth="1"/>
    <col min="14109" max="14338" width="9" style="8"/>
    <col min="14339" max="14339" width="11.375" style="8" customWidth="1"/>
    <col min="14340" max="14340" width="10.625" style="8" customWidth="1"/>
    <col min="14341" max="14341" width="35.125" style="8" bestFit="1" customWidth="1"/>
    <col min="14342" max="14342" width="5.625" style="8" customWidth="1"/>
    <col min="14343" max="14343" width="17.875" style="8" customWidth="1"/>
    <col min="14344" max="14344" width="12" style="8" customWidth="1"/>
    <col min="14345" max="14345" width="16.375" style="8" customWidth="1"/>
    <col min="14346" max="14346" width="15.75" style="8" bestFit="1" customWidth="1"/>
    <col min="14347" max="14347" width="15.25" style="8" customWidth="1"/>
    <col min="14348" max="14348" width="10.25" style="8" customWidth="1"/>
    <col min="14349" max="14349" width="13" style="8" customWidth="1"/>
    <col min="14350" max="14350" width="10.125" style="8" customWidth="1"/>
    <col min="14351" max="14351" width="10.375" style="8" customWidth="1"/>
    <col min="14352" max="14352" width="15.625" style="8" customWidth="1"/>
    <col min="14353" max="14354" width="11.625" style="8" customWidth="1"/>
    <col min="14355" max="14356" width="12.25" style="8" customWidth="1"/>
    <col min="14357" max="14357" width="7.125" style="8" customWidth="1"/>
    <col min="14358" max="14358" width="6.875" style="8" customWidth="1"/>
    <col min="14359" max="14359" width="10.375" style="8" customWidth="1"/>
    <col min="14360" max="14360" width="14.75" style="8" customWidth="1"/>
    <col min="14361" max="14361" width="10.375" style="8" customWidth="1"/>
    <col min="14362" max="14362" width="16.75" style="8" customWidth="1"/>
    <col min="14363" max="14363" width="0" style="8" hidden="1" customWidth="1"/>
    <col min="14364" max="14364" width="10.25" style="8" customWidth="1"/>
    <col min="14365" max="14594" width="9" style="8"/>
    <col min="14595" max="14595" width="11.375" style="8" customWidth="1"/>
    <col min="14596" max="14596" width="10.625" style="8" customWidth="1"/>
    <col min="14597" max="14597" width="35.125" style="8" bestFit="1" customWidth="1"/>
    <col min="14598" max="14598" width="5.625" style="8" customWidth="1"/>
    <col min="14599" max="14599" width="17.875" style="8" customWidth="1"/>
    <col min="14600" max="14600" width="12" style="8" customWidth="1"/>
    <col min="14601" max="14601" width="16.375" style="8" customWidth="1"/>
    <col min="14602" max="14602" width="15.75" style="8" bestFit="1" customWidth="1"/>
    <col min="14603" max="14603" width="15.25" style="8" customWidth="1"/>
    <col min="14604" max="14604" width="10.25" style="8" customWidth="1"/>
    <col min="14605" max="14605" width="13" style="8" customWidth="1"/>
    <col min="14606" max="14606" width="10.125" style="8" customWidth="1"/>
    <col min="14607" max="14607" width="10.375" style="8" customWidth="1"/>
    <col min="14608" max="14608" width="15.625" style="8" customWidth="1"/>
    <col min="14609" max="14610" width="11.625" style="8" customWidth="1"/>
    <col min="14611" max="14612" width="12.25" style="8" customWidth="1"/>
    <col min="14613" max="14613" width="7.125" style="8" customWidth="1"/>
    <col min="14614" max="14614" width="6.875" style="8" customWidth="1"/>
    <col min="14615" max="14615" width="10.375" style="8" customWidth="1"/>
    <col min="14616" max="14616" width="14.75" style="8" customWidth="1"/>
    <col min="14617" max="14617" width="10.375" style="8" customWidth="1"/>
    <col min="14618" max="14618" width="16.75" style="8" customWidth="1"/>
    <col min="14619" max="14619" width="0" style="8" hidden="1" customWidth="1"/>
    <col min="14620" max="14620" width="10.25" style="8" customWidth="1"/>
    <col min="14621" max="14850" width="9" style="8"/>
    <col min="14851" max="14851" width="11.375" style="8" customWidth="1"/>
    <col min="14852" max="14852" width="10.625" style="8" customWidth="1"/>
    <col min="14853" max="14853" width="35.125" style="8" bestFit="1" customWidth="1"/>
    <col min="14854" max="14854" width="5.625" style="8" customWidth="1"/>
    <col min="14855" max="14855" width="17.875" style="8" customWidth="1"/>
    <col min="14856" max="14856" width="12" style="8" customWidth="1"/>
    <col min="14857" max="14857" width="16.375" style="8" customWidth="1"/>
    <col min="14858" max="14858" width="15.75" style="8" bestFit="1" customWidth="1"/>
    <col min="14859" max="14859" width="15.25" style="8" customWidth="1"/>
    <col min="14860" max="14860" width="10.25" style="8" customWidth="1"/>
    <col min="14861" max="14861" width="13" style="8" customWidth="1"/>
    <col min="14862" max="14862" width="10.125" style="8" customWidth="1"/>
    <col min="14863" max="14863" width="10.375" style="8" customWidth="1"/>
    <col min="14864" max="14864" width="15.625" style="8" customWidth="1"/>
    <col min="14865" max="14866" width="11.625" style="8" customWidth="1"/>
    <col min="14867" max="14868" width="12.25" style="8" customWidth="1"/>
    <col min="14869" max="14869" width="7.125" style="8" customWidth="1"/>
    <col min="14870" max="14870" width="6.875" style="8" customWidth="1"/>
    <col min="14871" max="14871" width="10.375" style="8" customWidth="1"/>
    <col min="14872" max="14872" width="14.75" style="8" customWidth="1"/>
    <col min="14873" max="14873" width="10.375" style="8" customWidth="1"/>
    <col min="14874" max="14874" width="16.75" style="8" customWidth="1"/>
    <col min="14875" max="14875" width="0" style="8" hidden="1" customWidth="1"/>
    <col min="14876" max="14876" width="10.25" style="8" customWidth="1"/>
    <col min="14877" max="15106" width="9" style="8"/>
    <col min="15107" max="15107" width="11.375" style="8" customWidth="1"/>
    <col min="15108" max="15108" width="10.625" style="8" customWidth="1"/>
    <col min="15109" max="15109" width="35.125" style="8" bestFit="1" customWidth="1"/>
    <col min="15110" max="15110" width="5.625" style="8" customWidth="1"/>
    <col min="15111" max="15111" width="17.875" style="8" customWidth="1"/>
    <col min="15112" max="15112" width="12" style="8" customWidth="1"/>
    <col min="15113" max="15113" width="16.375" style="8" customWidth="1"/>
    <col min="15114" max="15114" width="15.75" style="8" bestFit="1" customWidth="1"/>
    <col min="15115" max="15115" width="15.25" style="8" customWidth="1"/>
    <col min="15116" max="15116" width="10.25" style="8" customWidth="1"/>
    <col min="15117" max="15117" width="13" style="8" customWidth="1"/>
    <col min="15118" max="15118" width="10.125" style="8" customWidth="1"/>
    <col min="15119" max="15119" width="10.375" style="8" customWidth="1"/>
    <col min="15120" max="15120" width="15.625" style="8" customWidth="1"/>
    <col min="15121" max="15122" width="11.625" style="8" customWidth="1"/>
    <col min="15123" max="15124" width="12.25" style="8" customWidth="1"/>
    <col min="15125" max="15125" width="7.125" style="8" customWidth="1"/>
    <col min="15126" max="15126" width="6.875" style="8" customWidth="1"/>
    <col min="15127" max="15127" width="10.375" style="8" customWidth="1"/>
    <col min="15128" max="15128" width="14.75" style="8" customWidth="1"/>
    <col min="15129" max="15129" width="10.375" style="8" customWidth="1"/>
    <col min="15130" max="15130" width="16.75" style="8" customWidth="1"/>
    <col min="15131" max="15131" width="0" style="8" hidden="1" customWidth="1"/>
    <col min="15132" max="15132" width="10.25" style="8" customWidth="1"/>
    <col min="15133" max="15362" width="9" style="8"/>
    <col min="15363" max="15363" width="11.375" style="8" customWidth="1"/>
    <col min="15364" max="15364" width="10.625" style="8" customWidth="1"/>
    <col min="15365" max="15365" width="35.125" style="8" bestFit="1" customWidth="1"/>
    <col min="15366" max="15366" width="5.625" style="8" customWidth="1"/>
    <col min="15367" max="15367" width="17.875" style="8" customWidth="1"/>
    <col min="15368" max="15368" width="12" style="8" customWidth="1"/>
    <col min="15369" max="15369" width="16.375" style="8" customWidth="1"/>
    <col min="15370" max="15370" width="15.75" style="8" bestFit="1" customWidth="1"/>
    <col min="15371" max="15371" width="15.25" style="8" customWidth="1"/>
    <col min="15372" max="15372" width="10.25" style="8" customWidth="1"/>
    <col min="15373" max="15373" width="13" style="8" customWidth="1"/>
    <col min="15374" max="15374" width="10.125" style="8" customWidth="1"/>
    <col min="15375" max="15375" width="10.375" style="8" customWidth="1"/>
    <col min="15376" max="15376" width="15.625" style="8" customWidth="1"/>
    <col min="15377" max="15378" width="11.625" style="8" customWidth="1"/>
    <col min="15379" max="15380" width="12.25" style="8" customWidth="1"/>
    <col min="15381" max="15381" width="7.125" style="8" customWidth="1"/>
    <col min="15382" max="15382" width="6.875" style="8" customWidth="1"/>
    <col min="15383" max="15383" width="10.375" style="8" customWidth="1"/>
    <col min="15384" max="15384" width="14.75" style="8" customWidth="1"/>
    <col min="15385" max="15385" width="10.375" style="8" customWidth="1"/>
    <col min="15386" max="15386" width="16.75" style="8" customWidth="1"/>
    <col min="15387" max="15387" width="0" style="8" hidden="1" customWidth="1"/>
    <col min="15388" max="15388" width="10.25" style="8" customWidth="1"/>
    <col min="15389" max="15618" width="9" style="8"/>
    <col min="15619" max="15619" width="11.375" style="8" customWidth="1"/>
    <col min="15620" max="15620" width="10.625" style="8" customWidth="1"/>
    <col min="15621" max="15621" width="35.125" style="8" bestFit="1" customWidth="1"/>
    <col min="15622" max="15622" width="5.625" style="8" customWidth="1"/>
    <col min="15623" max="15623" width="17.875" style="8" customWidth="1"/>
    <col min="15624" max="15624" width="12" style="8" customWidth="1"/>
    <col min="15625" max="15625" width="16.375" style="8" customWidth="1"/>
    <col min="15626" max="15626" width="15.75" style="8" bestFit="1" customWidth="1"/>
    <col min="15627" max="15627" width="15.25" style="8" customWidth="1"/>
    <col min="15628" max="15628" width="10.25" style="8" customWidth="1"/>
    <col min="15629" max="15629" width="13" style="8" customWidth="1"/>
    <col min="15630" max="15630" width="10.125" style="8" customWidth="1"/>
    <col min="15631" max="15631" width="10.375" style="8" customWidth="1"/>
    <col min="15632" max="15632" width="15.625" style="8" customWidth="1"/>
    <col min="15633" max="15634" width="11.625" style="8" customWidth="1"/>
    <col min="15635" max="15636" width="12.25" style="8" customWidth="1"/>
    <col min="15637" max="15637" width="7.125" style="8" customWidth="1"/>
    <col min="15638" max="15638" width="6.875" style="8" customWidth="1"/>
    <col min="15639" max="15639" width="10.375" style="8" customWidth="1"/>
    <col min="15640" max="15640" width="14.75" style="8" customWidth="1"/>
    <col min="15641" max="15641" width="10.375" style="8" customWidth="1"/>
    <col min="15642" max="15642" width="16.75" style="8" customWidth="1"/>
    <col min="15643" max="15643" width="0" style="8" hidden="1" customWidth="1"/>
    <col min="15644" max="15644" width="10.25" style="8" customWidth="1"/>
    <col min="15645" max="15874" width="9" style="8"/>
    <col min="15875" max="15875" width="11.375" style="8" customWidth="1"/>
    <col min="15876" max="15876" width="10.625" style="8" customWidth="1"/>
    <col min="15877" max="15877" width="35.125" style="8" bestFit="1" customWidth="1"/>
    <col min="15878" max="15878" width="5.625" style="8" customWidth="1"/>
    <col min="15879" max="15879" width="17.875" style="8" customWidth="1"/>
    <col min="15880" max="15880" width="12" style="8" customWidth="1"/>
    <col min="15881" max="15881" width="16.375" style="8" customWidth="1"/>
    <col min="15882" max="15882" width="15.75" style="8" bestFit="1" customWidth="1"/>
    <col min="15883" max="15883" width="15.25" style="8" customWidth="1"/>
    <col min="15884" max="15884" width="10.25" style="8" customWidth="1"/>
    <col min="15885" max="15885" width="13" style="8" customWidth="1"/>
    <col min="15886" max="15886" width="10.125" style="8" customWidth="1"/>
    <col min="15887" max="15887" width="10.375" style="8" customWidth="1"/>
    <col min="15888" max="15888" width="15.625" style="8" customWidth="1"/>
    <col min="15889" max="15890" width="11.625" style="8" customWidth="1"/>
    <col min="15891" max="15892" width="12.25" style="8" customWidth="1"/>
    <col min="15893" max="15893" width="7.125" style="8" customWidth="1"/>
    <col min="15894" max="15894" width="6.875" style="8" customWidth="1"/>
    <col min="15895" max="15895" width="10.375" style="8" customWidth="1"/>
    <col min="15896" max="15896" width="14.75" style="8" customWidth="1"/>
    <col min="15897" max="15897" width="10.375" style="8" customWidth="1"/>
    <col min="15898" max="15898" width="16.75" style="8" customWidth="1"/>
    <col min="15899" max="15899" width="0" style="8" hidden="1" customWidth="1"/>
    <col min="15900" max="15900" width="10.25" style="8" customWidth="1"/>
    <col min="15901" max="16130" width="9" style="8"/>
    <col min="16131" max="16131" width="11.375" style="8" customWidth="1"/>
    <col min="16132" max="16132" width="10.625" style="8" customWidth="1"/>
    <col min="16133" max="16133" width="35.125" style="8" bestFit="1" customWidth="1"/>
    <col min="16134" max="16134" width="5.625" style="8" customWidth="1"/>
    <col min="16135" max="16135" width="17.875" style="8" customWidth="1"/>
    <col min="16136" max="16136" width="12" style="8" customWidth="1"/>
    <col min="16137" max="16137" width="16.375" style="8" customWidth="1"/>
    <col min="16138" max="16138" width="15.75" style="8" bestFit="1" customWidth="1"/>
    <col min="16139" max="16139" width="15.25" style="8" customWidth="1"/>
    <col min="16140" max="16140" width="10.25" style="8" customWidth="1"/>
    <col min="16141" max="16141" width="13" style="8" customWidth="1"/>
    <col min="16142" max="16142" width="10.125" style="8" customWidth="1"/>
    <col min="16143" max="16143" width="10.375" style="8" customWidth="1"/>
    <col min="16144" max="16144" width="15.625" style="8" customWidth="1"/>
    <col min="16145" max="16146" width="11.625" style="8" customWidth="1"/>
    <col min="16147" max="16148" width="12.25" style="8" customWidth="1"/>
    <col min="16149" max="16149" width="7.125" style="8" customWidth="1"/>
    <col min="16150" max="16150" width="6.875" style="8" customWidth="1"/>
    <col min="16151" max="16151" width="10.375" style="8" customWidth="1"/>
    <col min="16152" max="16152" width="14.75" style="8" customWidth="1"/>
    <col min="16153" max="16153" width="10.375" style="8" customWidth="1"/>
    <col min="16154" max="16154" width="16.75" style="8" customWidth="1"/>
    <col min="16155" max="16155" width="0" style="8" hidden="1" customWidth="1"/>
    <col min="16156" max="16156" width="10.25" style="8" customWidth="1"/>
    <col min="16157" max="16383" width="9" style="8"/>
    <col min="16384" max="16384" width="9.125" style="8" customWidth="1"/>
  </cols>
  <sheetData>
    <row r="1" spans="1:29" ht="13.5" thickBot="1" x14ac:dyDescent="0.25"/>
    <row r="2" spans="1:29" ht="16.5" customHeight="1" thickTop="1" x14ac:dyDescent="0.2">
      <c r="A2" s="94" t="s">
        <v>53</v>
      </c>
      <c r="B2" s="95"/>
      <c r="C2" s="95"/>
      <c r="D2" s="95"/>
      <c r="E2" s="95"/>
      <c r="F2" s="95"/>
      <c r="G2" s="95"/>
      <c r="H2" s="96"/>
      <c r="I2" s="62"/>
      <c r="J2" s="62"/>
      <c r="K2" s="62"/>
      <c r="L2" s="62"/>
      <c r="M2" s="62"/>
      <c r="N2" s="62"/>
      <c r="O2" s="62"/>
      <c r="P2" s="62"/>
      <c r="Q2" s="62"/>
      <c r="R2" s="62"/>
      <c r="S2" s="62"/>
      <c r="T2" s="62"/>
      <c r="U2" s="62"/>
      <c r="V2" s="62"/>
      <c r="W2" s="62"/>
      <c r="X2" s="62"/>
      <c r="Y2" s="62"/>
      <c r="Z2" s="62"/>
      <c r="AA2" s="62"/>
      <c r="AB2" s="62"/>
      <c r="AC2" s="63"/>
    </row>
    <row r="3" spans="1:29" s="18" customFormat="1" ht="25.5" x14ac:dyDescent="0.2">
      <c r="A3" s="1" t="s">
        <v>12</v>
      </c>
      <c r="B3" s="2" t="s">
        <v>13</v>
      </c>
      <c r="C3" s="3" t="s">
        <v>14</v>
      </c>
      <c r="D3" s="4" t="s">
        <v>21</v>
      </c>
      <c r="E3" s="4" t="s">
        <v>38</v>
      </c>
      <c r="F3" s="9">
        <v>0.16</v>
      </c>
      <c r="G3" s="4" t="s">
        <v>15</v>
      </c>
      <c r="H3" s="4" t="s">
        <v>39</v>
      </c>
      <c r="I3" s="4"/>
      <c r="J3" s="5" t="s">
        <v>40</v>
      </c>
      <c r="K3" s="10" t="s">
        <v>41</v>
      </c>
      <c r="L3" s="5" t="s">
        <v>42</v>
      </c>
      <c r="M3" s="4"/>
      <c r="N3" s="10" t="s">
        <v>16</v>
      </c>
      <c r="O3" s="5" t="s">
        <v>17</v>
      </c>
      <c r="P3" s="4"/>
      <c r="Q3" s="11">
        <v>0</v>
      </c>
      <c r="R3" s="12">
        <v>0</v>
      </c>
      <c r="S3" s="5" t="s">
        <v>43</v>
      </c>
      <c r="T3" s="13">
        <v>0</v>
      </c>
      <c r="U3" s="14">
        <v>0</v>
      </c>
      <c r="V3" s="15">
        <v>0</v>
      </c>
      <c r="W3" s="5" t="s">
        <v>44</v>
      </c>
      <c r="X3" s="16">
        <v>0</v>
      </c>
      <c r="Y3" s="5" t="s">
        <v>45</v>
      </c>
      <c r="Z3" s="4"/>
      <c r="AA3" s="17">
        <v>0</v>
      </c>
      <c r="AB3" s="5" t="s">
        <v>18</v>
      </c>
      <c r="AC3" s="6" t="s">
        <v>19</v>
      </c>
    </row>
    <row r="4" spans="1:29" s="36" customFormat="1" x14ac:dyDescent="0.2">
      <c r="A4" s="19" t="s">
        <v>37</v>
      </c>
      <c r="B4" s="20" t="s">
        <v>59</v>
      </c>
      <c r="C4" s="21">
        <v>2</v>
      </c>
      <c r="D4" s="22">
        <f>E4/C4</f>
        <v>186666.2</v>
      </c>
      <c r="E4" s="22">
        <f>IF(C4&gt;0,(SUM(Y4, AB4:AB4)),0)</f>
        <v>373332.4</v>
      </c>
      <c r="F4" s="23">
        <f>$F$3</f>
        <v>0.16</v>
      </c>
      <c r="G4" s="24">
        <f>E4*F4</f>
        <v>59733.184000000008</v>
      </c>
      <c r="H4" s="22">
        <f>E4*(1+F4)</f>
        <v>433065.58399999997</v>
      </c>
      <c r="I4" s="25"/>
      <c r="J4" s="26">
        <v>140000</v>
      </c>
      <c r="K4" s="27">
        <f>J4</f>
        <v>140000</v>
      </c>
      <c r="L4" s="28">
        <f>C4*K4</f>
        <v>280000</v>
      </c>
      <c r="M4" s="25"/>
      <c r="N4" s="29">
        <v>10</v>
      </c>
      <c r="O4" s="28">
        <f>IF(N4&gt;0,PRODUCT(C4, N4),0)</f>
        <v>20</v>
      </c>
      <c r="P4" s="25"/>
      <c r="Q4" s="30">
        <f>$Q$3*O4</f>
        <v>0</v>
      </c>
      <c r="R4" s="31">
        <f>$R$3*L4</f>
        <v>0</v>
      </c>
      <c r="S4" s="30">
        <f>SUM(L4, Q4:R4)</f>
        <v>280000</v>
      </c>
      <c r="T4" s="30">
        <f>$T$3*S4</f>
        <v>0</v>
      </c>
      <c r="U4" s="32">
        <f>$U$3*S4</f>
        <v>0</v>
      </c>
      <c r="V4" s="33">
        <f>$V$3</f>
        <v>0</v>
      </c>
      <c r="W4" s="31">
        <f>S4*V4</f>
        <v>0</v>
      </c>
      <c r="X4" s="31">
        <f>$X$3*S4</f>
        <v>0</v>
      </c>
      <c r="Y4" s="30">
        <f>SUM(S4:U4, W4:X4)</f>
        <v>280000</v>
      </c>
      <c r="Z4" s="25"/>
      <c r="AA4" s="34">
        <v>0.33333000000000002</v>
      </c>
      <c r="AB4" s="30">
        <f>IF(AA4&gt;0,PRODUCT(Y4:AA4),0)</f>
        <v>93332.400000000009</v>
      </c>
      <c r="AC4" s="35">
        <f>(E4-Y4)/E4</f>
        <v>0.24999812499531254</v>
      </c>
    </row>
    <row r="5" spans="1:29" s="36" customFormat="1" x14ac:dyDescent="0.2">
      <c r="A5" s="19" t="s">
        <v>37</v>
      </c>
      <c r="B5" s="20" t="s">
        <v>60</v>
      </c>
      <c r="C5" s="21">
        <v>2</v>
      </c>
      <c r="D5" s="22">
        <f t="shared" ref="D5:D13" si="0">E5/C5</f>
        <v>146666.29999999999</v>
      </c>
      <c r="E5" s="22">
        <f t="shared" ref="E5:E13" si="1">IF(C5&gt;0,(SUM(Y5, AB5:AB5)),0)</f>
        <v>293332.59999999998</v>
      </c>
      <c r="F5" s="23">
        <f t="shared" ref="F5:F15" si="2">$F$3</f>
        <v>0.16</v>
      </c>
      <c r="G5" s="24">
        <f t="shared" ref="G5:G13" si="3">E5*F5</f>
        <v>46933.216</v>
      </c>
      <c r="H5" s="22">
        <f t="shared" ref="H5:H13" si="4">E5*(1+F5)</f>
        <v>340265.81599999993</v>
      </c>
      <c r="I5" s="25"/>
      <c r="J5" s="26">
        <v>110000</v>
      </c>
      <c r="K5" s="27">
        <f t="shared" ref="K5:K13" si="5">J5</f>
        <v>110000</v>
      </c>
      <c r="L5" s="28">
        <f t="shared" ref="L5:L13" si="6">C5*K5</f>
        <v>220000</v>
      </c>
      <c r="M5" s="25"/>
      <c r="N5" s="29">
        <v>10</v>
      </c>
      <c r="O5" s="28">
        <f t="shared" ref="O5:O13" si="7">IF(N5&gt;0,PRODUCT(C5, N5),0)</f>
        <v>20</v>
      </c>
      <c r="P5" s="25"/>
      <c r="Q5" s="30">
        <f t="shared" ref="Q5:Q13" si="8">$Q$3*O5</f>
        <v>0</v>
      </c>
      <c r="R5" s="31">
        <f t="shared" ref="R5:R13" si="9">$R$3*L5</f>
        <v>0</v>
      </c>
      <c r="S5" s="30">
        <f t="shared" ref="S5:S13" si="10">SUM(L5, Q5:R5)</f>
        <v>220000</v>
      </c>
      <c r="T5" s="30">
        <f t="shared" ref="T5:T13" si="11">$T$3*S5</f>
        <v>0</v>
      </c>
      <c r="U5" s="32">
        <f t="shared" ref="U5:U13" si="12">$U$3*S5</f>
        <v>0</v>
      </c>
      <c r="V5" s="33">
        <f t="shared" ref="V5:V15" si="13">$V$3</f>
        <v>0</v>
      </c>
      <c r="W5" s="31">
        <f t="shared" ref="W5:W13" si="14">S5*V5</f>
        <v>0</v>
      </c>
      <c r="X5" s="31">
        <f t="shared" ref="X5:X13" si="15">$X$3*S5</f>
        <v>0</v>
      </c>
      <c r="Y5" s="30">
        <f t="shared" ref="Y5:Y13" si="16">SUM(S5:U5, W5:X5)</f>
        <v>220000</v>
      </c>
      <c r="Z5" s="25"/>
      <c r="AA5" s="34">
        <v>0.33333000000000002</v>
      </c>
      <c r="AB5" s="30">
        <f t="shared" ref="AB5:AB13" si="17">IF(AA5&gt;0,PRODUCT(Y5:AA5),0)</f>
        <v>73332.600000000006</v>
      </c>
      <c r="AC5" s="35">
        <f t="shared" ref="AC5:AC13" si="18">(E5-Y5)/E5</f>
        <v>0.24999812499531243</v>
      </c>
    </row>
    <row r="6" spans="1:29" s="36" customFormat="1" x14ac:dyDescent="0.2">
      <c r="A6" s="89" t="s">
        <v>37</v>
      </c>
      <c r="B6" s="20" t="s">
        <v>65</v>
      </c>
      <c r="C6" s="90">
        <v>2</v>
      </c>
      <c r="D6" s="22">
        <f t="shared" si="0"/>
        <v>58666.665200000003</v>
      </c>
      <c r="E6" s="22">
        <f t="shared" si="1"/>
        <v>117333.33040000001</v>
      </c>
      <c r="F6" s="23">
        <f t="shared" si="2"/>
        <v>0.16</v>
      </c>
      <c r="G6" s="24">
        <f t="shared" si="3"/>
        <v>18773.332864</v>
      </c>
      <c r="H6" s="22">
        <f t="shared" si="4"/>
        <v>136106.663264</v>
      </c>
      <c r="I6" s="25"/>
      <c r="J6" s="26">
        <v>44000</v>
      </c>
      <c r="K6" s="27">
        <f t="shared" si="5"/>
        <v>44000</v>
      </c>
      <c r="L6" s="28">
        <f t="shared" si="6"/>
        <v>88000</v>
      </c>
      <c r="M6" s="25"/>
      <c r="N6" s="29">
        <v>10</v>
      </c>
      <c r="O6" s="28">
        <f t="shared" si="7"/>
        <v>20</v>
      </c>
      <c r="P6" s="25"/>
      <c r="Q6" s="30">
        <f t="shared" si="8"/>
        <v>0</v>
      </c>
      <c r="R6" s="31">
        <f t="shared" si="9"/>
        <v>0</v>
      </c>
      <c r="S6" s="30">
        <f t="shared" si="10"/>
        <v>88000</v>
      </c>
      <c r="T6" s="30">
        <f t="shared" si="11"/>
        <v>0</v>
      </c>
      <c r="U6" s="32">
        <f t="shared" si="12"/>
        <v>0</v>
      </c>
      <c r="V6" s="33">
        <f t="shared" si="13"/>
        <v>0</v>
      </c>
      <c r="W6" s="31">
        <f t="shared" si="14"/>
        <v>0</v>
      </c>
      <c r="X6" s="31">
        <f t="shared" si="15"/>
        <v>0</v>
      </c>
      <c r="Y6" s="30">
        <f t="shared" si="16"/>
        <v>88000</v>
      </c>
      <c r="Z6" s="25"/>
      <c r="AA6" s="34">
        <v>0.3333333</v>
      </c>
      <c r="AB6" s="30">
        <f t="shared" si="17"/>
        <v>29333.330399999999</v>
      </c>
      <c r="AC6" s="35">
        <f t="shared" si="18"/>
        <v>0.24999998124999956</v>
      </c>
    </row>
    <row r="7" spans="1:29" s="36" customFormat="1" x14ac:dyDescent="0.2">
      <c r="A7" s="89" t="s">
        <v>37</v>
      </c>
      <c r="B7" s="20" t="s">
        <v>66</v>
      </c>
      <c r="C7" s="90">
        <v>2</v>
      </c>
      <c r="D7" s="22">
        <f t="shared" si="0"/>
        <v>21333.3328</v>
      </c>
      <c r="E7" s="22">
        <f t="shared" si="1"/>
        <v>42666.6656</v>
      </c>
      <c r="F7" s="23">
        <f t="shared" si="2"/>
        <v>0.16</v>
      </c>
      <c r="G7" s="24">
        <f t="shared" si="3"/>
        <v>6826.6664959999998</v>
      </c>
      <c r="H7" s="22">
        <f t="shared" si="4"/>
        <v>49493.332095999998</v>
      </c>
      <c r="I7" s="25"/>
      <c r="J7" s="26">
        <v>16000</v>
      </c>
      <c r="K7" s="27">
        <f t="shared" si="5"/>
        <v>16000</v>
      </c>
      <c r="L7" s="28">
        <f t="shared" si="6"/>
        <v>32000</v>
      </c>
      <c r="M7" s="25"/>
      <c r="N7" s="29">
        <v>10</v>
      </c>
      <c r="O7" s="28">
        <f t="shared" si="7"/>
        <v>20</v>
      </c>
      <c r="P7" s="25"/>
      <c r="Q7" s="30">
        <f t="shared" si="8"/>
        <v>0</v>
      </c>
      <c r="R7" s="31">
        <f t="shared" si="9"/>
        <v>0</v>
      </c>
      <c r="S7" s="30">
        <f t="shared" si="10"/>
        <v>32000</v>
      </c>
      <c r="T7" s="30">
        <f t="shared" si="11"/>
        <v>0</v>
      </c>
      <c r="U7" s="32">
        <f t="shared" si="12"/>
        <v>0</v>
      </c>
      <c r="V7" s="33">
        <f t="shared" si="13"/>
        <v>0</v>
      </c>
      <c r="W7" s="31">
        <f t="shared" si="14"/>
        <v>0</v>
      </c>
      <c r="X7" s="31">
        <f t="shared" si="15"/>
        <v>0</v>
      </c>
      <c r="Y7" s="30">
        <f t="shared" si="16"/>
        <v>32000</v>
      </c>
      <c r="Z7" s="25"/>
      <c r="AA7" s="34">
        <v>0.3333333</v>
      </c>
      <c r="AB7" s="30">
        <f t="shared" si="17"/>
        <v>10666.6656</v>
      </c>
      <c r="AC7" s="35">
        <f t="shared" si="18"/>
        <v>0.24999998124999953</v>
      </c>
    </row>
    <row r="8" spans="1:29" s="36" customFormat="1" x14ac:dyDescent="0.2">
      <c r="A8" s="89" t="s">
        <v>37</v>
      </c>
      <c r="B8" s="93" t="s">
        <v>67</v>
      </c>
      <c r="C8" s="90">
        <v>2</v>
      </c>
      <c r="D8" s="22">
        <f t="shared" si="0"/>
        <v>53332</v>
      </c>
      <c r="E8" s="22">
        <f t="shared" si="1"/>
        <v>106664</v>
      </c>
      <c r="F8" s="23">
        <f t="shared" si="2"/>
        <v>0.16</v>
      </c>
      <c r="G8" s="24">
        <f t="shared" si="3"/>
        <v>17066.240000000002</v>
      </c>
      <c r="H8" s="22">
        <f t="shared" si="4"/>
        <v>123730.23999999999</v>
      </c>
      <c r="I8" s="25"/>
      <c r="J8" s="26">
        <v>40000</v>
      </c>
      <c r="K8" s="27">
        <f t="shared" si="5"/>
        <v>40000</v>
      </c>
      <c r="L8" s="28">
        <f t="shared" si="6"/>
        <v>80000</v>
      </c>
      <c r="M8" s="25"/>
      <c r="N8" s="29">
        <v>10</v>
      </c>
      <c r="O8" s="28">
        <f t="shared" si="7"/>
        <v>20</v>
      </c>
      <c r="P8" s="25"/>
      <c r="Q8" s="30">
        <f t="shared" si="8"/>
        <v>0</v>
      </c>
      <c r="R8" s="31">
        <f t="shared" si="9"/>
        <v>0</v>
      </c>
      <c r="S8" s="30">
        <f t="shared" si="10"/>
        <v>80000</v>
      </c>
      <c r="T8" s="30">
        <f t="shared" si="11"/>
        <v>0</v>
      </c>
      <c r="U8" s="32">
        <f t="shared" si="12"/>
        <v>0</v>
      </c>
      <c r="V8" s="33">
        <f t="shared" si="13"/>
        <v>0</v>
      </c>
      <c r="W8" s="31">
        <f t="shared" si="14"/>
        <v>0</v>
      </c>
      <c r="X8" s="31">
        <f t="shared" si="15"/>
        <v>0</v>
      </c>
      <c r="Y8" s="30">
        <f t="shared" si="16"/>
        <v>80000</v>
      </c>
      <c r="Z8" s="25"/>
      <c r="AA8" s="34">
        <v>0.33329999999999999</v>
      </c>
      <c r="AB8" s="30">
        <f t="shared" si="17"/>
        <v>26664</v>
      </c>
      <c r="AC8" s="35">
        <f t="shared" si="18"/>
        <v>0.24998124953123829</v>
      </c>
    </row>
    <row r="9" spans="1:29" s="36" customFormat="1" x14ac:dyDescent="0.2">
      <c r="A9" s="89" t="s">
        <v>37</v>
      </c>
      <c r="B9" s="93" t="s">
        <v>68</v>
      </c>
      <c r="C9" s="90">
        <v>1</v>
      </c>
      <c r="D9" s="22">
        <f t="shared" si="0"/>
        <v>31999.919999999998</v>
      </c>
      <c r="E9" s="22">
        <f t="shared" si="1"/>
        <v>31999.919999999998</v>
      </c>
      <c r="F9" s="23">
        <f t="shared" si="2"/>
        <v>0.16</v>
      </c>
      <c r="G9" s="24">
        <f t="shared" si="3"/>
        <v>5119.9871999999996</v>
      </c>
      <c r="H9" s="22">
        <f t="shared" si="4"/>
        <v>37119.907199999994</v>
      </c>
      <c r="I9" s="25"/>
      <c r="J9" s="26">
        <v>24000</v>
      </c>
      <c r="K9" s="27">
        <f t="shared" si="5"/>
        <v>24000</v>
      </c>
      <c r="L9" s="28">
        <f t="shared" si="6"/>
        <v>24000</v>
      </c>
      <c r="M9" s="25"/>
      <c r="N9" s="29">
        <v>10</v>
      </c>
      <c r="O9" s="28">
        <f t="shared" si="7"/>
        <v>10</v>
      </c>
      <c r="P9" s="25"/>
      <c r="Q9" s="30">
        <f t="shared" si="8"/>
        <v>0</v>
      </c>
      <c r="R9" s="31">
        <f t="shared" si="9"/>
        <v>0</v>
      </c>
      <c r="S9" s="30">
        <f t="shared" si="10"/>
        <v>24000</v>
      </c>
      <c r="T9" s="30">
        <f t="shared" si="11"/>
        <v>0</v>
      </c>
      <c r="U9" s="32">
        <f t="shared" si="12"/>
        <v>0</v>
      </c>
      <c r="V9" s="33">
        <f t="shared" si="13"/>
        <v>0</v>
      </c>
      <c r="W9" s="31">
        <f t="shared" si="14"/>
        <v>0</v>
      </c>
      <c r="X9" s="31">
        <f t="shared" si="15"/>
        <v>0</v>
      </c>
      <c r="Y9" s="30">
        <f t="shared" si="16"/>
        <v>24000</v>
      </c>
      <c r="Z9" s="25"/>
      <c r="AA9" s="34">
        <v>0.33333000000000002</v>
      </c>
      <c r="AB9" s="30">
        <f t="shared" si="17"/>
        <v>7999.92</v>
      </c>
      <c r="AC9" s="35">
        <f t="shared" si="18"/>
        <v>0.24999812499531246</v>
      </c>
    </row>
    <row r="10" spans="1:29" s="36" customFormat="1" x14ac:dyDescent="0.2">
      <c r="A10" s="89" t="s">
        <v>37</v>
      </c>
      <c r="B10" s="93" t="s">
        <v>61</v>
      </c>
      <c r="C10" s="90">
        <v>1</v>
      </c>
      <c r="D10" s="22">
        <f t="shared" si="0"/>
        <v>31999.919999999998</v>
      </c>
      <c r="E10" s="22">
        <f t="shared" si="1"/>
        <v>31999.919999999998</v>
      </c>
      <c r="F10" s="23">
        <f t="shared" si="2"/>
        <v>0.16</v>
      </c>
      <c r="G10" s="24">
        <f t="shared" si="3"/>
        <v>5119.9871999999996</v>
      </c>
      <c r="H10" s="22">
        <f t="shared" si="4"/>
        <v>37119.907199999994</v>
      </c>
      <c r="I10" s="25"/>
      <c r="J10" s="26">
        <v>24000</v>
      </c>
      <c r="K10" s="27">
        <f t="shared" si="5"/>
        <v>24000</v>
      </c>
      <c r="L10" s="28">
        <f t="shared" si="6"/>
        <v>24000</v>
      </c>
      <c r="M10" s="25"/>
      <c r="N10" s="29">
        <v>10</v>
      </c>
      <c r="O10" s="28">
        <f t="shared" si="7"/>
        <v>10</v>
      </c>
      <c r="P10" s="25"/>
      <c r="Q10" s="30">
        <f t="shared" si="8"/>
        <v>0</v>
      </c>
      <c r="R10" s="31">
        <f t="shared" si="9"/>
        <v>0</v>
      </c>
      <c r="S10" s="30">
        <f t="shared" si="10"/>
        <v>24000</v>
      </c>
      <c r="T10" s="30">
        <f t="shared" si="11"/>
        <v>0</v>
      </c>
      <c r="U10" s="32">
        <f t="shared" si="12"/>
        <v>0</v>
      </c>
      <c r="V10" s="33">
        <f t="shared" si="13"/>
        <v>0</v>
      </c>
      <c r="W10" s="31">
        <f t="shared" si="14"/>
        <v>0</v>
      </c>
      <c r="X10" s="31">
        <f t="shared" si="15"/>
        <v>0</v>
      </c>
      <c r="Y10" s="30">
        <f t="shared" si="16"/>
        <v>24000</v>
      </c>
      <c r="Z10" s="25"/>
      <c r="AA10" s="34">
        <v>0.33333000000000002</v>
      </c>
      <c r="AB10" s="30">
        <f t="shared" si="17"/>
        <v>7999.92</v>
      </c>
      <c r="AC10" s="35">
        <f t="shared" si="18"/>
        <v>0.24999812499531246</v>
      </c>
    </row>
    <row r="11" spans="1:29" s="36" customFormat="1" x14ac:dyDescent="0.2">
      <c r="A11" s="89" t="s">
        <v>37</v>
      </c>
      <c r="B11" s="93" t="s">
        <v>69</v>
      </c>
      <c r="C11" s="90">
        <v>1</v>
      </c>
      <c r="D11" s="22">
        <f t="shared" si="0"/>
        <v>5599.9859999999999</v>
      </c>
      <c r="E11" s="22">
        <f t="shared" si="1"/>
        <v>5599.9859999999999</v>
      </c>
      <c r="F11" s="23">
        <f t="shared" si="2"/>
        <v>0.16</v>
      </c>
      <c r="G11" s="24">
        <f t="shared" si="3"/>
        <v>895.99775999999997</v>
      </c>
      <c r="H11" s="22">
        <f t="shared" si="4"/>
        <v>6495.9837599999992</v>
      </c>
      <c r="I11" s="25"/>
      <c r="J11" s="26">
        <v>4200</v>
      </c>
      <c r="K11" s="27">
        <f t="shared" si="5"/>
        <v>4200</v>
      </c>
      <c r="L11" s="28">
        <f t="shared" si="6"/>
        <v>4200</v>
      </c>
      <c r="M11" s="25"/>
      <c r="N11" s="29">
        <v>10</v>
      </c>
      <c r="O11" s="28">
        <f t="shared" si="7"/>
        <v>10</v>
      </c>
      <c r="P11" s="25"/>
      <c r="Q11" s="30">
        <f t="shared" si="8"/>
        <v>0</v>
      </c>
      <c r="R11" s="31">
        <f t="shared" si="9"/>
        <v>0</v>
      </c>
      <c r="S11" s="30">
        <f t="shared" si="10"/>
        <v>4200</v>
      </c>
      <c r="T11" s="30">
        <f t="shared" si="11"/>
        <v>0</v>
      </c>
      <c r="U11" s="32">
        <f t="shared" si="12"/>
        <v>0</v>
      </c>
      <c r="V11" s="33">
        <f t="shared" si="13"/>
        <v>0</v>
      </c>
      <c r="W11" s="31">
        <f t="shared" si="14"/>
        <v>0</v>
      </c>
      <c r="X11" s="31">
        <f t="shared" si="15"/>
        <v>0</v>
      </c>
      <c r="Y11" s="30">
        <f t="shared" si="16"/>
        <v>4200</v>
      </c>
      <c r="Z11" s="25"/>
      <c r="AA11" s="34">
        <v>0.33333000000000002</v>
      </c>
      <c r="AB11" s="30">
        <f t="shared" si="17"/>
        <v>1399.9860000000001</v>
      </c>
      <c r="AC11" s="35">
        <f t="shared" si="18"/>
        <v>0.24999812499531246</v>
      </c>
    </row>
    <row r="12" spans="1:29" s="36" customFormat="1" x14ac:dyDescent="0.2">
      <c r="A12" s="89" t="s">
        <v>37</v>
      </c>
      <c r="B12" s="93" t="s">
        <v>70</v>
      </c>
      <c r="C12" s="90">
        <v>2</v>
      </c>
      <c r="D12" s="22">
        <f t="shared" si="0"/>
        <v>5333.2</v>
      </c>
      <c r="E12" s="22">
        <f t="shared" si="1"/>
        <v>10666.4</v>
      </c>
      <c r="F12" s="23">
        <f t="shared" si="2"/>
        <v>0.16</v>
      </c>
      <c r="G12" s="24">
        <f t="shared" si="3"/>
        <v>1706.624</v>
      </c>
      <c r="H12" s="22">
        <f t="shared" si="4"/>
        <v>12373.023999999999</v>
      </c>
      <c r="I12" s="25"/>
      <c r="J12" s="26">
        <v>4000</v>
      </c>
      <c r="K12" s="27">
        <f t="shared" si="5"/>
        <v>4000</v>
      </c>
      <c r="L12" s="28">
        <f t="shared" si="6"/>
        <v>8000</v>
      </c>
      <c r="M12" s="25"/>
      <c r="N12" s="29">
        <v>10</v>
      </c>
      <c r="O12" s="28">
        <f t="shared" si="7"/>
        <v>20</v>
      </c>
      <c r="P12" s="25"/>
      <c r="Q12" s="30">
        <f t="shared" si="8"/>
        <v>0</v>
      </c>
      <c r="R12" s="31">
        <f t="shared" si="9"/>
        <v>0</v>
      </c>
      <c r="S12" s="30">
        <f t="shared" si="10"/>
        <v>8000</v>
      </c>
      <c r="T12" s="30">
        <f t="shared" si="11"/>
        <v>0</v>
      </c>
      <c r="U12" s="32">
        <f t="shared" si="12"/>
        <v>0</v>
      </c>
      <c r="V12" s="33">
        <f t="shared" si="13"/>
        <v>0</v>
      </c>
      <c r="W12" s="31">
        <f t="shared" si="14"/>
        <v>0</v>
      </c>
      <c r="X12" s="31">
        <f t="shared" si="15"/>
        <v>0</v>
      </c>
      <c r="Y12" s="30">
        <f t="shared" si="16"/>
        <v>8000</v>
      </c>
      <c r="Z12" s="25"/>
      <c r="AA12" s="34">
        <v>0.33329999999999999</v>
      </c>
      <c r="AB12" s="30">
        <f t="shared" si="17"/>
        <v>2666.4</v>
      </c>
      <c r="AC12" s="35">
        <f t="shared" si="18"/>
        <v>0.24998124953123826</v>
      </c>
    </row>
    <row r="13" spans="1:29" s="36" customFormat="1" x14ac:dyDescent="0.2">
      <c r="A13" s="89" t="s">
        <v>37</v>
      </c>
      <c r="B13" s="93" t="s">
        <v>71</v>
      </c>
      <c r="C13" s="90">
        <v>5</v>
      </c>
      <c r="D13" s="22">
        <f t="shared" si="0"/>
        <v>5599.86</v>
      </c>
      <c r="E13" s="22">
        <f t="shared" si="1"/>
        <v>27999.3</v>
      </c>
      <c r="F13" s="23">
        <f t="shared" si="2"/>
        <v>0.16</v>
      </c>
      <c r="G13" s="24">
        <f t="shared" si="3"/>
        <v>4479.8879999999999</v>
      </c>
      <c r="H13" s="22">
        <f t="shared" si="4"/>
        <v>32479.187999999998</v>
      </c>
      <c r="I13" s="25"/>
      <c r="J13" s="26">
        <v>4200</v>
      </c>
      <c r="K13" s="27">
        <f t="shared" si="5"/>
        <v>4200</v>
      </c>
      <c r="L13" s="28">
        <f t="shared" si="6"/>
        <v>21000</v>
      </c>
      <c r="M13" s="25"/>
      <c r="N13" s="29">
        <v>10</v>
      </c>
      <c r="O13" s="28">
        <f t="shared" si="7"/>
        <v>50</v>
      </c>
      <c r="P13" s="25"/>
      <c r="Q13" s="30">
        <f t="shared" si="8"/>
        <v>0</v>
      </c>
      <c r="R13" s="31">
        <f t="shared" si="9"/>
        <v>0</v>
      </c>
      <c r="S13" s="30">
        <f t="shared" si="10"/>
        <v>21000</v>
      </c>
      <c r="T13" s="30">
        <f t="shared" si="11"/>
        <v>0</v>
      </c>
      <c r="U13" s="32">
        <f t="shared" si="12"/>
        <v>0</v>
      </c>
      <c r="V13" s="33">
        <f t="shared" si="13"/>
        <v>0</v>
      </c>
      <c r="W13" s="31">
        <f t="shared" si="14"/>
        <v>0</v>
      </c>
      <c r="X13" s="31">
        <f t="shared" si="15"/>
        <v>0</v>
      </c>
      <c r="Y13" s="30">
        <f t="shared" si="16"/>
        <v>21000</v>
      </c>
      <c r="Z13" s="25"/>
      <c r="AA13" s="34">
        <v>0.33329999999999999</v>
      </c>
      <c r="AB13" s="30">
        <f t="shared" si="17"/>
        <v>6999.2999999999993</v>
      </c>
      <c r="AC13" s="35">
        <f t="shared" si="18"/>
        <v>0.24998124953123826</v>
      </c>
    </row>
    <row r="14" spans="1:29" s="36" customFormat="1" x14ac:dyDescent="0.2">
      <c r="A14" s="89" t="s">
        <v>37</v>
      </c>
      <c r="B14" s="93" t="s">
        <v>72</v>
      </c>
      <c r="C14" s="90">
        <v>1</v>
      </c>
      <c r="D14" s="22">
        <f t="shared" ref="D14" si="19">E14/C14</f>
        <v>31999.919999999998</v>
      </c>
      <c r="E14" s="22">
        <f t="shared" ref="E14" si="20">IF(C14&gt;0,(SUM(Y14, AB14:AB14)),0)</f>
        <v>31999.919999999998</v>
      </c>
      <c r="F14" s="23">
        <f t="shared" si="2"/>
        <v>0.16</v>
      </c>
      <c r="G14" s="24">
        <f t="shared" ref="G14" si="21">E14*F14</f>
        <v>5119.9871999999996</v>
      </c>
      <c r="H14" s="22">
        <f t="shared" ref="H14" si="22">E14*(1+F14)</f>
        <v>37119.907199999994</v>
      </c>
      <c r="I14" s="25"/>
      <c r="J14" s="26">
        <v>24000</v>
      </c>
      <c r="K14" s="27">
        <f t="shared" ref="K14" si="23">J14</f>
        <v>24000</v>
      </c>
      <c r="L14" s="28">
        <f t="shared" ref="L14" si="24">C14*K14</f>
        <v>24000</v>
      </c>
      <c r="M14" s="25"/>
      <c r="N14" s="29">
        <v>10</v>
      </c>
      <c r="O14" s="28">
        <f t="shared" ref="O14" si="25">IF(N14&gt;0,PRODUCT(C14, N14),0)</f>
        <v>10</v>
      </c>
      <c r="P14" s="25"/>
      <c r="Q14" s="30">
        <f t="shared" ref="Q14" si="26">$Q$3*O14</f>
        <v>0</v>
      </c>
      <c r="R14" s="31">
        <f t="shared" ref="R14" si="27">$R$3*L14</f>
        <v>0</v>
      </c>
      <c r="S14" s="30">
        <f t="shared" ref="S14" si="28">SUM(L14, Q14:R14)</f>
        <v>24000</v>
      </c>
      <c r="T14" s="30">
        <f t="shared" ref="T14" si="29">$T$3*S14</f>
        <v>0</v>
      </c>
      <c r="U14" s="32">
        <f t="shared" ref="U14" si="30">$U$3*S14</f>
        <v>0</v>
      </c>
      <c r="V14" s="33">
        <f t="shared" si="13"/>
        <v>0</v>
      </c>
      <c r="W14" s="31">
        <f t="shared" ref="W14" si="31">S14*V14</f>
        <v>0</v>
      </c>
      <c r="X14" s="31">
        <f t="shared" ref="X14" si="32">$X$3*S14</f>
        <v>0</v>
      </c>
      <c r="Y14" s="30">
        <f t="shared" ref="Y14" si="33">SUM(S14:U14, W14:X14)</f>
        <v>24000</v>
      </c>
      <c r="Z14" s="25"/>
      <c r="AA14" s="34">
        <v>0.33333000000000002</v>
      </c>
      <c r="AB14" s="30">
        <f t="shared" ref="AB14" si="34">IF(AA14&gt;0,PRODUCT(Y14:AA14),0)</f>
        <v>7999.92</v>
      </c>
      <c r="AC14" s="35">
        <f t="shared" ref="AC14" si="35">(E14-Y14)/E14</f>
        <v>0.24999812499531246</v>
      </c>
    </row>
    <row r="15" spans="1:29" s="36" customFormat="1" x14ac:dyDescent="0.2">
      <c r="A15" s="89" t="s">
        <v>37</v>
      </c>
      <c r="B15" s="93" t="s">
        <v>73</v>
      </c>
      <c r="C15" s="90">
        <v>1</v>
      </c>
      <c r="D15" s="22">
        <f t="shared" ref="D15" si="36">E15/C15</f>
        <v>53332</v>
      </c>
      <c r="E15" s="22">
        <f t="shared" ref="E15" si="37">IF(C15&gt;0,(SUM(Y15, AB15:AB15)),0)</f>
        <v>53332</v>
      </c>
      <c r="F15" s="23">
        <f t="shared" si="2"/>
        <v>0.16</v>
      </c>
      <c r="G15" s="24">
        <f t="shared" ref="G15" si="38">E15*F15</f>
        <v>8533.1200000000008</v>
      </c>
      <c r="H15" s="22">
        <f t="shared" ref="H15" si="39">E15*(1+F15)</f>
        <v>61865.119999999995</v>
      </c>
      <c r="I15" s="25"/>
      <c r="J15" s="26">
        <v>40000</v>
      </c>
      <c r="K15" s="27">
        <f t="shared" ref="K15" si="40">J15</f>
        <v>40000</v>
      </c>
      <c r="L15" s="28">
        <f t="shared" ref="L15" si="41">C15*K15</f>
        <v>40000</v>
      </c>
      <c r="M15" s="25"/>
      <c r="N15" s="29">
        <v>10</v>
      </c>
      <c r="O15" s="28">
        <f t="shared" ref="O15" si="42">IF(N15&gt;0,PRODUCT(C15, N15),0)</f>
        <v>10</v>
      </c>
      <c r="P15" s="25"/>
      <c r="Q15" s="30">
        <f t="shared" ref="Q15" si="43">$Q$3*O15</f>
        <v>0</v>
      </c>
      <c r="R15" s="31">
        <f t="shared" ref="R15" si="44">$R$3*L15</f>
        <v>0</v>
      </c>
      <c r="S15" s="30">
        <f t="shared" ref="S15" si="45">SUM(L15, Q15:R15)</f>
        <v>40000</v>
      </c>
      <c r="T15" s="30">
        <f t="shared" ref="T15" si="46">$T$3*S15</f>
        <v>0</v>
      </c>
      <c r="U15" s="32">
        <f t="shared" ref="U15" si="47">$U$3*S15</f>
        <v>0</v>
      </c>
      <c r="V15" s="33">
        <f t="shared" si="13"/>
        <v>0</v>
      </c>
      <c r="W15" s="31">
        <f t="shared" ref="W15" si="48">S15*V15</f>
        <v>0</v>
      </c>
      <c r="X15" s="31">
        <f t="shared" ref="X15" si="49">$X$3*S15</f>
        <v>0</v>
      </c>
      <c r="Y15" s="30">
        <f t="shared" ref="Y15" si="50">SUM(S15:U15, W15:X15)</f>
        <v>40000</v>
      </c>
      <c r="Z15" s="25"/>
      <c r="AA15" s="34">
        <v>0.33329999999999999</v>
      </c>
      <c r="AB15" s="30">
        <f t="shared" ref="AB15" si="51">IF(AA15&gt;0,PRODUCT(Y15:AA15),0)</f>
        <v>13332</v>
      </c>
      <c r="AC15" s="35">
        <f t="shared" ref="AC15" si="52">(E15-Y15)/E15</f>
        <v>0.24998124953123829</v>
      </c>
    </row>
    <row r="16" spans="1:29" ht="13.5" thickBot="1" x14ac:dyDescent="0.25">
      <c r="A16" s="97" t="s">
        <v>20</v>
      </c>
      <c r="B16" s="98"/>
      <c r="C16" s="98"/>
      <c r="D16" s="37"/>
      <c r="E16" s="37">
        <f>SUM(E4:E15)</f>
        <v>1126926.442</v>
      </c>
      <c r="F16" s="37"/>
      <c r="G16" s="37">
        <f>SUM(G4:G15)</f>
        <v>180308.23072000002</v>
      </c>
      <c r="H16" s="37">
        <f>SUM(H4:H15)</f>
        <v>1307234.6727199997</v>
      </c>
      <c r="I16" s="38"/>
      <c r="J16" s="37"/>
      <c r="K16" s="37"/>
      <c r="L16" s="37">
        <f>SUM(L4:L15)</f>
        <v>845200</v>
      </c>
      <c r="M16" s="38"/>
      <c r="N16" s="39"/>
      <c r="O16" s="37">
        <f>SUM(O4:O15)</f>
        <v>220</v>
      </c>
      <c r="P16" s="38"/>
      <c r="Q16" s="37">
        <f>SUM(Q4:Q15)</f>
        <v>0</v>
      </c>
      <c r="R16" s="37">
        <f>SUM(R4:R15)</f>
        <v>0</v>
      </c>
      <c r="S16" s="37">
        <f>SUM(S4:S15)</f>
        <v>845200</v>
      </c>
      <c r="T16" s="37">
        <f>SUM(T4:T15)</f>
        <v>0</v>
      </c>
      <c r="U16" s="37">
        <f>SUM(U4:U15)</f>
        <v>0</v>
      </c>
      <c r="V16" s="40"/>
      <c r="W16" s="37">
        <f>SUM(W4:W15)</f>
        <v>0</v>
      </c>
      <c r="X16" s="37">
        <f>SUM(X4:X15)</f>
        <v>0</v>
      </c>
      <c r="Y16" s="37">
        <f>SUM(Y4:Y15)</f>
        <v>845200</v>
      </c>
      <c r="Z16" s="38"/>
      <c r="AA16" s="41"/>
      <c r="AB16" s="37">
        <f>SUM(AB4:AB15)</f>
        <v>281726.44200000004</v>
      </c>
      <c r="AC16" s="42">
        <f>(E16-Y16)/E16</f>
        <v>0.2499954136314427</v>
      </c>
    </row>
    <row r="17" ht="13.5" thickTop="1" x14ac:dyDescent="0.2"/>
  </sheetData>
  <mergeCells count="2">
    <mergeCell ref="A2:H2"/>
    <mergeCell ref="A16:C16"/>
  </mergeCells>
  <pageMargins left="0.7" right="0.7" top="0.75" bottom="0.75" header="0.3" footer="0.3"/>
  <pageSetup paperSize="9" scale="84" fitToWidth="2" orientation="landscape" r:id="rId1"/>
  <headerFooter>
    <oddHeader>&amp;RKiran Kumar</oddHeader>
    <oddFooter>&amp;C&amp;F&amp;R&amp;D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L56"/>
  <sheetViews>
    <sheetView showGridLines="0" topLeftCell="A19" zoomScaleNormal="100" workbookViewId="0">
      <selection activeCell="K30" sqref="K30"/>
    </sheetView>
  </sheetViews>
  <sheetFormatPr defaultRowHeight="12.75" x14ac:dyDescent="0.2"/>
  <cols>
    <col min="1" max="1" width="6.75" style="52" customWidth="1"/>
    <col min="2" max="3" width="14.125" style="52" customWidth="1"/>
    <col min="4" max="4" width="18.625" style="52" customWidth="1"/>
    <col min="5" max="5" width="7.625" style="52" customWidth="1"/>
    <col min="6" max="6" width="12.375" style="52" customWidth="1"/>
    <col min="7" max="7" width="13" style="52" customWidth="1"/>
    <col min="8" max="16384" width="9" style="52"/>
  </cols>
  <sheetData>
    <row r="1" spans="1:7" ht="25.5" customHeight="1" x14ac:dyDescent="0.2">
      <c r="B1" s="53"/>
      <c r="C1" s="53"/>
      <c r="D1" s="53"/>
    </row>
    <row r="2" spans="1:7" ht="21" customHeight="1" x14ac:dyDescent="0.2">
      <c r="A2" s="69" t="s">
        <v>0</v>
      </c>
      <c r="B2" s="53"/>
      <c r="C2" s="53"/>
      <c r="D2" s="53"/>
    </row>
    <row r="3" spans="1:7" ht="3.75" customHeight="1" x14ac:dyDescent="0.2"/>
    <row r="4" spans="1:7" ht="14.25" x14ac:dyDescent="0.2">
      <c r="A4" s="70"/>
      <c r="E4" s="66" t="s">
        <v>27</v>
      </c>
      <c r="F4" s="57"/>
      <c r="G4" s="71"/>
    </row>
    <row r="5" spans="1:7" ht="14.25" x14ac:dyDescent="0.2">
      <c r="A5" s="54"/>
      <c r="E5" s="67" t="s">
        <v>28</v>
      </c>
      <c r="G5" s="71"/>
    </row>
    <row r="6" spans="1:7" x14ac:dyDescent="0.2">
      <c r="A6" s="54"/>
      <c r="E6" s="67" t="s">
        <v>29</v>
      </c>
      <c r="F6" s="52" t="s">
        <v>50</v>
      </c>
    </row>
    <row r="7" spans="1:7" x14ac:dyDescent="0.2">
      <c r="A7" s="54"/>
      <c r="E7" s="67" t="s">
        <v>30</v>
      </c>
      <c r="F7" s="52" t="s">
        <v>51</v>
      </c>
      <c r="G7" s="52" t="s">
        <v>52</v>
      </c>
    </row>
    <row r="8" spans="1:7" x14ac:dyDescent="0.2">
      <c r="A8" s="55"/>
      <c r="E8" s="67" t="s">
        <v>1</v>
      </c>
    </row>
    <row r="9" spans="1:7" x14ac:dyDescent="0.2">
      <c r="E9" s="67" t="s">
        <v>31</v>
      </c>
    </row>
    <row r="10" spans="1:7" x14ac:dyDescent="0.2">
      <c r="A10" s="57" t="s">
        <v>2</v>
      </c>
      <c r="B10" s="72">
        <v>45296</v>
      </c>
      <c r="E10" s="68" t="s">
        <v>32</v>
      </c>
    </row>
    <row r="11" spans="1:7" x14ac:dyDescent="0.2">
      <c r="A11" s="73" t="s">
        <v>3</v>
      </c>
      <c r="B11" s="74" t="s">
        <v>64</v>
      </c>
    </row>
    <row r="13" spans="1:7" x14ac:dyDescent="0.2">
      <c r="A13" s="57" t="s">
        <v>4</v>
      </c>
      <c r="B13" s="57" t="s">
        <v>54</v>
      </c>
      <c r="E13" s="75" t="s">
        <v>5</v>
      </c>
      <c r="F13" s="73" t="s">
        <v>57</v>
      </c>
      <c r="G13" s="74"/>
    </row>
    <row r="14" spans="1:7" ht="14.25" x14ac:dyDescent="0.2">
      <c r="B14" s="52" t="s">
        <v>55</v>
      </c>
      <c r="F14" s="92" t="s">
        <v>58</v>
      </c>
      <c r="G14" s="74"/>
    </row>
    <row r="15" spans="1:7" x14ac:dyDescent="0.2">
      <c r="B15" s="52" t="s">
        <v>56</v>
      </c>
      <c r="F15" s="56" t="s">
        <v>63</v>
      </c>
      <c r="G15" s="74"/>
    </row>
    <row r="16" spans="1:7" x14ac:dyDescent="0.2">
      <c r="F16" s="56"/>
      <c r="G16" s="74"/>
    </row>
    <row r="17" spans="1:8" x14ac:dyDescent="0.2">
      <c r="F17" s="56"/>
      <c r="G17" s="74"/>
    </row>
    <row r="18" spans="1:8" ht="21" customHeight="1" x14ac:dyDescent="0.2">
      <c r="A18" s="105" t="s">
        <v>75</v>
      </c>
      <c r="B18" s="105"/>
      <c r="C18" s="105"/>
      <c r="D18" s="105"/>
      <c r="E18" s="105"/>
      <c r="F18" s="105"/>
      <c r="G18" s="105"/>
    </row>
    <row r="19" spans="1:8" s="58" customFormat="1" ht="20.100000000000001" customHeight="1" x14ac:dyDescent="0.2">
      <c r="A19" s="65" t="s">
        <v>22</v>
      </c>
      <c r="B19" s="106" t="s">
        <v>23</v>
      </c>
      <c r="C19" s="106"/>
      <c r="D19" s="106"/>
      <c r="E19" s="65" t="s">
        <v>14</v>
      </c>
      <c r="F19" s="65" t="s">
        <v>24</v>
      </c>
      <c r="G19" s="65" t="s">
        <v>25</v>
      </c>
    </row>
    <row r="20" spans="1:8" s="58" customFormat="1" ht="15" customHeight="1" x14ac:dyDescent="0.2">
      <c r="A20" s="76">
        <v>1</v>
      </c>
      <c r="B20" s="107" t="str">
        <f>'Costing - Local'!A4&amp; " - " &amp;'Costing - Local'!B4</f>
        <v>Service - GE Sitepro 40 kVA UPS,S/N:A8040-3612-B045B</v>
      </c>
      <c r="C20" s="107"/>
      <c r="D20" s="107"/>
      <c r="E20" s="76">
        <v>2</v>
      </c>
      <c r="F20" s="77">
        <f>ROUNDUP('Costing - Local'!D4,0)/4</f>
        <v>46666.75</v>
      </c>
      <c r="G20" s="77">
        <f>E20*F20</f>
        <v>93333.5</v>
      </c>
    </row>
    <row r="21" spans="1:8" s="58" customFormat="1" ht="15" customHeight="1" x14ac:dyDescent="0.2">
      <c r="A21" s="76">
        <v>2</v>
      </c>
      <c r="B21" s="107" t="str">
        <f>'Costing - Local'!A5&amp; " - " &amp;'Costing - Local'!B5</f>
        <v>Service - GE Sitepro 20 kVA UPS-S/N:A8020-4913-B196B</v>
      </c>
      <c r="C21" s="107"/>
      <c r="D21" s="107"/>
      <c r="E21" s="76">
        <f>'Costing - Local'!C5</f>
        <v>2</v>
      </c>
      <c r="F21" s="77">
        <f>ROUNDUP('Costing - Local'!D5,0)/4</f>
        <v>36666.75</v>
      </c>
      <c r="G21" s="77">
        <f t="shared" ref="G21" si="0">E21*F21</f>
        <v>73333.5</v>
      </c>
    </row>
    <row r="22" spans="1:8" s="58" customFormat="1" ht="15" customHeight="1" x14ac:dyDescent="0.2">
      <c r="A22" s="76">
        <v>3</v>
      </c>
      <c r="B22" s="107" t="str">
        <f>'Costing - Local'!A6&amp; " - " &amp;'Costing - Local'!B6</f>
        <v>Service - Triplite BP 240V7RT3U-10KVA UPS</v>
      </c>
      <c r="C22" s="107"/>
      <c r="D22" s="107"/>
      <c r="E22" s="76">
        <f>'Costing - Local'!C6</f>
        <v>2</v>
      </c>
      <c r="F22" s="77">
        <f>ROUNDUP('Costing - Local'!D6,0)/4</f>
        <v>14666.75</v>
      </c>
      <c r="G22" s="77">
        <f t="shared" ref="G22:G31" si="1">E22*F22</f>
        <v>29333.5</v>
      </c>
    </row>
    <row r="23" spans="1:8" s="58" customFormat="1" ht="15" customHeight="1" x14ac:dyDescent="0.2">
      <c r="A23" s="76">
        <v>4</v>
      </c>
      <c r="B23" s="107" t="str">
        <f>'Costing - Local'!A7&amp; " - " &amp;'Costing - Local'!B7</f>
        <v>Service - Delta VX 1500,1.5KVA UPS</v>
      </c>
      <c r="C23" s="107"/>
      <c r="D23" s="107"/>
      <c r="E23" s="76">
        <f>'Costing - Local'!C7</f>
        <v>2</v>
      </c>
      <c r="F23" s="77">
        <f>ROUNDUP('Costing - Local'!D7,0)/4</f>
        <v>5333.5</v>
      </c>
      <c r="G23" s="77">
        <f t="shared" ref="G23" si="2">E23*F23</f>
        <v>10667</v>
      </c>
    </row>
    <row r="24" spans="1:8" s="58" customFormat="1" ht="15" customHeight="1" x14ac:dyDescent="0.2">
      <c r="A24" s="76">
        <v>5</v>
      </c>
      <c r="B24" s="107" t="str">
        <f>'Costing - Local'!A8&amp; " - " &amp;'Costing - Local'!B8</f>
        <v>Service - SU6000RT-3U-6kva</v>
      </c>
      <c r="C24" s="107"/>
      <c r="D24" s="107"/>
      <c r="E24" s="76">
        <f>'Costing - Local'!C8</f>
        <v>2</v>
      </c>
      <c r="F24" s="77">
        <f>ROUNDUP('Costing - Local'!D8,0)/4</f>
        <v>13333</v>
      </c>
      <c r="G24" s="77">
        <f t="shared" si="1"/>
        <v>26666</v>
      </c>
    </row>
    <row r="25" spans="1:8" s="58" customFormat="1" ht="15" customHeight="1" x14ac:dyDescent="0.2">
      <c r="A25" s="76">
        <v>6</v>
      </c>
      <c r="B25" s="107" t="str">
        <f>'Costing - Local'!A9&amp; " - " &amp;'Costing - Local'!B9</f>
        <v>Service - Netpro 3000,3KVA UPS</v>
      </c>
      <c r="C25" s="107"/>
      <c r="D25" s="107"/>
      <c r="E25" s="76">
        <f>'Costing - Local'!C9</f>
        <v>1</v>
      </c>
      <c r="F25" s="77">
        <f>ROUNDUP('Costing - Local'!D9,0)/4</f>
        <v>8000</v>
      </c>
      <c r="G25" s="77">
        <f t="shared" si="1"/>
        <v>8000</v>
      </c>
    </row>
    <row r="26" spans="1:8" s="58" customFormat="1" ht="15" customHeight="1" x14ac:dyDescent="0.2">
      <c r="A26" s="76">
        <v>7</v>
      </c>
      <c r="B26" s="107" t="str">
        <f>'Costing - Local'!A10&amp; " - " &amp;'Costing - Local'!B10</f>
        <v>Service - VH 3000, 3kVA</v>
      </c>
      <c r="C26" s="107"/>
      <c r="D26" s="107"/>
      <c r="E26" s="76">
        <f>'Costing - Local'!C10</f>
        <v>1</v>
      </c>
      <c r="F26" s="77">
        <f>ROUNDUP('Costing - Local'!D10,0)/4</f>
        <v>8000</v>
      </c>
      <c r="G26" s="77">
        <f t="shared" ref="G26" si="3">E26*F26</f>
        <v>8000</v>
      </c>
    </row>
    <row r="27" spans="1:8" s="58" customFormat="1" ht="15" customHeight="1" x14ac:dyDescent="0.2">
      <c r="A27" s="76">
        <v>8</v>
      </c>
      <c r="B27" s="107" t="str">
        <f>'Costing - Local'!A11&amp; " - " &amp;'Costing - Local'!B11</f>
        <v>Service - APC BV650I-650VA UPS-Kahawa</v>
      </c>
      <c r="C27" s="107"/>
      <c r="D27" s="107"/>
      <c r="E27" s="76">
        <f>'Costing - Local'!C11</f>
        <v>1</v>
      </c>
      <c r="F27" s="77">
        <f>ROUNDUP('Costing - Local'!D11,0)/4</f>
        <v>1400</v>
      </c>
      <c r="G27" s="77">
        <f t="shared" si="1"/>
        <v>1400</v>
      </c>
    </row>
    <row r="28" spans="1:8" s="58" customFormat="1" ht="15" customHeight="1" x14ac:dyDescent="0.2">
      <c r="A28" s="76">
        <v>9</v>
      </c>
      <c r="B28" s="107" t="str">
        <f>'Costing - Local'!A12&amp; " - " &amp;'Costing - Local'!B12</f>
        <v>Service - Mecer ME -850-VUA UPS 850VA</v>
      </c>
      <c r="C28" s="107"/>
      <c r="D28" s="107"/>
      <c r="E28" s="76">
        <f>'Costing - Local'!C12</f>
        <v>2</v>
      </c>
      <c r="F28" s="77">
        <f>ROUNDUP('Costing - Local'!D12,0)/4</f>
        <v>1333.5</v>
      </c>
      <c r="G28" s="77">
        <f t="shared" si="1"/>
        <v>2667</v>
      </c>
    </row>
    <row r="29" spans="1:8" s="58" customFormat="1" ht="15" customHeight="1" x14ac:dyDescent="0.2">
      <c r="A29" s="76">
        <v>10</v>
      </c>
      <c r="B29" s="107" t="str">
        <f>'Costing - Local'!A13&amp; " - " &amp;'Costing - Local'!B13</f>
        <v>Service - APC BV650I-650VA UPS-Kirinyaga</v>
      </c>
      <c r="C29" s="107"/>
      <c r="D29" s="107"/>
      <c r="E29" s="76">
        <f>'Costing - Local'!C13</f>
        <v>5</v>
      </c>
      <c r="F29" s="77">
        <f>ROUNDUP('Costing - Local'!D13,0)/4</f>
        <v>1400</v>
      </c>
      <c r="G29" s="77">
        <f t="shared" si="1"/>
        <v>7000</v>
      </c>
    </row>
    <row r="30" spans="1:8" s="58" customFormat="1" ht="15" customHeight="1" x14ac:dyDescent="0.2">
      <c r="A30" s="76">
        <v>11</v>
      </c>
      <c r="B30" s="107" t="str">
        <f>'Costing - Local'!A14&amp; " - " &amp;'Costing - Local'!B14</f>
        <v>Service - Mecer ME -3000-VUA UPS 3KVA</v>
      </c>
      <c r="C30" s="107"/>
      <c r="D30" s="107"/>
      <c r="E30" s="76">
        <f>'Costing - Local'!C14</f>
        <v>1</v>
      </c>
      <c r="F30" s="77">
        <f>ROUNDUP('Costing - Local'!D14,0)/4</f>
        <v>8000</v>
      </c>
      <c r="G30" s="77">
        <f t="shared" si="1"/>
        <v>8000</v>
      </c>
    </row>
    <row r="31" spans="1:8" s="58" customFormat="1" ht="15" customHeight="1" x14ac:dyDescent="0.2">
      <c r="A31" s="76">
        <v>12</v>
      </c>
      <c r="B31" s="107" t="str">
        <f>'Costing - Local'!A15&amp; " - " &amp;'Costing - Local'!B15</f>
        <v>Service - KR 6000 PLUS,KVA UPS</v>
      </c>
      <c r="C31" s="107"/>
      <c r="D31" s="107"/>
      <c r="E31" s="76">
        <f>'Costing - Local'!C15</f>
        <v>1</v>
      </c>
      <c r="F31" s="77">
        <f>ROUNDUP('Costing - Local'!D15,0)/4</f>
        <v>13333</v>
      </c>
      <c r="G31" s="77">
        <f t="shared" si="1"/>
        <v>13333</v>
      </c>
    </row>
    <row r="32" spans="1:8" s="58" customFormat="1" ht="20.100000000000001" customHeight="1" x14ac:dyDescent="0.2">
      <c r="A32" s="108" t="s">
        <v>26</v>
      </c>
      <c r="B32" s="108"/>
      <c r="C32" s="108"/>
      <c r="D32" s="108"/>
      <c r="E32" s="78"/>
      <c r="F32" s="79"/>
      <c r="G32" s="80">
        <f>SUM(G20:G31)</f>
        <v>281733.5</v>
      </c>
      <c r="H32" s="59"/>
    </row>
    <row r="33" spans="1:246" s="58" customFormat="1" ht="20.100000000000001" customHeight="1" x14ac:dyDescent="0.2">
      <c r="A33" s="108" t="s">
        <v>33</v>
      </c>
      <c r="B33" s="108"/>
      <c r="C33" s="108"/>
      <c r="D33" s="108"/>
      <c r="E33" s="78"/>
      <c r="F33" s="91">
        <v>0.16</v>
      </c>
      <c r="G33" s="80">
        <f>G32*F33</f>
        <v>45077.36</v>
      </c>
      <c r="H33" s="59"/>
    </row>
    <row r="34" spans="1:246" s="58" customFormat="1" ht="20.100000000000001" customHeight="1" x14ac:dyDescent="0.2">
      <c r="A34" s="108" t="s">
        <v>20</v>
      </c>
      <c r="B34" s="108"/>
      <c r="C34" s="108"/>
      <c r="D34" s="108"/>
      <c r="E34" s="78"/>
      <c r="F34" s="79" t="s">
        <v>46</v>
      </c>
      <c r="G34" s="80">
        <f>SUM(G32:G33)</f>
        <v>326810.86</v>
      </c>
      <c r="H34" s="59"/>
    </row>
    <row r="35" spans="1:246" s="58" customFormat="1" ht="12.75" customHeight="1" x14ac:dyDescent="0.2">
      <c r="A35" s="81"/>
      <c r="B35" s="82"/>
      <c r="C35" s="82"/>
      <c r="D35" s="82"/>
      <c r="E35" s="81"/>
      <c r="F35" s="83"/>
      <c r="G35" s="83"/>
    </row>
    <row r="36" spans="1:246" ht="15.75" x14ac:dyDescent="0.2">
      <c r="A36" s="109" t="s">
        <v>6</v>
      </c>
      <c r="B36" s="109"/>
      <c r="C36" s="109"/>
      <c r="D36" s="109"/>
      <c r="E36" s="109"/>
      <c r="F36" s="109"/>
      <c r="G36" s="109"/>
      <c r="H36" s="84"/>
      <c r="I36" s="99"/>
      <c r="J36" s="100"/>
      <c r="K36" s="100"/>
      <c r="L36" s="100"/>
      <c r="M36" s="100"/>
      <c r="N36" s="100"/>
      <c r="O36" s="99"/>
      <c r="P36" s="100"/>
      <c r="Q36" s="100"/>
      <c r="R36" s="100"/>
      <c r="S36" s="100"/>
      <c r="T36" s="100"/>
      <c r="U36" s="99"/>
      <c r="V36" s="100"/>
      <c r="W36" s="100"/>
      <c r="X36" s="100"/>
      <c r="Y36" s="100"/>
      <c r="Z36" s="100"/>
      <c r="AA36" s="99"/>
      <c r="AB36" s="100"/>
      <c r="AC36" s="100"/>
      <c r="AD36" s="100"/>
      <c r="AE36" s="100"/>
      <c r="AF36" s="100"/>
      <c r="AG36" s="99"/>
      <c r="AH36" s="100"/>
      <c r="AI36" s="100"/>
      <c r="AJ36" s="100"/>
      <c r="AK36" s="100"/>
      <c r="AL36" s="100"/>
      <c r="AM36" s="99"/>
      <c r="AN36" s="100"/>
      <c r="AO36" s="100"/>
      <c r="AP36" s="100"/>
      <c r="AQ36" s="100"/>
      <c r="AR36" s="100"/>
      <c r="AS36" s="99"/>
      <c r="AT36" s="100"/>
      <c r="AU36" s="100"/>
      <c r="AV36" s="100"/>
      <c r="AW36" s="100"/>
      <c r="AX36" s="100"/>
      <c r="AY36" s="99"/>
      <c r="AZ36" s="100"/>
      <c r="BA36" s="100"/>
      <c r="BB36" s="100"/>
      <c r="BC36" s="100"/>
      <c r="BD36" s="100"/>
      <c r="BE36" s="99"/>
      <c r="BF36" s="100"/>
      <c r="BG36" s="100"/>
      <c r="BH36" s="100"/>
      <c r="BI36" s="100"/>
      <c r="BJ36" s="100"/>
      <c r="BK36" s="99"/>
      <c r="BL36" s="100"/>
      <c r="BM36" s="100"/>
      <c r="BN36" s="100"/>
      <c r="BO36" s="100"/>
      <c r="BP36" s="100"/>
      <c r="BQ36" s="99"/>
      <c r="BR36" s="100"/>
      <c r="BS36" s="100"/>
      <c r="BT36" s="100"/>
      <c r="BU36" s="100"/>
      <c r="BV36" s="100"/>
      <c r="BW36" s="99"/>
      <c r="BX36" s="100"/>
      <c r="BY36" s="100"/>
      <c r="BZ36" s="100"/>
      <c r="CA36" s="100"/>
      <c r="CB36" s="100"/>
      <c r="CC36" s="99"/>
      <c r="CD36" s="100"/>
      <c r="CE36" s="100"/>
      <c r="CF36" s="100"/>
      <c r="CG36" s="100"/>
      <c r="CH36" s="100"/>
      <c r="CI36" s="99"/>
      <c r="CJ36" s="100"/>
      <c r="CK36" s="100"/>
      <c r="CL36" s="100"/>
      <c r="CM36" s="100"/>
      <c r="CN36" s="100"/>
      <c r="CO36" s="99"/>
      <c r="CP36" s="100"/>
      <c r="CQ36" s="100"/>
      <c r="CR36" s="100"/>
      <c r="CS36" s="100"/>
      <c r="CT36" s="100"/>
      <c r="CU36" s="99"/>
      <c r="CV36" s="100"/>
      <c r="CW36" s="100"/>
      <c r="CX36" s="100"/>
      <c r="CY36" s="100"/>
      <c r="CZ36" s="100"/>
      <c r="DA36" s="99"/>
      <c r="DB36" s="100"/>
      <c r="DC36" s="100"/>
      <c r="DD36" s="100"/>
      <c r="DE36" s="100"/>
      <c r="DF36" s="100"/>
      <c r="DG36" s="99"/>
      <c r="DH36" s="100"/>
      <c r="DI36" s="100"/>
      <c r="DJ36" s="100"/>
      <c r="DK36" s="100"/>
      <c r="DL36" s="100"/>
      <c r="DM36" s="99"/>
      <c r="DN36" s="100"/>
      <c r="DO36" s="100"/>
      <c r="DP36" s="100"/>
      <c r="DQ36" s="100"/>
      <c r="DR36" s="100"/>
      <c r="DS36" s="99"/>
      <c r="DT36" s="100"/>
      <c r="DU36" s="100"/>
      <c r="DV36" s="100"/>
      <c r="DW36" s="100"/>
      <c r="DX36" s="100"/>
      <c r="DY36" s="99"/>
      <c r="DZ36" s="100"/>
      <c r="EA36" s="100"/>
      <c r="EB36" s="100"/>
      <c r="EC36" s="100"/>
      <c r="ED36" s="100"/>
      <c r="EE36" s="99"/>
      <c r="EF36" s="100"/>
      <c r="EG36" s="100"/>
      <c r="EH36" s="100"/>
      <c r="EI36" s="100"/>
      <c r="EJ36" s="100"/>
      <c r="EK36" s="99"/>
      <c r="EL36" s="100"/>
      <c r="EM36" s="100"/>
      <c r="EN36" s="100"/>
      <c r="EO36" s="100"/>
      <c r="EP36" s="100"/>
      <c r="EQ36" s="99"/>
      <c r="ER36" s="100"/>
      <c r="ES36" s="100"/>
      <c r="ET36" s="100"/>
      <c r="EU36" s="100"/>
      <c r="EV36" s="100"/>
      <c r="EW36" s="99"/>
      <c r="EX36" s="100"/>
      <c r="EY36" s="100"/>
      <c r="EZ36" s="100"/>
      <c r="FA36" s="100"/>
      <c r="FB36" s="100"/>
      <c r="FC36" s="99"/>
      <c r="FD36" s="100"/>
      <c r="FE36" s="100"/>
      <c r="FF36" s="100"/>
      <c r="FG36" s="100"/>
      <c r="FH36" s="100"/>
      <c r="FI36" s="99"/>
      <c r="FJ36" s="100"/>
      <c r="FK36" s="100"/>
      <c r="FL36" s="100"/>
      <c r="FM36" s="100"/>
      <c r="FN36" s="100"/>
      <c r="FO36" s="99"/>
      <c r="FP36" s="100"/>
      <c r="FQ36" s="100"/>
      <c r="FR36" s="100"/>
      <c r="FS36" s="100"/>
      <c r="FT36" s="100"/>
      <c r="FU36" s="99"/>
      <c r="FV36" s="100"/>
      <c r="FW36" s="100"/>
      <c r="FX36" s="100"/>
      <c r="FY36" s="100"/>
      <c r="FZ36" s="100"/>
      <c r="GA36" s="99"/>
      <c r="GB36" s="100"/>
      <c r="GC36" s="100"/>
      <c r="GD36" s="100"/>
      <c r="GE36" s="100"/>
      <c r="GF36" s="100"/>
      <c r="GG36" s="99"/>
      <c r="GH36" s="100"/>
      <c r="GI36" s="100"/>
      <c r="GJ36" s="100"/>
      <c r="GK36" s="100"/>
      <c r="GL36" s="100"/>
      <c r="GM36" s="99"/>
      <c r="GN36" s="100"/>
      <c r="GO36" s="100"/>
      <c r="GP36" s="100"/>
      <c r="GQ36" s="100"/>
      <c r="GR36" s="100"/>
      <c r="GS36" s="99"/>
      <c r="GT36" s="100"/>
      <c r="GU36" s="100"/>
      <c r="GV36" s="100"/>
      <c r="GW36" s="100"/>
      <c r="GX36" s="100"/>
      <c r="GY36" s="99"/>
      <c r="GZ36" s="100"/>
      <c r="HA36" s="100"/>
      <c r="HB36" s="100"/>
      <c r="HC36" s="100"/>
      <c r="HD36" s="100"/>
      <c r="HE36" s="99"/>
      <c r="HF36" s="100"/>
      <c r="HG36" s="100"/>
      <c r="HH36" s="100"/>
      <c r="HI36" s="100"/>
      <c r="HJ36" s="100"/>
      <c r="HK36" s="99"/>
      <c r="HL36" s="100"/>
      <c r="HM36" s="100"/>
      <c r="HN36" s="100"/>
      <c r="HO36" s="100"/>
      <c r="HP36" s="100"/>
      <c r="HQ36" s="99"/>
      <c r="HR36" s="100"/>
      <c r="HS36" s="100"/>
      <c r="HT36" s="100"/>
      <c r="HU36" s="100"/>
      <c r="HV36" s="100"/>
      <c r="HW36" s="99"/>
      <c r="HX36" s="100"/>
      <c r="HY36" s="100"/>
      <c r="HZ36" s="100"/>
      <c r="IA36" s="100"/>
      <c r="IB36" s="100"/>
      <c r="IC36" s="99"/>
      <c r="ID36" s="100"/>
      <c r="IE36" s="100"/>
      <c r="IF36" s="100"/>
      <c r="IG36" s="100"/>
      <c r="IH36" s="100"/>
      <c r="II36" s="99"/>
      <c r="IJ36" s="100"/>
      <c r="IK36" s="100"/>
      <c r="IL36" s="100"/>
    </row>
    <row r="37" spans="1:246" ht="12.75" customHeight="1" x14ac:dyDescent="0.2">
      <c r="A37" s="99"/>
      <c r="B37" s="100"/>
      <c r="C37" s="100"/>
      <c r="D37" s="100"/>
      <c r="E37" s="100"/>
      <c r="F37" s="100"/>
      <c r="G37" s="84"/>
      <c r="H37" s="84"/>
      <c r="I37" s="99"/>
      <c r="J37" s="100"/>
      <c r="K37" s="100"/>
      <c r="L37" s="100"/>
      <c r="M37" s="100"/>
      <c r="N37" s="100"/>
      <c r="O37" s="99"/>
      <c r="P37" s="100"/>
      <c r="Q37" s="100"/>
      <c r="R37" s="100"/>
      <c r="S37" s="100"/>
      <c r="T37" s="100"/>
      <c r="U37" s="99"/>
      <c r="V37" s="100"/>
      <c r="W37" s="100"/>
      <c r="X37" s="100"/>
      <c r="Y37" s="100"/>
      <c r="Z37" s="100"/>
      <c r="AA37" s="99"/>
      <c r="AB37" s="100"/>
      <c r="AC37" s="100"/>
      <c r="AD37" s="100"/>
      <c r="AE37" s="100"/>
      <c r="AF37" s="100"/>
      <c r="AG37" s="99"/>
      <c r="AH37" s="100"/>
      <c r="AI37" s="100"/>
      <c r="AJ37" s="100"/>
      <c r="AK37" s="100"/>
      <c r="AL37" s="100"/>
      <c r="AM37" s="99"/>
      <c r="AN37" s="100"/>
      <c r="AO37" s="100"/>
      <c r="AP37" s="100"/>
      <c r="AQ37" s="100"/>
      <c r="AR37" s="100"/>
      <c r="AS37" s="99"/>
      <c r="AT37" s="100"/>
      <c r="AU37" s="100"/>
      <c r="AV37" s="100"/>
      <c r="AW37" s="100"/>
      <c r="AX37" s="100"/>
      <c r="AY37" s="99"/>
      <c r="AZ37" s="100"/>
      <c r="BA37" s="100"/>
      <c r="BB37" s="100"/>
      <c r="BC37" s="100"/>
      <c r="BD37" s="100"/>
      <c r="BE37" s="99"/>
      <c r="BF37" s="100"/>
      <c r="BG37" s="100"/>
      <c r="BH37" s="100"/>
      <c r="BI37" s="100"/>
      <c r="BJ37" s="100"/>
      <c r="BK37" s="99"/>
      <c r="BL37" s="100"/>
      <c r="BM37" s="100"/>
      <c r="BN37" s="100"/>
      <c r="BO37" s="100"/>
      <c r="BP37" s="100"/>
      <c r="BQ37" s="99"/>
      <c r="BR37" s="100"/>
      <c r="BS37" s="100"/>
      <c r="BT37" s="100"/>
      <c r="BU37" s="100"/>
      <c r="BV37" s="100"/>
      <c r="BW37" s="99"/>
      <c r="BX37" s="100"/>
      <c r="BY37" s="100"/>
      <c r="BZ37" s="100"/>
      <c r="CA37" s="100"/>
      <c r="CB37" s="100"/>
      <c r="CC37" s="99"/>
      <c r="CD37" s="100"/>
      <c r="CE37" s="100"/>
      <c r="CF37" s="100"/>
      <c r="CG37" s="100"/>
      <c r="CH37" s="100"/>
      <c r="CI37" s="99"/>
      <c r="CJ37" s="100"/>
      <c r="CK37" s="100"/>
      <c r="CL37" s="100"/>
      <c r="CM37" s="100"/>
      <c r="CN37" s="100"/>
      <c r="CO37" s="99"/>
      <c r="CP37" s="100"/>
      <c r="CQ37" s="100"/>
      <c r="CR37" s="100"/>
      <c r="CS37" s="100"/>
      <c r="CT37" s="100"/>
      <c r="CU37" s="99"/>
      <c r="CV37" s="100"/>
      <c r="CW37" s="100"/>
      <c r="CX37" s="100"/>
      <c r="CY37" s="100"/>
      <c r="CZ37" s="100"/>
      <c r="DA37" s="99"/>
      <c r="DB37" s="100"/>
      <c r="DC37" s="100"/>
      <c r="DD37" s="100"/>
      <c r="DE37" s="100"/>
      <c r="DF37" s="100"/>
      <c r="DG37" s="99"/>
      <c r="DH37" s="100"/>
      <c r="DI37" s="100"/>
      <c r="DJ37" s="100"/>
      <c r="DK37" s="100"/>
      <c r="DL37" s="100"/>
      <c r="DM37" s="99"/>
      <c r="DN37" s="100"/>
      <c r="DO37" s="100"/>
      <c r="DP37" s="100"/>
      <c r="DQ37" s="100"/>
      <c r="DR37" s="100"/>
      <c r="DS37" s="99"/>
      <c r="DT37" s="100"/>
      <c r="DU37" s="100"/>
      <c r="DV37" s="100"/>
      <c r="DW37" s="100"/>
      <c r="DX37" s="100"/>
      <c r="DY37" s="99"/>
      <c r="DZ37" s="100"/>
      <c r="EA37" s="100"/>
      <c r="EB37" s="100"/>
      <c r="EC37" s="100"/>
      <c r="ED37" s="100"/>
      <c r="EE37" s="99"/>
      <c r="EF37" s="100"/>
      <c r="EG37" s="100"/>
      <c r="EH37" s="100"/>
      <c r="EI37" s="100"/>
      <c r="EJ37" s="100"/>
      <c r="EK37" s="99"/>
      <c r="EL37" s="100"/>
      <c r="EM37" s="100"/>
      <c r="EN37" s="100"/>
      <c r="EO37" s="100"/>
      <c r="EP37" s="100"/>
      <c r="EQ37" s="99"/>
      <c r="ER37" s="100"/>
      <c r="ES37" s="100"/>
      <c r="ET37" s="100"/>
      <c r="EU37" s="100"/>
      <c r="EV37" s="100"/>
      <c r="EW37" s="99"/>
      <c r="EX37" s="100"/>
      <c r="EY37" s="100"/>
      <c r="EZ37" s="100"/>
      <c r="FA37" s="100"/>
      <c r="FB37" s="100"/>
      <c r="FC37" s="99"/>
      <c r="FD37" s="100"/>
      <c r="FE37" s="100"/>
      <c r="FF37" s="100"/>
      <c r="FG37" s="100"/>
      <c r="FH37" s="100"/>
      <c r="FI37" s="99"/>
      <c r="FJ37" s="100"/>
      <c r="FK37" s="100"/>
      <c r="FL37" s="100"/>
      <c r="FM37" s="100"/>
      <c r="FN37" s="100"/>
      <c r="FO37" s="99"/>
      <c r="FP37" s="100"/>
      <c r="FQ37" s="100"/>
      <c r="FR37" s="100"/>
      <c r="FS37" s="100"/>
      <c r="FT37" s="100"/>
      <c r="FU37" s="99"/>
      <c r="FV37" s="100"/>
      <c r="FW37" s="100"/>
      <c r="FX37" s="100"/>
      <c r="FY37" s="100"/>
      <c r="FZ37" s="100"/>
      <c r="GA37" s="99"/>
      <c r="GB37" s="100"/>
      <c r="GC37" s="100"/>
      <c r="GD37" s="100"/>
      <c r="GE37" s="100"/>
      <c r="GF37" s="100"/>
      <c r="GG37" s="99"/>
      <c r="GH37" s="100"/>
      <c r="GI37" s="100"/>
      <c r="GJ37" s="100"/>
      <c r="GK37" s="100"/>
      <c r="GL37" s="100"/>
      <c r="GM37" s="99"/>
      <c r="GN37" s="100"/>
      <c r="GO37" s="100"/>
      <c r="GP37" s="100"/>
      <c r="GQ37" s="100"/>
      <c r="GR37" s="100"/>
      <c r="GS37" s="99"/>
      <c r="GT37" s="100"/>
      <c r="GU37" s="100"/>
      <c r="GV37" s="100"/>
      <c r="GW37" s="100"/>
      <c r="GX37" s="100"/>
      <c r="GY37" s="99"/>
      <c r="GZ37" s="100"/>
      <c r="HA37" s="100"/>
      <c r="HB37" s="100"/>
      <c r="HC37" s="100"/>
      <c r="HD37" s="100"/>
      <c r="HE37" s="99"/>
      <c r="HF37" s="100"/>
      <c r="HG37" s="100"/>
      <c r="HH37" s="100"/>
      <c r="HI37" s="100"/>
      <c r="HJ37" s="100"/>
      <c r="HK37" s="99"/>
      <c r="HL37" s="100"/>
      <c r="HM37" s="100"/>
      <c r="HN37" s="100"/>
      <c r="HO37" s="100"/>
      <c r="HP37" s="100"/>
      <c r="HQ37" s="99"/>
      <c r="HR37" s="100"/>
      <c r="HS37" s="100"/>
      <c r="HT37" s="100"/>
      <c r="HU37" s="100"/>
      <c r="HV37" s="100"/>
      <c r="HW37" s="99"/>
      <c r="HX37" s="100"/>
      <c r="HY37" s="100"/>
      <c r="HZ37" s="100"/>
      <c r="IA37" s="100"/>
      <c r="IB37" s="100"/>
      <c r="IC37" s="99"/>
      <c r="ID37" s="100"/>
      <c r="IE37" s="100"/>
      <c r="IF37" s="100"/>
      <c r="IG37" s="100"/>
      <c r="IH37" s="100"/>
      <c r="II37" s="99"/>
      <c r="IJ37" s="100"/>
      <c r="IK37" s="100"/>
      <c r="IL37" s="100"/>
    </row>
    <row r="38" spans="1:246" x14ac:dyDescent="0.2">
      <c r="A38" s="103" t="s">
        <v>7</v>
      </c>
      <c r="B38" s="104"/>
      <c r="C38" s="104"/>
      <c r="D38" s="104"/>
      <c r="E38" s="104"/>
      <c r="F38" s="104"/>
      <c r="G38" s="84"/>
      <c r="H38" s="84"/>
      <c r="I38" s="99"/>
      <c r="J38" s="100"/>
      <c r="K38" s="100"/>
      <c r="L38" s="100"/>
      <c r="M38" s="100"/>
      <c r="N38" s="100"/>
      <c r="O38" s="99"/>
      <c r="P38" s="100"/>
      <c r="Q38" s="100"/>
      <c r="R38" s="100"/>
      <c r="S38" s="100"/>
      <c r="T38" s="100"/>
      <c r="U38" s="99"/>
      <c r="V38" s="100"/>
      <c r="W38" s="100"/>
      <c r="X38" s="100"/>
      <c r="Y38" s="100"/>
      <c r="Z38" s="100"/>
      <c r="AA38" s="99"/>
      <c r="AB38" s="100"/>
      <c r="AC38" s="100"/>
      <c r="AD38" s="100"/>
      <c r="AE38" s="100"/>
      <c r="AF38" s="100"/>
      <c r="AG38" s="99"/>
      <c r="AH38" s="100"/>
      <c r="AI38" s="100"/>
      <c r="AJ38" s="100"/>
      <c r="AK38" s="100"/>
      <c r="AL38" s="100"/>
      <c r="AM38" s="99"/>
      <c r="AN38" s="100"/>
      <c r="AO38" s="100"/>
      <c r="AP38" s="100"/>
      <c r="AQ38" s="100"/>
      <c r="AR38" s="100"/>
      <c r="AS38" s="99"/>
      <c r="AT38" s="100"/>
      <c r="AU38" s="100"/>
      <c r="AV38" s="100"/>
      <c r="AW38" s="100"/>
      <c r="AX38" s="100"/>
      <c r="AY38" s="99"/>
      <c r="AZ38" s="100"/>
      <c r="BA38" s="100"/>
      <c r="BB38" s="100"/>
      <c r="BC38" s="100"/>
      <c r="BD38" s="100"/>
      <c r="BE38" s="99"/>
      <c r="BF38" s="100"/>
      <c r="BG38" s="100"/>
      <c r="BH38" s="100"/>
      <c r="BI38" s="100"/>
      <c r="BJ38" s="100"/>
      <c r="BK38" s="99"/>
      <c r="BL38" s="100"/>
      <c r="BM38" s="100"/>
      <c r="BN38" s="100"/>
      <c r="BO38" s="100"/>
      <c r="BP38" s="100"/>
      <c r="BQ38" s="99"/>
      <c r="BR38" s="100"/>
      <c r="BS38" s="100"/>
      <c r="BT38" s="100"/>
      <c r="BU38" s="100"/>
      <c r="BV38" s="100"/>
      <c r="BW38" s="99"/>
      <c r="BX38" s="100"/>
      <c r="BY38" s="100"/>
      <c r="BZ38" s="100"/>
      <c r="CA38" s="100"/>
      <c r="CB38" s="100"/>
      <c r="CC38" s="99"/>
      <c r="CD38" s="100"/>
      <c r="CE38" s="100"/>
      <c r="CF38" s="100"/>
      <c r="CG38" s="100"/>
      <c r="CH38" s="100"/>
      <c r="CI38" s="99"/>
      <c r="CJ38" s="100"/>
      <c r="CK38" s="100"/>
      <c r="CL38" s="100"/>
      <c r="CM38" s="100"/>
      <c r="CN38" s="100"/>
      <c r="CO38" s="99"/>
      <c r="CP38" s="100"/>
      <c r="CQ38" s="100"/>
      <c r="CR38" s="100"/>
      <c r="CS38" s="100"/>
      <c r="CT38" s="100"/>
      <c r="CU38" s="99"/>
      <c r="CV38" s="100"/>
      <c r="CW38" s="100"/>
      <c r="CX38" s="100"/>
      <c r="CY38" s="100"/>
      <c r="CZ38" s="100"/>
      <c r="DA38" s="99"/>
      <c r="DB38" s="100"/>
      <c r="DC38" s="100"/>
      <c r="DD38" s="100"/>
      <c r="DE38" s="100"/>
      <c r="DF38" s="100"/>
      <c r="DG38" s="99"/>
      <c r="DH38" s="100"/>
      <c r="DI38" s="100"/>
      <c r="DJ38" s="100"/>
      <c r="DK38" s="100"/>
      <c r="DL38" s="100"/>
      <c r="DM38" s="99"/>
      <c r="DN38" s="100"/>
      <c r="DO38" s="100"/>
      <c r="DP38" s="100"/>
      <c r="DQ38" s="100"/>
      <c r="DR38" s="100"/>
      <c r="DS38" s="99"/>
      <c r="DT38" s="100"/>
      <c r="DU38" s="100"/>
      <c r="DV38" s="100"/>
      <c r="DW38" s="100"/>
      <c r="DX38" s="100"/>
      <c r="DY38" s="99"/>
      <c r="DZ38" s="100"/>
      <c r="EA38" s="100"/>
      <c r="EB38" s="100"/>
      <c r="EC38" s="100"/>
      <c r="ED38" s="100"/>
      <c r="EE38" s="99"/>
      <c r="EF38" s="100"/>
      <c r="EG38" s="100"/>
      <c r="EH38" s="100"/>
      <c r="EI38" s="100"/>
      <c r="EJ38" s="100"/>
      <c r="EK38" s="99"/>
      <c r="EL38" s="100"/>
      <c r="EM38" s="100"/>
      <c r="EN38" s="100"/>
      <c r="EO38" s="100"/>
      <c r="EP38" s="100"/>
      <c r="EQ38" s="99"/>
      <c r="ER38" s="100"/>
      <c r="ES38" s="100"/>
      <c r="ET38" s="100"/>
      <c r="EU38" s="100"/>
      <c r="EV38" s="100"/>
      <c r="EW38" s="99"/>
      <c r="EX38" s="100"/>
      <c r="EY38" s="100"/>
      <c r="EZ38" s="100"/>
      <c r="FA38" s="100"/>
      <c r="FB38" s="100"/>
      <c r="FC38" s="99"/>
      <c r="FD38" s="100"/>
      <c r="FE38" s="100"/>
      <c r="FF38" s="100"/>
      <c r="FG38" s="100"/>
      <c r="FH38" s="100"/>
      <c r="FI38" s="99"/>
      <c r="FJ38" s="100"/>
      <c r="FK38" s="100"/>
      <c r="FL38" s="100"/>
      <c r="FM38" s="100"/>
      <c r="FN38" s="100"/>
      <c r="FO38" s="99"/>
      <c r="FP38" s="100"/>
      <c r="FQ38" s="100"/>
      <c r="FR38" s="100"/>
      <c r="FS38" s="100"/>
      <c r="FT38" s="100"/>
      <c r="FU38" s="99"/>
      <c r="FV38" s="100"/>
      <c r="FW38" s="100"/>
      <c r="FX38" s="100"/>
      <c r="FY38" s="100"/>
      <c r="FZ38" s="100"/>
      <c r="GA38" s="99"/>
      <c r="GB38" s="100"/>
      <c r="GC38" s="100"/>
      <c r="GD38" s="100"/>
      <c r="GE38" s="100"/>
      <c r="GF38" s="100"/>
      <c r="GG38" s="99"/>
      <c r="GH38" s="100"/>
      <c r="GI38" s="100"/>
      <c r="GJ38" s="100"/>
      <c r="GK38" s="100"/>
      <c r="GL38" s="100"/>
      <c r="GM38" s="99"/>
      <c r="GN38" s="100"/>
      <c r="GO38" s="100"/>
      <c r="GP38" s="100"/>
      <c r="GQ38" s="100"/>
      <c r="GR38" s="100"/>
      <c r="GS38" s="99"/>
      <c r="GT38" s="100"/>
      <c r="GU38" s="100"/>
      <c r="GV38" s="100"/>
      <c r="GW38" s="100"/>
      <c r="GX38" s="100"/>
      <c r="GY38" s="99"/>
      <c r="GZ38" s="100"/>
      <c r="HA38" s="100"/>
      <c r="HB38" s="100"/>
      <c r="HC38" s="100"/>
      <c r="HD38" s="100"/>
      <c r="HE38" s="99"/>
      <c r="HF38" s="100"/>
      <c r="HG38" s="100"/>
      <c r="HH38" s="100"/>
      <c r="HI38" s="100"/>
      <c r="HJ38" s="100"/>
      <c r="HK38" s="99"/>
      <c r="HL38" s="100"/>
      <c r="HM38" s="100"/>
      <c r="HN38" s="100"/>
      <c r="HO38" s="100"/>
      <c r="HP38" s="100"/>
      <c r="HQ38" s="99"/>
      <c r="HR38" s="100"/>
      <c r="HS38" s="100"/>
      <c r="HT38" s="100"/>
      <c r="HU38" s="100"/>
      <c r="HV38" s="100"/>
      <c r="HW38" s="99"/>
      <c r="HX38" s="100"/>
      <c r="HY38" s="100"/>
      <c r="HZ38" s="100"/>
      <c r="IA38" s="100"/>
      <c r="IB38" s="100"/>
      <c r="IC38" s="99"/>
      <c r="ID38" s="100"/>
      <c r="IE38" s="100"/>
      <c r="IF38" s="100"/>
      <c r="IG38" s="100"/>
      <c r="IH38" s="100"/>
      <c r="II38" s="99"/>
      <c r="IJ38" s="100"/>
      <c r="IK38" s="100"/>
      <c r="IL38" s="100"/>
    </row>
    <row r="39" spans="1:246" ht="14.1" customHeight="1" x14ac:dyDescent="0.2">
      <c r="A39" s="101" t="s">
        <v>47</v>
      </c>
      <c r="B39" s="101"/>
      <c r="C39" s="101"/>
      <c r="D39" s="101"/>
      <c r="E39" s="101"/>
      <c r="F39" s="101"/>
      <c r="G39" s="101"/>
      <c r="H39" s="84"/>
      <c r="I39" s="99"/>
      <c r="J39" s="100"/>
      <c r="K39" s="100"/>
      <c r="L39" s="100"/>
      <c r="M39" s="100"/>
      <c r="N39" s="100"/>
      <c r="O39" s="99"/>
      <c r="P39" s="100"/>
      <c r="Q39" s="100"/>
      <c r="R39" s="100"/>
      <c r="S39" s="100"/>
      <c r="T39" s="100"/>
      <c r="U39" s="99"/>
      <c r="V39" s="100"/>
      <c r="W39" s="100"/>
      <c r="X39" s="100"/>
      <c r="Y39" s="100"/>
      <c r="Z39" s="100"/>
      <c r="AA39" s="99"/>
      <c r="AB39" s="100"/>
      <c r="AC39" s="100"/>
      <c r="AD39" s="100"/>
      <c r="AE39" s="100"/>
      <c r="AF39" s="100"/>
      <c r="AG39" s="99"/>
      <c r="AH39" s="100"/>
      <c r="AI39" s="100"/>
      <c r="AJ39" s="100"/>
      <c r="AK39" s="100"/>
      <c r="AL39" s="100"/>
      <c r="AM39" s="99"/>
      <c r="AN39" s="100"/>
      <c r="AO39" s="100"/>
      <c r="AP39" s="100"/>
      <c r="AQ39" s="100"/>
      <c r="AR39" s="100"/>
      <c r="AS39" s="99"/>
      <c r="AT39" s="100"/>
      <c r="AU39" s="100"/>
      <c r="AV39" s="100"/>
      <c r="AW39" s="100"/>
      <c r="AX39" s="100"/>
      <c r="AY39" s="99"/>
      <c r="AZ39" s="100"/>
      <c r="BA39" s="100"/>
      <c r="BB39" s="100"/>
      <c r="BC39" s="100"/>
      <c r="BD39" s="100"/>
      <c r="BE39" s="99"/>
      <c r="BF39" s="100"/>
      <c r="BG39" s="100"/>
      <c r="BH39" s="100"/>
      <c r="BI39" s="100"/>
      <c r="BJ39" s="100"/>
      <c r="BK39" s="99"/>
      <c r="BL39" s="100"/>
      <c r="BM39" s="100"/>
      <c r="BN39" s="100"/>
      <c r="BO39" s="100"/>
      <c r="BP39" s="100"/>
      <c r="BQ39" s="99"/>
      <c r="BR39" s="100"/>
      <c r="BS39" s="100"/>
      <c r="BT39" s="100"/>
      <c r="BU39" s="100"/>
      <c r="BV39" s="100"/>
      <c r="BW39" s="99"/>
      <c r="BX39" s="100"/>
      <c r="BY39" s="100"/>
      <c r="BZ39" s="100"/>
      <c r="CA39" s="100"/>
      <c r="CB39" s="100"/>
      <c r="CC39" s="99"/>
      <c r="CD39" s="100"/>
      <c r="CE39" s="100"/>
      <c r="CF39" s="100"/>
      <c r="CG39" s="100"/>
      <c r="CH39" s="100"/>
      <c r="CI39" s="99"/>
      <c r="CJ39" s="100"/>
      <c r="CK39" s="100"/>
      <c r="CL39" s="100"/>
      <c r="CM39" s="100"/>
      <c r="CN39" s="100"/>
      <c r="CO39" s="99"/>
      <c r="CP39" s="100"/>
      <c r="CQ39" s="100"/>
      <c r="CR39" s="100"/>
      <c r="CS39" s="100"/>
      <c r="CT39" s="100"/>
      <c r="CU39" s="99"/>
      <c r="CV39" s="100"/>
      <c r="CW39" s="100"/>
      <c r="CX39" s="100"/>
      <c r="CY39" s="100"/>
      <c r="CZ39" s="100"/>
      <c r="DA39" s="99"/>
      <c r="DB39" s="100"/>
      <c r="DC39" s="100"/>
      <c r="DD39" s="100"/>
      <c r="DE39" s="100"/>
      <c r="DF39" s="100"/>
      <c r="DG39" s="99"/>
      <c r="DH39" s="100"/>
      <c r="DI39" s="100"/>
      <c r="DJ39" s="100"/>
      <c r="DK39" s="100"/>
      <c r="DL39" s="100"/>
      <c r="DM39" s="99"/>
      <c r="DN39" s="100"/>
      <c r="DO39" s="100"/>
      <c r="DP39" s="100"/>
      <c r="DQ39" s="100"/>
      <c r="DR39" s="100"/>
      <c r="DS39" s="99"/>
      <c r="DT39" s="100"/>
      <c r="DU39" s="100"/>
      <c r="DV39" s="100"/>
      <c r="DW39" s="100"/>
      <c r="DX39" s="100"/>
      <c r="DY39" s="99"/>
      <c r="DZ39" s="100"/>
      <c r="EA39" s="100"/>
      <c r="EB39" s="100"/>
      <c r="EC39" s="100"/>
      <c r="ED39" s="100"/>
      <c r="EE39" s="99"/>
      <c r="EF39" s="100"/>
      <c r="EG39" s="100"/>
      <c r="EH39" s="100"/>
      <c r="EI39" s="100"/>
      <c r="EJ39" s="100"/>
      <c r="EK39" s="99"/>
      <c r="EL39" s="100"/>
      <c r="EM39" s="100"/>
      <c r="EN39" s="100"/>
      <c r="EO39" s="100"/>
      <c r="EP39" s="100"/>
      <c r="EQ39" s="99"/>
      <c r="ER39" s="100"/>
      <c r="ES39" s="100"/>
      <c r="ET39" s="100"/>
      <c r="EU39" s="100"/>
      <c r="EV39" s="100"/>
      <c r="EW39" s="99"/>
      <c r="EX39" s="100"/>
      <c r="EY39" s="100"/>
      <c r="EZ39" s="100"/>
      <c r="FA39" s="100"/>
      <c r="FB39" s="100"/>
      <c r="FC39" s="99"/>
      <c r="FD39" s="100"/>
      <c r="FE39" s="100"/>
      <c r="FF39" s="100"/>
      <c r="FG39" s="100"/>
      <c r="FH39" s="100"/>
      <c r="FI39" s="99"/>
      <c r="FJ39" s="100"/>
      <c r="FK39" s="100"/>
      <c r="FL39" s="100"/>
      <c r="FM39" s="100"/>
      <c r="FN39" s="100"/>
      <c r="FO39" s="99"/>
      <c r="FP39" s="100"/>
      <c r="FQ39" s="100"/>
      <c r="FR39" s="100"/>
      <c r="FS39" s="100"/>
      <c r="FT39" s="100"/>
      <c r="FU39" s="99"/>
      <c r="FV39" s="100"/>
      <c r="FW39" s="100"/>
      <c r="FX39" s="100"/>
      <c r="FY39" s="100"/>
      <c r="FZ39" s="100"/>
      <c r="GA39" s="99"/>
      <c r="GB39" s="100"/>
      <c r="GC39" s="100"/>
      <c r="GD39" s="100"/>
      <c r="GE39" s="100"/>
      <c r="GF39" s="100"/>
      <c r="GG39" s="99"/>
      <c r="GH39" s="100"/>
      <c r="GI39" s="100"/>
      <c r="GJ39" s="100"/>
      <c r="GK39" s="100"/>
      <c r="GL39" s="100"/>
      <c r="GM39" s="99"/>
      <c r="GN39" s="100"/>
      <c r="GO39" s="100"/>
      <c r="GP39" s="100"/>
      <c r="GQ39" s="100"/>
      <c r="GR39" s="100"/>
      <c r="GS39" s="99"/>
      <c r="GT39" s="100"/>
      <c r="GU39" s="100"/>
      <c r="GV39" s="100"/>
      <c r="GW39" s="100"/>
      <c r="GX39" s="100"/>
      <c r="GY39" s="99"/>
      <c r="GZ39" s="100"/>
      <c r="HA39" s="100"/>
      <c r="HB39" s="100"/>
      <c r="HC39" s="100"/>
      <c r="HD39" s="100"/>
      <c r="HE39" s="99"/>
      <c r="HF39" s="100"/>
      <c r="HG39" s="100"/>
      <c r="HH39" s="100"/>
      <c r="HI39" s="100"/>
      <c r="HJ39" s="100"/>
      <c r="HK39" s="99"/>
      <c r="HL39" s="100"/>
      <c r="HM39" s="100"/>
      <c r="HN39" s="100"/>
      <c r="HO39" s="100"/>
      <c r="HP39" s="100"/>
      <c r="HQ39" s="99"/>
      <c r="HR39" s="100"/>
      <c r="HS39" s="100"/>
      <c r="HT39" s="100"/>
      <c r="HU39" s="100"/>
      <c r="HV39" s="100"/>
      <c r="HW39" s="99"/>
      <c r="HX39" s="100"/>
      <c r="HY39" s="100"/>
      <c r="HZ39" s="100"/>
      <c r="IA39" s="100"/>
      <c r="IB39" s="100"/>
      <c r="IC39" s="99"/>
      <c r="ID39" s="100"/>
      <c r="IE39" s="100"/>
      <c r="IF39" s="100"/>
      <c r="IG39" s="100"/>
      <c r="IH39" s="100"/>
      <c r="II39" s="99"/>
      <c r="IJ39" s="100"/>
      <c r="IK39" s="100"/>
      <c r="IL39" s="100"/>
    </row>
    <row r="40" spans="1:246" x14ac:dyDescent="0.2">
      <c r="A40" s="85"/>
      <c r="B40" s="64"/>
      <c r="C40" s="64"/>
      <c r="D40" s="64"/>
      <c r="E40" s="64"/>
      <c r="F40" s="64"/>
      <c r="G40" s="86"/>
      <c r="H40" s="86"/>
      <c r="I40" s="87"/>
      <c r="J40" s="86"/>
      <c r="K40" s="86"/>
      <c r="L40" s="86"/>
      <c r="M40" s="86"/>
      <c r="N40" s="86"/>
      <c r="O40" s="87"/>
      <c r="P40" s="86"/>
      <c r="Q40" s="86"/>
      <c r="R40" s="86"/>
      <c r="S40" s="86"/>
      <c r="T40" s="86"/>
      <c r="U40" s="87"/>
      <c r="V40" s="86"/>
      <c r="W40" s="86"/>
      <c r="X40" s="86"/>
      <c r="Y40" s="86"/>
      <c r="Z40" s="86"/>
      <c r="AA40" s="87"/>
      <c r="AB40" s="86"/>
      <c r="AC40" s="86"/>
      <c r="AD40" s="86"/>
      <c r="AE40" s="86"/>
      <c r="AF40" s="86"/>
      <c r="AG40" s="87"/>
      <c r="AH40" s="86"/>
      <c r="AI40" s="86"/>
      <c r="AJ40" s="86"/>
      <c r="AK40" s="86"/>
      <c r="AL40" s="86"/>
      <c r="AM40" s="87"/>
      <c r="AN40" s="86"/>
      <c r="AO40" s="86"/>
      <c r="AP40" s="86"/>
      <c r="AQ40" s="86"/>
      <c r="AR40" s="86"/>
      <c r="AS40" s="87"/>
      <c r="AT40" s="86"/>
      <c r="AU40" s="86"/>
      <c r="AV40" s="86"/>
      <c r="AW40" s="86"/>
      <c r="AX40" s="86"/>
      <c r="AY40" s="87"/>
      <c r="AZ40" s="86"/>
      <c r="BA40" s="86"/>
      <c r="BB40" s="86"/>
      <c r="BC40" s="86"/>
      <c r="BD40" s="86"/>
      <c r="BE40" s="87"/>
      <c r="BF40" s="86"/>
      <c r="BG40" s="86"/>
      <c r="BH40" s="86"/>
      <c r="BI40" s="86"/>
      <c r="BJ40" s="86"/>
      <c r="BK40" s="87"/>
      <c r="BL40" s="86"/>
      <c r="BM40" s="86"/>
      <c r="BN40" s="86"/>
      <c r="BO40" s="86"/>
      <c r="BP40" s="86"/>
      <c r="BQ40" s="87"/>
      <c r="BR40" s="86"/>
      <c r="BS40" s="86"/>
      <c r="BT40" s="86"/>
      <c r="BU40" s="86"/>
      <c r="BV40" s="86"/>
      <c r="BW40" s="87"/>
      <c r="BX40" s="86"/>
      <c r="BY40" s="86"/>
      <c r="BZ40" s="86"/>
      <c r="CA40" s="86"/>
      <c r="CB40" s="86"/>
      <c r="CC40" s="87"/>
      <c r="CD40" s="86"/>
      <c r="CE40" s="86"/>
      <c r="CF40" s="86"/>
      <c r="CG40" s="86"/>
      <c r="CH40" s="86"/>
      <c r="CI40" s="87"/>
      <c r="CJ40" s="86"/>
      <c r="CK40" s="86"/>
      <c r="CL40" s="86"/>
      <c r="CM40" s="86"/>
      <c r="CN40" s="86"/>
      <c r="CO40" s="87"/>
      <c r="CP40" s="86"/>
      <c r="CQ40" s="86"/>
      <c r="CR40" s="86"/>
      <c r="CS40" s="86"/>
      <c r="CT40" s="86"/>
      <c r="CU40" s="87"/>
      <c r="CV40" s="86"/>
      <c r="CW40" s="86"/>
      <c r="CX40" s="86"/>
      <c r="CY40" s="86"/>
      <c r="CZ40" s="86"/>
      <c r="DA40" s="87"/>
      <c r="DB40" s="86"/>
      <c r="DC40" s="86"/>
      <c r="DD40" s="86"/>
      <c r="DE40" s="86"/>
      <c r="DF40" s="86"/>
      <c r="DG40" s="87"/>
      <c r="DH40" s="86"/>
      <c r="DI40" s="86"/>
      <c r="DJ40" s="86"/>
      <c r="DK40" s="86"/>
      <c r="DL40" s="86"/>
      <c r="DM40" s="87"/>
      <c r="DN40" s="86"/>
      <c r="DO40" s="86"/>
      <c r="DP40" s="86"/>
      <c r="DQ40" s="86"/>
      <c r="DR40" s="86"/>
      <c r="DS40" s="87"/>
      <c r="DT40" s="86"/>
      <c r="DU40" s="86"/>
      <c r="DV40" s="86"/>
      <c r="DW40" s="86"/>
      <c r="DX40" s="86"/>
      <c r="DY40" s="87"/>
      <c r="DZ40" s="86"/>
      <c r="EA40" s="86"/>
      <c r="EB40" s="86"/>
      <c r="EC40" s="86"/>
      <c r="ED40" s="86"/>
      <c r="EE40" s="87"/>
      <c r="EF40" s="86"/>
      <c r="EG40" s="86"/>
      <c r="EH40" s="86"/>
      <c r="EI40" s="86"/>
      <c r="EJ40" s="86"/>
      <c r="EK40" s="87"/>
      <c r="EL40" s="86"/>
      <c r="EM40" s="86"/>
      <c r="EN40" s="86"/>
      <c r="EO40" s="86"/>
      <c r="EP40" s="86"/>
      <c r="EQ40" s="87"/>
      <c r="ER40" s="86"/>
      <c r="ES40" s="86"/>
      <c r="ET40" s="86"/>
      <c r="EU40" s="86"/>
      <c r="EV40" s="86"/>
      <c r="EW40" s="87"/>
      <c r="EX40" s="86"/>
      <c r="EY40" s="86"/>
      <c r="EZ40" s="86"/>
      <c r="FA40" s="86"/>
      <c r="FB40" s="86"/>
      <c r="FC40" s="87"/>
      <c r="FD40" s="86"/>
      <c r="FE40" s="86"/>
      <c r="FF40" s="86"/>
      <c r="FG40" s="86"/>
      <c r="FH40" s="86"/>
      <c r="FI40" s="87"/>
      <c r="FJ40" s="86"/>
      <c r="FK40" s="86"/>
      <c r="FL40" s="86"/>
      <c r="FM40" s="86"/>
      <c r="FN40" s="86"/>
      <c r="FO40" s="87"/>
      <c r="FP40" s="86"/>
      <c r="FQ40" s="86"/>
      <c r="FR40" s="86"/>
      <c r="FS40" s="86"/>
      <c r="FT40" s="86"/>
      <c r="FU40" s="87"/>
      <c r="FV40" s="86"/>
      <c r="FW40" s="86"/>
      <c r="FX40" s="86"/>
      <c r="FY40" s="86"/>
      <c r="FZ40" s="86"/>
      <c r="GA40" s="87"/>
      <c r="GB40" s="86"/>
      <c r="GC40" s="86"/>
      <c r="GD40" s="86"/>
      <c r="GE40" s="86"/>
      <c r="GF40" s="86"/>
      <c r="GG40" s="87"/>
      <c r="GH40" s="86"/>
      <c r="GI40" s="86"/>
      <c r="GJ40" s="86"/>
      <c r="GK40" s="86"/>
      <c r="GL40" s="86"/>
      <c r="GM40" s="87"/>
      <c r="GN40" s="86"/>
      <c r="GO40" s="86"/>
      <c r="GP40" s="86"/>
      <c r="GQ40" s="86"/>
      <c r="GR40" s="86"/>
      <c r="GS40" s="87"/>
      <c r="GT40" s="86"/>
      <c r="GU40" s="86"/>
      <c r="GV40" s="86"/>
      <c r="GW40" s="86"/>
      <c r="GX40" s="86"/>
      <c r="GY40" s="87"/>
      <c r="GZ40" s="86"/>
      <c r="HA40" s="86"/>
      <c r="HB40" s="86"/>
      <c r="HC40" s="86"/>
      <c r="HD40" s="86"/>
      <c r="HE40" s="87"/>
      <c r="HF40" s="86"/>
      <c r="HG40" s="86"/>
      <c r="HH40" s="86"/>
      <c r="HI40" s="86"/>
      <c r="HJ40" s="86"/>
      <c r="HK40" s="87"/>
      <c r="HL40" s="86"/>
      <c r="HM40" s="86"/>
      <c r="HN40" s="86"/>
      <c r="HO40" s="86"/>
      <c r="HP40" s="86"/>
      <c r="HQ40" s="87"/>
      <c r="HR40" s="86"/>
      <c r="HS40" s="86"/>
      <c r="HT40" s="86"/>
      <c r="HU40" s="86"/>
      <c r="HV40" s="86"/>
      <c r="HW40" s="87"/>
      <c r="HX40" s="86"/>
      <c r="HY40" s="86"/>
      <c r="HZ40" s="86"/>
      <c r="IA40" s="86"/>
      <c r="IB40" s="86"/>
      <c r="IC40" s="87"/>
      <c r="ID40" s="86"/>
      <c r="IE40" s="86"/>
      <c r="IF40" s="86"/>
      <c r="IG40" s="86"/>
      <c r="IH40" s="86"/>
      <c r="II40" s="87"/>
      <c r="IJ40" s="86"/>
      <c r="IK40" s="86"/>
      <c r="IL40" s="86"/>
    </row>
    <row r="41" spans="1:246" x14ac:dyDescent="0.2">
      <c r="A41" s="103" t="s">
        <v>8</v>
      </c>
      <c r="B41" s="104"/>
      <c r="C41" s="104"/>
      <c r="D41" s="104"/>
      <c r="E41" s="104"/>
      <c r="F41" s="104"/>
      <c r="G41" s="84"/>
      <c r="H41" s="84"/>
      <c r="I41" s="99"/>
      <c r="J41" s="100"/>
      <c r="K41" s="100"/>
      <c r="L41" s="100"/>
      <c r="M41" s="100"/>
      <c r="N41" s="100"/>
      <c r="O41" s="99"/>
      <c r="P41" s="100"/>
      <c r="Q41" s="100"/>
      <c r="R41" s="100"/>
      <c r="S41" s="100"/>
      <c r="T41" s="100"/>
      <c r="U41" s="99"/>
      <c r="V41" s="100"/>
      <c r="W41" s="100"/>
      <c r="X41" s="100"/>
      <c r="Y41" s="100"/>
      <c r="Z41" s="100"/>
      <c r="AA41" s="99"/>
      <c r="AB41" s="100"/>
      <c r="AC41" s="100"/>
      <c r="AD41" s="100"/>
      <c r="AE41" s="100"/>
      <c r="AF41" s="100"/>
      <c r="AG41" s="99"/>
      <c r="AH41" s="100"/>
      <c r="AI41" s="100"/>
      <c r="AJ41" s="100"/>
      <c r="AK41" s="100"/>
      <c r="AL41" s="100"/>
      <c r="AM41" s="99"/>
      <c r="AN41" s="100"/>
      <c r="AO41" s="100"/>
      <c r="AP41" s="100"/>
      <c r="AQ41" s="100"/>
      <c r="AR41" s="100"/>
      <c r="AS41" s="99"/>
      <c r="AT41" s="100"/>
      <c r="AU41" s="100"/>
      <c r="AV41" s="100"/>
      <c r="AW41" s="100"/>
      <c r="AX41" s="100"/>
      <c r="AY41" s="99"/>
      <c r="AZ41" s="100"/>
      <c r="BA41" s="100"/>
      <c r="BB41" s="100"/>
      <c r="BC41" s="100"/>
      <c r="BD41" s="100"/>
      <c r="BE41" s="99"/>
      <c r="BF41" s="100"/>
      <c r="BG41" s="100"/>
      <c r="BH41" s="100"/>
      <c r="BI41" s="100"/>
      <c r="BJ41" s="100"/>
      <c r="BK41" s="99"/>
      <c r="BL41" s="100"/>
      <c r="BM41" s="100"/>
      <c r="BN41" s="100"/>
      <c r="BO41" s="100"/>
      <c r="BP41" s="100"/>
      <c r="BQ41" s="99"/>
      <c r="BR41" s="100"/>
      <c r="BS41" s="100"/>
      <c r="BT41" s="100"/>
      <c r="BU41" s="100"/>
      <c r="BV41" s="100"/>
      <c r="BW41" s="99"/>
      <c r="BX41" s="100"/>
      <c r="BY41" s="100"/>
      <c r="BZ41" s="100"/>
      <c r="CA41" s="100"/>
      <c r="CB41" s="100"/>
      <c r="CC41" s="99"/>
      <c r="CD41" s="100"/>
      <c r="CE41" s="100"/>
      <c r="CF41" s="100"/>
      <c r="CG41" s="100"/>
      <c r="CH41" s="100"/>
      <c r="CI41" s="99"/>
      <c r="CJ41" s="100"/>
      <c r="CK41" s="100"/>
      <c r="CL41" s="100"/>
      <c r="CM41" s="100"/>
      <c r="CN41" s="100"/>
      <c r="CO41" s="99"/>
      <c r="CP41" s="100"/>
      <c r="CQ41" s="100"/>
      <c r="CR41" s="100"/>
      <c r="CS41" s="100"/>
      <c r="CT41" s="100"/>
      <c r="CU41" s="99"/>
      <c r="CV41" s="100"/>
      <c r="CW41" s="100"/>
      <c r="CX41" s="100"/>
      <c r="CY41" s="100"/>
      <c r="CZ41" s="100"/>
      <c r="DA41" s="99"/>
      <c r="DB41" s="100"/>
      <c r="DC41" s="100"/>
      <c r="DD41" s="100"/>
      <c r="DE41" s="100"/>
      <c r="DF41" s="100"/>
      <c r="DG41" s="99"/>
      <c r="DH41" s="100"/>
      <c r="DI41" s="100"/>
      <c r="DJ41" s="100"/>
      <c r="DK41" s="100"/>
      <c r="DL41" s="100"/>
      <c r="DM41" s="99"/>
      <c r="DN41" s="100"/>
      <c r="DO41" s="100"/>
      <c r="DP41" s="100"/>
      <c r="DQ41" s="100"/>
      <c r="DR41" s="100"/>
      <c r="DS41" s="99"/>
      <c r="DT41" s="100"/>
      <c r="DU41" s="100"/>
      <c r="DV41" s="100"/>
      <c r="DW41" s="100"/>
      <c r="DX41" s="100"/>
      <c r="DY41" s="99"/>
      <c r="DZ41" s="100"/>
      <c r="EA41" s="100"/>
      <c r="EB41" s="100"/>
      <c r="EC41" s="100"/>
      <c r="ED41" s="100"/>
      <c r="EE41" s="99"/>
      <c r="EF41" s="100"/>
      <c r="EG41" s="100"/>
      <c r="EH41" s="100"/>
      <c r="EI41" s="100"/>
      <c r="EJ41" s="100"/>
      <c r="EK41" s="99"/>
      <c r="EL41" s="100"/>
      <c r="EM41" s="100"/>
      <c r="EN41" s="100"/>
      <c r="EO41" s="100"/>
      <c r="EP41" s="100"/>
      <c r="EQ41" s="99"/>
      <c r="ER41" s="100"/>
      <c r="ES41" s="100"/>
      <c r="ET41" s="100"/>
      <c r="EU41" s="100"/>
      <c r="EV41" s="100"/>
      <c r="EW41" s="99"/>
      <c r="EX41" s="100"/>
      <c r="EY41" s="100"/>
      <c r="EZ41" s="100"/>
      <c r="FA41" s="100"/>
      <c r="FB41" s="100"/>
      <c r="FC41" s="99"/>
      <c r="FD41" s="100"/>
      <c r="FE41" s="100"/>
      <c r="FF41" s="100"/>
      <c r="FG41" s="100"/>
      <c r="FH41" s="100"/>
      <c r="FI41" s="99"/>
      <c r="FJ41" s="100"/>
      <c r="FK41" s="100"/>
      <c r="FL41" s="100"/>
      <c r="FM41" s="100"/>
      <c r="FN41" s="100"/>
      <c r="FO41" s="99"/>
      <c r="FP41" s="100"/>
      <c r="FQ41" s="100"/>
      <c r="FR41" s="100"/>
      <c r="FS41" s="100"/>
      <c r="FT41" s="100"/>
      <c r="FU41" s="99"/>
      <c r="FV41" s="100"/>
      <c r="FW41" s="100"/>
      <c r="FX41" s="100"/>
      <c r="FY41" s="100"/>
      <c r="FZ41" s="100"/>
      <c r="GA41" s="99"/>
      <c r="GB41" s="100"/>
      <c r="GC41" s="100"/>
      <c r="GD41" s="100"/>
      <c r="GE41" s="100"/>
      <c r="GF41" s="100"/>
      <c r="GG41" s="99"/>
      <c r="GH41" s="100"/>
      <c r="GI41" s="100"/>
      <c r="GJ41" s="100"/>
      <c r="GK41" s="100"/>
      <c r="GL41" s="100"/>
      <c r="GM41" s="99"/>
      <c r="GN41" s="100"/>
      <c r="GO41" s="100"/>
      <c r="GP41" s="100"/>
      <c r="GQ41" s="100"/>
      <c r="GR41" s="100"/>
      <c r="GS41" s="99"/>
      <c r="GT41" s="100"/>
      <c r="GU41" s="100"/>
      <c r="GV41" s="100"/>
      <c r="GW41" s="100"/>
      <c r="GX41" s="100"/>
      <c r="GY41" s="99"/>
      <c r="GZ41" s="100"/>
      <c r="HA41" s="100"/>
      <c r="HB41" s="100"/>
      <c r="HC41" s="100"/>
      <c r="HD41" s="100"/>
      <c r="HE41" s="99"/>
      <c r="HF41" s="100"/>
      <c r="HG41" s="100"/>
      <c r="HH41" s="100"/>
      <c r="HI41" s="100"/>
      <c r="HJ41" s="100"/>
      <c r="HK41" s="99"/>
      <c r="HL41" s="100"/>
      <c r="HM41" s="100"/>
      <c r="HN41" s="100"/>
      <c r="HO41" s="100"/>
      <c r="HP41" s="100"/>
      <c r="HQ41" s="99"/>
      <c r="HR41" s="100"/>
      <c r="HS41" s="100"/>
      <c r="HT41" s="100"/>
      <c r="HU41" s="100"/>
      <c r="HV41" s="100"/>
      <c r="HW41" s="99"/>
      <c r="HX41" s="100"/>
      <c r="HY41" s="100"/>
      <c r="HZ41" s="100"/>
      <c r="IA41" s="100"/>
      <c r="IB41" s="100"/>
      <c r="IC41" s="99"/>
      <c r="ID41" s="100"/>
      <c r="IE41" s="100"/>
      <c r="IF41" s="100"/>
      <c r="IG41" s="100"/>
      <c r="IH41" s="100"/>
      <c r="II41" s="99"/>
      <c r="IJ41" s="100"/>
      <c r="IK41" s="100"/>
      <c r="IL41" s="100"/>
    </row>
    <row r="42" spans="1:246" ht="14.1" customHeight="1" x14ac:dyDescent="0.2">
      <c r="A42" s="101" t="s">
        <v>62</v>
      </c>
      <c r="B42" s="102"/>
      <c r="C42" s="102"/>
      <c r="D42" s="102"/>
      <c r="E42" s="102"/>
      <c r="F42" s="102"/>
      <c r="G42" s="84"/>
      <c r="H42" s="84"/>
      <c r="I42" s="99"/>
      <c r="J42" s="100"/>
      <c r="K42" s="100"/>
      <c r="L42" s="100"/>
      <c r="M42" s="100"/>
      <c r="N42" s="100"/>
      <c r="O42" s="99"/>
      <c r="P42" s="100"/>
      <c r="Q42" s="100"/>
      <c r="R42" s="100"/>
      <c r="S42" s="100"/>
      <c r="T42" s="100"/>
      <c r="U42" s="99"/>
      <c r="V42" s="100"/>
      <c r="W42" s="100"/>
      <c r="X42" s="100"/>
      <c r="Y42" s="100"/>
      <c r="Z42" s="100"/>
      <c r="AA42" s="99"/>
      <c r="AB42" s="100"/>
      <c r="AC42" s="100"/>
      <c r="AD42" s="100"/>
      <c r="AE42" s="100"/>
      <c r="AF42" s="100"/>
      <c r="AG42" s="99"/>
      <c r="AH42" s="100"/>
      <c r="AI42" s="100"/>
      <c r="AJ42" s="100"/>
      <c r="AK42" s="100"/>
      <c r="AL42" s="100"/>
      <c r="AM42" s="99"/>
      <c r="AN42" s="100"/>
      <c r="AO42" s="100"/>
      <c r="AP42" s="100"/>
      <c r="AQ42" s="100"/>
      <c r="AR42" s="100"/>
      <c r="AS42" s="99"/>
      <c r="AT42" s="100"/>
      <c r="AU42" s="100"/>
      <c r="AV42" s="100"/>
      <c r="AW42" s="100"/>
      <c r="AX42" s="100"/>
      <c r="AY42" s="99"/>
      <c r="AZ42" s="100"/>
      <c r="BA42" s="100"/>
      <c r="BB42" s="100"/>
      <c r="BC42" s="100"/>
      <c r="BD42" s="100"/>
      <c r="BE42" s="99"/>
      <c r="BF42" s="100"/>
      <c r="BG42" s="100"/>
      <c r="BH42" s="100"/>
      <c r="BI42" s="100"/>
      <c r="BJ42" s="100"/>
      <c r="BK42" s="99"/>
      <c r="BL42" s="100"/>
      <c r="BM42" s="100"/>
      <c r="BN42" s="100"/>
      <c r="BO42" s="100"/>
      <c r="BP42" s="100"/>
      <c r="BQ42" s="99"/>
      <c r="BR42" s="100"/>
      <c r="BS42" s="100"/>
      <c r="BT42" s="100"/>
      <c r="BU42" s="100"/>
      <c r="BV42" s="100"/>
      <c r="BW42" s="99"/>
      <c r="BX42" s="100"/>
      <c r="BY42" s="100"/>
      <c r="BZ42" s="100"/>
      <c r="CA42" s="100"/>
      <c r="CB42" s="100"/>
      <c r="CC42" s="99"/>
      <c r="CD42" s="100"/>
      <c r="CE42" s="100"/>
      <c r="CF42" s="100"/>
      <c r="CG42" s="100"/>
      <c r="CH42" s="100"/>
      <c r="CI42" s="99"/>
      <c r="CJ42" s="100"/>
      <c r="CK42" s="100"/>
      <c r="CL42" s="100"/>
      <c r="CM42" s="100"/>
      <c r="CN42" s="100"/>
      <c r="CO42" s="99"/>
      <c r="CP42" s="100"/>
      <c r="CQ42" s="100"/>
      <c r="CR42" s="100"/>
      <c r="CS42" s="100"/>
      <c r="CT42" s="100"/>
      <c r="CU42" s="99"/>
      <c r="CV42" s="100"/>
      <c r="CW42" s="100"/>
      <c r="CX42" s="100"/>
      <c r="CY42" s="100"/>
      <c r="CZ42" s="100"/>
      <c r="DA42" s="99"/>
      <c r="DB42" s="100"/>
      <c r="DC42" s="100"/>
      <c r="DD42" s="100"/>
      <c r="DE42" s="100"/>
      <c r="DF42" s="100"/>
      <c r="DG42" s="99"/>
      <c r="DH42" s="100"/>
      <c r="DI42" s="100"/>
      <c r="DJ42" s="100"/>
      <c r="DK42" s="100"/>
      <c r="DL42" s="100"/>
      <c r="DM42" s="99"/>
      <c r="DN42" s="100"/>
      <c r="DO42" s="100"/>
      <c r="DP42" s="100"/>
      <c r="DQ42" s="100"/>
      <c r="DR42" s="100"/>
      <c r="DS42" s="99"/>
      <c r="DT42" s="100"/>
      <c r="DU42" s="100"/>
      <c r="DV42" s="100"/>
      <c r="DW42" s="100"/>
      <c r="DX42" s="100"/>
      <c r="DY42" s="99"/>
      <c r="DZ42" s="100"/>
      <c r="EA42" s="100"/>
      <c r="EB42" s="100"/>
      <c r="EC42" s="100"/>
      <c r="ED42" s="100"/>
      <c r="EE42" s="99"/>
      <c r="EF42" s="100"/>
      <c r="EG42" s="100"/>
      <c r="EH42" s="100"/>
      <c r="EI42" s="100"/>
      <c r="EJ42" s="100"/>
      <c r="EK42" s="99"/>
      <c r="EL42" s="100"/>
      <c r="EM42" s="100"/>
      <c r="EN42" s="100"/>
      <c r="EO42" s="100"/>
      <c r="EP42" s="100"/>
      <c r="EQ42" s="99"/>
      <c r="ER42" s="100"/>
      <c r="ES42" s="100"/>
      <c r="ET42" s="100"/>
      <c r="EU42" s="100"/>
      <c r="EV42" s="100"/>
      <c r="EW42" s="99"/>
      <c r="EX42" s="100"/>
      <c r="EY42" s="100"/>
      <c r="EZ42" s="100"/>
      <c r="FA42" s="100"/>
      <c r="FB42" s="100"/>
      <c r="FC42" s="99"/>
      <c r="FD42" s="100"/>
      <c r="FE42" s="100"/>
      <c r="FF42" s="100"/>
      <c r="FG42" s="100"/>
      <c r="FH42" s="100"/>
      <c r="FI42" s="99"/>
      <c r="FJ42" s="100"/>
      <c r="FK42" s="100"/>
      <c r="FL42" s="100"/>
      <c r="FM42" s="100"/>
      <c r="FN42" s="100"/>
      <c r="FO42" s="99"/>
      <c r="FP42" s="100"/>
      <c r="FQ42" s="100"/>
      <c r="FR42" s="100"/>
      <c r="FS42" s="100"/>
      <c r="FT42" s="100"/>
      <c r="FU42" s="99"/>
      <c r="FV42" s="100"/>
      <c r="FW42" s="100"/>
      <c r="FX42" s="100"/>
      <c r="FY42" s="100"/>
      <c r="FZ42" s="100"/>
      <c r="GA42" s="99"/>
      <c r="GB42" s="100"/>
      <c r="GC42" s="100"/>
      <c r="GD42" s="100"/>
      <c r="GE42" s="100"/>
      <c r="GF42" s="100"/>
      <c r="GG42" s="99"/>
      <c r="GH42" s="100"/>
      <c r="GI42" s="100"/>
      <c r="GJ42" s="100"/>
      <c r="GK42" s="100"/>
      <c r="GL42" s="100"/>
      <c r="GM42" s="99"/>
      <c r="GN42" s="100"/>
      <c r="GO42" s="100"/>
      <c r="GP42" s="100"/>
      <c r="GQ42" s="100"/>
      <c r="GR42" s="100"/>
      <c r="GS42" s="99"/>
      <c r="GT42" s="100"/>
      <c r="GU42" s="100"/>
      <c r="GV42" s="100"/>
      <c r="GW42" s="100"/>
      <c r="GX42" s="100"/>
      <c r="GY42" s="99"/>
      <c r="GZ42" s="100"/>
      <c r="HA42" s="100"/>
      <c r="HB42" s="100"/>
      <c r="HC42" s="100"/>
      <c r="HD42" s="100"/>
      <c r="HE42" s="99"/>
      <c r="HF42" s="100"/>
      <c r="HG42" s="100"/>
      <c r="HH42" s="100"/>
      <c r="HI42" s="100"/>
      <c r="HJ42" s="100"/>
      <c r="HK42" s="99"/>
      <c r="HL42" s="100"/>
      <c r="HM42" s="100"/>
      <c r="HN42" s="100"/>
      <c r="HO42" s="100"/>
      <c r="HP42" s="100"/>
      <c r="HQ42" s="99"/>
      <c r="HR42" s="100"/>
      <c r="HS42" s="100"/>
      <c r="HT42" s="100"/>
      <c r="HU42" s="100"/>
      <c r="HV42" s="100"/>
      <c r="HW42" s="99"/>
      <c r="HX42" s="100"/>
      <c r="HY42" s="100"/>
      <c r="HZ42" s="100"/>
      <c r="IA42" s="100"/>
      <c r="IB42" s="100"/>
      <c r="IC42" s="99"/>
      <c r="ID42" s="100"/>
      <c r="IE42" s="100"/>
      <c r="IF42" s="100"/>
      <c r="IG42" s="100"/>
      <c r="IH42" s="100"/>
      <c r="II42" s="99"/>
      <c r="IJ42" s="100"/>
      <c r="IK42" s="100"/>
      <c r="IL42" s="100"/>
    </row>
    <row r="43" spans="1:246" ht="14.1" customHeight="1" x14ac:dyDescent="0.2">
      <c r="A43" s="101" t="s">
        <v>34</v>
      </c>
      <c r="B43" s="102"/>
      <c r="C43" s="102"/>
      <c r="D43" s="102"/>
      <c r="E43" s="102"/>
      <c r="F43" s="102"/>
      <c r="G43" s="86"/>
      <c r="H43" s="86"/>
      <c r="I43" s="87"/>
      <c r="J43" s="86"/>
      <c r="K43" s="86"/>
      <c r="L43" s="86"/>
      <c r="M43" s="86"/>
      <c r="N43" s="86"/>
      <c r="O43" s="87"/>
      <c r="P43" s="86"/>
      <c r="Q43" s="86"/>
      <c r="R43" s="86"/>
      <c r="S43" s="86"/>
      <c r="T43" s="86"/>
      <c r="U43" s="87"/>
      <c r="V43" s="86"/>
      <c r="W43" s="86"/>
      <c r="X43" s="86"/>
      <c r="Y43" s="86"/>
      <c r="Z43" s="86"/>
      <c r="AA43" s="87"/>
      <c r="AB43" s="86"/>
      <c r="AC43" s="86"/>
      <c r="AD43" s="86"/>
      <c r="AE43" s="86"/>
      <c r="AF43" s="86"/>
      <c r="AG43" s="87"/>
      <c r="AH43" s="86"/>
      <c r="AI43" s="86"/>
      <c r="AJ43" s="86"/>
      <c r="AK43" s="86"/>
      <c r="AL43" s="86"/>
      <c r="AM43" s="87"/>
      <c r="AN43" s="86"/>
      <c r="AO43" s="86"/>
      <c r="AP43" s="86"/>
      <c r="AQ43" s="86"/>
      <c r="AR43" s="86"/>
      <c r="AS43" s="87"/>
      <c r="AT43" s="86"/>
      <c r="AU43" s="86"/>
      <c r="AV43" s="86"/>
      <c r="AW43" s="86"/>
      <c r="AX43" s="86"/>
      <c r="AY43" s="87"/>
      <c r="AZ43" s="86"/>
      <c r="BA43" s="86"/>
      <c r="BB43" s="86"/>
      <c r="BC43" s="86"/>
      <c r="BD43" s="86"/>
      <c r="BE43" s="87"/>
      <c r="BF43" s="86"/>
      <c r="BG43" s="86"/>
      <c r="BH43" s="86"/>
      <c r="BI43" s="86"/>
      <c r="BJ43" s="86"/>
      <c r="BK43" s="87"/>
      <c r="BL43" s="86"/>
      <c r="BM43" s="86"/>
      <c r="BN43" s="86"/>
      <c r="BO43" s="86"/>
      <c r="BP43" s="86"/>
      <c r="BQ43" s="87"/>
      <c r="BR43" s="86"/>
      <c r="BS43" s="86"/>
      <c r="BT43" s="86"/>
      <c r="BU43" s="86"/>
      <c r="BV43" s="86"/>
      <c r="BW43" s="87"/>
      <c r="BX43" s="86"/>
      <c r="BY43" s="86"/>
      <c r="BZ43" s="86"/>
      <c r="CA43" s="86"/>
      <c r="CB43" s="86"/>
      <c r="CC43" s="87"/>
      <c r="CD43" s="86"/>
      <c r="CE43" s="86"/>
      <c r="CF43" s="86"/>
      <c r="CG43" s="86"/>
      <c r="CH43" s="86"/>
      <c r="CI43" s="87"/>
      <c r="CJ43" s="86"/>
      <c r="CK43" s="86"/>
      <c r="CL43" s="86"/>
      <c r="CM43" s="86"/>
      <c r="CN43" s="86"/>
      <c r="CO43" s="87"/>
      <c r="CP43" s="86"/>
      <c r="CQ43" s="86"/>
      <c r="CR43" s="86"/>
      <c r="CS43" s="86"/>
      <c r="CT43" s="86"/>
      <c r="CU43" s="87"/>
      <c r="CV43" s="86"/>
      <c r="CW43" s="86"/>
      <c r="CX43" s="86"/>
      <c r="CY43" s="86"/>
      <c r="CZ43" s="86"/>
      <c r="DA43" s="87"/>
      <c r="DB43" s="86"/>
      <c r="DC43" s="86"/>
      <c r="DD43" s="86"/>
      <c r="DE43" s="86"/>
      <c r="DF43" s="86"/>
      <c r="DG43" s="87"/>
      <c r="DH43" s="86"/>
      <c r="DI43" s="86"/>
      <c r="DJ43" s="86"/>
      <c r="DK43" s="86"/>
      <c r="DL43" s="86"/>
      <c r="DM43" s="87"/>
      <c r="DN43" s="86"/>
      <c r="DO43" s="86"/>
      <c r="DP43" s="86"/>
      <c r="DQ43" s="86"/>
      <c r="DR43" s="86"/>
      <c r="DS43" s="87"/>
      <c r="DT43" s="86"/>
      <c r="DU43" s="86"/>
      <c r="DV43" s="86"/>
      <c r="DW43" s="86"/>
      <c r="DX43" s="86"/>
      <c r="DY43" s="87"/>
      <c r="DZ43" s="86"/>
      <c r="EA43" s="86"/>
      <c r="EB43" s="86"/>
      <c r="EC43" s="86"/>
      <c r="ED43" s="86"/>
      <c r="EE43" s="87"/>
      <c r="EF43" s="86"/>
      <c r="EG43" s="86"/>
      <c r="EH43" s="86"/>
      <c r="EI43" s="86"/>
      <c r="EJ43" s="86"/>
      <c r="EK43" s="87"/>
      <c r="EL43" s="86"/>
      <c r="EM43" s="86"/>
      <c r="EN43" s="86"/>
      <c r="EO43" s="86"/>
      <c r="EP43" s="86"/>
      <c r="EQ43" s="87"/>
      <c r="ER43" s="86"/>
      <c r="ES43" s="86"/>
      <c r="ET43" s="86"/>
      <c r="EU43" s="86"/>
      <c r="EV43" s="86"/>
      <c r="EW43" s="87"/>
      <c r="EX43" s="86"/>
      <c r="EY43" s="86"/>
      <c r="EZ43" s="86"/>
      <c r="FA43" s="86"/>
      <c r="FB43" s="86"/>
      <c r="FC43" s="87"/>
      <c r="FD43" s="86"/>
      <c r="FE43" s="86"/>
      <c r="FF43" s="86"/>
      <c r="FG43" s="86"/>
      <c r="FH43" s="86"/>
      <c r="FI43" s="87"/>
      <c r="FJ43" s="86"/>
      <c r="FK43" s="86"/>
      <c r="FL43" s="86"/>
      <c r="FM43" s="86"/>
      <c r="FN43" s="86"/>
      <c r="FO43" s="87"/>
      <c r="FP43" s="86"/>
      <c r="FQ43" s="86"/>
      <c r="FR43" s="86"/>
      <c r="FS43" s="86"/>
      <c r="FT43" s="86"/>
      <c r="FU43" s="87"/>
      <c r="FV43" s="86"/>
      <c r="FW43" s="86"/>
      <c r="FX43" s="86"/>
      <c r="FY43" s="86"/>
      <c r="FZ43" s="86"/>
      <c r="GA43" s="87"/>
      <c r="GB43" s="86"/>
      <c r="GC43" s="86"/>
      <c r="GD43" s="86"/>
      <c r="GE43" s="86"/>
      <c r="GF43" s="86"/>
      <c r="GG43" s="87"/>
      <c r="GH43" s="86"/>
      <c r="GI43" s="86"/>
      <c r="GJ43" s="86"/>
      <c r="GK43" s="86"/>
      <c r="GL43" s="86"/>
      <c r="GM43" s="87"/>
      <c r="GN43" s="86"/>
      <c r="GO43" s="86"/>
      <c r="GP43" s="86"/>
      <c r="GQ43" s="86"/>
      <c r="GR43" s="86"/>
      <c r="GS43" s="87"/>
      <c r="GT43" s="86"/>
      <c r="GU43" s="86"/>
      <c r="GV43" s="86"/>
      <c r="GW43" s="86"/>
      <c r="GX43" s="86"/>
      <c r="GY43" s="87"/>
      <c r="GZ43" s="86"/>
      <c r="HA43" s="86"/>
      <c r="HB43" s="86"/>
      <c r="HC43" s="86"/>
      <c r="HD43" s="86"/>
      <c r="HE43" s="87"/>
      <c r="HF43" s="86"/>
      <c r="HG43" s="86"/>
      <c r="HH43" s="86"/>
      <c r="HI43" s="86"/>
      <c r="HJ43" s="86"/>
      <c r="HK43" s="87"/>
      <c r="HL43" s="86"/>
      <c r="HM43" s="86"/>
      <c r="HN43" s="86"/>
      <c r="HO43" s="86"/>
      <c r="HP43" s="86"/>
      <c r="HQ43" s="87"/>
      <c r="HR43" s="86"/>
      <c r="HS43" s="86"/>
      <c r="HT43" s="86"/>
      <c r="HU43" s="86"/>
      <c r="HV43" s="86"/>
      <c r="HW43" s="87"/>
      <c r="HX43" s="86"/>
      <c r="HY43" s="86"/>
      <c r="HZ43" s="86"/>
      <c r="IA43" s="86"/>
      <c r="IB43" s="86"/>
      <c r="IC43" s="87"/>
      <c r="ID43" s="86"/>
      <c r="IE43" s="86"/>
      <c r="IF43" s="86"/>
      <c r="IG43" s="86"/>
      <c r="IH43" s="86"/>
      <c r="II43" s="87"/>
      <c r="IJ43" s="86"/>
      <c r="IK43" s="86"/>
      <c r="IL43" s="86"/>
    </row>
    <row r="44" spans="1:246" x14ac:dyDescent="0.2">
      <c r="A44" s="101"/>
      <c r="B44" s="102"/>
      <c r="C44" s="102"/>
      <c r="D44" s="102"/>
      <c r="E44" s="102"/>
      <c r="F44" s="102"/>
      <c r="G44" s="84"/>
      <c r="H44" s="84"/>
      <c r="I44" s="99"/>
      <c r="J44" s="100"/>
      <c r="K44" s="100"/>
      <c r="L44" s="100"/>
      <c r="M44" s="100"/>
      <c r="N44" s="100"/>
      <c r="O44" s="99"/>
      <c r="P44" s="100"/>
      <c r="Q44" s="100"/>
      <c r="R44" s="100"/>
      <c r="S44" s="100"/>
      <c r="T44" s="100"/>
      <c r="U44" s="99"/>
      <c r="V44" s="100"/>
      <c r="W44" s="100"/>
      <c r="X44" s="100"/>
      <c r="Y44" s="100"/>
      <c r="Z44" s="100"/>
      <c r="AA44" s="99"/>
      <c r="AB44" s="100"/>
      <c r="AC44" s="100"/>
      <c r="AD44" s="100"/>
      <c r="AE44" s="100"/>
      <c r="AF44" s="100"/>
      <c r="AG44" s="99"/>
      <c r="AH44" s="100"/>
      <c r="AI44" s="100"/>
      <c r="AJ44" s="100"/>
      <c r="AK44" s="100"/>
      <c r="AL44" s="100"/>
      <c r="AM44" s="99"/>
      <c r="AN44" s="100"/>
      <c r="AO44" s="100"/>
      <c r="AP44" s="100"/>
      <c r="AQ44" s="100"/>
      <c r="AR44" s="100"/>
      <c r="AS44" s="99"/>
      <c r="AT44" s="100"/>
      <c r="AU44" s="100"/>
      <c r="AV44" s="100"/>
      <c r="AW44" s="100"/>
      <c r="AX44" s="100"/>
      <c r="AY44" s="99"/>
      <c r="AZ44" s="100"/>
      <c r="BA44" s="100"/>
      <c r="BB44" s="100"/>
      <c r="BC44" s="100"/>
      <c r="BD44" s="100"/>
      <c r="BE44" s="99"/>
      <c r="BF44" s="100"/>
      <c r="BG44" s="100"/>
      <c r="BH44" s="100"/>
      <c r="BI44" s="100"/>
      <c r="BJ44" s="100"/>
      <c r="BK44" s="99"/>
      <c r="BL44" s="100"/>
      <c r="BM44" s="100"/>
      <c r="BN44" s="100"/>
      <c r="BO44" s="100"/>
      <c r="BP44" s="100"/>
      <c r="BQ44" s="99"/>
      <c r="BR44" s="100"/>
      <c r="BS44" s="100"/>
      <c r="BT44" s="100"/>
      <c r="BU44" s="100"/>
      <c r="BV44" s="100"/>
      <c r="BW44" s="99"/>
      <c r="BX44" s="100"/>
      <c r="BY44" s="100"/>
      <c r="BZ44" s="100"/>
      <c r="CA44" s="100"/>
      <c r="CB44" s="100"/>
      <c r="CC44" s="99"/>
      <c r="CD44" s="100"/>
      <c r="CE44" s="100"/>
      <c r="CF44" s="100"/>
      <c r="CG44" s="100"/>
      <c r="CH44" s="100"/>
      <c r="CI44" s="99"/>
      <c r="CJ44" s="100"/>
      <c r="CK44" s="100"/>
      <c r="CL44" s="100"/>
      <c r="CM44" s="100"/>
      <c r="CN44" s="100"/>
      <c r="CO44" s="99"/>
      <c r="CP44" s="100"/>
      <c r="CQ44" s="100"/>
      <c r="CR44" s="100"/>
      <c r="CS44" s="100"/>
      <c r="CT44" s="100"/>
      <c r="CU44" s="99"/>
      <c r="CV44" s="100"/>
      <c r="CW44" s="100"/>
      <c r="CX44" s="100"/>
      <c r="CY44" s="100"/>
      <c r="CZ44" s="100"/>
      <c r="DA44" s="99"/>
      <c r="DB44" s="100"/>
      <c r="DC44" s="100"/>
      <c r="DD44" s="100"/>
      <c r="DE44" s="100"/>
      <c r="DF44" s="100"/>
      <c r="DG44" s="99"/>
      <c r="DH44" s="100"/>
      <c r="DI44" s="100"/>
      <c r="DJ44" s="100"/>
      <c r="DK44" s="100"/>
      <c r="DL44" s="100"/>
      <c r="DM44" s="99"/>
      <c r="DN44" s="100"/>
      <c r="DO44" s="100"/>
      <c r="DP44" s="100"/>
      <c r="DQ44" s="100"/>
      <c r="DR44" s="100"/>
      <c r="DS44" s="99"/>
      <c r="DT44" s="100"/>
      <c r="DU44" s="100"/>
      <c r="DV44" s="100"/>
      <c r="DW44" s="100"/>
      <c r="DX44" s="100"/>
      <c r="DY44" s="99"/>
      <c r="DZ44" s="100"/>
      <c r="EA44" s="100"/>
      <c r="EB44" s="100"/>
      <c r="EC44" s="100"/>
      <c r="ED44" s="100"/>
      <c r="EE44" s="99"/>
      <c r="EF44" s="100"/>
      <c r="EG44" s="100"/>
      <c r="EH44" s="100"/>
      <c r="EI44" s="100"/>
      <c r="EJ44" s="100"/>
      <c r="EK44" s="99"/>
      <c r="EL44" s="100"/>
      <c r="EM44" s="100"/>
      <c r="EN44" s="100"/>
      <c r="EO44" s="100"/>
      <c r="EP44" s="100"/>
      <c r="EQ44" s="99"/>
      <c r="ER44" s="100"/>
      <c r="ES44" s="100"/>
      <c r="ET44" s="100"/>
      <c r="EU44" s="100"/>
      <c r="EV44" s="100"/>
      <c r="EW44" s="99"/>
      <c r="EX44" s="100"/>
      <c r="EY44" s="100"/>
      <c r="EZ44" s="100"/>
      <c r="FA44" s="100"/>
      <c r="FB44" s="100"/>
      <c r="FC44" s="99"/>
      <c r="FD44" s="100"/>
      <c r="FE44" s="100"/>
      <c r="FF44" s="100"/>
      <c r="FG44" s="100"/>
      <c r="FH44" s="100"/>
      <c r="FI44" s="99"/>
      <c r="FJ44" s="100"/>
      <c r="FK44" s="100"/>
      <c r="FL44" s="100"/>
      <c r="FM44" s="100"/>
      <c r="FN44" s="100"/>
      <c r="FO44" s="99"/>
      <c r="FP44" s="100"/>
      <c r="FQ44" s="100"/>
      <c r="FR44" s="100"/>
      <c r="FS44" s="100"/>
      <c r="FT44" s="100"/>
      <c r="FU44" s="99"/>
      <c r="FV44" s="100"/>
      <c r="FW44" s="100"/>
      <c r="FX44" s="100"/>
      <c r="FY44" s="100"/>
      <c r="FZ44" s="100"/>
      <c r="GA44" s="99"/>
      <c r="GB44" s="100"/>
      <c r="GC44" s="100"/>
      <c r="GD44" s="100"/>
      <c r="GE44" s="100"/>
      <c r="GF44" s="100"/>
      <c r="GG44" s="99"/>
      <c r="GH44" s="100"/>
      <c r="GI44" s="100"/>
      <c r="GJ44" s="100"/>
      <c r="GK44" s="100"/>
      <c r="GL44" s="100"/>
      <c r="GM44" s="99"/>
      <c r="GN44" s="100"/>
      <c r="GO44" s="100"/>
      <c r="GP44" s="100"/>
      <c r="GQ44" s="100"/>
      <c r="GR44" s="100"/>
      <c r="GS44" s="99"/>
      <c r="GT44" s="100"/>
      <c r="GU44" s="100"/>
      <c r="GV44" s="100"/>
      <c r="GW44" s="100"/>
      <c r="GX44" s="100"/>
      <c r="GY44" s="99"/>
      <c r="GZ44" s="100"/>
      <c r="HA44" s="100"/>
      <c r="HB44" s="100"/>
      <c r="HC44" s="100"/>
      <c r="HD44" s="100"/>
      <c r="HE44" s="99"/>
      <c r="HF44" s="100"/>
      <c r="HG44" s="100"/>
      <c r="HH44" s="100"/>
      <c r="HI44" s="100"/>
      <c r="HJ44" s="100"/>
      <c r="HK44" s="99"/>
      <c r="HL44" s="100"/>
      <c r="HM44" s="100"/>
      <c r="HN44" s="100"/>
      <c r="HO44" s="100"/>
      <c r="HP44" s="100"/>
      <c r="HQ44" s="99"/>
      <c r="HR44" s="100"/>
      <c r="HS44" s="100"/>
      <c r="HT44" s="100"/>
      <c r="HU44" s="100"/>
      <c r="HV44" s="100"/>
      <c r="HW44" s="99"/>
      <c r="HX44" s="100"/>
      <c r="HY44" s="100"/>
      <c r="HZ44" s="100"/>
      <c r="IA44" s="100"/>
      <c r="IB44" s="100"/>
      <c r="IC44" s="99"/>
      <c r="ID44" s="100"/>
      <c r="IE44" s="100"/>
      <c r="IF44" s="100"/>
      <c r="IG44" s="100"/>
      <c r="IH44" s="100"/>
      <c r="II44" s="99"/>
      <c r="IJ44" s="100"/>
      <c r="IK44" s="100"/>
      <c r="IL44" s="100"/>
    </row>
    <row r="45" spans="1:246" x14ac:dyDescent="0.2">
      <c r="A45" s="103" t="s">
        <v>35</v>
      </c>
      <c r="B45" s="104"/>
      <c r="C45" s="104"/>
      <c r="D45" s="104"/>
      <c r="E45" s="104"/>
      <c r="F45" s="104"/>
      <c r="G45" s="86"/>
      <c r="H45" s="86"/>
      <c r="I45" s="87"/>
      <c r="J45" s="86"/>
      <c r="K45" s="86"/>
      <c r="L45" s="86"/>
      <c r="M45" s="86"/>
      <c r="N45" s="86"/>
      <c r="O45" s="87"/>
      <c r="P45" s="86"/>
      <c r="Q45" s="86"/>
      <c r="R45" s="86"/>
      <c r="S45" s="86"/>
      <c r="T45" s="86"/>
      <c r="U45" s="87"/>
      <c r="V45" s="86"/>
      <c r="W45" s="86"/>
      <c r="X45" s="86"/>
      <c r="Y45" s="86"/>
      <c r="Z45" s="86"/>
      <c r="AA45" s="87"/>
      <c r="AB45" s="86"/>
      <c r="AC45" s="86"/>
      <c r="AD45" s="86"/>
      <c r="AE45" s="86"/>
      <c r="AF45" s="86"/>
      <c r="AG45" s="87"/>
      <c r="AH45" s="86"/>
      <c r="AI45" s="86"/>
      <c r="AJ45" s="86"/>
      <c r="AK45" s="86"/>
      <c r="AL45" s="86"/>
      <c r="AM45" s="87"/>
      <c r="AN45" s="86"/>
      <c r="AO45" s="86"/>
      <c r="AP45" s="86"/>
      <c r="AQ45" s="86"/>
      <c r="AR45" s="86"/>
      <c r="AS45" s="87"/>
      <c r="AT45" s="86"/>
      <c r="AU45" s="86"/>
      <c r="AV45" s="86"/>
      <c r="AW45" s="86"/>
      <c r="AX45" s="86"/>
      <c r="AY45" s="87"/>
      <c r="AZ45" s="86"/>
      <c r="BA45" s="86"/>
      <c r="BB45" s="86"/>
      <c r="BC45" s="86"/>
      <c r="BD45" s="86"/>
      <c r="BE45" s="87"/>
      <c r="BF45" s="86"/>
      <c r="BG45" s="86"/>
      <c r="BH45" s="86"/>
      <c r="BI45" s="86"/>
      <c r="BJ45" s="86"/>
      <c r="BK45" s="87"/>
      <c r="BL45" s="86"/>
      <c r="BM45" s="86"/>
      <c r="BN45" s="86"/>
      <c r="BO45" s="86"/>
      <c r="BP45" s="86"/>
      <c r="BQ45" s="87"/>
      <c r="BR45" s="86"/>
      <c r="BS45" s="86"/>
      <c r="BT45" s="86"/>
      <c r="BU45" s="86"/>
      <c r="BV45" s="86"/>
      <c r="BW45" s="87"/>
      <c r="BX45" s="86"/>
      <c r="BY45" s="86"/>
      <c r="BZ45" s="86"/>
      <c r="CA45" s="86"/>
      <c r="CB45" s="86"/>
      <c r="CC45" s="87"/>
      <c r="CD45" s="86"/>
      <c r="CE45" s="86"/>
      <c r="CF45" s="86"/>
      <c r="CG45" s="86"/>
      <c r="CH45" s="86"/>
      <c r="CI45" s="87"/>
      <c r="CJ45" s="86"/>
      <c r="CK45" s="86"/>
      <c r="CL45" s="86"/>
      <c r="CM45" s="86"/>
      <c r="CN45" s="86"/>
      <c r="CO45" s="87"/>
      <c r="CP45" s="86"/>
      <c r="CQ45" s="86"/>
      <c r="CR45" s="86"/>
      <c r="CS45" s="86"/>
      <c r="CT45" s="86"/>
      <c r="CU45" s="87"/>
      <c r="CV45" s="86"/>
      <c r="CW45" s="86"/>
      <c r="CX45" s="86"/>
      <c r="CY45" s="86"/>
      <c r="CZ45" s="86"/>
      <c r="DA45" s="87"/>
      <c r="DB45" s="86"/>
      <c r="DC45" s="86"/>
      <c r="DD45" s="86"/>
      <c r="DE45" s="86"/>
      <c r="DF45" s="86"/>
      <c r="DG45" s="87"/>
      <c r="DH45" s="86"/>
      <c r="DI45" s="86"/>
      <c r="DJ45" s="86"/>
      <c r="DK45" s="86"/>
      <c r="DL45" s="86"/>
      <c r="DM45" s="87"/>
      <c r="DN45" s="86"/>
      <c r="DO45" s="86"/>
      <c r="DP45" s="86"/>
      <c r="DQ45" s="86"/>
      <c r="DR45" s="86"/>
      <c r="DS45" s="87"/>
      <c r="DT45" s="86"/>
      <c r="DU45" s="86"/>
      <c r="DV45" s="86"/>
      <c r="DW45" s="86"/>
      <c r="DX45" s="86"/>
      <c r="DY45" s="87"/>
      <c r="DZ45" s="86"/>
      <c r="EA45" s="86"/>
      <c r="EB45" s="86"/>
      <c r="EC45" s="86"/>
      <c r="ED45" s="86"/>
      <c r="EE45" s="87"/>
      <c r="EF45" s="86"/>
      <c r="EG45" s="86"/>
      <c r="EH45" s="86"/>
      <c r="EI45" s="86"/>
      <c r="EJ45" s="86"/>
      <c r="EK45" s="87"/>
      <c r="EL45" s="86"/>
      <c r="EM45" s="86"/>
      <c r="EN45" s="86"/>
      <c r="EO45" s="86"/>
      <c r="EP45" s="86"/>
      <c r="EQ45" s="87"/>
      <c r="ER45" s="86"/>
      <c r="ES45" s="86"/>
      <c r="ET45" s="86"/>
      <c r="EU45" s="86"/>
      <c r="EV45" s="86"/>
      <c r="EW45" s="87"/>
      <c r="EX45" s="86"/>
      <c r="EY45" s="86"/>
      <c r="EZ45" s="86"/>
      <c r="FA45" s="86"/>
      <c r="FB45" s="86"/>
      <c r="FC45" s="87"/>
      <c r="FD45" s="86"/>
      <c r="FE45" s="86"/>
      <c r="FF45" s="86"/>
      <c r="FG45" s="86"/>
      <c r="FH45" s="86"/>
      <c r="FI45" s="87"/>
      <c r="FJ45" s="86"/>
      <c r="FK45" s="86"/>
      <c r="FL45" s="86"/>
      <c r="FM45" s="86"/>
      <c r="FN45" s="86"/>
      <c r="FO45" s="87"/>
      <c r="FP45" s="86"/>
      <c r="FQ45" s="86"/>
      <c r="FR45" s="86"/>
      <c r="FS45" s="86"/>
      <c r="FT45" s="86"/>
      <c r="FU45" s="87"/>
      <c r="FV45" s="86"/>
      <c r="FW45" s="86"/>
      <c r="FX45" s="86"/>
      <c r="FY45" s="86"/>
      <c r="FZ45" s="86"/>
      <c r="GA45" s="87"/>
      <c r="GB45" s="86"/>
      <c r="GC45" s="86"/>
      <c r="GD45" s="86"/>
      <c r="GE45" s="86"/>
      <c r="GF45" s="86"/>
      <c r="GG45" s="87"/>
      <c r="GH45" s="86"/>
      <c r="GI45" s="86"/>
      <c r="GJ45" s="86"/>
      <c r="GK45" s="86"/>
      <c r="GL45" s="86"/>
      <c r="GM45" s="87"/>
      <c r="GN45" s="86"/>
      <c r="GO45" s="86"/>
      <c r="GP45" s="86"/>
      <c r="GQ45" s="86"/>
      <c r="GR45" s="86"/>
      <c r="GS45" s="87"/>
      <c r="GT45" s="86"/>
      <c r="GU45" s="86"/>
      <c r="GV45" s="86"/>
      <c r="GW45" s="86"/>
      <c r="GX45" s="86"/>
      <c r="GY45" s="87"/>
      <c r="GZ45" s="86"/>
      <c r="HA45" s="86"/>
      <c r="HB45" s="86"/>
      <c r="HC45" s="86"/>
      <c r="HD45" s="86"/>
      <c r="HE45" s="87"/>
      <c r="HF45" s="86"/>
      <c r="HG45" s="86"/>
      <c r="HH45" s="86"/>
      <c r="HI45" s="86"/>
      <c r="HJ45" s="86"/>
      <c r="HK45" s="87"/>
      <c r="HL45" s="86"/>
      <c r="HM45" s="86"/>
      <c r="HN45" s="86"/>
      <c r="HO45" s="86"/>
      <c r="HP45" s="86"/>
      <c r="HQ45" s="87"/>
      <c r="HR45" s="86"/>
      <c r="HS45" s="86"/>
      <c r="HT45" s="86"/>
      <c r="HU45" s="86"/>
      <c r="HV45" s="86"/>
      <c r="HW45" s="87"/>
      <c r="HX45" s="86"/>
      <c r="HY45" s="86"/>
      <c r="HZ45" s="86"/>
      <c r="IA45" s="86"/>
      <c r="IB45" s="86"/>
      <c r="IC45" s="87"/>
      <c r="ID45" s="86"/>
      <c r="IE45" s="86"/>
      <c r="IF45" s="86"/>
      <c r="IG45" s="86"/>
      <c r="IH45" s="86"/>
      <c r="II45" s="87"/>
      <c r="IJ45" s="86"/>
      <c r="IK45" s="86"/>
      <c r="IL45" s="86"/>
    </row>
    <row r="46" spans="1:246" ht="14.1" customHeight="1" x14ac:dyDescent="0.2">
      <c r="A46" s="101" t="s">
        <v>48</v>
      </c>
      <c r="B46" s="102"/>
      <c r="C46" s="102"/>
      <c r="D46" s="102"/>
      <c r="E46" s="102"/>
      <c r="F46" s="102"/>
      <c r="G46" s="102"/>
      <c r="H46" s="84"/>
      <c r="I46" s="101"/>
      <c r="J46" s="102"/>
      <c r="K46" s="102"/>
      <c r="L46" s="102"/>
      <c r="M46" s="102"/>
      <c r="N46" s="102"/>
      <c r="O46" s="101"/>
      <c r="P46" s="102"/>
      <c r="Q46" s="102"/>
      <c r="R46" s="102"/>
      <c r="S46" s="102"/>
      <c r="T46" s="102"/>
      <c r="U46" s="101"/>
      <c r="V46" s="102"/>
      <c r="W46" s="102"/>
      <c r="X46" s="102"/>
      <c r="Y46" s="102"/>
      <c r="Z46" s="102"/>
      <c r="AA46" s="101"/>
      <c r="AB46" s="102"/>
      <c r="AC46" s="102"/>
      <c r="AD46" s="102"/>
      <c r="AE46" s="102"/>
      <c r="AF46" s="102"/>
      <c r="AG46" s="101"/>
      <c r="AH46" s="102"/>
      <c r="AI46" s="102"/>
      <c r="AJ46" s="102"/>
      <c r="AK46" s="102"/>
      <c r="AL46" s="102"/>
      <c r="AM46" s="101"/>
      <c r="AN46" s="102"/>
      <c r="AO46" s="102"/>
      <c r="AP46" s="102"/>
      <c r="AQ46" s="102"/>
      <c r="AR46" s="102"/>
      <c r="AS46" s="101"/>
      <c r="AT46" s="102"/>
      <c r="AU46" s="102"/>
      <c r="AV46" s="102"/>
      <c r="AW46" s="102"/>
      <c r="AX46" s="102"/>
      <c r="AY46" s="101"/>
      <c r="AZ46" s="102"/>
      <c r="BA46" s="102"/>
      <c r="BB46" s="102"/>
      <c r="BC46" s="102"/>
      <c r="BD46" s="102"/>
      <c r="BE46" s="101"/>
      <c r="BF46" s="102"/>
      <c r="BG46" s="102"/>
      <c r="BH46" s="102"/>
      <c r="BI46" s="102"/>
      <c r="BJ46" s="102"/>
      <c r="BK46" s="101"/>
      <c r="BL46" s="102"/>
      <c r="BM46" s="102"/>
      <c r="BN46" s="102"/>
      <c r="BO46" s="102"/>
      <c r="BP46" s="102"/>
      <c r="BQ46" s="101"/>
      <c r="BR46" s="102"/>
      <c r="BS46" s="102"/>
      <c r="BT46" s="102"/>
      <c r="BU46" s="102"/>
      <c r="BV46" s="102"/>
      <c r="BW46" s="101"/>
      <c r="BX46" s="102"/>
      <c r="BY46" s="102"/>
      <c r="BZ46" s="102"/>
      <c r="CA46" s="102"/>
      <c r="CB46" s="102"/>
      <c r="CC46" s="101"/>
      <c r="CD46" s="102"/>
      <c r="CE46" s="102"/>
      <c r="CF46" s="102"/>
      <c r="CG46" s="102"/>
      <c r="CH46" s="102"/>
      <c r="CI46" s="101"/>
      <c r="CJ46" s="102"/>
      <c r="CK46" s="102"/>
      <c r="CL46" s="102"/>
      <c r="CM46" s="102"/>
      <c r="CN46" s="102"/>
      <c r="CO46" s="101"/>
      <c r="CP46" s="102"/>
      <c r="CQ46" s="102"/>
      <c r="CR46" s="102"/>
      <c r="CS46" s="102"/>
      <c r="CT46" s="102"/>
      <c r="CU46" s="101"/>
      <c r="CV46" s="102"/>
      <c r="CW46" s="102"/>
      <c r="CX46" s="102"/>
      <c r="CY46" s="102"/>
      <c r="CZ46" s="102"/>
      <c r="DA46" s="101"/>
      <c r="DB46" s="102"/>
      <c r="DC46" s="102"/>
      <c r="DD46" s="102"/>
      <c r="DE46" s="102"/>
      <c r="DF46" s="102"/>
      <c r="DG46" s="101"/>
      <c r="DH46" s="102"/>
      <c r="DI46" s="102"/>
      <c r="DJ46" s="102"/>
      <c r="DK46" s="102"/>
      <c r="DL46" s="102"/>
      <c r="DM46" s="101"/>
      <c r="DN46" s="102"/>
      <c r="DO46" s="102"/>
      <c r="DP46" s="102"/>
      <c r="DQ46" s="102"/>
      <c r="DR46" s="102"/>
      <c r="DS46" s="101"/>
      <c r="DT46" s="102"/>
      <c r="DU46" s="102"/>
      <c r="DV46" s="102"/>
      <c r="DW46" s="102"/>
      <c r="DX46" s="102"/>
      <c r="DY46" s="101"/>
      <c r="DZ46" s="102"/>
      <c r="EA46" s="102"/>
      <c r="EB46" s="102"/>
      <c r="EC46" s="102"/>
      <c r="ED46" s="102"/>
      <c r="EE46" s="101"/>
      <c r="EF46" s="102"/>
      <c r="EG46" s="102"/>
      <c r="EH46" s="102"/>
      <c r="EI46" s="102"/>
      <c r="EJ46" s="102"/>
      <c r="EK46" s="101"/>
      <c r="EL46" s="102"/>
      <c r="EM46" s="102"/>
      <c r="EN46" s="102"/>
      <c r="EO46" s="102"/>
      <c r="EP46" s="102"/>
      <c r="EQ46" s="101"/>
      <c r="ER46" s="102"/>
      <c r="ES46" s="102"/>
      <c r="ET46" s="102"/>
      <c r="EU46" s="102"/>
      <c r="EV46" s="102"/>
      <c r="EW46" s="101"/>
      <c r="EX46" s="102"/>
      <c r="EY46" s="102"/>
      <c r="EZ46" s="102"/>
      <c r="FA46" s="102"/>
      <c r="FB46" s="102"/>
      <c r="FC46" s="101"/>
      <c r="FD46" s="102"/>
      <c r="FE46" s="102"/>
      <c r="FF46" s="102"/>
      <c r="FG46" s="102"/>
      <c r="FH46" s="102"/>
      <c r="FI46" s="101"/>
      <c r="FJ46" s="102"/>
      <c r="FK46" s="102"/>
      <c r="FL46" s="102"/>
      <c r="FM46" s="102"/>
      <c r="FN46" s="102"/>
      <c r="FO46" s="101"/>
      <c r="FP46" s="102"/>
      <c r="FQ46" s="102"/>
      <c r="FR46" s="102"/>
      <c r="FS46" s="102"/>
      <c r="FT46" s="102"/>
      <c r="FU46" s="101"/>
      <c r="FV46" s="102"/>
      <c r="FW46" s="102"/>
      <c r="FX46" s="102"/>
      <c r="FY46" s="102"/>
      <c r="FZ46" s="102"/>
      <c r="GA46" s="101"/>
      <c r="GB46" s="102"/>
      <c r="GC46" s="102"/>
      <c r="GD46" s="102"/>
      <c r="GE46" s="102"/>
      <c r="GF46" s="102"/>
      <c r="GG46" s="101"/>
      <c r="GH46" s="102"/>
      <c r="GI46" s="102"/>
      <c r="GJ46" s="102"/>
      <c r="GK46" s="102"/>
      <c r="GL46" s="102"/>
      <c r="GM46" s="101"/>
      <c r="GN46" s="102"/>
      <c r="GO46" s="102"/>
      <c r="GP46" s="102"/>
      <c r="GQ46" s="102"/>
      <c r="GR46" s="102"/>
      <c r="GS46" s="101"/>
      <c r="GT46" s="102"/>
      <c r="GU46" s="102"/>
      <c r="GV46" s="102"/>
      <c r="GW46" s="102"/>
      <c r="GX46" s="102"/>
      <c r="GY46" s="101"/>
      <c r="GZ46" s="102"/>
      <c r="HA46" s="102"/>
      <c r="HB46" s="102"/>
      <c r="HC46" s="102"/>
      <c r="HD46" s="102"/>
      <c r="HE46" s="101"/>
      <c r="HF46" s="102"/>
      <c r="HG46" s="102"/>
      <c r="HH46" s="102"/>
      <c r="HI46" s="102"/>
      <c r="HJ46" s="102"/>
      <c r="HK46" s="101"/>
      <c r="HL46" s="102"/>
      <c r="HM46" s="102"/>
      <c r="HN46" s="102"/>
      <c r="HO46" s="102"/>
      <c r="HP46" s="102"/>
      <c r="HQ46" s="101"/>
      <c r="HR46" s="102"/>
      <c r="HS46" s="102"/>
      <c r="HT46" s="102"/>
      <c r="HU46" s="102"/>
      <c r="HV46" s="102"/>
      <c r="HW46" s="101"/>
      <c r="HX46" s="102"/>
      <c r="HY46" s="102"/>
      <c r="HZ46" s="102"/>
      <c r="IA46" s="102"/>
      <c r="IB46" s="102"/>
      <c r="IC46" s="101"/>
      <c r="ID46" s="102"/>
      <c r="IE46" s="102"/>
      <c r="IF46" s="102"/>
      <c r="IG46" s="102"/>
      <c r="IH46" s="102"/>
      <c r="II46" s="101"/>
      <c r="IJ46" s="102"/>
      <c r="IK46" s="102"/>
      <c r="IL46" s="102"/>
    </row>
    <row r="47" spans="1:246" x14ac:dyDescent="0.2">
      <c r="A47" s="85"/>
      <c r="B47" s="64"/>
      <c r="C47" s="64"/>
      <c r="D47" s="64"/>
      <c r="E47" s="64"/>
      <c r="F47" s="64"/>
      <c r="G47" s="87"/>
      <c r="H47" s="86"/>
      <c r="I47" s="87"/>
      <c r="J47" s="86"/>
      <c r="K47" s="86"/>
      <c r="L47" s="86"/>
      <c r="M47" s="86"/>
      <c r="N47" s="86"/>
      <c r="O47" s="87"/>
      <c r="P47" s="86"/>
      <c r="Q47" s="86"/>
      <c r="R47" s="86"/>
      <c r="S47" s="86"/>
      <c r="T47" s="86"/>
      <c r="U47" s="87"/>
      <c r="V47" s="86"/>
      <c r="W47" s="86"/>
      <c r="X47" s="86"/>
      <c r="Y47" s="86"/>
      <c r="Z47" s="86"/>
      <c r="AA47" s="87"/>
      <c r="AB47" s="86"/>
      <c r="AC47" s="86"/>
      <c r="AD47" s="86"/>
      <c r="AE47" s="86"/>
      <c r="AF47" s="86"/>
      <c r="AG47" s="87"/>
      <c r="AH47" s="86"/>
      <c r="AI47" s="86"/>
      <c r="AJ47" s="86"/>
      <c r="AK47" s="86"/>
      <c r="AL47" s="86"/>
      <c r="AM47" s="87"/>
      <c r="AN47" s="86"/>
      <c r="AO47" s="86"/>
      <c r="AP47" s="86"/>
      <c r="AQ47" s="86"/>
      <c r="AR47" s="86"/>
      <c r="AS47" s="87"/>
      <c r="AT47" s="86"/>
      <c r="AU47" s="86"/>
      <c r="AV47" s="86"/>
      <c r="AW47" s="86"/>
      <c r="AX47" s="86"/>
      <c r="AY47" s="87"/>
      <c r="AZ47" s="86"/>
      <c r="BA47" s="86"/>
      <c r="BB47" s="86"/>
      <c r="BC47" s="86"/>
      <c r="BD47" s="86"/>
      <c r="BE47" s="87"/>
      <c r="BF47" s="86"/>
      <c r="BG47" s="86"/>
      <c r="BH47" s="86"/>
      <c r="BI47" s="86"/>
      <c r="BJ47" s="86"/>
      <c r="BK47" s="87"/>
      <c r="BL47" s="86"/>
      <c r="BM47" s="86"/>
      <c r="BN47" s="86"/>
      <c r="BO47" s="86"/>
      <c r="BP47" s="86"/>
      <c r="BQ47" s="87"/>
      <c r="BR47" s="86"/>
      <c r="BS47" s="86"/>
      <c r="BT47" s="86"/>
      <c r="BU47" s="86"/>
      <c r="BV47" s="86"/>
      <c r="BW47" s="87"/>
      <c r="BX47" s="86"/>
      <c r="BY47" s="86"/>
      <c r="BZ47" s="86"/>
      <c r="CA47" s="86"/>
      <c r="CB47" s="86"/>
      <c r="CC47" s="87"/>
      <c r="CD47" s="86"/>
      <c r="CE47" s="86"/>
      <c r="CF47" s="86"/>
      <c r="CG47" s="86"/>
      <c r="CH47" s="86"/>
      <c r="CI47" s="87"/>
      <c r="CJ47" s="86"/>
      <c r="CK47" s="86"/>
      <c r="CL47" s="86"/>
      <c r="CM47" s="86"/>
      <c r="CN47" s="86"/>
      <c r="CO47" s="87"/>
      <c r="CP47" s="86"/>
      <c r="CQ47" s="86"/>
      <c r="CR47" s="86"/>
      <c r="CS47" s="86"/>
      <c r="CT47" s="86"/>
      <c r="CU47" s="87"/>
      <c r="CV47" s="86"/>
      <c r="CW47" s="86"/>
      <c r="CX47" s="86"/>
      <c r="CY47" s="86"/>
      <c r="CZ47" s="86"/>
      <c r="DA47" s="87"/>
      <c r="DB47" s="86"/>
      <c r="DC47" s="86"/>
      <c r="DD47" s="86"/>
      <c r="DE47" s="86"/>
      <c r="DF47" s="86"/>
      <c r="DG47" s="87"/>
      <c r="DH47" s="86"/>
      <c r="DI47" s="86"/>
      <c r="DJ47" s="86"/>
      <c r="DK47" s="86"/>
      <c r="DL47" s="86"/>
      <c r="DM47" s="87"/>
      <c r="DN47" s="86"/>
      <c r="DO47" s="86"/>
      <c r="DP47" s="86"/>
      <c r="DQ47" s="86"/>
      <c r="DR47" s="86"/>
      <c r="DS47" s="87"/>
      <c r="DT47" s="86"/>
      <c r="DU47" s="86"/>
      <c r="DV47" s="86"/>
      <c r="DW47" s="86"/>
      <c r="DX47" s="86"/>
      <c r="DY47" s="87"/>
      <c r="DZ47" s="86"/>
      <c r="EA47" s="86"/>
      <c r="EB47" s="86"/>
      <c r="EC47" s="86"/>
      <c r="ED47" s="86"/>
      <c r="EE47" s="87"/>
      <c r="EF47" s="86"/>
      <c r="EG47" s="86"/>
      <c r="EH47" s="86"/>
      <c r="EI47" s="86"/>
      <c r="EJ47" s="86"/>
      <c r="EK47" s="87"/>
      <c r="EL47" s="86"/>
      <c r="EM47" s="86"/>
      <c r="EN47" s="86"/>
      <c r="EO47" s="86"/>
      <c r="EP47" s="86"/>
      <c r="EQ47" s="87"/>
      <c r="ER47" s="86"/>
      <c r="ES47" s="86"/>
      <c r="ET47" s="86"/>
      <c r="EU47" s="86"/>
      <c r="EV47" s="86"/>
      <c r="EW47" s="87"/>
      <c r="EX47" s="86"/>
      <c r="EY47" s="86"/>
      <c r="EZ47" s="86"/>
      <c r="FA47" s="86"/>
      <c r="FB47" s="86"/>
      <c r="FC47" s="87"/>
      <c r="FD47" s="86"/>
      <c r="FE47" s="86"/>
      <c r="FF47" s="86"/>
      <c r="FG47" s="86"/>
      <c r="FH47" s="86"/>
      <c r="FI47" s="87"/>
      <c r="FJ47" s="86"/>
      <c r="FK47" s="86"/>
      <c r="FL47" s="86"/>
      <c r="FM47" s="86"/>
      <c r="FN47" s="86"/>
      <c r="FO47" s="87"/>
      <c r="FP47" s="86"/>
      <c r="FQ47" s="86"/>
      <c r="FR47" s="86"/>
      <c r="FS47" s="86"/>
      <c r="FT47" s="86"/>
      <c r="FU47" s="87"/>
      <c r="FV47" s="86"/>
      <c r="FW47" s="86"/>
      <c r="FX47" s="86"/>
      <c r="FY47" s="86"/>
      <c r="FZ47" s="86"/>
      <c r="GA47" s="87"/>
      <c r="GB47" s="86"/>
      <c r="GC47" s="86"/>
      <c r="GD47" s="86"/>
      <c r="GE47" s="86"/>
      <c r="GF47" s="86"/>
      <c r="GG47" s="87"/>
      <c r="GH47" s="86"/>
      <c r="GI47" s="86"/>
      <c r="GJ47" s="86"/>
      <c r="GK47" s="86"/>
      <c r="GL47" s="86"/>
      <c r="GM47" s="87"/>
      <c r="GN47" s="86"/>
      <c r="GO47" s="86"/>
      <c r="GP47" s="86"/>
      <c r="GQ47" s="86"/>
      <c r="GR47" s="86"/>
      <c r="GS47" s="87"/>
      <c r="GT47" s="86"/>
      <c r="GU47" s="86"/>
      <c r="GV47" s="86"/>
      <c r="GW47" s="86"/>
      <c r="GX47" s="86"/>
      <c r="GY47" s="87"/>
      <c r="GZ47" s="86"/>
      <c r="HA47" s="86"/>
      <c r="HB47" s="86"/>
      <c r="HC47" s="86"/>
      <c r="HD47" s="86"/>
      <c r="HE47" s="87"/>
      <c r="HF47" s="86"/>
      <c r="HG47" s="86"/>
      <c r="HH47" s="86"/>
      <c r="HI47" s="86"/>
      <c r="HJ47" s="86"/>
      <c r="HK47" s="87"/>
      <c r="HL47" s="86"/>
      <c r="HM47" s="86"/>
      <c r="HN47" s="86"/>
      <c r="HO47" s="86"/>
      <c r="HP47" s="86"/>
      <c r="HQ47" s="87"/>
      <c r="HR47" s="86"/>
      <c r="HS47" s="86"/>
      <c r="HT47" s="86"/>
      <c r="HU47" s="86"/>
      <c r="HV47" s="86"/>
      <c r="HW47" s="87"/>
      <c r="HX47" s="86"/>
      <c r="HY47" s="86"/>
      <c r="HZ47" s="86"/>
      <c r="IA47" s="86"/>
      <c r="IB47" s="86"/>
      <c r="IC47" s="87"/>
      <c r="ID47" s="86"/>
      <c r="IE47" s="86"/>
      <c r="IF47" s="86"/>
      <c r="IG47" s="86"/>
      <c r="IH47" s="86"/>
      <c r="II47" s="87"/>
      <c r="IJ47" s="86"/>
      <c r="IK47" s="86"/>
      <c r="IL47" s="86"/>
    </row>
    <row r="48" spans="1:246" x14ac:dyDescent="0.2">
      <c r="A48" s="103" t="s">
        <v>9</v>
      </c>
      <c r="B48" s="104"/>
      <c r="C48" s="104"/>
      <c r="D48" s="104"/>
      <c r="E48" s="104"/>
      <c r="F48" s="104"/>
      <c r="G48" s="84"/>
      <c r="H48" s="84"/>
      <c r="I48" s="99"/>
      <c r="J48" s="100"/>
      <c r="K48" s="100"/>
      <c r="L48" s="100"/>
      <c r="M48" s="100"/>
      <c r="N48" s="100"/>
      <c r="O48" s="99"/>
      <c r="P48" s="100"/>
      <c r="Q48" s="100"/>
      <c r="R48" s="100"/>
      <c r="S48" s="100"/>
      <c r="T48" s="100"/>
      <c r="U48" s="99"/>
      <c r="V48" s="100"/>
      <c r="W48" s="100"/>
      <c r="X48" s="100"/>
      <c r="Y48" s="100"/>
      <c r="Z48" s="100"/>
      <c r="AA48" s="99"/>
      <c r="AB48" s="100"/>
      <c r="AC48" s="100"/>
      <c r="AD48" s="100"/>
      <c r="AE48" s="100"/>
      <c r="AF48" s="100"/>
      <c r="AG48" s="99"/>
      <c r="AH48" s="100"/>
      <c r="AI48" s="100"/>
      <c r="AJ48" s="100"/>
      <c r="AK48" s="100"/>
      <c r="AL48" s="100"/>
      <c r="AM48" s="99"/>
      <c r="AN48" s="100"/>
      <c r="AO48" s="100"/>
      <c r="AP48" s="100"/>
      <c r="AQ48" s="100"/>
      <c r="AR48" s="100"/>
      <c r="AS48" s="99"/>
      <c r="AT48" s="100"/>
      <c r="AU48" s="100"/>
      <c r="AV48" s="100"/>
      <c r="AW48" s="100"/>
      <c r="AX48" s="100"/>
      <c r="AY48" s="99"/>
      <c r="AZ48" s="100"/>
      <c r="BA48" s="100"/>
      <c r="BB48" s="100"/>
      <c r="BC48" s="100"/>
      <c r="BD48" s="100"/>
      <c r="BE48" s="99"/>
      <c r="BF48" s="100"/>
      <c r="BG48" s="100"/>
      <c r="BH48" s="100"/>
      <c r="BI48" s="100"/>
      <c r="BJ48" s="100"/>
      <c r="BK48" s="99"/>
      <c r="BL48" s="100"/>
      <c r="BM48" s="100"/>
      <c r="BN48" s="100"/>
      <c r="BO48" s="100"/>
      <c r="BP48" s="100"/>
      <c r="BQ48" s="99"/>
      <c r="BR48" s="100"/>
      <c r="BS48" s="100"/>
      <c r="BT48" s="100"/>
      <c r="BU48" s="100"/>
      <c r="BV48" s="100"/>
      <c r="BW48" s="99"/>
      <c r="BX48" s="100"/>
      <c r="BY48" s="100"/>
      <c r="BZ48" s="100"/>
      <c r="CA48" s="100"/>
      <c r="CB48" s="100"/>
      <c r="CC48" s="99"/>
      <c r="CD48" s="100"/>
      <c r="CE48" s="100"/>
      <c r="CF48" s="100"/>
      <c r="CG48" s="100"/>
      <c r="CH48" s="100"/>
      <c r="CI48" s="99"/>
      <c r="CJ48" s="100"/>
      <c r="CK48" s="100"/>
      <c r="CL48" s="100"/>
      <c r="CM48" s="100"/>
      <c r="CN48" s="100"/>
      <c r="CO48" s="99"/>
      <c r="CP48" s="100"/>
      <c r="CQ48" s="100"/>
      <c r="CR48" s="100"/>
      <c r="CS48" s="100"/>
      <c r="CT48" s="100"/>
      <c r="CU48" s="99"/>
      <c r="CV48" s="100"/>
      <c r="CW48" s="100"/>
      <c r="CX48" s="100"/>
      <c r="CY48" s="100"/>
      <c r="CZ48" s="100"/>
      <c r="DA48" s="99"/>
      <c r="DB48" s="100"/>
      <c r="DC48" s="100"/>
      <c r="DD48" s="100"/>
      <c r="DE48" s="100"/>
      <c r="DF48" s="100"/>
      <c r="DG48" s="99"/>
      <c r="DH48" s="100"/>
      <c r="DI48" s="100"/>
      <c r="DJ48" s="100"/>
      <c r="DK48" s="100"/>
      <c r="DL48" s="100"/>
      <c r="DM48" s="99"/>
      <c r="DN48" s="100"/>
      <c r="DO48" s="100"/>
      <c r="DP48" s="100"/>
      <c r="DQ48" s="100"/>
      <c r="DR48" s="100"/>
      <c r="DS48" s="99"/>
      <c r="DT48" s="100"/>
      <c r="DU48" s="100"/>
      <c r="DV48" s="100"/>
      <c r="DW48" s="100"/>
      <c r="DX48" s="100"/>
      <c r="DY48" s="99"/>
      <c r="DZ48" s="100"/>
      <c r="EA48" s="100"/>
      <c r="EB48" s="100"/>
      <c r="EC48" s="100"/>
      <c r="ED48" s="100"/>
      <c r="EE48" s="99"/>
      <c r="EF48" s="100"/>
      <c r="EG48" s="100"/>
      <c r="EH48" s="100"/>
      <c r="EI48" s="100"/>
      <c r="EJ48" s="100"/>
      <c r="EK48" s="99"/>
      <c r="EL48" s="100"/>
      <c r="EM48" s="100"/>
      <c r="EN48" s="100"/>
      <c r="EO48" s="100"/>
      <c r="EP48" s="100"/>
      <c r="EQ48" s="99"/>
      <c r="ER48" s="100"/>
      <c r="ES48" s="100"/>
      <c r="ET48" s="100"/>
      <c r="EU48" s="100"/>
      <c r="EV48" s="100"/>
      <c r="EW48" s="99"/>
      <c r="EX48" s="100"/>
      <c r="EY48" s="100"/>
      <c r="EZ48" s="100"/>
      <c r="FA48" s="100"/>
      <c r="FB48" s="100"/>
      <c r="FC48" s="99"/>
      <c r="FD48" s="100"/>
      <c r="FE48" s="100"/>
      <c r="FF48" s="100"/>
      <c r="FG48" s="100"/>
      <c r="FH48" s="100"/>
      <c r="FI48" s="99"/>
      <c r="FJ48" s="100"/>
      <c r="FK48" s="100"/>
      <c r="FL48" s="100"/>
      <c r="FM48" s="100"/>
      <c r="FN48" s="100"/>
      <c r="FO48" s="99"/>
      <c r="FP48" s="100"/>
      <c r="FQ48" s="100"/>
      <c r="FR48" s="100"/>
      <c r="FS48" s="100"/>
      <c r="FT48" s="100"/>
      <c r="FU48" s="99"/>
      <c r="FV48" s="100"/>
      <c r="FW48" s="100"/>
      <c r="FX48" s="100"/>
      <c r="FY48" s="100"/>
      <c r="FZ48" s="100"/>
      <c r="GA48" s="99"/>
      <c r="GB48" s="100"/>
      <c r="GC48" s="100"/>
      <c r="GD48" s="100"/>
      <c r="GE48" s="100"/>
      <c r="GF48" s="100"/>
      <c r="GG48" s="99"/>
      <c r="GH48" s="100"/>
      <c r="GI48" s="100"/>
      <c r="GJ48" s="100"/>
      <c r="GK48" s="100"/>
      <c r="GL48" s="100"/>
      <c r="GM48" s="99"/>
      <c r="GN48" s="100"/>
      <c r="GO48" s="100"/>
      <c r="GP48" s="100"/>
      <c r="GQ48" s="100"/>
      <c r="GR48" s="100"/>
      <c r="GS48" s="99"/>
      <c r="GT48" s="100"/>
      <c r="GU48" s="100"/>
      <c r="GV48" s="100"/>
      <c r="GW48" s="100"/>
      <c r="GX48" s="100"/>
      <c r="GY48" s="99"/>
      <c r="GZ48" s="100"/>
      <c r="HA48" s="100"/>
      <c r="HB48" s="100"/>
      <c r="HC48" s="100"/>
      <c r="HD48" s="100"/>
      <c r="HE48" s="99"/>
      <c r="HF48" s="100"/>
      <c r="HG48" s="100"/>
      <c r="HH48" s="100"/>
      <c r="HI48" s="100"/>
      <c r="HJ48" s="100"/>
      <c r="HK48" s="99"/>
      <c r="HL48" s="100"/>
      <c r="HM48" s="100"/>
      <c r="HN48" s="100"/>
      <c r="HO48" s="100"/>
      <c r="HP48" s="100"/>
      <c r="HQ48" s="99"/>
      <c r="HR48" s="100"/>
      <c r="HS48" s="100"/>
      <c r="HT48" s="100"/>
      <c r="HU48" s="100"/>
      <c r="HV48" s="100"/>
      <c r="HW48" s="99"/>
      <c r="HX48" s="100"/>
      <c r="HY48" s="100"/>
      <c r="HZ48" s="100"/>
      <c r="IA48" s="100"/>
      <c r="IB48" s="100"/>
      <c r="IC48" s="99"/>
      <c r="ID48" s="100"/>
      <c r="IE48" s="100"/>
      <c r="IF48" s="100"/>
      <c r="IG48" s="100"/>
      <c r="IH48" s="100"/>
      <c r="II48" s="99"/>
      <c r="IJ48" s="100"/>
      <c r="IK48" s="100"/>
      <c r="IL48" s="100"/>
    </row>
    <row r="49" spans="1:246" ht="24.75" customHeight="1" x14ac:dyDescent="0.2">
      <c r="A49" s="101" t="s">
        <v>36</v>
      </c>
      <c r="B49" s="102"/>
      <c r="C49" s="102"/>
      <c r="D49" s="102"/>
      <c r="E49" s="102"/>
      <c r="F49" s="102"/>
      <c r="G49" s="102"/>
      <c r="H49" s="84"/>
      <c r="I49" s="99"/>
      <c r="J49" s="100"/>
      <c r="K49" s="100"/>
      <c r="L49" s="100"/>
      <c r="M49" s="100"/>
      <c r="N49" s="100"/>
      <c r="O49" s="99"/>
      <c r="P49" s="100"/>
      <c r="Q49" s="100"/>
      <c r="R49" s="100"/>
      <c r="S49" s="100"/>
      <c r="T49" s="100"/>
      <c r="U49" s="99"/>
      <c r="V49" s="100"/>
      <c r="W49" s="100"/>
      <c r="X49" s="100"/>
      <c r="Y49" s="100"/>
      <c r="Z49" s="100"/>
      <c r="AA49" s="99"/>
      <c r="AB49" s="100"/>
      <c r="AC49" s="100"/>
      <c r="AD49" s="100"/>
      <c r="AE49" s="100"/>
      <c r="AF49" s="100"/>
      <c r="AG49" s="99"/>
      <c r="AH49" s="100"/>
      <c r="AI49" s="100"/>
      <c r="AJ49" s="100"/>
      <c r="AK49" s="100"/>
      <c r="AL49" s="100"/>
      <c r="AM49" s="99"/>
      <c r="AN49" s="100"/>
      <c r="AO49" s="100"/>
      <c r="AP49" s="100"/>
      <c r="AQ49" s="100"/>
      <c r="AR49" s="100"/>
      <c r="AS49" s="99"/>
      <c r="AT49" s="100"/>
      <c r="AU49" s="100"/>
      <c r="AV49" s="100"/>
      <c r="AW49" s="100"/>
      <c r="AX49" s="100"/>
      <c r="AY49" s="99"/>
      <c r="AZ49" s="100"/>
      <c r="BA49" s="100"/>
      <c r="BB49" s="100"/>
      <c r="BC49" s="100"/>
      <c r="BD49" s="100"/>
      <c r="BE49" s="99"/>
      <c r="BF49" s="100"/>
      <c r="BG49" s="100"/>
      <c r="BH49" s="100"/>
      <c r="BI49" s="100"/>
      <c r="BJ49" s="100"/>
      <c r="BK49" s="99"/>
      <c r="BL49" s="100"/>
      <c r="BM49" s="100"/>
      <c r="BN49" s="100"/>
      <c r="BO49" s="100"/>
      <c r="BP49" s="100"/>
      <c r="BQ49" s="99"/>
      <c r="BR49" s="100"/>
      <c r="BS49" s="100"/>
      <c r="BT49" s="100"/>
      <c r="BU49" s="100"/>
      <c r="BV49" s="100"/>
      <c r="BW49" s="99"/>
      <c r="BX49" s="100"/>
      <c r="BY49" s="100"/>
      <c r="BZ49" s="100"/>
      <c r="CA49" s="100"/>
      <c r="CB49" s="100"/>
      <c r="CC49" s="99"/>
      <c r="CD49" s="100"/>
      <c r="CE49" s="100"/>
      <c r="CF49" s="100"/>
      <c r="CG49" s="100"/>
      <c r="CH49" s="100"/>
      <c r="CI49" s="99"/>
      <c r="CJ49" s="100"/>
      <c r="CK49" s="100"/>
      <c r="CL49" s="100"/>
      <c r="CM49" s="100"/>
      <c r="CN49" s="100"/>
      <c r="CO49" s="99"/>
      <c r="CP49" s="100"/>
      <c r="CQ49" s="100"/>
      <c r="CR49" s="100"/>
      <c r="CS49" s="100"/>
      <c r="CT49" s="100"/>
      <c r="CU49" s="99"/>
      <c r="CV49" s="100"/>
      <c r="CW49" s="100"/>
      <c r="CX49" s="100"/>
      <c r="CY49" s="100"/>
      <c r="CZ49" s="100"/>
      <c r="DA49" s="99"/>
      <c r="DB49" s="100"/>
      <c r="DC49" s="100"/>
      <c r="DD49" s="100"/>
      <c r="DE49" s="100"/>
      <c r="DF49" s="100"/>
      <c r="DG49" s="99"/>
      <c r="DH49" s="100"/>
      <c r="DI49" s="100"/>
      <c r="DJ49" s="100"/>
      <c r="DK49" s="100"/>
      <c r="DL49" s="100"/>
      <c r="DM49" s="99"/>
      <c r="DN49" s="100"/>
      <c r="DO49" s="100"/>
      <c r="DP49" s="100"/>
      <c r="DQ49" s="100"/>
      <c r="DR49" s="100"/>
      <c r="DS49" s="99"/>
      <c r="DT49" s="100"/>
      <c r="DU49" s="100"/>
      <c r="DV49" s="100"/>
      <c r="DW49" s="100"/>
      <c r="DX49" s="100"/>
      <c r="DY49" s="99"/>
      <c r="DZ49" s="100"/>
      <c r="EA49" s="100"/>
      <c r="EB49" s="100"/>
      <c r="EC49" s="100"/>
      <c r="ED49" s="100"/>
      <c r="EE49" s="99"/>
      <c r="EF49" s="100"/>
      <c r="EG49" s="100"/>
      <c r="EH49" s="100"/>
      <c r="EI49" s="100"/>
      <c r="EJ49" s="100"/>
      <c r="EK49" s="99"/>
      <c r="EL49" s="100"/>
      <c r="EM49" s="100"/>
      <c r="EN49" s="100"/>
      <c r="EO49" s="100"/>
      <c r="EP49" s="100"/>
      <c r="EQ49" s="99"/>
      <c r="ER49" s="100"/>
      <c r="ES49" s="100"/>
      <c r="ET49" s="100"/>
      <c r="EU49" s="100"/>
      <c r="EV49" s="100"/>
      <c r="EW49" s="99"/>
      <c r="EX49" s="100"/>
      <c r="EY49" s="100"/>
      <c r="EZ49" s="100"/>
      <c r="FA49" s="100"/>
      <c r="FB49" s="100"/>
      <c r="FC49" s="99"/>
      <c r="FD49" s="100"/>
      <c r="FE49" s="100"/>
      <c r="FF49" s="100"/>
      <c r="FG49" s="100"/>
      <c r="FH49" s="100"/>
      <c r="FI49" s="99"/>
      <c r="FJ49" s="100"/>
      <c r="FK49" s="100"/>
      <c r="FL49" s="100"/>
      <c r="FM49" s="100"/>
      <c r="FN49" s="100"/>
      <c r="FO49" s="99"/>
      <c r="FP49" s="100"/>
      <c r="FQ49" s="100"/>
      <c r="FR49" s="100"/>
      <c r="FS49" s="100"/>
      <c r="FT49" s="100"/>
      <c r="FU49" s="99"/>
      <c r="FV49" s="100"/>
      <c r="FW49" s="100"/>
      <c r="FX49" s="100"/>
      <c r="FY49" s="100"/>
      <c r="FZ49" s="100"/>
      <c r="GA49" s="99"/>
      <c r="GB49" s="100"/>
      <c r="GC49" s="100"/>
      <c r="GD49" s="100"/>
      <c r="GE49" s="100"/>
      <c r="GF49" s="100"/>
      <c r="GG49" s="99"/>
      <c r="GH49" s="100"/>
      <c r="GI49" s="100"/>
      <c r="GJ49" s="100"/>
      <c r="GK49" s="100"/>
      <c r="GL49" s="100"/>
      <c r="GM49" s="99"/>
      <c r="GN49" s="100"/>
      <c r="GO49" s="100"/>
      <c r="GP49" s="100"/>
      <c r="GQ49" s="100"/>
      <c r="GR49" s="100"/>
      <c r="GS49" s="99"/>
      <c r="GT49" s="100"/>
      <c r="GU49" s="100"/>
      <c r="GV49" s="100"/>
      <c r="GW49" s="100"/>
      <c r="GX49" s="100"/>
      <c r="GY49" s="99"/>
      <c r="GZ49" s="100"/>
      <c r="HA49" s="100"/>
      <c r="HB49" s="100"/>
      <c r="HC49" s="100"/>
      <c r="HD49" s="100"/>
      <c r="HE49" s="99"/>
      <c r="HF49" s="100"/>
      <c r="HG49" s="100"/>
      <c r="HH49" s="100"/>
      <c r="HI49" s="100"/>
      <c r="HJ49" s="100"/>
      <c r="HK49" s="99"/>
      <c r="HL49" s="100"/>
      <c r="HM49" s="100"/>
      <c r="HN49" s="100"/>
      <c r="HO49" s="100"/>
      <c r="HP49" s="100"/>
      <c r="HQ49" s="99"/>
      <c r="HR49" s="100"/>
      <c r="HS49" s="100"/>
      <c r="HT49" s="100"/>
      <c r="HU49" s="100"/>
      <c r="HV49" s="100"/>
      <c r="HW49" s="99"/>
      <c r="HX49" s="100"/>
      <c r="HY49" s="100"/>
      <c r="HZ49" s="100"/>
      <c r="IA49" s="100"/>
      <c r="IB49" s="100"/>
      <c r="IC49" s="99"/>
      <c r="ID49" s="100"/>
      <c r="IE49" s="100"/>
      <c r="IF49" s="100"/>
      <c r="IG49" s="100"/>
      <c r="IH49" s="100"/>
      <c r="II49" s="99"/>
      <c r="IJ49" s="100"/>
      <c r="IK49" s="100"/>
      <c r="IL49" s="100"/>
    </row>
    <row r="50" spans="1:246" x14ac:dyDescent="0.2">
      <c r="A50" s="85"/>
      <c r="B50" s="64"/>
      <c r="C50" s="64"/>
      <c r="D50" s="64"/>
      <c r="E50" s="64"/>
      <c r="F50" s="64"/>
      <c r="G50" s="87"/>
      <c r="H50" s="86"/>
      <c r="I50" s="87"/>
      <c r="J50" s="86"/>
      <c r="K50" s="86"/>
      <c r="L50" s="86"/>
      <c r="M50" s="86"/>
      <c r="N50" s="86"/>
      <c r="O50" s="87"/>
      <c r="P50" s="86"/>
      <c r="Q50" s="86"/>
      <c r="R50" s="86"/>
      <c r="S50" s="86"/>
      <c r="T50" s="86"/>
      <c r="U50" s="87"/>
      <c r="V50" s="86"/>
      <c r="W50" s="86"/>
      <c r="X50" s="86"/>
      <c r="Y50" s="86"/>
      <c r="Z50" s="86"/>
      <c r="AA50" s="87"/>
      <c r="AB50" s="86"/>
      <c r="AC50" s="86"/>
      <c r="AD50" s="86"/>
      <c r="AE50" s="86"/>
      <c r="AF50" s="86"/>
      <c r="AG50" s="87"/>
      <c r="AH50" s="86"/>
      <c r="AI50" s="86"/>
      <c r="AJ50" s="86"/>
      <c r="AK50" s="86"/>
      <c r="AL50" s="86"/>
      <c r="AM50" s="87"/>
      <c r="AN50" s="86"/>
      <c r="AO50" s="86"/>
      <c r="AP50" s="86"/>
      <c r="AQ50" s="86"/>
      <c r="AR50" s="86"/>
      <c r="AS50" s="87"/>
      <c r="AT50" s="86"/>
      <c r="AU50" s="86"/>
      <c r="AV50" s="86"/>
      <c r="AW50" s="86"/>
      <c r="AX50" s="86"/>
      <c r="AY50" s="87"/>
      <c r="AZ50" s="86"/>
      <c r="BA50" s="86"/>
      <c r="BB50" s="86"/>
      <c r="BC50" s="86"/>
      <c r="BD50" s="86"/>
      <c r="BE50" s="87"/>
      <c r="BF50" s="86"/>
      <c r="BG50" s="86"/>
      <c r="BH50" s="86"/>
      <c r="BI50" s="86"/>
      <c r="BJ50" s="86"/>
      <c r="BK50" s="87"/>
      <c r="BL50" s="86"/>
      <c r="BM50" s="86"/>
      <c r="BN50" s="86"/>
      <c r="BO50" s="86"/>
      <c r="BP50" s="86"/>
      <c r="BQ50" s="87"/>
      <c r="BR50" s="86"/>
      <c r="BS50" s="86"/>
      <c r="BT50" s="86"/>
      <c r="BU50" s="86"/>
      <c r="BV50" s="86"/>
      <c r="BW50" s="87"/>
      <c r="BX50" s="86"/>
      <c r="BY50" s="86"/>
      <c r="BZ50" s="86"/>
      <c r="CA50" s="86"/>
      <c r="CB50" s="86"/>
      <c r="CC50" s="87"/>
      <c r="CD50" s="86"/>
      <c r="CE50" s="86"/>
      <c r="CF50" s="86"/>
      <c r="CG50" s="86"/>
      <c r="CH50" s="86"/>
      <c r="CI50" s="87"/>
      <c r="CJ50" s="86"/>
      <c r="CK50" s="86"/>
      <c r="CL50" s="86"/>
      <c r="CM50" s="86"/>
      <c r="CN50" s="86"/>
      <c r="CO50" s="87"/>
      <c r="CP50" s="86"/>
      <c r="CQ50" s="86"/>
      <c r="CR50" s="86"/>
      <c r="CS50" s="86"/>
      <c r="CT50" s="86"/>
      <c r="CU50" s="87"/>
      <c r="CV50" s="86"/>
      <c r="CW50" s="86"/>
      <c r="CX50" s="86"/>
      <c r="CY50" s="86"/>
      <c r="CZ50" s="86"/>
      <c r="DA50" s="87"/>
      <c r="DB50" s="86"/>
      <c r="DC50" s="86"/>
      <c r="DD50" s="86"/>
      <c r="DE50" s="86"/>
      <c r="DF50" s="86"/>
      <c r="DG50" s="87"/>
      <c r="DH50" s="86"/>
      <c r="DI50" s="86"/>
      <c r="DJ50" s="86"/>
      <c r="DK50" s="86"/>
      <c r="DL50" s="86"/>
      <c r="DM50" s="87"/>
      <c r="DN50" s="86"/>
      <c r="DO50" s="86"/>
      <c r="DP50" s="86"/>
      <c r="DQ50" s="86"/>
      <c r="DR50" s="86"/>
      <c r="DS50" s="87"/>
      <c r="DT50" s="86"/>
      <c r="DU50" s="86"/>
      <c r="DV50" s="86"/>
      <c r="DW50" s="86"/>
      <c r="DX50" s="86"/>
      <c r="DY50" s="87"/>
      <c r="DZ50" s="86"/>
      <c r="EA50" s="86"/>
      <c r="EB50" s="86"/>
      <c r="EC50" s="86"/>
      <c r="ED50" s="86"/>
      <c r="EE50" s="87"/>
      <c r="EF50" s="86"/>
      <c r="EG50" s="86"/>
      <c r="EH50" s="86"/>
      <c r="EI50" s="86"/>
      <c r="EJ50" s="86"/>
      <c r="EK50" s="87"/>
      <c r="EL50" s="86"/>
      <c r="EM50" s="86"/>
      <c r="EN50" s="86"/>
      <c r="EO50" s="86"/>
      <c r="EP50" s="86"/>
      <c r="EQ50" s="87"/>
      <c r="ER50" s="86"/>
      <c r="ES50" s="86"/>
      <c r="ET50" s="86"/>
      <c r="EU50" s="86"/>
      <c r="EV50" s="86"/>
      <c r="EW50" s="87"/>
      <c r="EX50" s="86"/>
      <c r="EY50" s="86"/>
      <c r="EZ50" s="86"/>
      <c r="FA50" s="86"/>
      <c r="FB50" s="86"/>
      <c r="FC50" s="87"/>
      <c r="FD50" s="86"/>
      <c r="FE50" s="86"/>
      <c r="FF50" s="86"/>
      <c r="FG50" s="86"/>
      <c r="FH50" s="86"/>
      <c r="FI50" s="87"/>
      <c r="FJ50" s="86"/>
      <c r="FK50" s="86"/>
      <c r="FL50" s="86"/>
      <c r="FM50" s="86"/>
      <c r="FN50" s="86"/>
      <c r="FO50" s="87"/>
      <c r="FP50" s="86"/>
      <c r="FQ50" s="86"/>
      <c r="FR50" s="86"/>
      <c r="FS50" s="86"/>
      <c r="FT50" s="86"/>
      <c r="FU50" s="87"/>
      <c r="FV50" s="86"/>
      <c r="FW50" s="86"/>
      <c r="FX50" s="86"/>
      <c r="FY50" s="86"/>
      <c r="FZ50" s="86"/>
      <c r="GA50" s="87"/>
      <c r="GB50" s="86"/>
      <c r="GC50" s="86"/>
      <c r="GD50" s="86"/>
      <c r="GE50" s="86"/>
      <c r="GF50" s="86"/>
      <c r="GG50" s="87"/>
      <c r="GH50" s="86"/>
      <c r="GI50" s="86"/>
      <c r="GJ50" s="86"/>
      <c r="GK50" s="86"/>
      <c r="GL50" s="86"/>
      <c r="GM50" s="87"/>
      <c r="GN50" s="86"/>
      <c r="GO50" s="86"/>
      <c r="GP50" s="86"/>
      <c r="GQ50" s="86"/>
      <c r="GR50" s="86"/>
      <c r="GS50" s="87"/>
      <c r="GT50" s="86"/>
      <c r="GU50" s="86"/>
      <c r="GV50" s="86"/>
      <c r="GW50" s="86"/>
      <c r="GX50" s="86"/>
      <c r="GY50" s="87"/>
      <c r="GZ50" s="86"/>
      <c r="HA50" s="86"/>
      <c r="HB50" s="86"/>
      <c r="HC50" s="86"/>
      <c r="HD50" s="86"/>
      <c r="HE50" s="87"/>
      <c r="HF50" s="86"/>
      <c r="HG50" s="86"/>
      <c r="HH50" s="86"/>
      <c r="HI50" s="86"/>
      <c r="HJ50" s="86"/>
      <c r="HK50" s="87"/>
      <c r="HL50" s="86"/>
      <c r="HM50" s="86"/>
      <c r="HN50" s="86"/>
      <c r="HO50" s="86"/>
      <c r="HP50" s="86"/>
      <c r="HQ50" s="87"/>
      <c r="HR50" s="86"/>
      <c r="HS50" s="86"/>
      <c r="HT50" s="86"/>
      <c r="HU50" s="86"/>
      <c r="HV50" s="86"/>
      <c r="HW50" s="87"/>
      <c r="HX50" s="86"/>
      <c r="HY50" s="86"/>
      <c r="HZ50" s="86"/>
      <c r="IA50" s="86"/>
      <c r="IB50" s="86"/>
      <c r="IC50" s="87"/>
      <c r="ID50" s="86"/>
      <c r="IE50" s="86"/>
      <c r="IF50" s="86"/>
      <c r="IG50" s="86"/>
      <c r="IH50" s="86"/>
      <c r="II50" s="87"/>
      <c r="IJ50" s="86"/>
      <c r="IK50" s="86"/>
      <c r="IL50" s="86"/>
    </row>
    <row r="51" spans="1:246" x14ac:dyDescent="0.2">
      <c r="A51" s="103" t="s">
        <v>49</v>
      </c>
      <c r="B51" s="104"/>
      <c r="C51" s="104"/>
      <c r="D51" s="104"/>
      <c r="E51" s="104"/>
      <c r="F51" s="104"/>
      <c r="G51" s="88"/>
      <c r="H51" s="84"/>
      <c r="I51" s="99"/>
      <c r="J51" s="100"/>
      <c r="K51" s="100"/>
      <c r="L51" s="100"/>
      <c r="M51" s="100"/>
      <c r="N51" s="100"/>
      <c r="O51" s="99"/>
      <c r="P51" s="100"/>
      <c r="Q51" s="100"/>
      <c r="R51" s="100"/>
      <c r="S51" s="100"/>
      <c r="T51" s="100"/>
      <c r="U51" s="99"/>
      <c r="V51" s="100"/>
      <c r="W51" s="100"/>
      <c r="X51" s="100"/>
      <c r="Y51" s="100"/>
      <c r="Z51" s="100"/>
      <c r="AA51" s="99"/>
      <c r="AB51" s="100"/>
      <c r="AC51" s="100"/>
      <c r="AD51" s="100"/>
      <c r="AE51" s="100"/>
      <c r="AF51" s="100"/>
      <c r="AG51" s="99"/>
      <c r="AH51" s="100"/>
      <c r="AI51" s="100"/>
      <c r="AJ51" s="100"/>
      <c r="AK51" s="100"/>
      <c r="AL51" s="100"/>
      <c r="AM51" s="99"/>
      <c r="AN51" s="100"/>
      <c r="AO51" s="100"/>
      <c r="AP51" s="100"/>
      <c r="AQ51" s="100"/>
      <c r="AR51" s="100"/>
      <c r="AS51" s="99"/>
      <c r="AT51" s="100"/>
      <c r="AU51" s="100"/>
      <c r="AV51" s="100"/>
      <c r="AW51" s="100"/>
      <c r="AX51" s="100"/>
      <c r="AY51" s="99"/>
      <c r="AZ51" s="100"/>
      <c r="BA51" s="100"/>
      <c r="BB51" s="100"/>
      <c r="BC51" s="100"/>
      <c r="BD51" s="100"/>
      <c r="BE51" s="99"/>
      <c r="BF51" s="100"/>
      <c r="BG51" s="100"/>
      <c r="BH51" s="100"/>
      <c r="BI51" s="100"/>
      <c r="BJ51" s="100"/>
      <c r="BK51" s="99"/>
      <c r="BL51" s="100"/>
      <c r="BM51" s="100"/>
      <c r="BN51" s="100"/>
      <c r="BO51" s="100"/>
      <c r="BP51" s="100"/>
      <c r="BQ51" s="99"/>
      <c r="BR51" s="100"/>
      <c r="BS51" s="100"/>
      <c r="BT51" s="100"/>
      <c r="BU51" s="100"/>
      <c r="BV51" s="100"/>
      <c r="BW51" s="99"/>
      <c r="BX51" s="100"/>
      <c r="BY51" s="100"/>
      <c r="BZ51" s="100"/>
      <c r="CA51" s="100"/>
      <c r="CB51" s="100"/>
      <c r="CC51" s="99"/>
      <c r="CD51" s="100"/>
      <c r="CE51" s="100"/>
      <c r="CF51" s="100"/>
      <c r="CG51" s="100"/>
      <c r="CH51" s="100"/>
      <c r="CI51" s="99"/>
      <c r="CJ51" s="100"/>
      <c r="CK51" s="100"/>
      <c r="CL51" s="100"/>
      <c r="CM51" s="100"/>
      <c r="CN51" s="100"/>
      <c r="CO51" s="99"/>
      <c r="CP51" s="100"/>
      <c r="CQ51" s="100"/>
      <c r="CR51" s="100"/>
      <c r="CS51" s="100"/>
      <c r="CT51" s="100"/>
      <c r="CU51" s="99"/>
      <c r="CV51" s="100"/>
      <c r="CW51" s="100"/>
      <c r="CX51" s="100"/>
      <c r="CY51" s="100"/>
      <c r="CZ51" s="100"/>
      <c r="DA51" s="99"/>
      <c r="DB51" s="100"/>
      <c r="DC51" s="100"/>
      <c r="DD51" s="100"/>
      <c r="DE51" s="100"/>
      <c r="DF51" s="100"/>
      <c r="DG51" s="99"/>
      <c r="DH51" s="100"/>
      <c r="DI51" s="100"/>
      <c r="DJ51" s="100"/>
      <c r="DK51" s="100"/>
      <c r="DL51" s="100"/>
      <c r="DM51" s="99"/>
      <c r="DN51" s="100"/>
      <c r="DO51" s="100"/>
      <c r="DP51" s="100"/>
      <c r="DQ51" s="100"/>
      <c r="DR51" s="100"/>
      <c r="DS51" s="99"/>
      <c r="DT51" s="100"/>
      <c r="DU51" s="100"/>
      <c r="DV51" s="100"/>
      <c r="DW51" s="100"/>
      <c r="DX51" s="100"/>
      <c r="DY51" s="99"/>
      <c r="DZ51" s="100"/>
      <c r="EA51" s="100"/>
      <c r="EB51" s="100"/>
      <c r="EC51" s="100"/>
      <c r="ED51" s="100"/>
      <c r="EE51" s="99"/>
      <c r="EF51" s="100"/>
      <c r="EG51" s="100"/>
      <c r="EH51" s="100"/>
      <c r="EI51" s="100"/>
      <c r="EJ51" s="100"/>
      <c r="EK51" s="99"/>
      <c r="EL51" s="100"/>
      <c r="EM51" s="100"/>
      <c r="EN51" s="100"/>
      <c r="EO51" s="100"/>
      <c r="EP51" s="100"/>
      <c r="EQ51" s="99"/>
      <c r="ER51" s="100"/>
      <c r="ES51" s="100"/>
      <c r="ET51" s="100"/>
      <c r="EU51" s="100"/>
      <c r="EV51" s="100"/>
      <c r="EW51" s="99"/>
      <c r="EX51" s="100"/>
      <c r="EY51" s="100"/>
      <c r="EZ51" s="100"/>
      <c r="FA51" s="100"/>
      <c r="FB51" s="100"/>
      <c r="FC51" s="99"/>
      <c r="FD51" s="100"/>
      <c r="FE51" s="100"/>
      <c r="FF51" s="100"/>
      <c r="FG51" s="100"/>
      <c r="FH51" s="100"/>
      <c r="FI51" s="99"/>
      <c r="FJ51" s="100"/>
      <c r="FK51" s="100"/>
      <c r="FL51" s="100"/>
      <c r="FM51" s="100"/>
      <c r="FN51" s="100"/>
      <c r="FO51" s="99"/>
      <c r="FP51" s="100"/>
      <c r="FQ51" s="100"/>
      <c r="FR51" s="100"/>
      <c r="FS51" s="100"/>
      <c r="FT51" s="100"/>
      <c r="FU51" s="99"/>
      <c r="FV51" s="100"/>
      <c r="FW51" s="100"/>
      <c r="FX51" s="100"/>
      <c r="FY51" s="100"/>
      <c r="FZ51" s="100"/>
      <c r="GA51" s="99"/>
      <c r="GB51" s="100"/>
      <c r="GC51" s="100"/>
      <c r="GD51" s="100"/>
      <c r="GE51" s="100"/>
      <c r="GF51" s="100"/>
      <c r="GG51" s="99"/>
      <c r="GH51" s="100"/>
      <c r="GI51" s="100"/>
      <c r="GJ51" s="100"/>
      <c r="GK51" s="100"/>
      <c r="GL51" s="100"/>
      <c r="GM51" s="99"/>
      <c r="GN51" s="100"/>
      <c r="GO51" s="100"/>
      <c r="GP51" s="100"/>
      <c r="GQ51" s="100"/>
      <c r="GR51" s="100"/>
      <c r="GS51" s="99"/>
      <c r="GT51" s="100"/>
      <c r="GU51" s="100"/>
      <c r="GV51" s="100"/>
      <c r="GW51" s="100"/>
      <c r="GX51" s="100"/>
      <c r="GY51" s="99"/>
      <c r="GZ51" s="100"/>
      <c r="HA51" s="100"/>
      <c r="HB51" s="100"/>
      <c r="HC51" s="100"/>
      <c r="HD51" s="100"/>
      <c r="HE51" s="99"/>
      <c r="HF51" s="100"/>
      <c r="HG51" s="100"/>
      <c r="HH51" s="100"/>
      <c r="HI51" s="100"/>
      <c r="HJ51" s="100"/>
      <c r="HK51" s="99"/>
      <c r="HL51" s="100"/>
      <c r="HM51" s="100"/>
      <c r="HN51" s="100"/>
      <c r="HO51" s="100"/>
      <c r="HP51" s="100"/>
      <c r="HQ51" s="99"/>
      <c r="HR51" s="100"/>
      <c r="HS51" s="100"/>
      <c r="HT51" s="100"/>
      <c r="HU51" s="100"/>
      <c r="HV51" s="100"/>
      <c r="HW51" s="99"/>
      <c r="HX51" s="100"/>
      <c r="HY51" s="100"/>
      <c r="HZ51" s="100"/>
      <c r="IA51" s="100"/>
      <c r="IB51" s="100"/>
      <c r="IC51" s="99"/>
      <c r="ID51" s="100"/>
      <c r="IE51" s="100"/>
      <c r="IF51" s="100"/>
      <c r="IG51" s="100"/>
      <c r="IH51" s="100"/>
      <c r="II51" s="99"/>
      <c r="IJ51" s="100"/>
      <c r="IK51" s="100"/>
      <c r="IL51" s="100"/>
    </row>
    <row r="52" spans="1:246" ht="27" customHeight="1" x14ac:dyDescent="0.2">
      <c r="A52" s="101" t="s">
        <v>10</v>
      </c>
      <c r="B52" s="102"/>
      <c r="C52" s="102"/>
      <c r="D52" s="102"/>
      <c r="E52" s="102"/>
      <c r="F52" s="102"/>
      <c r="G52" s="102"/>
      <c r="H52" s="84"/>
      <c r="I52" s="101"/>
      <c r="J52" s="102"/>
      <c r="K52" s="102"/>
      <c r="L52" s="102"/>
      <c r="M52" s="102"/>
      <c r="N52" s="102"/>
      <c r="O52" s="101"/>
      <c r="P52" s="102"/>
      <c r="Q52" s="102"/>
      <c r="R52" s="102"/>
      <c r="S52" s="102"/>
      <c r="T52" s="102"/>
      <c r="U52" s="101"/>
      <c r="V52" s="102"/>
      <c r="W52" s="102"/>
      <c r="X52" s="102"/>
      <c r="Y52" s="102"/>
      <c r="Z52" s="102"/>
      <c r="AA52" s="101"/>
      <c r="AB52" s="102"/>
      <c r="AC52" s="102"/>
      <c r="AD52" s="102"/>
      <c r="AE52" s="102"/>
      <c r="AF52" s="102"/>
      <c r="AG52" s="101"/>
      <c r="AH52" s="102"/>
      <c r="AI52" s="102"/>
      <c r="AJ52" s="102"/>
      <c r="AK52" s="102"/>
      <c r="AL52" s="102"/>
      <c r="AM52" s="101"/>
      <c r="AN52" s="102"/>
      <c r="AO52" s="102"/>
      <c r="AP52" s="102"/>
      <c r="AQ52" s="102"/>
      <c r="AR52" s="102"/>
      <c r="AS52" s="101"/>
      <c r="AT52" s="102"/>
      <c r="AU52" s="102"/>
      <c r="AV52" s="102"/>
      <c r="AW52" s="102"/>
      <c r="AX52" s="102"/>
      <c r="AY52" s="101"/>
      <c r="AZ52" s="102"/>
      <c r="BA52" s="102"/>
      <c r="BB52" s="102"/>
      <c r="BC52" s="102"/>
      <c r="BD52" s="102"/>
      <c r="BE52" s="101"/>
      <c r="BF52" s="102"/>
      <c r="BG52" s="102"/>
      <c r="BH52" s="102"/>
      <c r="BI52" s="102"/>
      <c r="BJ52" s="102"/>
      <c r="BK52" s="101"/>
      <c r="BL52" s="102"/>
      <c r="BM52" s="102"/>
      <c r="BN52" s="102"/>
      <c r="BO52" s="102"/>
      <c r="BP52" s="102"/>
      <c r="BQ52" s="101"/>
      <c r="BR52" s="102"/>
      <c r="BS52" s="102"/>
      <c r="BT52" s="102"/>
      <c r="BU52" s="102"/>
      <c r="BV52" s="102"/>
      <c r="BW52" s="101"/>
      <c r="BX52" s="102"/>
      <c r="BY52" s="102"/>
      <c r="BZ52" s="102"/>
      <c r="CA52" s="102"/>
      <c r="CB52" s="102"/>
      <c r="CC52" s="101"/>
      <c r="CD52" s="102"/>
      <c r="CE52" s="102"/>
      <c r="CF52" s="102"/>
      <c r="CG52" s="102"/>
      <c r="CH52" s="102"/>
      <c r="CI52" s="101"/>
      <c r="CJ52" s="102"/>
      <c r="CK52" s="102"/>
      <c r="CL52" s="102"/>
      <c r="CM52" s="102"/>
      <c r="CN52" s="102"/>
      <c r="CO52" s="101"/>
      <c r="CP52" s="102"/>
      <c r="CQ52" s="102"/>
      <c r="CR52" s="102"/>
      <c r="CS52" s="102"/>
      <c r="CT52" s="102"/>
      <c r="CU52" s="101"/>
      <c r="CV52" s="102"/>
      <c r="CW52" s="102"/>
      <c r="CX52" s="102"/>
      <c r="CY52" s="102"/>
      <c r="CZ52" s="102"/>
      <c r="DA52" s="101"/>
      <c r="DB52" s="102"/>
      <c r="DC52" s="102"/>
      <c r="DD52" s="102"/>
      <c r="DE52" s="102"/>
      <c r="DF52" s="102"/>
      <c r="DG52" s="101"/>
      <c r="DH52" s="102"/>
      <c r="DI52" s="102"/>
      <c r="DJ52" s="102"/>
      <c r="DK52" s="102"/>
      <c r="DL52" s="102"/>
      <c r="DM52" s="101"/>
      <c r="DN52" s="102"/>
      <c r="DO52" s="102"/>
      <c r="DP52" s="102"/>
      <c r="DQ52" s="102"/>
      <c r="DR52" s="102"/>
      <c r="DS52" s="101"/>
      <c r="DT52" s="102"/>
      <c r="DU52" s="102"/>
      <c r="DV52" s="102"/>
      <c r="DW52" s="102"/>
      <c r="DX52" s="102"/>
      <c r="DY52" s="101"/>
      <c r="DZ52" s="102"/>
      <c r="EA52" s="102"/>
      <c r="EB52" s="102"/>
      <c r="EC52" s="102"/>
      <c r="ED52" s="102"/>
      <c r="EE52" s="101"/>
      <c r="EF52" s="102"/>
      <c r="EG52" s="102"/>
      <c r="EH52" s="102"/>
      <c r="EI52" s="102"/>
      <c r="EJ52" s="102"/>
      <c r="EK52" s="101"/>
      <c r="EL52" s="102"/>
      <c r="EM52" s="102"/>
      <c r="EN52" s="102"/>
      <c r="EO52" s="102"/>
      <c r="EP52" s="102"/>
      <c r="EQ52" s="101"/>
      <c r="ER52" s="102"/>
      <c r="ES52" s="102"/>
      <c r="ET52" s="102"/>
      <c r="EU52" s="102"/>
      <c r="EV52" s="102"/>
      <c r="EW52" s="101"/>
      <c r="EX52" s="102"/>
      <c r="EY52" s="102"/>
      <c r="EZ52" s="102"/>
      <c r="FA52" s="102"/>
      <c r="FB52" s="102"/>
      <c r="FC52" s="101"/>
      <c r="FD52" s="102"/>
      <c r="FE52" s="102"/>
      <c r="FF52" s="102"/>
      <c r="FG52" s="102"/>
      <c r="FH52" s="102"/>
      <c r="FI52" s="101"/>
      <c r="FJ52" s="102"/>
      <c r="FK52" s="102"/>
      <c r="FL52" s="102"/>
      <c r="FM52" s="102"/>
      <c r="FN52" s="102"/>
      <c r="FO52" s="101"/>
      <c r="FP52" s="102"/>
      <c r="FQ52" s="102"/>
      <c r="FR52" s="102"/>
      <c r="FS52" s="102"/>
      <c r="FT52" s="102"/>
      <c r="FU52" s="101"/>
      <c r="FV52" s="102"/>
      <c r="FW52" s="102"/>
      <c r="FX52" s="102"/>
      <c r="FY52" s="102"/>
      <c r="FZ52" s="102"/>
      <c r="GA52" s="101"/>
      <c r="GB52" s="102"/>
      <c r="GC52" s="102"/>
      <c r="GD52" s="102"/>
      <c r="GE52" s="102"/>
      <c r="GF52" s="102"/>
      <c r="GG52" s="101"/>
      <c r="GH52" s="102"/>
      <c r="GI52" s="102"/>
      <c r="GJ52" s="102"/>
      <c r="GK52" s="102"/>
      <c r="GL52" s="102"/>
      <c r="GM52" s="101"/>
      <c r="GN52" s="102"/>
      <c r="GO52" s="102"/>
      <c r="GP52" s="102"/>
      <c r="GQ52" s="102"/>
      <c r="GR52" s="102"/>
      <c r="GS52" s="101"/>
      <c r="GT52" s="102"/>
      <c r="GU52" s="102"/>
      <c r="GV52" s="102"/>
      <c r="GW52" s="102"/>
      <c r="GX52" s="102"/>
      <c r="GY52" s="101"/>
      <c r="GZ52" s="102"/>
      <c r="HA52" s="102"/>
      <c r="HB52" s="102"/>
      <c r="HC52" s="102"/>
      <c r="HD52" s="102"/>
      <c r="HE52" s="101"/>
      <c r="HF52" s="102"/>
      <c r="HG52" s="102"/>
      <c r="HH52" s="102"/>
      <c r="HI52" s="102"/>
      <c r="HJ52" s="102"/>
      <c r="HK52" s="101"/>
      <c r="HL52" s="102"/>
      <c r="HM52" s="102"/>
      <c r="HN52" s="102"/>
      <c r="HO52" s="102"/>
      <c r="HP52" s="102"/>
      <c r="HQ52" s="101"/>
      <c r="HR52" s="102"/>
      <c r="HS52" s="102"/>
      <c r="HT52" s="102"/>
      <c r="HU52" s="102"/>
      <c r="HV52" s="102"/>
      <c r="HW52" s="101"/>
      <c r="HX52" s="102"/>
      <c r="HY52" s="102"/>
      <c r="HZ52" s="102"/>
      <c r="IA52" s="102"/>
      <c r="IB52" s="102"/>
      <c r="IC52" s="101"/>
      <c r="ID52" s="102"/>
      <c r="IE52" s="102"/>
      <c r="IF52" s="102"/>
      <c r="IG52" s="102"/>
      <c r="IH52" s="102"/>
      <c r="II52" s="101"/>
      <c r="IJ52" s="102"/>
      <c r="IK52" s="102"/>
      <c r="IL52" s="102"/>
    </row>
    <row r="53" spans="1:246" x14ac:dyDescent="0.2">
      <c r="A53" s="99"/>
      <c r="B53" s="100"/>
      <c r="C53" s="100"/>
      <c r="D53" s="100"/>
      <c r="E53" s="100"/>
      <c r="F53" s="100"/>
      <c r="G53" s="88"/>
      <c r="H53" s="84"/>
      <c r="I53" s="99"/>
      <c r="J53" s="100"/>
      <c r="K53" s="100"/>
      <c r="L53" s="100"/>
      <c r="M53" s="100"/>
      <c r="N53" s="100"/>
      <c r="O53" s="99"/>
      <c r="P53" s="100"/>
      <c r="Q53" s="100"/>
      <c r="R53" s="100"/>
      <c r="S53" s="100"/>
      <c r="T53" s="100"/>
      <c r="U53" s="99"/>
      <c r="V53" s="100"/>
      <c r="W53" s="100"/>
      <c r="X53" s="100"/>
      <c r="Y53" s="100"/>
      <c r="Z53" s="100"/>
      <c r="AA53" s="99"/>
      <c r="AB53" s="100"/>
      <c r="AC53" s="100"/>
      <c r="AD53" s="100"/>
      <c r="AE53" s="100"/>
      <c r="AF53" s="100"/>
      <c r="AG53" s="99"/>
      <c r="AH53" s="100"/>
      <c r="AI53" s="100"/>
      <c r="AJ53" s="100"/>
      <c r="AK53" s="100"/>
      <c r="AL53" s="100"/>
      <c r="AM53" s="99"/>
      <c r="AN53" s="100"/>
      <c r="AO53" s="100"/>
      <c r="AP53" s="100"/>
      <c r="AQ53" s="100"/>
      <c r="AR53" s="100"/>
      <c r="AS53" s="99"/>
      <c r="AT53" s="100"/>
      <c r="AU53" s="100"/>
      <c r="AV53" s="100"/>
      <c r="AW53" s="100"/>
      <c r="AX53" s="100"/>
      <c r="AY53" s="99"/>
      <c r="AZ53" s="100"/>
      <c r="BA53" s="100"/>
      <c r="BB53" s="100"/>
      <c r="BC53" s="100"/>
      <c r="BD53" s="100"/>
      <c r="BE53" s="99"/>
      <c r="BF53" s="100"/>
      <c r="BG53" s="100"/>
      <c r="BH53" s="100"/>
      <c r="BI53" s="100"/>
      <c r="BJ53" s="100"/>
      <c r="BK53" s="99"/>
      <c r="BL53" s="100"/>
      <c r="BM53" s="100"/>
      <c r="BN53" s="100"/>
      <c r="BO53" s="100"/>
      <c r="BP53" s="100"/>
      <c r="BQ53" s="99"/>
      <c r="BR53" s="100"/>
      <c r="BS53" s="100"/>
      <c r="BT53" s="100"/>
      <c r="BU53" s="100"/>
      <c r="BV53" s="100"/>
      <c r="BW53" s="99"/>
      <c r="BX53" s="100"/>
      <c r="BY53" s="100"/>
      <c r="BZ53" s="100"/>
      <c r="CA53" s="100"/>
      <c r="CB53" s="100"/>
      <c r="CC53" s="99"/>
      <c r="CD53" s="100"/>
      <c r="CE53" s="100"/>
      <c r="CF53" s="100"/>
      <c r="CG53" s="100"/>
      <c r="CH53" s="100"/>
      <c r="CI53" s="99"/>
      <c r="CJ53" s="100"/>
      <c r="CK53" s="100"/>
      <c r="CL53" s="100"/>
      <c r="CM53" s="100"/>
      <c r="CN53" s="100"/>
      <c r="CO53" s="99"/>
      <c r="CP53" s="100"/>
      <c r="CQ53" s="100"/>
      <c r="CR53" s="100"/>
      <c r="CS53" s="100"/>
      <c r="CT53" s="100"/>
      <c r="CU53" s="99"/>
      <c r="CV53" s="100"/>
      <c r="CW53" s="100"/>
      <c r="CX53" s="100"/>
      <c r="CY53" s="100"/>
      <c r="CZ53" s="100"/>
      <c r="DA53" s="99"/>
      <c r="DB53" s="100"/>
      <c r="DC53" s="100"/>
      <c r="DD53" s="100"/>
      <c r="DE53" s="100"/>
      <c r="DF53" s="100"/>
      <c r="DG53" s="99"/>
      <c r="DH53" s="100"/>
      <c r="DI53" s="100"/>
      <c r="DJ53" s="100"/>
      <c r="DK53" s="100"/>
      <c r="DL53" s="100"/>
      <c r="DM53" s="99"/>
      <c r="DN53" s="100"/>
      <c r="DO53" s="100"/>
      <c r="DP53" s="100"/>
      <c r="DQ53" s="100"/>
      <c r="DR53" s="100"/>
      <c r="DS53" s="99"/>
      <c r="DT53" s="100"/>
      <c r="DU53" s="100"/>
      <c r="DV53" s="100"/>
      <c r="DW53" s="100"/>
      <c r="DX53" s="100"/>
      <c r="DY53" s="99"/>
      <c r="DZ53" s="100"/>
      <c r="EA53" s="100"/>
      <c r="EB53" s="100"/>
      <c r="EC53" s="100"/>
      <c r="ED53" s="100"/>
      <c r="EE53" s="99"/>
      <c r="EF53" s="100"/>
      <c r="EG53" s="100"/>
      <c r="EH53" s="100"/>
      <c r="EI53" s="100"/>
      <c r="EJ53" s="100"/>
      <c r="EK53" s="99"/>
      <c r="EL53" s="100"/>
      <c r="EM53" s="100"/>
      <c r="EN53" s="100"/>
      <c r="EO53" s="100"/>
      <c r="EP53" s="100"/>
      <c r="EQ53" s="99"/>
      <c r="ER53" s="100"/>
      <c r="ES53" s="100"/>
      <c r="ET53" s="100"/>
      <c r="EU53" s="100"/>
      <c r="EV53" s="100"/>
      <c r="EW53" s="99"/>
      <c r="EX53" s="100"/>
      <c r="EY53" s="100"/>
      <c r="EZ53" s="100"/>
      <c r="FA53" s="100"/>
      <c r="FB53" s="100"/>
      <c r="FC53" s="99"/>
      <c r="FD53" s="100"/>
      <c r="FE53" s="100"/>
      <c r="FF53" s="100"/>
      <c r="FG53" s="100"/>
      <c r="FH53" s="100"/>
      <c r="FI53" s="99"/>
      <c r="FJ53" s="100"/>
      <c r="FK53" s="100"/>
      <c r="FL53" s="100"/>
      <c r="FM53" s="100"/>
      <c r="FN53" s="100"/>
      <c r="FO53" s="99"/>
      <c r="FP53" s="100"/>
      <c r="FQ53" s="100"/>
      <c r="FR53" s="100"/>
      <c r="FS53" s="100"/>
      <c r="FT53" s="100"/>
      <c r="FU53" s="99"/>
      <c r="FV53" s="100"/>
      <c r="FW53" s="100"/>
      <c r="FX53" s="100"/>
      <c r="FY53" s="100"/>
      <c r="FZ53" s="100"/>
      <c r="GA53" s="99"/>
      <c r="GB53" s="100"/>
      <c r="GC53" s="100"/>
      <c r="GD53" s="100"/>
      <c r="GE53" s="100"/>
      <c r="GF53" s="100"/>
      <c r="GG53" s="99"/>
      <c r="GH53" s="100"/>
      <c r="GI53" s="100"/>
      <c r="GJ53" s="100"/>
      <c r="GK53" s="100"/>
      <c r="GL53" s="100"/>
      <c r="GM53" s="99"/>
      <c r="GN53" s="100"/>
      <c r="GO53" s="100"/>
      <c r="GP53" s="100"/>
      <c r="GQ53" s="100"/>
      <c r="GR53" s="100"/>
      <c r="GS53" s="99"/>
      <c r="GT53" s="100"/>
      <c r="GU53" s="100"/>
      <c r="GV53" s="100"/>
      <c r="GW53" s="100"/>
      <c r="GX53" s="100"/>
      <c r="GY53" s="99"/>
      <c r="GZ53" s="100"/>
      <c r="HA53" s="100"/>
      <c r="HB53" s="100"/>
      <c r="HC53" s="100"/>
      <c r="HD53" s="100"/>
      <c r="HE53" s="99"/>
      <c r="HF53" s="100"/>
      <c r="HG53" s="100"/>
      <c r="HH53" s="100"/>
      <c r="HI53" s="100"/>
      <c r="HJ53" s="100"/>
      <c r="HK53" s="99"/>
      <c r="HL53" s="100"/>
      <c r="HM53" s="100"/>
      <c r="HN53" s="100"/>
      <c r="HO53" s="100"/>
      <c r="HP53" s="100"/>
      <c r="HQ53" s="99"/>
      <c r="HR53" s="100"/>
      <c r="HS53" s="100"/>
      <c r="HT53" s="100"/>
      <c r="HU53" s="100"/>
      <c r="HV53" s="100"/>
      <c r="HW53" s="99"/>
      <c r="HX53" s="100"/>
      <c r="HY53" s="100"/>
      <c r="HZ53" s="100"/>
      <c r="IA53" s="100"/>
      <c r="IB53" s="100"/>
      <c r="IC53" s="99"/>
      <c r="ID53" s="100"/>
      <c r="IE53" s="100"/>
      <c r="IF53" s="100"/>
      <c r="IG53" s="100"/>
      <c r="IH53" s="100"/>
      <c r="II53" s="99"/>
      <c r="IJ53" s="100"/>
      <c r="IK53" s="100"/>
      <c r="IL53" s="100"/>
    </row>
    <row r="54" spans="1:246" ht="24.95" customHeight="1" x14ac:dyDescent="0.2">
      <c r="A54" s="99" t="s">
        <v>11</v>
      </c>
      <c r="B54" s="99"/>
      <c r="C54" s="99"/>
      <c r="D54" s="99"/>
      <c r="E54" s="99"/>
      <c r="F54" s="99"/>
      <c r="G54" s="99"/>
      <c r="H54" s="84"/>
      <c r="I54" s="99"/>
      <c r="J54" s="100"/>
      <c r="K54" s="100"/>
      <c r="L54" s="100"/>
      <c r="M54" s="100"/>
      <c r="N54" s="100"/>
      <c r="O54" s="99"/>
      <c r="P54" s="100"/>
      <c r="Q54" s="100"/>
      <c r="R54" s="100"/>
      <c r="S54" s="100"/>
      <c r="T54" s="100"/>
      <c r="U54" s="99"/>
      <c r="V54" s="100"/>
      <c r="W54" s="100"/>
      <c r="X54" s="100"/>
      <c r="Y54" s="100"/>
      <c r="Z54" s="100"/>
      <c r="AA54" s="99"/>
      <c r="AB54" s="100"/>
      <c r="AC54" s="100"/>
      <c r="AD54" s="100"/>
      <c r="AE54" s="100"/>
      <c r="AF54" s="100"/>
      <c r="AG54" s="99"/>
      <c r="AH54" s="100"/>
      <c r="AI54" s="100"/>
      <c r="AJ54" s="100"/>
      <c r="AK54" s="100"/>
      <c r="AL54" s="100"/>
      <c r="AM54" s="99"/>
      <c r="AN54" s="100"/>
      <c r="AO54" s="100"/>
      <c r="AP54" s="100"/>
      <c r="AQ54" s="100"/>
      <c r="AR54" s="100"/>
      <c r="AS54" s="99"/>
      <c r="AT54" s="100"/>
      <c r="AU54" s="100"/>
      <c r="AV54" s="100"/>
      <c r="AW54" s="100"/>
      <c r="AX54" s="100"/>
      <c r="AY54" s="99"/>
      <c r="AZ54" s="100"/>
      <c r="BA54" s="100"/>
      <c r="BB54" s="100"/>
      <c r="BC54" s="100"/>
      <c r="BD54" s="100"/>
      <c r="BE54" s="99"/>
      <c r="BF54" s="100"/>
      <c r="BG54" s="100"/>
      <c r="BH54" s="100"/>
      <c r="BI54" s="100"/>
      <c r="BJ54" s="100"/>
      <c r="BK54" s="99"/>
      <c r="BL54" s="100"/>
      <c r="BM54" s="100"/>
      <c r="BN54" s="100"/>
      <c r="BO54" s="100"/>
      <c r="BP54" s="100"/>
      <c r="BQ54" s="99"/>
      <c r="BR54" s="100"/>
      <c r="BS54" s="100"/>
      <c r="BT54" s="100"/>
      <c r="BU54" s="100"/>
      <c r="BV54" s="100"/>
      <c r="BW54" s="99"/>
      <c r="BX54" s="100"/>
      <c r="BY54" s="100"/>
      <c r="BZ54" s="100"/>
      <c r="CA54" s="100"/>
      <c r="CB54" s="100"/>
      <c r="CC54" s="99"/>
      <c r="CD54" s="100"/>
      <c r="CE54" s="100"/>
      <c r="CF54" s="100"/>
      <c r="CG54" s="100"/>
      <c r="CH54" s="100"/>
      <c r="CI54" s="99"/>
      <c r="CJ54" s="100"/>
      <c r="CK54" s="100"/>
      <c r="CL54" s="100"/>
      <c r="CM54" s="100"/>
      <c r="CN54" s="100"/>
      <c r="CO54" s="99"/>
      <c r="CP54" s="100"/>
      <c r="CQ54" s="100"/>
      <c r="CR54" s="100"/>
      <c r="CS54" s="100"/>
      <c r="CT54" s="100"/>
      <c r="CU54" s="99"/>
      <c r="CV54" s="100"/>
      <c r="CW54" s="100"/>
      <c r="CX54" s="100"/>
      <c r="CY54" s="100"/>
      <c r="CZ54" s="100"/>
      <c r="DA54" s="99"/>
      <c r="DB54" s="100"/>
      <c r="DC54" s="100"/>
      <c r="DD54" s="100"/>
      <c r="DE54" s="100"/>
      <c r="DF54" s="100"/>
      <c r="DG54" s="99"/>
      <c r="DH54" s="100"/>
      <c r="DI54" s="100"/>
      <c r="DJ54" s="100"/>
      <c r="DK54" s="100"/>
      <c r="DL54" s="100"/>
      <c r="DM54" s="99"/>
      <c r="DN54" s="100"/>
      <c r="DO54" s="100"/>
      <c r="DP54" s="100"/>
      <c r="DQ54" s="100"/>
      <c r="DR54" s="100"/>
      <c r="DS54" s="99"/>
      <c r="DT54" s="100"/>
      <c r="DU54" s="100"/>
      <c r="DV54" s="100"/>
      <c r="DW54" s="100"/>
      <c r="DX54" s="100"/>
      <c r="DY54" s="99"/>
      <c r="DZ54" s="100"/>
      <c r="EA54" s="100"/>
      <c r="EB54" s="100"/>
      <c r="EC54" s="100"/>
      <c r="ED54" s="100"/>
      <c r="EE54" s="99"/>
      <c r="EF54" s="100"/>
      <c r="EG54" s="100"/>
      <c r="EH54" s="100"/>
      <c r="EI54" s="100"/>
      <c r="EJ54" s="100"/>
      <c r="EK54" s="99"/>
      <c r="EL54" s="100"/>
      <c r="EM54" s="100"/>
      <c r="EN54" s="100"/>
      <c r="EO54" s="100"/>
      <c r="EP54" s="100"/>
      <c r="EQ54" s="99"/>
      <c r="ER54" s="100"/>
      <c r="ES54" s="100"/>
      <c r="ET54" s="100"/>
      <c r="EU54" s="100"/>
      <c r="EV54" s="100"/>
      <c r="EW54" s="99"/>
      <c r="EX54" s="100"/>
      <c r="EY54" s="100"/>
      <c r="EZ54" s="100"/>
      <c r="FA54" s="100"/>
      <c r="FB54" s="100"/>
      <c r="FC54" s="99"/>
      <c r="FD54" s="100"/>
      <c r="FE54" s="100"/>
      <c r="FF54" s="100"/>
      <c r="FG54" s="100"/>
      <c r="FH54" s="100"/>
      <c r="FI54" s="99"/>
      <c r="FJ54" s="100"/>
      <c r="FK54" s="100"/>
      <c r="FL54" s="100"/>
      <c r="FM54" s="100"/>
      <c r="FN54" s="100"/>
      <c r="FO54" s="99"/>
      <c r="FP54" s="100"/>
      <c r="FQ54" s="100"/>
      <c r="FR54" s="100"/>
      <c r="FS54" s="100"/>
      <c r="FT54" s="100"/>
      <c r="FU54" s="99"/>
      <c r="FV54" s="100"/>
      <c r="FW54" s="100"/>
      <c r="FX54" s="100"/>
      <c r="FY54" s="100"/>
      <c r="FZ54" s="100"/>
      <c r="GA54" s="99"/>
      <c r="GB54" s="100"/>
      <c r="GC54" s="100"/>
      <c r="GD54" s="100"/>
      <c r="GE54" s="100"/>
      <c r="GF54" s="100"/>
      <c r="GG54" s="99"/>
      <c r="GH54" s="100"/>
      <c r="GI54" s="100"/>
      <c r="GJ54" s="100"/>
      <c r="GK54" s="100"/>
      <c r="GL54" s="100"/>
      <c r="GM54" s="99"/>
      <c r="GN54" s="100"/>
      <c r="GO54" s="100"/>
      <c r="GP54" s="100"/>
      <c r="GQ54" s="100"/>
      <c r="GR54" s="100"/>
      <c r="GS54" s="99"/>
      <c r="GT54" s="100"/>
      <c r="GU54" s="100"/>
      <c r="GV54" s="100"/>
      <c r="GW54" s="100"/>
      <c r="GX54" s="100"/>
      <c r="GY54" s="99"/>
      <c r="GZ54" s="100"/>
      <c r="HA54" s="100"/>
      <c r="HB54" s="100"/>
      <c r="HC54" s="100"/>
      <c r="HD54" s="100"/>
      <c r="HE54" s="99"/>
      <c r="HF54" s="100"/>
      <c r="HG54" s="100"/>
      <c r="HH54" s="100"/>
      <c r="HI54" s="100"/>
      <c r="HJ54" s="100"/>
      <c r="HK54" s="99"/>
      <c r="HL54" s="100"/>
      <c r="HM54" s="100"/>
      <c r="HN54" s="100"/>
      <c r="HO54" s="100"/>
      <c r="HP54" s="100"/>
      <c r="HQ54" s="99"/>
      <c r="HR54" s="100"/>
      <c r="HS54" s="100"/>
      <c r="HT54" s="100"/>
      <c r="HU54" s="100"/>
      <c r="HV54" s="100"/>
      <c r="HW54" s="99"/>
      <c r="HX54" s="100"/>
      <c r="HY54" s="100"/>
      <c r="HZ54" s="100"/>
      <c r="IA54" s="100"/>
      <c r="IB54" s="100"/>
      <c r="IC54" s="99"/>
      <c r="ID54" s="100"/>
      <c r="IE54" s="100"/>
      <c r="IF54" s="100"/>
      <c r="IG54" s="100"/>
      <c r="IH54" s="100"/>
      <c r="II54" s="99"/>
      <c r="IJ54" s="100"/>
      <c r="IK54" s="100"/>
      <c r="IL54" s="100"/>
    </row>
    <row r="55" spans="1:246" x14ac:dyDescent="0.2">
      <c r="H55" s="60"/>
    </row>
    <row r="56" spans="1:246" ht="14.1" customHeight="1" x14ac:dyDescent="0.2">
      <c r="A56" s="61" t="s">
        <v>74</v>
      </c>
      <c r="H56" s="60"/>
    </row>
  </sheetData>
  <mergeCells count="593">
    <mergeCell ref="A18:G18"/>
    <mergeCell ref="B19:D19"/>
    <mergeCell ref="B20:D20"/>
    <mergeCell ref="I36:N36"/>
    <mergeCell ref="O36:T36"/>
    <mergeCell ref="U36:Z36"/>
    <mergeCell ref="AA36:AF36"/>
    <mergeCell ref="AG36:AL36"/>
    <mergeCell ref="AM36:AR36"/>
    <mergeCell ref="A32:D32"/>
    <mergeCell ref="A33:D33"/>
    <mergeCell ref="A34:D34"/>
    <mergeCell ref="A36:G36"/>
    <mergeCell ref="B21:D21"/>
    <mergeCell ref="B22:D22"/>
    <mergeCell ref="B24:D24"/>
    <mergeCell ref="B23:D23"/>
    <mergeCell ref="B25:D25"/>
    <mergeCell ref="B27:D27"/>
    <mergeCell ref="B26:D26"/>
    <mergeCell ref="B28:D28"/>
    <mergeCell ref="B29:D29"/>
    <mergeCell ref="B30:D30"/>
    <mergeCell ref="B31:D31"/>
    <mergeCell ref="II36:IL36"/>
    <mergeCell ref="A37:F37"/>
    <mergeCell ref="I37:N37"/>
    <mergeCell ref="O37:T37"/>
    <mergeCell ref="U37:Z37"/>
    <mergeCell ref="AA37:AF37"/>
    <mergeCell ref="AG37:AL37"/>
    <mergeCell ref="GG36:GL36"/>
    <mergeCell ref="GM36:GR36"/>
    <mergeCell ref="GS36:GX36"/>
    <mergeCell ref="GY36:HD36"/>
    <mergeCell ref="HE36:HJ36"/>
    <mergeCell ref="HK36:HP36"/>
    <mergeCell ref="EW36:FB36"/>
    <mergeCell ref="FC36:FH36"/>
    <mergeCell ref="FI36:FN36"/>
    <mergeCell ref="FO36:FT36"/>
    <mergeCell ref="FU36:FZ36"/>
    <mergeCell ref="GA36:GF36"/>
    <mergeCell ref="DM36:DR36"/>
    <mergeCell ref="DS36:DX36"/>
    <mergeCell ref="DY36:ED36"/>
    <mergeCell ref="EE36:EJ36"/>
    <mergeCell ref="EK36:EP36"/>
    <mergeCell ref="AM37:AR37"/>
    <mergeCell ref="AS37:AX37"/>
    <mergeCell ref="AY37:BD37"/>
    <mergeCell ref="BE37:BJ37"/>
    <mergeCell ref="BK37:BP37"/>
    <mergeCell ref="BQ37:BV37"/>
    <mergeCell ref="HQ36:HV36"/>
    <mergeCell ref="HW36:IB36"/>
    <mergeCell ref="IC36:IH36"/>
    <mergeCell ref="EQ36:EV36"/>
    <mergeCell ref="CC36:CH36"/>
    <mergeCell ref="CI36:CN36"/>
    <mergeCell ref="CO36:CT36"/>
    <mergeCell ref="CU36:CZ36"/>
    <mergeCell ref="DA36:DF36"/>
    <mergeCell ref="DG36:DL36"/>
    <mergeCell ref="AS36:AX36"/>
    <mergeCell ref="AY36:BD36"/>
    <mergeCell ref="BE36:BJ36"/>
    <mergeCell ref="BK36:BP36"/>
    <mergeCell ref="BQ36:BV36"/>
    <mergeCell ref="BW36:CB36"/>
    <mergeCell ref="DS37:DX37"/>
    <mergeCell ref="DY37:ED37"/>
    <mergeCell ref="EE37:EJ37"/>
    <mergeCell ref="EK37:EP37"/>
    <mergeCell ref="BW37:CB37"/>
    <mergeCell ref="CC37:CH37"/>
    <mergeCell ref="CI37:CN37"/>
    <mergeCell ref="CO37:CT37"/>
    <mergeCell ref="CU37:CZ37"/>
    <mergeCell ref="DA37:DF37"/>
    <mergeCell ref="HK37:HP37"/>
    <mergeCell ref="HQ37:HV37"/>
    <mergeCell ref="HW37:IB37"/>
    <mergeCell ref="IC37:IH37"/>
    <mergeCell ref="II37:IL37"/>
    <mergeCell ref="A38:F38"/>
    <mergeCell ref="I38:N38"/>
    <mergeCell ref="O38:T38"/>
    <mergeCell ref="U38:Z38"/>
    <mergeCell ref="AA38:AF38"/>
    <mergeCell ref="GA37:GF37"/>
    <mergeCell ref="GG37:GL37"/>
    <mergeCell ref="GM37:GR37"/>
    <mergeCell ref="GS37:GX37"/>
    <mergeCell ref="GY37:HD37"/>
    <mergeCell ref="HE37:HJ37"/>
    <mergeCell ref="EQ37:EV37"/>
    <mergeCell ref="EW37:FB37"/>
    <mergeCell ref="FC37:FH37"/>
    <mergeCell ref="FI37:FN37"/>
    <mergeCell ref="FO37:FT37"/>
    <mergeCell ref="FU37:FZ37"/>
    <mergeCell ref="DG37:DL37"/>
    <mergeCell ref="DM37:DR37"/>
    <mergeCell ref="BQ38:BV38"/>
    <mergeCell ref="BW38:CB38"/>
    <mergeCell ref="CC38:CH38"/>
    <mergeCell ref="CI38:CN38"/>
    <mergeCell ref="CO38:CT38"/>
    <mergeCell ref="CU38:CZ38"/>
    <mergeCell ref="AG38:AL38"/>
    <mergeCell ref="AM38:AR38"/>
    <mergeCell ref="AS38:AX38"/>
    <mergeCell ref="AY38:BD38"/>
    <mergeCell ref="BE38:BJ38"/>
    <mergeCell ref="BK38:BP38"/>
    <mergeCell ref="EK38:EP38"/>
    <mergeCell ref="EQ38:EV38"/>
    <mergeCell ref="EW38:FB38"/>
    <mergeCell ref="FC38:FH38"/>
    <mergeCell ref="FI38:FN38"/>
    <mergeCell ref="FO38:FT38"/>
    <mergeCell ref="DA38:DF38"/>
    <mergeCell ref="DG38:DL38"/>
    <mergeCell ref="DM38:DR38"/>
    <mergeCell ref="DS38:DX38"/>
    <mergeCell ref="DY38:ED38"/>
    <mergeCell ref="EE38:EJ38"/>
    <mergeCell ref="HE38:HJ38"/>
    <mergeCell ref="HK38:HP38"/>
    <mergeCell ref="HQ38:HV38"/>
    <mergeCell ref="HW38:IB38"/>
    <mergeCell ref="IC38:IH38"/>
    <mergeCell ref="II38:IL38"/>
    <mergeCell ref="FU38:FZ38"/>
    <mergeCell ref="GA38:GF38"/>
    <mergeCell ref="GG38:GL38"/>
    <mergeCell ref="GM38:GR38"/>
    <mergeCell ref="GS38:GX38"/>
    <mergeCell ref="GY38:HD38"/>
    <mergeCell ref="AM39:AR39"/>
    <mergeCell ref="AS39:AX39"/>
    <mergeCell ref="AY39:BD39"/>
    <mergeCell ref="BE39:BJ39"/>
    <mergeCell ref="BK39:BP39"/>
    <mergeCell ref="BQ39:BV39"/>
    <mergeCell ref="A39:G39"/>
    <mergeCell ref="I39:N39"/>
    <mergeCell ref="O39:T39"/>
    <mergeCell ref="U39:Z39"/>
    <mergeCell ref="AA39:AF39"/>
    <mergeCell ref="AG39:AL39"/>
    <mergeCell ref="DS39:DX39"/>
    <mergeCell ref="DY39:ED39"/>
    <mergeCell ref="EE39:EJ39"/>
    <mergeCell ref="EK39:EP39"/>
    <mergeCell ref="BW39:CB39"/>
    <mergeCell ref="CC39:CH39"/>
    <mergeCell ref="CI39:CN39"/>
    <mergeCell ref="CO39:CT39"/>
    <mergeCell ref="CU39:CZ39"/>
    <mergeCell ref="DA39:DF39"/>
    <mergeCell ref="HK39:HP39"/>
    <mergeCell ref="HQ39:HV39"/>
    <mergeCell ref="HW39:IB39"/>
    <mergeCell ref="IC39:IH39"/>
    <mergeCell ref="II39:IL39"/>
    <mergeCell ref="GA39:GF39"/>
    <mergeCell ref="GG39:GL39"/>
    <mergeCell ref="GM39:GR39"/>
    <mergeCell ref="GS39:GX39"/>
    <mergeCell ref="GY39:HD39"/>
    <mergeCell ref="HE39:HJ39"/>
    <mergeCell ref="EQ39:EV39"/>
    <mergeCell ref="EW39:FB39"/>
    <mergeCell ref="FC39:FH39"/>
    <mergeCell ref="FI39:FN39"/>
    <mergeCell ref="FO39:FT39"/>
    <mergeCell ref="FU39:FZ39"/>
    <mergeCell ref="DG39:DL39"/>
    <mergeCell ref="DM39:DR39"/>
    <mergeCell ref="A41:F41"/>
    <mergeCell ref="I41:N41"/>
    <mergeCell ref="O41:T41"/>
    <mergeCell ref="U41:Z41"/>
    <mergeCell ref="AA41:AF41"/>
    <mergeCell ref="BQ41:BV41"/>
    <mergeCell ref="BW41:CB41"/>
    <mergeCell ref="CC41:CH41"/>
    <mergeCell ref="CI41:CN41"/>
    <mergeCell ref="CO41:CT41"/>
    <mergeCell ref="CU41:CZ41"/>
    <mergeCell ref="AG41:AL41"/>
    <mergeCell ref="AM41:AR41"/>
    <mergeCell ref="AS41:AX41"/>
    <mergeCell ref="AY41:BD41"/>
    <mergeCell ref="BE41:BJ41"/>
    <mergeCell ref="BK41:BP41"/>
    <mergeCell ref="EK41:EP41"/>
    <mergeCell ref="EQ41:EV41"/>
    <mergeCell ref="EW41:FB41"/>
    <mergeCell ref="FC41:FH41"/>
    <mergeCell ref="FI41:FN41"/>
    <mergeCell ref="FO41:FT41"/>
    <mergeCell ref="DA41:DF41"/>
    <mergeCell ref="DG41:DL41"/>
    <mergeCell ref="DM41:DR41"/>
    <mergeCell ref="DS41:DX41"/>
    <mergeCell ref="DY41:ED41"/>
    <mergeCell ref="EE41:EJ41"/>
    <mergeCell ref="HE41:HJ41"/>
    <mergeCell ref="HK41:HP41"/>
    <mergeCell ref="HQ41:HV41"/>
    <mergeCell ref="HW41:IB41"/>
    <mergeCell ref="IC41:IH41"/>
    <mergeCell ref="II41:IL41"/>
    <mergeCell ref="FU41:FZ41"/>
    <mergeCell ref="GA41:GF41"/>
    <mergeCell ref="GG41:GL41"/>
    <mergeCell ref="GM41:GR41"/>
    <mergeCell ref="GS41:GX41"/>
    <mergeCell ref="GY41:HD41"/>
    <mergeCell ref="IC42:IH42"/>
    <mergeCell ref="II42:IL42"/>
    <mergeCell ref="A43:F43"/>
    <mergeCell ref="GA42:GF42"/>
    <mergeCell ref="GG42:GL42"/>
    <mergeCell ref="GM42:GR42"/>
    <mergeCell ref="GS42:GX42"/>
    <mergeCell ref="GY42:HD42"/>
    <mergeCell ref="HE42:HJ42"/>
    <mergeCell ref="EQ42:EV42"/>
    <mergeCell ref="EW42:FB42"/>
    <mergeCell ref="FC42:FH42"/>
    <mergeCell ref="FI42:FN42"/>
    <mergeCell ref="FO42:FT42"/>
    <mergeCell ref="FU42:FZ42"/>
    <mergeCell ref="DG42:DL42"/>
    <mergeCell ref="DM42:DR42"/>
    <mergeCell ref="DS42:DX42"/>
    <mergeCell ref="DY42:ED42"/>
    <mergeCell ref="EE42:EJ42"/>
    <mergeCell ref="EK42:EP42"/>
    <mergeCell ref="BW42:CB42"/>
    <mergeCell ref="CC42:CH42"/>
    <mergeCell ref="CI42:CN42"/>
    <mergeCell ref="A44:F44"/>
    <mergeCell ref="I44:N44"/>
    <mergeCell ref="O44:T44"/>
    <mergeCell ref="U44:Z44"/>
    <mergeCell ref="AA44:AF44"/>
    <mergeCell ref="AG44:AL44"/>
    <mergeCell ref="HK42:HP42"/>
    <mergeCell ref="HQ42:HV42"/>
    <mergeCell ref="HW42:IB42"/>
    <mergeCell ref="CO42:CT42"/>
    <mergeCell ref="CU42:CZ42"/>
    <mergeCell ref="DA42:DF42"/>
    <mergeCell ref="AM42:AR42"/>
    <mergeCell ref="AS42:AX42"/>
    <mergeCell ref="AY42:BD42"/>
    <mergeCell ref="BE42:BJ42"/>
    <mergeCell ref="BK42:BP42"/>
    <mergeCell ref="BQ42:BV42"/>
    <mergeCell ref="A42:F42"/>
    <mergeCell ref="I42:N42"/>
    <mergeCell ref="O42:T42"/>
    <mergeCell ref="U42:Z42"/>
    <mergeCell ref="AA42:AF42"/>
    <mergeCell ref="AG42:AL42"/>
    <mergeCell ref="BW44:CB44"/>
    <mergeCell ref="CC44:CH44"/>
    <mergeCell ref="CI44:CN44"/>
    <mergeCell ref="CO44:CT44"/>
    <mergeCell ref="CU44:CZ44"/>
    <mergeCell ref="DA44:DF44"/>
    <mergeCell ref="AM44:AR44"/>
    <mergeCell ref="AS44:AX44"/>
    <mergeCell ref="AY44:BD44"/>
    <mergeCell ref="BE44:BJ44"/>
    <mergeCell ref="BK44:BP44"/>
    <mergeCell ref="BQ44:BV44"/>
    <mergeCell ref="HK44:HP44"/>
    <mergeCell ref="HQ44:HV44"/>
    <mergeCell ref="HW44:IB44"/>
    <mergeCell ref="IC44:IH44"/>
    <mergeCell ref="II44:IL44"/>
    <mergeCell ref="A45:F45"/>
    <mergeCell ref="GA44:GF44"/>
    <mergeCell ref="GG44:GL44"/>
    <mergeCell ref="GM44:GR44"/>
    <mergeCell ref="GS44:GX44"/>
    <mergeCell ref="GY44:HD44"/>
    <mergeCell ref="HE44:HJ44"/>
    <mergeCell ref="EQ44:EV44"/>
    <mergeCell ref="EW44:FB44"/>
    <mergeCell ref="FC44:FH44"/>
    <mergeCell ref="FI44:FN44"/>
    <mergeCell ref="FO44:FT44"/>
    <mergeCell ref="FU44:FZ44"/>
    <mergeCell ref="DG44:DL44"/>
    <mergeCell ref="DM44:DR44"/>
    <mergeCell ref="DS44:DX44"/>
    <mergeCell ref="DY44:ED44"/>
    <mergeCell ref="EE44:EJ44"/>
    <mergeCell ref="EK44:EP44"/>
    <mergeCell ref="AM46:AR46"/>
    <mergeCell ref="AS46:AX46"/>
    <mergeCell ref="AY46:BD46"/>
    <mergeCell ref="BE46:BJ46"/>
    <mergeCell ref="BK46:BP46"/>
    <mergeCell ref="BQ46:BV46"/>
    <mergeCell ref="A46:G46"/>
    <mergeCell ref="I46:N46"/>
    <mergeCell ref="O46:T46"/>
    <mergeCell ref="U46:Z46"/>
    <mergeCell ref="AA46:AF46"/>
    <mergeCell ref="AG46:AL46"/>
    <mergeCell ref="DS46:DX46"/>
    <mergeCell ref="DY46:ED46"/>
    <mergeCell ref="EE46:EJ46"/>
    <mergeCell ref="EK46:EP46"/>
    <mergeCell ref="BW46:CB46"/>
    <mergeCell ref="CC46:CH46"/>
    <mergeCell ref="CI46:CN46"/>
    <mergeCell ref="CO46:CT46"/>
    <mergeCell ref="CU46:CZ46"/>
    <mergeCell ref="DA46:DF46"/>
    <mergeCell ref="HK46:HP46"/>
    <mergeCell ref="HQ46:HV46"/>
    <mergeCell ref="HW46:IB46"/>
    <mergeCell ref="IC46:IH46"/>
    <mergeCell ref="II46:IL46"/>
    <mergeCell ref="A48:F48"/>
    <mergeCell ref="I48:N48"/>
    <mergeCell ref="O48:T48"/>
    <mergeCell ref="U48:Z48"/>
    <mergeCell ref="AA48:AF48"/>
    <mergeCell ref="GA46:GF46"/>
    <mergeCell ref="GG46:GL46"/>
    <mergeCell ref="GM46:GR46"/>
    <mergeCell ref="GS46:GX46"/>
    <mergeCell ref="GY46:HD46"/>
    <mergeCell ref="HE46:HJ46"/>
    <mergeCell ref="EQ46:EV46"/>
    <mergeCell ref="EW46:FB46"/>
    <mergeCell ref="FC46:FH46"/>
    <mergeCell ref="FI46:FN46"/>
    <mergeCell ref="FO46:FT46"/>
    <mergeCell ref="FU46:FZ46"/>
    <mergeCell ref="DG46:DL46"/>
    <mergeCell ref="DM46:DR46"/>
    <mergeCell ref="CI48:CN48"/>
    <mergeCell ref="CO48:CT48"/>
    <mergeCell ref="CU48:CZ48"/>
    <mergeCell ref="AG48:AL48"/>
    <mergeCell ref="AM48:AR48"/>
    <mergeCell ref="AS48:AX48"/>
    <mergeCell ref="AY48:BD48"/>
    <mergeCell ref="BE48:BJ48"/>
    <mergeCell ref="BK48:BP48"/>
    <mergeCell ref="HW48:IB48"/>
    <mergeCell ref="IC48:IH48"/>
    <mergeCell ref="II48:IL48"/>
    <mergeCell ref="FU48:FZ48"/>
    <mergeCell ref="GA48:GF48"/>
    <mergeCell ref="GG48:GL48"/>
    <mergeCell ref="GM48:GR48"/>
    <mergeCell ref="GS48:GX48"/>
    <mergeCell ref="GY48:HD48"/>
    <mergeCell ref="A49:G49"/>
    <mergeCell ref="I49:N49"/>
    <mergeCell ref="O49:T49"/>
    <mergeCell ref="U49:Z49"/>
    <mergeCell ref="AA49:AF49"/>
    <mergeCell ref="AG49:AL49"/>
    <mergeCell ref="HE48:HJ48"/>
    <mergeCell ref="HK48:HP48"/>
    <mergeCell ref="HQ48:HV48"/>
    <mergeCell ref="EK48:EP48"/>
    <mergeCell ref="EQ48:EV48"/>
    <mergeCell ref="EW48:FB48"/>
    <mergeCell ref="FC48:FH48"/>
    <mergeCell ref="FI48:FN48"/>
    <mergeCell ref="FO48:FT48"/>
    <mergeCell ref="DA48:DF48"/>
    <mergeCell ref="DG48:DL48"/>
    <mergeCell ref="DM48:DR48"/>
    <mergeCell ref="DS48:DX48"/>
    <mergeCell ref="DY48:ED48"/>
    <mergeCell ref="EE48:EJ48"/>
    <mergeCell ref="BQ48:BV48"/>
    <mergeCell ref="BW48:CB48"/>
    <mergeCell ref="CC48:CH48"/>
    <mergeCell ref="EE49:EJ49"/>
    <mergeCell ref="EK49:EP49"/>
    <mergeCell ref="BW49:CB49"/>
    <mergeCell ref="CC49:CH49"/>
    <mergeCell ref="CI49:CN49"/>
    <mergeCell ref="CO49:CT49"/>
    <mergeCell ref="CU49:CZ49"/>
    <mergeCell ref="DA49:DF49"/>
    <mergeCell ref="AM49:AR49"/>
    <mergeCell ref="AS49:AX49"/>
    <mergeCell ref="AY49:BD49"/>
    <mergeCell ref="BE49:BJ49"/>
    <mergeCell ref="BK49:BP49"/>
    <mergeCell ref="BQ49:BV49"/>
    <mergeCell ref="HK49:HP49"/>
    <mergeCell ref="HQ49:HV49"/>
    <mergeCell ref="HW49:IB49"/>
    <mergeCell ref="IC49:IH49"/>
    <mergeCell ref="II49:IL49"/>
    <mergeCell ref="GA49:GF49"/>
    <mergeCell ref="GG49:GL49"/>
    <mergeCell ref="GM49:GR49"/>
    <mergeCell ref="GS49:GX49"/>
    <mergeCell ref="GY49:HD49"/>
    <mergeCell ref="HE49:HJ49"/>
    <mergeCell ref="EQ49:EV49"/>
    <mergeCell ref="EW49:FB49"/>
    <mergeCell ref="FC49:FH49"/>
    <mergeCell ref="FI49:FN49"/>
    <mergeCell ref="FO49:FT49"/>
    <mergeCell ref="FU49:FZ49"/>
    <mergeCell ref="DG49:DL49"/>
    <mergeCell ref="DM49:DR49"/>
    <mergeCell ref="A51:F51"/>
    <mergeCell ref="I51:N51"/>
    <mergeCell ref="O51:T51"/>
    <mergeCell ref="U51:Z51"/>
    <mergeCell ref="AA51:AF51"/>
    <mergeCell ref="CI51:CN51"/>
    <mergeCell ref="CO51:CT51"/>
    <mergeCell ref="CU51:CZ51"/>
    <mergeCell ref="AG51:AL51"/>
    <mergeCell ref="AM51:AR51"/>
    <mergeCell ref="AS51:AX51"/>
    <mergeCell ref="AY51:BD51"/>
    <mergeCell ref="BE51:BJ51"/>
    <mergeCell ref="BK51:BP51"/>
    <mergeCell ref="DS49:DX49"/>
    <mergeCell ref="DY49:ED49"/>
    <mergeCell ref="HW51:IB51"/>
    <mergeCell ref="IC51:IH51"/>
    <mergeCell ref="II51:IL51"/>
    <mergeCell ref="FU51:FZ51"/>
    <mergeCell ref="GA51:GF51"/>
    <mergeCell ref="GG51:GL51"/>
    <mergeCell ref="GM51:GR51"/>
    <mergeCell ref="GS51:GX51"/>
    <mergeCell ref="GY51:HD51"/>
    <mergeCell ref="A52:G52"/>
    <mergeCell ref="I52:N52"/>
    <mergeCell ref="O52:T52"/>
    <mergeCell ref="U52:Z52"/>
    <mergeCell ref="AA52:AF52"/>
    <mergeCell ref="AG52:AL52"/>
    <mergeCell ref="HE51:HJ51"/>
    <mergeCell ref="HK51:HP51"/>
    <mergeCell ref="HQ51:HV51"/>
    <mergeCell ref="EK51:EP51"/>
    <mergeCell ref="EQ51:EV51"/>
    <mergeCell ref="EW51:FB51"/>
    <mergeCell ref="FC51:FH51"/>
    <mergeCell ref="FI51:FN51"/>
    <mergeCell ref="FO51:FT51"/>
    <mergeCell ref="DA51:DF51"/>
    <mergeCell ref="DG51:DL51"/>
    <mergeCell ref="DM51:DR51"/>
    <mergeCell ref="DS51:DX51"/>
    <mergeCell ref="DY51:ED51"/>
    <mergeCell ref="EE51:EJ51"/>
    <mergeCell ref="BQ51:BV51"/>
    <mergeCell ref="BW51:CB51"/>
    <mergeCell ref="CC51:CH51"/>
    <mergeCell ref="HQ52:HV52"/>
    <mergeCell ref="HW52:IB52"/>
    <mergeCell ref="IC52:IH52"/>
    <mergeCell ref="II52:IL52"/>
    <mergeCell ref="A53:F53"/>
    <mergeCell ref="I53:N53"/>
    <mergeCell ref="O53:T53"/>
    <mergeCell ref="U53:Z53"/>
    <mergeCell ref="AA53:AF53"/>
    <mergeCell ref="GA52:GF52"/>
    <mergeCell ref="GG52:GL52"/>
    <mergeCell ref="GM52:GR52"/>
    <mergeCell ref="GS52:GX52"/>
    <mergeCell ref="GY52:HD52"/>
    <mergeCell ref="HE52:HJ52"/>
    <mergeCell ref="EQ52:EV52"/>
    <mergeCell ref="EW52:FB52"/>
    <mergeCell ref="FC52:FH52"/>
    <mergeCell ref="FI52:FN52"/>
    <mergeCell ref="FO52:FT52"/>
    <mergeCell ref="FU52:FZ52"/>
    <mergeCell ref="DG52:DL52"/>
    <mergeCell ref="DM52:DR52"/>
    <mergeCell ref="DS52:DX52"/>
    <mergeCell ref="CO53:CT53"/>
    <mergeCell ref="CU53:CZ53"/>
    <mergeCell ref="AG53:AL53"/>
    <mergeCell ref="AM53:AR53"/>
    <mergeCell ref="AS53:AX53"/>
    <mergeCell ref="AY53:BD53"/>
    <mergeCell ref="BE53:BJ53"/>
    <mergeCell ref="BK53:BP53"/>
    <mergeCell ref="HK52:HP52"/>
    <mergeCell ref="DY52:ED52"/>
    <mergeCell ref="EE52:EJ52"/>
    <mergeCell ref="EK52:EP52"/>
    <mergeCell ref="BW52:CB52"/>
    <mergeCell ref="CC52:CH52"/>
    <mergeCell ref="CI52:CN52"/>
    <mergeCell ref="CO52:CT52"/>
    <mergeCell ref="CU52:CZ52"/>
    <mergeCell ref="DA52:DF52"/>
    <mergeCell ref="AM52:AR52"/>
    <mergeCell ref="AS52:AX52"/>
    <mergeCell ref="AY52:BD52"/>
    <mergeCell ref="BE52:BJ52"/>
    <mergeCell ref="BK52:BP52"/>
    <mergeCell ref="BQ52:BV52"/>
    <mergeCell ref="HW53:IB53"/>
    <mergeCell ref="IC53:IH53"/>
    <mergeCell ref="II53:IL53"/>
    <mergeCell ref="FU53:FZ53"/>
    <mergeCell ref="GA53:GF53"/>
    <mergeCell ref="GG53:GL53"/>
    <mergeCell ref="GM53:GR53"/>
    <mergeCell ref="GS53:GX53"/>
    <mergeCell ref="GY53:HD53"/>
    <mergeCell ref="I54:N54"/>
    <mergeCell ref="O54:T54"/>
    <mergeCell ref="U54:Z54"/>
    <mergeCell ref="AA54:AF54"/>
    <mergeCell ref="AG54:AL54"/>
    <mergeCell ref="HE53:HJ53"/>
    <mergeCell ref="HK53:HP53"/>
    <mergeCell ref="HQ53:HV53"/>
    <mergeCell ref="EK53:EP53"/>
    <mergeCell ref="EQ53:EV53"/>
    <mergeCell ref="EW53:FB53"/>
    <mergeCell ref="FC53:FH53"/>
    <mergeCell ref="FI53:FN53"/>
    <mergeCell ref="FO53:FT53"/>
    <mergeCell ref="DA53:DF53"/>
    <mergeCell ref="DG53:DL53"/>
    <mergeCell ref="DM53:DR53"/>
    <mergeCell ref="DS53:DX53"/>
    <mergeCell ref="DY53:ED53"/>
    <mergeCell ref="EE53:EJ53"/>
    <mergeCell ref="BQ53:BV53"/>
    <mergeCell ref="BW53:CB53"/>
    <mergeCell ref="CC53:CH53"/>
    <mergeCell ref="CI53:CN53"/>
    <mergeCell ref="BW54:CB54"/>
    <mergeCell ref="CC54:CH54"/>
    <mergeCell ref="CI54:CN54"/>
    <mergeCell ref="CO54:CT54"/>
    <mergeCell ref="CU54:CZ54"/>
    <mergeCell ref="DA54:DF54"/>
    <mergeCell ref="AM54:AR54"/>
    <mergeCell ref="AS54:AX54"/>
    <mergeCell ref="AY54:BD54"/>
    <mergeCell ref="BE54:BJ54"/>
    <mergeCell ref="BK54:BP54"/>
    <mergeCell ref="BQ54:BV54"/>
    <mergeCell ref="A54:G54"/>
    <mergeCell ref="HK54:HP54"/>
    <mergeCell ref="HQ54:HV54"/>
    <mergeCell ref="HW54:IB54"/>
    <mergeCell ref="IC54:IH54"/>
    <mergeCell ref="II54:IL54"/>
    <mergeCell ref="GA54:GF54"/>
    <mergeCell ref="GG54:GL54"/>
    <mergeCell ref="GM54:GR54"/>
    <mergeCell ref="GS54:GX54"/>
    <mergeCell ref="GY54:HD54"/>
    <mergeCell ref="HE54:HJ54"/>
    <mergeCell ref="EQ54:EV54"/>
    <mergeCell ref="EW54:FB54"/>
    <mergeCell ref="FC54:FH54"/>
    <mergeCell ref="FI54:FN54"/>
    <mergeCell ref="FO54:FT54"/>
    <mergeCell ref="FU54:FZ54"/>
    <mergeCell ref="DG54:DL54"/>
    <mergeCell ref="DM54:DR54"/>
    <mergeCell ref="DS54:DX54"/>
    <mergeCell ref="DY54:ED54"/>
    <mergeCell ref="EE54:EJ54"/>
    <mergeCell ref="EK54:EP54"/>
  </mergeCells>
  <hyperlinks>
    <hyperlink ref="E10" r:id="rId1" display="mailto:eMail:%20Kiran@Symphony.Co.Ke" xr:uid="{00000000-0004-0000-0100-000000000000}"/>
    <hyperlink ref="F14" r:id="rId2" display="courieritassist@fargo.co.ke" xr:uid="{00000000-0004-0000-0100-000001000000}"/>
  </hyperlinks>
  <printOptions horizontalCentered="1"/>
  <pageMargins left="0.5" right="0.5" top="0.5" bottom="0.5" header="0.5" footer="0.5"/>
  <pageSetup scale="89"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Costing - Local</vt:lpstr>
      <vt:lpstr>Quote</vt:lpstr>
      <vt:lpstr>Quote!Print_Area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Kumar</dc:creator>
  <cp:lastModifiedBy>Fridah Gacheri</cp:lastModifiedBy>
  <cp:lastPrinted>2024-01-05T12:12:00Z</cp:lastPrinted>
  <dcterms:created xsi:type="dcterms:W3CDTF">2016-09-23T11:57:01Z</dcterms:created>
  <dcterms:modified xsi:type="dcterms:W3CDTF">2024-01-08T14:23:36Z</dcterms:modified>
</cp:coreProperties>
</file>