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20/"/>
    </mc:Choice>
  </mc:AlternateContent>
  <xr:revisionPtr revIDLastSave="0" documentId="13_ncr:1_{57C92BF7-4780-5748-A0F2-097DD6F4B89C}" xr6:coauthVersionLast="46" xr6:coauthVersionMax="46" xr10:uidLastSave="{00000000-0000-0000-0000-000000000000}"/>
  <bookViews>
    <workbookView xWindow="0" yWindow="500" windowWidth="28800" windowHeight="1750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8" i="1" l="1"/>
  <c r="H2" i="1" l="1"/>
  <c r="H6" i="1"/>
  <c r="H5" i="1"/>
  <c r="H4" i="1" l="1"/>
  <c r="L17" i="1" l="1"/>
  <c r="L16" i="1"/>
  <c r="H25" i="1" l="1"/>
  <c r="H26" i="1"/>
  <c r="H27" i="1" l="1"/>
  <c r="H15" i="1"/>
  <c r="H31" i="1" s="1"/>
  <c r="H28" i="1" l="1"/>
  <c r="H29" i="1" l="1"/>
  <c r="L7" i="1" l="1"/>
  <c r="L19" i="1" l="1"/>
  <c r="L18" i="1" l="1"/>
  <c r="L15" i="1"/>
  <c r="L14" i="1"/>
  <c r="L13" i="1"/>
  <c r="L12" i="1"/>
  <c r="L11" i="1"/>
  <c r="L10" i="1"/>
  <c r="L9" i="1"/>
  <c r="L8" i="1"/>
  <c r="L6" i="1"/>
  <c r="L5" i="1"/>
  <c r="L4" i="1"/>
  <c r="L3" i="1"/>
  <c r="L2" i="1"/>
  <c r="L21" i="1" l="1"/>
  <c r="L20" i="1"/>
  <c r="H24" i="1" l="1"/>
  <c r="H23" i="1"/>
  <c r="H22" i="1"/>
  <c r="H21" i="1"/>
  <c r="H20" i="1"/>
  <c r="H19" i="1"/>
  <c r="H18" i="1"/>
  <c r="H32" i="1" l="1"/>
  <c r="H17" i="1"/>
  <c r="H9" i="1" l="1"/>
  <c r="H3" i="1" l="1"/>
  <c r="H11" i="1"/>
  <c r="H7" i="1"/>
  <c r="H12" i="1"/>
  <c r="H13" i="1"/>
  <c r="H14" i="1"/>
  <c r="H34" i="1" l="1"/>
  <c r="H10" i="1"/>
  <c r="H30" i="1"/>
  <c r="H33" i="1" s="1"/>
</calcChain>
</file>

<file path=xl/sharedStrings.xml><?xml version="1.0" encoding="utf-8"?>
<sst xmlns="http://schemas.openxmlformats.org/spreadsheetml/2006/main" count="482" uniqueCount="155">
  <si>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</si>
  <si>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</si>
  <si>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</si>
  <si>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</si>
  <si>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</si>
  <si>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</si>
  <si>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</si>
  <si>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</si>
  <si>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Paypal Balance</t>
  </si>
  <si>
    <t>Paypal Credit</t>
  </si>
  <si>
    <t>Paypal Mastercard</t>
  </si>
  <si>
    <t>Income</t>
  </si>
  <si>
    <t>College</t>
  </si>
  <si>
    <t>Entertainment</t>
  </si>
  <si>
    <t>Meal</t>
  </si>
  <si>
    <t>Shop</t>
  </si>
  <si>
    <t>Tax</t>
  </si>
  <si>
    <t>Khanh</t>
  </si>
  <si>
    <t>Mohela</t>
  </si>
  <si>
    <t>Cash</t>
  </si>
  <si>
    <t>Care Credit</t>
  </si>
  <si>
    <t>Grocery</t>
  </si>
  <si>
    <t>Pharmacy</t>
  </si>
  <si>
    <t>Doctor</t>
  </si>
  <si>
    <t>Housing</t>
  </si>
  <si>
    <t>Federal Student Loan Unsubsidized Loan Spring 2019 Summer 2019 - Mohela Loan 2</t>
  </si>
  <si>
    <t>Federal Student Loan Subsidized Loan Spring 2019 Summer 2019 - Mohela Loan 1</t>
  </si>
  <si>
    <t>Federal Student Loan Subsidized Loan - Spring 2019 Summer 2019 - Mohela Loan 1</t>
  </si>
  <si>
    <t>Federal Student Loan Unsubsidized Loan - Spring 2019 Summer 2019 - Mohela Loan 2</t>
  </si>
  <si>
    <t>Federal Student Loan Subsidized Loan - Fall 2019 - Mohela Loan 3</t>
  </si>
  <si>
    <t>Federal Student Loan Unsubsidized Loan - Fall 2019 - Mohela Loan 4</t>
  </si>
  <si>
    <t>Federal Student Loan Subsidized Loan - Spring 2020 - Mohela Loan 5</t>
  </si>
  <si>
    <t>Federal Student Loan Unsubsidized Loan - Spring 2020 - Mohela Loan 6</t>
  </si>
  <si>
    <t>Federal Student Loan Subsidized Loan - Summer 2020 - Mohela Loan 7</t>
  </si>
  <si>
    <t>College Ave Student Loan</t>
  </si>
  <si>
    <t>Credit Debt</t>
  </si>
  <si>
    <t>Discover It Chrome Card</t>
  </si>
  <si>
    <t>Student Loan Interest</t>
  </si>
  <si>
    <t>Credit Payment</t>
  </si>
  <si>
    <t>Car</t>
  </si>
  <si>
    <t>Gas</t>
  </si>
  <si>
    <t>Phone</t>
  </si>
  <si>
    <t>Total Spending</t>
  </si>
  <si>
    <t>Car Interest</t>
  </si>
  <si>
    <t>NTTA</t>
  </si>
  <si>
    <t>Starbuck Account</t>
  </si>
  <si>
    <t>Stabuck Account</t>
  </si>
  <si>
    <t>Discover Student Loan</t>
  </si>
  <si>
    <t>Federal Student Loan Subsidized Loan - Fall 2020 - Mohela Loan 8</t>
  </si>
  <si>
    <t>Federal Student Loan Unsubsidized Loan - Fall 2020 - Mohela Loan 9</t>
  </si>
  <si>
    <t>Charity</t>
  </si>
  <si>
    <t>Balance</t>
  </si>
  <si>
    <t>Capital One 360 Checking</t>
  </si>
  <si>
    <t>Quick Glance</t>
  </si>
  <si>
    <t>Varo Checking</t>
  </si>
  <si>
    <t>Varo Saving</t>
  </si>
  <si>
    <t>Chase College Checking</t>
  </si>
  <si>
    <t>Eat with Kai and Lam</t>
  </si>
  <si>
    <t>Saigon Block</t>
  </si>
  <si>
    <t>Transfer money to Chase - Zelle</t>
  </si>
  <si>
    <t>Transfer money to Capital One - Zelle</t>
  </si>
  <si>
    <t>Previous Date: 202009</t>
  </si>
  <si>
    <t>Donut Mount Vernon</t>
  </si>
  <si>
    <t>Monthly phone payment</t>
  </si>
  <si>
    <t>Verizon</t>
  </si>
  <si>
    <t>Student loan payment</t>
  </si>
  <si>
    <t>Payment of Apple Watch 5</t>
  </si>
  <si>
    <t>Apple</t>
  </si>
  <si>
    <t>Transfer money to Apple Cash</t>
  </si>
  <si>
    <t>Transfer money to Varo Bank</t>
  </si>
  <si>
    <t>Apple Cash</t>
  </si>
  <si>
    <t>Phuong Anh buy breads to make cakes</t>
  </si>
  <si>
    <t>Brooshire's</t>
  </si>
  <si>
    <t>Buy Electric Sonic Toothbrush and Water Flosser</t>
  </si>
  <si>
    <t>Amazon</t>
  </si>
  <si>
    <t>Buy beer and go to Son's house</t>
  </si>
  <si>
    <t>Buc-ees</t>
  </si>
  <si>
    <t>Frozen foods, chocolate stuff cakes, gym gloves</t>
  </si>
  <si>
    <t>Walmart</t>
  </si>
  <si>
    <t>Interest earning</t>
  </si>
  <si>
    <t>Capital One</t>
  </si>
  <si>
    <t>Car insurrance</t>
  </si>
  <si>
    <t>Progressive</t>
  </si>
  <si>
    <t>Have breakfast with PA before PA takes the SAT test</t>
  </si>
  <si>
    <t>Credit interets - car insurrance</t>
  </si>
  <si>
    <t>PayPal</t>
  </si>
  <si>
    <t>Discover</t>
  </si>
  <si>
    <t>Toll Road</t>
  </si>
  <si>
    <t>Buy core extention</t>
  </si>
  <si>
    <t>All Student Loans</t>
  </si>
  <si>
    <t>Honda</t>
  </si>
  <si>
    <t>Honda Civic 4th payment</t>
  </si>
  <si>
    <t>Apple Watch payment</t>
  </si>
  <si>
    <t>Varizon payment</t>
  </si>
  <si>
    <t>Rice Chicken</t>
  </si>
  <si>
    <t>Eat with Kai after going to the LA Fitness</t>
  </si>
  <si>
    <t>Total Money I Have</t>
  </si>
  <si>
    <t>Cashback from Discover It Chrome Card</t>
  </si>
  <si>
    <t>Credit payment</t>
  </si>
  <si>
    <t>Electric toothbrush and tooth flosser</t>
  </si>
  <si>
    <t>8 Vietnamese Sandwiches</t>
  </si>
  <si>
    <t>Saigon Deli</t>
  </si>
  <si>
    <t>Rice box, soft drink, wings, chilli sauce</t>
  </si>
  <si>
    <t>Ice Cream</t>
  </si>
  <si>
    <t>Sonic</t>
  </si>
  <si>
    <t>Pay for "Khanh Truong's Order"</t>
  </si>
  <si>
    <t>Renter Insurance</t>
  </si>
  <si>
    <t>Lemonade</t>
  </si>
  <si>
    <t>Transfer money to Varo Saving</t>
  </si>
  <si>
    <t>Varo</t>
  </si>
  <si>
    <t>College Ave Student Loan Spring 2020 (360021467526)</t>
  </si>
  <si>
    <t>College Ave Student Loan Summer 2020 (360021480056)</t>
  </si>
  <si>
    <t>Discover Student Loan Fall 2020 (3845)</t>
  </si>
  <si>
    <t>Milk, vegetable, eggs, frozen food, ice-scream</t>
  </si>
  <si>
    <t>Haircut</t>
  </si>
  <si>
    <t>Garland</t>
  </si>
  <si>
    <t>Homeless people</t>
  </si>
  <si>
    <t>3 Vietnamese sandwiches</t>
  </si>
  <si>
    <t>iCloud 50GB</t>
  </si>
  <si>
    <t>Electric bill</t>
  </si>
  <si>
    <t>Direct Energy</t>
  </si>
  <si>
    <t>Payment from Kai</t>
  </si>
  <si>
    <t>Payment from Ulysses</t>
  </si>
  <si>
    <t>Yoon</t>
  </si>
  <si>
    <t>Invite a friend to use Discover It Chrome Card</t>
  </si>
  <si>
    <t>Kai, Ulysses and Beo eat Pizza</t>
  </si>
  <si>
    <t>Domino</t>
  </si>
  <si>
    <t>Go to DWF and go to Mount Vernont</t>
  </si>
  <si>
    <t>Add money to NTTA Toll Tag</t>
  </si>
  <si>
    <t>Rent for November 2020</t>
  </si>
  <si>
    <t>Parking permit for November 2020</t>
  </si>
  <si>
    <t>UTD Northside</t>
  </si>
  <si>
    <t>Car payment, Car insurance, Parking Permit</t>
  </si>
  <si>
    <t>Rent, electric bill</t>
  </si>
  <si>
    <t>Parking at DWF</t>
  </si>
  <si>
    <t>Medicine and candy for Ethan.</t>
  </si>
  <si>
    <t>Pay to Discover It Chrome Card</t>
  </si>
  <si>
    <t>Transfer money to Discover</t>
  </si>
  <si>
    <t>Go to Houston</t>
  </si>
  <si>
    <t>Go to DWF and go back to Dallas</t>
  </si>
  <si>
    <t>Circle K</t>
  </si>
  <si>
    <t>Eat with Khoa Ka at Houston</t>
  </si>
  <si>
    <t>Com Tam Thuan Kieu</t>
  </si>
  <si>
    <t>Eat Ice-Scream with Khoa Ka</t>
  </si>
  <si>
    <t>Houston</t>
  </si>
  <si>
    <t>Payment from Khanh</t>
  </si>
  <si>
    <t>Buy blind spot mirror</t>
  </si>
  <si>
    <t>Buy humanifier</t>
  </si>
  <si>
    <t>Costco</t>
  </si>
  <si>
    <t>Chicken, ramen, spices, foil, sea drum, mango juice</t>
  </si>
  <si>
    <t>At Dallas</t>
  </si>
  <si>
    <t>Body wash, 40 bottles of water, toilet paper, tiramisu cakes</t>
  </si>
  <si>
    <t>Credit interests - car insurrance</t>
  </si>
  <si>
    <t>Monthly spending is $2000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</si>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</sst>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2" borderId="8" xfId="0" applyNumberFormat="1" applyFill="1" applyBorder="1" applyAlignment="1">
      <alignment vertical="center" wrapText="1"/>
    </xf>
    <xf numFmtId="164" fontId="0" fillId="3" borderId="8" xfId="0" applyNumberFormat="1" applyFill="1" applyBorder="1" applyAlignment="1">
      <alignment vertical="center" wrapText="1"/>
    </xf>
    <xf numFmtId="164" fontId="0" fillId="4" borderId="1" xfId="0" applyNumberFormat="1" applyFill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164" fontId="0" fillId="5" borderId="7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164" fontId="3" fillId="7" borderId="8" xfId="0" applyNumberFormat="1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64" fontId="4" fillId="9" borderId="4" xfId="0" applyNumberFormat="1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164" fontId="4" fillId="9" borderId="6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164" fontId="4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5" fontId="4" fillId="9" borderId="2" xfId="0" applyNumberFormat="1" applyFont="1" applyFill="1" applyBorder="1" applyAlignment="1">
      <alignment horizontal="center" vertical="center" wrapText="1"/>
    </xf>
    <xf numFmtId="165" fontId="0" fillId="6" borderId="2" xfId="0" applyNumberFormat="1" applyFill="1" applyBorder="1" applyAlignment="1">
      <alignment vertical="center" wrapText="1"/>
    </xf>
    <xf numFmtId="0" fontId="3" fillId="10" borderId="7" xfId="0" applyFont="1" applyFill="1" applyBorder="1" applyAlignment="1">
      <alignment vertical="center" wrapText="1"/>
    </xf>
    <xf numFmtId="164" fontId="3" fillId="10" borderId="8" xfId="0" applyNumberFormat="1" applyFont="1" applyFill="1" applyBorder="1" applyAlignment="1">
      <alignment vertical="center" wrapText="1"/>
    </xf>
    <xf numFmtId="164" fontId="0" fillId="4" borderId="7" xfId="0" applyNumberForma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4" fillId="10" borderId="7" xfId="0" applyFont="1" applyFill="1" applyBorder="1" applyAlignment="1">
      <alignment vertical="center" wrapText="1"/>
    </xf>
    <xf numFmtId="164" fontId="4" fillId="10" borderId="8" xfId="0" applyNumberFormat="1" applyFont="1" applyFill="1" applyBorder="1" applyAlignment="1">
      <alignment vertical="center" wrapText="1"/>
    </xf>
    <xf numFmtId="0" fontId="4" fillId="7" borderId="7" xfId="0" applyFont="1" applyFill="1" applyBorder="1" applyAlignment="1">
      <alignment vertical="center" wrapText="1"/>
    </xf>
    <xf numFmtId="164" fontId="4" fillId="7" borderId="8" xfId="0" applyNumberFormat="1" applyFont="1" applyFill="1" applyBorder="1" applyAlignment="1">
      <alignment vertical="center" wrapText="1"/>
    </xf>
    <xf numFmtId="164" fontId="0" fillId="11" borderId="7" xfId="0" applyNumberFormat="1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1" borderId="8" xfId="0" applyFill="1" applyBorder="1" applyAlignment="1">
      <alignment vertical="center" wrapText="1"/>
    </xf>
    <xf numFmtId="164" fontId="0" fillId="4" borderId="7" xfId="0" applyNumberFormat="1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8" xfId="0" applyFont="1" applyFill="1" applyBorder="1" applyAlignment="1">
      <alignment vertical="center" wrapText="1"/>
    </xf>
    <xf numFmtId="164" fontId="0" fillId="3" borderId="7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164" fontId="0" fillId="12" borderId="7" xfId="0" applyNumberFormat="1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12" borderId="8" xfId="0" applyFill="1" applyBorder="1" applyAlignment="1">
      <alignment vertical="center" wrapText="1"/>
    </xf>
    <xf numFmtId="164" fontId="0" fillId="13" borderId="7" xfId="0" applyNumberFormat="1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13" borderId="8" xfId="0" applyFill="1" applyBorder="1" applyAlignment="1">
      <alignment vertical="center" wrapText="1"/>
    </xf>
    <xf numFmtId="164" fontId="0" fillId="14" borderId="7" xfId="0" applyNumberFormat="1" applyFill="1" applyBorder="1" applyAlignment="1">
      <alignment vertical="center" wrapText="1"/>
    </xf>
    <xf numFmtId="0" fontId="0" fillId="14" borderId="1" xfId="0" applyFill="1" applyBorder="1" applyAlignment="1">
      <alignment vertical="center" wrapText="1"/>
    </xf>
    <xf numFmtId="0" fontId="0" fillId="14" borderId="8" xfId="0" applyFill="1" applyBorder="1" applyAlignment="1">
      <alignment vertical="center" wrapText="1"/>
    </xf>
    <xf numFmtId="17" fontId="0" fillId="12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4F7CF8D-F46B-3A46-BF44-F952A47D1ECC}">
  <we:reference id="0986d9dd-94f1-4b67-978d-c4cf6e6142a8" version="20.5.0.0" store="EXCatalog" storeType="EXCatalog"/>
  <we:alternateReferences>
    <we:reference id="WA200000018" version="20.5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PsiLock</we:customFunctionIds>
        <we:customFunctionIds>PsiName</we:customFunctionIds>
        <we:customFunctionIds>PsiShift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PsiMax</we:customFunctionIds>
        <we:customFunctionIds>PsiMin</we:customFunctionIds>
        <we:customFunctionIds>PsiMode</we:customFunctionIds>
        <we:customFunctionIds>PsiPercentile</we:customFunctionIds>
        <we:customFunctionIds>PsiRange</we:customFunctionIds>
        <we:customFunctionIds>PsiSkewness</we:customFunctionIds>
        <we:customFunctionIds>PsiStdDev</we:customFunctionIds>
        <we:customFunctionIds>PsiTarget</we:customFunctionIds>
        <we:customFunctionIds>PsiVariance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N114"/>
  <sheetViews>
    <sheetView tabSelected="1" topLeftCell="A66" zoomScale="107" zoomScaleNormal="150" workbookViewId="0">
      <selection activeCell="M21" sqref="M21"/>
    </sheetView>
  </sheetViews>
  <sheetFormatPr baseColWidth="10" defaultRowHeight="16" x14ac:dyDescent="0.2"/>
  <cols>
    <col min="1" max="1" width="18" style="28" bestFit="1" customWidth="1"/>
    <col min="2" max="2" width="14.5" style="13" bestFit="1" customWidth="1"/>
    <col min="3" max="3" width="26.33203125" style="14" customWidth="1"/>
    <col min="4" max="4" width="38.33203125" style="14" customWidth="1"/>
    <col min="5" max="5" width="20.33203125" style="14" customWidth="1"/>
    <col min="6" max="6" width="22.6640625" style="15" customWidth="1"/>
    <col min="7" max="7" width="34.83203125" style="2" customWidth="1"/>
    <col min="8" max="8" width="20.1640625" style="6" customWidth="1"/>
    <col min="9" max="9" width="31.1640625" style="3" customWidth="1"/>
    <col min="10" max="10" width="15.5" style="7" customWidth="1"/>
    <col min="11" max="11" width="13.33203125" style="4" customWidth="1"/>
    <col min="12" max="12" width="12.1640625" style="8" customWidth="1"/>
    <col min="13" max="13" width="61.33203125" style="18" customWidth="1"/>
    <col min="14" max="14" width="18" style="10" customWidth="1"/>
    <col min="15" max="16384" width="10.83203125" style="5"/>
  </cols>
  <sheetData>
    <row r="1" spans="1:14" s="1" customFormat="1" ht="17" x14ac:dyDescent="0.2">
      <c r="A1" s="27" t="s">
        <v>0</v>
      </c>
      <c r="B1" s="19" t="s">
        <v>1</v>
      </c>
      <c r="C1" s="20" t="s">
        <v>6</v>
      </c>
      <c r="D1" s="20" t="s">
        <v>2</v>
      </c>
      <c r="E1" s="20" t="s">
        <v>4</v>
      </c>
      <c r="F1" s="21" t="s">
        <v>3</v>
      </c>
      <c r="G1" s="22" t="s">
        <v>3</v>
      </c>
      <c r="H1" s="23" t="s">
        <v>5</v>
      </c>
      <c r="I1" s="22" t="s">
        <v>61</v>
      </c>
      <c r="J1" s="23" t="s">
        <v>5</v>
      </c>
      <c r="K1" s="24" t="s">
        <v>6</v>
      </c>
      <c r="L1" s="25" t="s">
        <v>5</v>
      </c>
      <c r="M1" s="26" t="s">
        <v>53</v>
      </c>
      <c r="N1" s="9"/>
    </row>
    <row r="2" spans="1:14" ht="17" x14ac:dyDescent="0.2">
      <c r="A2" s="28">
        <v>44105</v>
      </c>
      <c r="B2" s="31">
        <v>-11.09</v>
      </c>
      <c r="C2" s="32" t="s">
        <v>14</v>
      </c>
      <c r="D2" s="32" t="s">
        <v>57</v>
      </c>
      <c r="E2" s="32" t="s">
        <v>58</v>
      </c>
      <c r="F2" s="33" t="s">
        <v>36</v>
      </c>
      <c r="G2" s="29" t="s">
        <v>56</v>
      </c>
      <c r="H2" s="30">
        <f t="shared" ref="H2:H8" si="0">SUMIF(F:F,G2,B:B)+J2</f>
        <v>2158.7399999999998</v>
      </c>
      <c r="I2" s="29" t="s">
        <v>56</v>
      </c>
      <c r="J2" s="30">
        <v>2000</v>
      </c>
      <c r="K2" s="4" t="s">
        <v>11</v>
      </c>
      <c r="L2" s="8">
        <f>SUMIF(C:C,K2,B:B)</f>
        <v>66.09</v>
      </c>
    </row>
    <row r="3" spans="1:14" ht="17" x14ac:dyDescent="0.2">
      <c r="B3" s="44">
        <v>100</v>
      </c>
      <c r="C3" s="45"/>
      <c r="D3" s="45" t="s">
        <v>59</v>
      </c>
      <c r="E3" s="45"/>
      <c r="F3" s="46" t="s">
        <v>56</v>
      </c>
      <c r="G3" s="29" t="s">
        <v>7</v>
      </c>
      <c r="H3" s="30">
        <f t="shared" si="0"/>
        <v>1640.1099999999997</v>
      </c>
      <c r="I3" s="29" t="s">
        <v>7</v>
      </c>
      <c r="J3" s="30">
        <v>4792.7</v>
      </c>
      <c r="K3" s="4" t="s">
        <v>154</v>
      </c>
      <c r="L3" s="8">
        <f t="shared" ref="L3:L16" si="1">SUMIF(C:C,K3,B:B)</f>
        <v>-146.53</v>
      </c>
      <c r="M3" s="18" t="s">
        <v>99</v>
      </c>
    </row>
    <row r="4" spans="1:14" ht="17" x14ac:dyDescent="0.2">
      <c r="B4" s="44">
        <v>-100</v>
      </c>
      <c r="C4" s="45"/>
      <c r="D4" s="45" t="s">
        <v>59</v>
      </c>
      <c r="E4" s="45"/>
      <c r="F4" s="46" t="s">
        <v>7</v>
      </c>
      <c r="G4" s="29" t="s">
        <v>52</v>
      </c>
      <c r="H4" s="30">
        <f t="shared" si="0"/>
        <v>2001.13</v>
      </c>
      <c r="I4" s="29" t="s">
        <v>52</v>
      </c>
      <c r="J4" s="30">
        <v>1004.07</v>
      </c>
      <c r="K4" s="4" t="s">
        <v>12</v>
      </c>
      <c r="L4" s="8">
        <f t="shared" si="1"/>
        <v>-25</v>
      </c>
    </row>
    <row r="5" spans="1:14" ht="17" x14ac:dyDescent="0.2">
      <c r="B5" s="44">
        <v>100</v>
      </c>
      <c r="C5" s="45"/>
      <c r="D5" s="45" t="s">
        <v>59</v>
      </c>
      <c r="E5" s="45"/>
      <c r="F5" s="46" t="s">
        <v>56</v>
      </c>
      <c r="G5" s="29" t="s">
        <v>54</v>
      </c>
      <c r="H5" s="30">
        <f t="shared" si="0"/>
        <v>133.69</v>
      </c>
      <c r="I5" s="29" t="s">
        <v>54</v>
      </c>
      <c r="J5" s="30">
        <v>200</v>
      </c>
      <c r="K5" s="4" t="s">
        <v>13</v>
      </c>
      <c r="L5" s="8">
        <f t="shared" si="1"/>
        <v>0</v>
      </c>
    </row>
    <row r="6" spans="1:14" ht="17" x14ac:dyDescent="0.2">
      <c r="B6" s="44">
        <v>-100</v>
      </c>
      <c r="C6" s="45"/>
      <c r="D6" s="45" t="s">
        <v>59</v>
      </c>
      <c r="E6" s="45"/>
      <c r="F6" s="46" t="s">
        <v>7</v>
      </c>
      <c r="G6" s="29" t="s">
        <v>55</v>
      </c>
      <c r="H6" s="30">
        <f t="shared" si="0"/>
        <v>100</v>
      </c>
      <c r="I6" s="29" t="s">
        <v>55</v>
      </c>
      <c r="J6" s="30">
        <v>0</v>
      </c>
      <c r="K6" s="4" t="s">
        <v>39</v>
      </c>
      <c r="L6" s="8">
        <f t="shared" si="1"/>
        <v>-460.73</v>
      </c>
      <c r="M6" s="18" t="s">
        <v>132</v>
      </c>
    </row>
    <row r="7" spans="1:14" ht="17" x14ac:dyDescent="0.2">
      <c r="B7" s="44">
        <v>900</v>
      </c>
      <c r="C7" s="45"/>
      <c r="D7" s="45" t="s">
        <v>59</v>
      </c>
      <c r="E7" s="45"/>
      <c r="F7" s="46" t="s">
        <v>56</v>
      </c>
      <c r="G7" s="29" t="s">
        <v>8</v>
      </c>
      <c r="H7" s="30">
        <f t="shared" si="0"/>
        <v>32.6</v>
      </c>
      <c r="I7" s="29" t="s">
        <v>8</v>
      </c>
      <c r="J7" s="30">
        <v>54.57</v>
      </c>
      <c r="K7" s="4" t="s">
        <v>40</v>
      </c>
      <c r="L7" s="8">
        <f t="shared" si="1"/>
        <v>-52.94</v>
      </c>
    </row>
    <row r="8" spans="1:14" ht="17" x14ac:dyDescent="0.2">
      <c r="B8" s="44">
        <v>-900</v>
      </c>
      <c r="C8" s="45"/>
      <c r="D8" s="45" t="s">
        <v>59</v>
      </c>
      <c r="E8" s="45"/>
      <c r="F8" s="46" t="s">
        <v>7</v>
      </c>
      <c r="G8" s="29" t="s">
        <v>70</v>
      </c>
      <c r="H8" s="30">
        <f t="shared" si="0"/>
        <v>202.5</v>
      </c>
      <c r="I8" s="29" t="s">
        <v>70</v>
      </c>
      <c r="J8" s="30">
        <v>0</v>
      </c>
      <c r="K8" s="4" t="s">
        <v>23</v>
      </c>
      <c r="L8" s="8">
        <f t="shared" si="1"/>
        <v>0</v>
      </c>
    </row>
    <row r="9" spans="1:14" ht="17" x14ac:dyDescent="0.2">
      <c r="A9" s="28">
        <v>44106</v>
      </c>
      <c r="B9" s="44">
        <v>200</v>
      </c>
      <c r="C9" s="45"/>
      <c r="D9" s="45" t="s">
        <v>69</v>
      </c>
      <c r="E9" s="45"/>
      <c r="F9" s="46" t="s">
        <v>54</v>
      </c>
      <c r="G9" s="29" t="s">
        <v>19</v>
      </c>
      <c r="H9" s="30">
        <f t="shared" ref="H9" si="2">SUMIF(F:F,G9,B:B)+J9</f>
        <v>5</v>
      </c>
      <c r="I9" s="29" t="s">
        <v>19</v>
      </c>
      <c r="J9" s="30">
        <v>0</v>
      </c>
      <c r="K9" s="4" t="s">
        <v>22</v>
      </c>
      <c r="L9" s="8">
        <f t="shared" si="1"/>
        <v>0</v>
      </c>
    </row>
    <row r="10" spans="1:14" ht="17" x14ac:dyDescent="0.2">
      <c r="B10" s="44">
        <v>-200</v>
      </c>
      <c r="C10" s="45"/>
      <c r="D10" s="45" t="s">
        <v>69</v>
      </c>
      <c r="E10" s="45"/>
      <c r="F10" s="46" t="s">
        <v>7</v>
      </c>
      <c r="G10" s="34" t="s">
        <v>96</v>
      </c>
      <c r="H10" s="35">
        <f>SUM(H2:H9)</f>
        <v>6273.7699999999995</v>
      </c>
      <c r="I10" s="29"/>
      <c r="J10" s="30"/>
      <c r="K10" s="4" t="s">
        <v>21</v>
      </c>
      <c r="L10" s="8">
        <f t="shared" si="1"/>
        <v>-234.07999999999998</v>
      </c>
    </row>
    <row r="11" spans="1:14" ht="17" x14ac:dyDescent="0.2">
      <c r="B11" s="44">
        <v>1</v>
      </c>
      <c r="C11" s="45"/>
      <c r="D11" s="45" t="s">
        <v>60</v>
      </c>
      <c r="E11" s="45"/>
      <c r="F11" s="46" t="s">
        <v>52</v>
      </c>
      <c r="G11" s="2" t="s">
        <v>36</v>
      </c>
      <c r="H11" s="6">
        <f t="shared" ref="H11:H26" si="3">SUMIF(F:F,G11,B:B)+J11</f>
        <v>-214.00999999999993</v>
      </c>
      <c r="I11" s="3" t="s">
        <v>36</v>
      </c>
      <c r="J11" s="7">
        <v>-97.13</v>
      </c>
      <c r="K11" s="4" t="s">
        <v>14</v>
      </c>
      <c r="L11" s="8">
        <f t="shared" si="1"/>
        <v>-159.52999999999997</v>
      </c>
    </row>
    <row r="12" spans="1:14" ht="17" x14ac:dyDescent="0.2">
      <c r="B12" s="44">
        <v>-1</v>
      </c>
      <c r="C12" s="45"/>
      <c r="D12" s="45" t="s">
        <v>60</v>
      </c>
      <c r="E12" s="45"/>
      <c r="F12" s="46" t="s">
        <v>7</v>
      </c>
      <c r="G12" s="2" t="s">
        <v>9</v>
      </c>
      <c r="H12" s="6">
        <f t="shared" si="3"/>
        <v>-210</v>
      </c>
      <c r="I12" s="3" t="s">
        <v>9</v>
      </c>
      <c r="J12" s="7">
        <v>-281</v>
      </c>
      <c r="K12" s="4" t="s">
        <v>15</v>
      </c>
      <c r="L12" s="8">
        <f t="shared" si="1"/>
        <v>-109.38999999999999</v>
      </c>
      <c r="M12" s="18" t="s">
        <v>92</v>
      </c>
    </row>
    <row r="13" spans="1:14" ht="17" x14ac:dyDescent="0.2">
      <c r="B13" s="44">
        <v>1000</v>
      </c>
      <c r="C13" s="45"/>
      <c r="D13" s="45" t="s">
        <v>60</v>
      </c>
      <c r="E13" s="45"/>
      <c r="F13" s="46" t="s">
        <v>52</v>
      </c>
      <c r="G13" s="2" t="s">
        <v>10</v>
      </c>
      <c r="H13" s="6">
        <f t="shared" si="3"/>
        <v>-210.85000000000002</v>
      </c>
      <c r="I13" s="3" t="s">
        <v>10</v>
      </c>
      <c r="J13" s="7">
        <v>-328.54</v>
      </c>
      <c r="K13" s="4" t="s">
        <v>16</v>
      </c>
      <c r="L13" s="8">
        <f t="shared" si="1"/>
        <v>0</v>
      </c>
    </row>
    <row r="14" spans="1:14" ht="17" x14ac:dyDescent="0.2">
      <c r="B14" s="44">
        <v>-1000</v>
      </c>
      <c r="C14" s="45"/>
      <c r="D14" s="45" t="s">
        <v>60</v>
      </c>
      <c r="E14" s="45"/>
      <c r="F14" s="46" t="s">
        <v>7</v>
      </c>
      <c r="G14" s="2" t="s">
        <v>20</v>
      </c>
      <c r="H14" s="6">
        <f t="shared" si="3"/>
        <v>0</v>
      </c>
      <c r="I14" s="3" t="s">
        <v>20</v>
      </c>
      <c r="J14" s="7">
        <v>0</v>
      </c>
      <c r="K14" s="4" t="s">
        <v>24</v>
      </c>
      <c r="L14" s="8">
        <f t="shared" si="1"/>
        <v>-827.78</v>
      </c>
      <c r="M14" s="18" t="s">
        <v>133</v>
      </c>
    </row>
    <row r="15" spans="1:14" ht="34" x14ac:dyDescent="0.2">
      <c r="A15" s="28">
        <v>44107</v>
      </c>
      <c r="B15" s="31">
        <v>-16</v>
      </c>
      <c r="C15" s="32" t="s">
        <v>14</v>
      </c>
      <c r="D15" s="32" t="s">
        <v>83</v>
      </c>
      <c r="E15" s="32" t="s">
        <v>62</v>
      </c>
      <c r="F15" s="33" t="s">
        <v>36</v>
      </c>
      <c r="G15" s="2" t="s">
        <v>112</v>
      </c>
      <c r="H15" s="6">
        <f t="shared" si="3"/>
        <v>-4951</v>
      </c>
      <c r="I15" s="3" t="s">
        <v>112</v>
      </c>
      <c r="J15" s="7">
        <v>-4905</v>
      </c>
      <c r="K15" s="4" t="s">
        <v>41</v>
      </c>
      <c r="L15" s="8">
        <f t="shared" si="1"/>
        <v>-42</v>
      </c>
      <c r="M15" s="18" t="s">
        <v>93</v>
      </c>
    </row>
    <row r="16" spans="1:14" ht="34" x14ac:dyDescent="0.2">
      <c r="B16" s="47">
        <v>-42</v>
      </c>
      <c r="C16" s="48" t="s">
        <v>41</v>
      </c>
      <c r="D16" s="48" t="s">
        <v>63</v>
      </c>
      <c r="E16" s="48" t="s">
        <v>64</v>
      </c>
      <c r="F16" s="49"/>
      <c r="G16" s="2" t="s">
        <v>110</v>
      </c>
      <c r="H16" s="6">
        <f>SUMIF(F:F,G16,B:B)+J16</f>
        <v>-8012</v>
      </c>
      <c r="I16" s="3" t="s">
        <v>110</v>
      </c>
      <c r="J16" s="7">
        <v>-7947</v>
      </c>
      <c r="K16" s="4" t="s">
        <v>50</v>
      </c>
      <c r="L16" s="8">
        <f t="shared" si="1"/>
        <v>-5</v>
      </c>
    </row>
    <row r="17" spans="1:13" ht="34" x14ac:dyDescent="0.2">
      <c r="B17" s="47">
        <v>42</v>
      </c>
      <c r="C17" s="48" t="s">
        <v>17</v>
      </c>
      <c r="D17" s="48" t="s">
        <v>63</v>
      </c>
      <c r="E17" s="48"/>
      <c r="F17" s="49"/>
      <c r="G17" s="2" t="s">
        <v>111</v>
      </c>
      <c r="H17" s="6">
        <f t="shared" si="3"/>
        <v>-6614</v>
      </c>
      <c r="I17" s="3" t="s">
        <v>111</v>
      </c>
      <c r="J17" s="7">
        <v>-6586</v>
      </c>
      <c r="K17" s="11" t="s">
        <v>38</v>
      </c>
      <c r="L17" s="12">
        <f>SUMIF(C:C,K17,B:B)</f>
        <v>-500</v>
      </c>
    </row>
    <row r="18" spans="1:13" ht="51" x14ac:dyDescent="0.2">
      <c r="B18" s="44">
        <v>25</v>
      </c>
      <c r="C18" s="45"/>
      <c r="D18" s="45" t="s">
        <v>65</v>
      </c>
      <c r="E18" s="45"/>
      <c r="F18" s="46" t="s">
        <v>111</v>
      </c>
      <c r="G18" s="2" t="s">
        <v>27</v>
      </c>
      <c r="H18" s="6">
        <f t="shared" si="3"/>
        <v>-3500</v>
      </c>
      <c r="I18" s="3" t="s">
        <v>26</v>
      </c>
      <c r="J18" s="7">
        <v>-3500</v>
      </c>
      <c r="K18" s="11" t="s">
        <v>43</v>
      </c>
      <c r="L18" s="12">
        <f>SUMIF(C:C,K18,B:B)</f>
        <v>0</v>
      </c>
    </row>
    <row r="19" spans="1:13" ht="68" x14ac:dyDescent="0.2">
      <c r="B19" s="44">
        <v>-25</v>
      </c>
      <c r="C19" s="45" t="s">
        <v>12</v>
      </c>
      <c r="D19" s="45" t="s">
        <v>65</v>
      </c>
      <c r="E19" s="45"/>
      <c r="F19" s="46" t="s">
        <v>7</v>
      </c>
      <c r="G19" s="2" t="s">
        <v>28</v>
      </c>
      <c r="H19" s="6">
        <f t="shared" si="3"/>
        <v>-1303.58</v>
      </c>
      <c r="I19" s="3" t="s">
        <v>25</v>
      </c>
      <c r="J19" s="7">
        <v>-1303.58</v>
      </c>
      <c r="K19" s="11" t="s">
        <v>37</v>
      </c>
      <c r="L19" s="12">
        <f>SUMIF(C:C,K19,B:B)</f>
        <v>-164</v>
      </c>
    </row>
    <row r="20" spans="1:13" ht="34" x14ac:dyDescent="0.2">
      <c r="B20" s="47">
        <v>-54.57</v>
      </c>
      <c r="C20" s="48" t="s">
        <v>15</v>
      </c>
      <c r="D20" s="48" t="s">
        <v>66</v>
      </c>
      <c r="E20" s="48" t="s">
        <v>67</v>
      </c>
      <c r="F20" s="49" t="s">
        <v>8</v>
      </c>
      <c r="G20" s="2" t="s">
        <v>29</v>
      </c>
      <c r="H20" s="6">
        <f t="shared" si="3"/>
        <v>-1750</v>
      </c>
      <c r="I20" s="3" t="s">
        <v>29</v>
      </c>
      <c r="J20" s="7">
        <v>-1750</v>
      </c>
      <c r="K20" s="11" t="s">
        <v>42</v>
      </c>
      <c r="L20" s="12">
        <f>SUM(L3:L16)</f>
        <v>-2062.9799999999996</v>
      </c>
      <c r="M20" s="18" t="s">
        <v>153</v>
      </c>
    </row>
    <row r="21" spans="1:13" ht="51" x14ac:dyDescent="0.2">
      <c r="B21" s="47">
        <v>-16.43</v>
      </c>
      <c r="C21" s="48" t="s">
        <v>15</v>
      </c>
      <c r="D21" s="48" t="s">
        <v>66</v>
      </c>
      <c r="E21" s="48" t="s">
        <v>67</v>
      </c>
      <c r="F21" s="49" t="s">
        <v>7</v>
      </c>
      <c r="G21" s="2" t="s">
        <v>30</v>
      </c>
      <c r="H21" s="6">
        <f t="shared" si="3"/>
        <v>-1013.46</v>
      </c>
      <c r="I21" s="3" t="s">
        <v>30</v>
      </c>
      <c r="J21" s="7">
        <v>-1013.46</v>
      </c>
      <c r="K21" s="11" t="s">
        <v>51</v>
      </c>
      <c r="L21" s="12">
        <f>SUM(L2:L16)</f>
        <v>-1996.89</v>
      </c>
    </row>
    <row r="22" spans="1:13" ht="51" x14ac:dyDescent="0.2">
      <c r="B22" s="47">
        <v>71</v>
      </c>
      <c r="C22" s="48"/>
      <c r="D22" s="48" t="s">
        <v>66</v>
      </c>
      <c r="E22" s="48"/>
      <c r="F22" s="49" t="s">
        <v>9</v>
      </c>
      <c r="G22" s="2" t="s">
        <v>31</v>
      </c>
      <c r="H22" s="6">
        <f t="shared" si="3"/>
        <v>-1750</v>
      </c>
      <c r="I22" s="3" t="s">
        <v>31</v>
      </c>
      <c r="J22" s="7">
        <v>-1750</v>
      </c>
    </row>
    <row r="23" spans="1:13" ht="51" x14ac:dyDescent="0.2">
      <c r="B23" s="50">
        <v>200</v>
      </c>
      <c r="C23" s="51"/>
      <c r="D23" s="51" t="s">
        <v>68</v>
      </c>
      <c r="E23" s="51"/>
      <c r="F23" s="52" t="s">
        <v>70</v>
      </c>
      <c r="G23" s="2" t="s">
        <v>32</v>
      </c>
      <c r="H23" s="6">
        <f t="shared" si="3"/>
        <v>-1008.15</v>
      </c>
      <c r="I23" s="3" t="s">
        <v>32</v>
      </c>
      <c r="J23" s="7">
        <v>-1008.15</v>
      </c>
    </row>
    <row r="24" spans="1:13" ht="51" x14ac:dyDescent="0.2">
      <c r="B24" s="50">
        <v>-200</v>
      </c>
      <c r="C24" s="51"/>
      <c r="D24" s="51" t="s">
        <v>68</v>
      </c>
      <c r="E24" s="51"/>
      <c r="F24" s="52" t="s">
        <v>7</v>
      </c>
      <c r="G24" s="2" t="s">
        <v>33</v>
      </c>
      <c r="H24" s="6">
        <f t="shared" si="3"/>
        <v>-1000</v>
      </c>
      <c r="I24" s="3" t="s">
        <v>33</v>
      </c>
      <c r="J24" s="7">
        <v>-1000</v>
      </c>
    </row>
    <row r="25" spans="1:13" ht="34" x14ac:dyDescent="0.2">
      <c r="B25" s="38">
        <v>-10.46</v>
      </c>
      <c r="C25" s="39" t="s">
        <v>21</v>
      </c>
      <c r="D25" s="39" t="s">
        <v>71</v>
      </c>
      <c r="E25" s="39" t="s">
        <v>72</v>
      </c>
      <c r="F25" s="40" t="s">
        <v>36</v>
      </c>
      <c r="G25" s="2" t="s">
        <v>48</v>
      </c>
      <c r="H25" s="6">
        <f t="shared" si="3"/>
        <v>-2750</v>
      </c>
      <c r="I25" s="3" t="s">
        <v>48</v>
      </c>
      <c r="J25" s="7">
        <v>-2750</v>
      </c>
    </row>
    <row r="26" spans="1:13" ht="34" x14ac:dyDescent="0.2">
      <c r="B26" s="38">
        <v>10</v>
      </c>
      <c r="C26" s="39"/>
      <c r="D26" s="39" t="s">
        <v>71</v>
      </c>
      <c r="E26" s="39" t="s">
        <v>72</v>
      </c>
      <c r="F26" s="40" t="s">
        <v>19</v>
      </c>
      <c r="G26" s="2" t="s">
        <v>49</v>
      </c>
      <c r="H26" s="6">
        <f t="shared" si="3"/>
        <v>-1000</v>
      </c>
      <c r="I26" s="3" t="s">
        <v>49</v>
      </c>
      <c r="J26" s="7">
        <v>-1000</v>
      </c>
    </row>
    <row r="27" spans="1:13" ht="17" x14ac:dyDescent="0.2">
      <c r="B27" s="31">
        <v>-25.43</v>
      </c>
      <c r="C27" s="32" t="s">
        <v>17</v>
      </c>
      <c r="D27" s="32" t="s">
        <v>75</v>
      </c>
      <c r="E27" s="32" t="s">
        <v>72</v>
      </c>
      <c r="F27" s="33" t="s">
        <v>54</v>
      </c>
      <c r="G27" s="2" t="s">
        <v>17</v>
      </c>
      <c r="H27" s="6">
        <f>SUMIF(C:C,G27,B:B)+J27</f>
        <v>0</v>
      </c>
      <c r="I27" s="3" t="s">
        <v>17</v>
      </c>
      <c r="J27" s="7">
        <v>-51.85</v>
      </c>
    </row>
    <row r="28" spans="1:13" ht="34" x14ac:dyDescent="0.2">
      <c r="A28" s="28">
        <v>44108</v>
      </c>
      <c r="B28" s="31">
        <v>-126.53</v>
      </c>
      <c r="C28" s="32" t="s">
        <v>154</v>
      </c>
      <c r="D28" s="32" t="s">
        <v>73</v>
      </c>
      <c r="E28" s="32" t="s">
        <v>74</v>
      </c>
      <c r="F28" s="33" t="s">
        <v>36</v>
      </c>
      <c r="G28" s="2" t="s">
        <v>44</v>
      </c>
      <c r="H28" s="6">
        <f>SUMIF(F:F,G28,B:B)+J28</f>
        <v>22.89</v>
      </c>
      <c r="I28" s="3" t="s">
        <v>44</v>
      </c>
      <c r="J28" s="7">
        <v>12.98</v>
      </c>
    </row>
    <row r="29" spans="1:13" ht="17" x14ac:dyDescent="0.2">
      <c r="B29" s="31">
        <v>-17.97</v>
      </c>
      <c r="C29" s="32" t="s">
        <v>40</v>
      </c>
      <c r="D29" s="32"/>
      <c r="E29" s="32" t="s">
        <v>76</v>
      </c>
      <c r="F29" s="33" t="s">
        <v>36</v>
      </c>
      <c r="G29" s="2" t="s">
        <v>45</v>
      </c>
      <c r="H29" s="6">
        <f>SUMIF(C:C,G29,B:B)+J29</f>
        <v>8.93</v>
      </c>
      <c r="I29" s="3" t="s">
        <v>46</v>
      </c>
      <c r="J29" s="7">
        <v>8.93</v>
      </c>
    </row>
    <row r="30" spans="1:13" ht="34" x14ac:dyDescent="0.2">
      <c r="B30" s="31">
        <v>-24.95</v>
      </c>
      <c r="C30" s="32" t="s">
        <v>21</v>
      </c>
      <c r="D30" s="32" t="s">
        <v>77</v>
      </c>
      <c r="E30" s="32" t="s">
        <v>78</v>
      </c>
      <c r="F30" s="33" t="s">
        <v>36</v>
      </c>
      <c r="G30" s="16" t="s">
        <v>34</v>
      </c>
      <c r="H30" s="17">
        <f>SUM(H16:H17)</f>
        <v>-14626</v>
      </c>
    </row>
    <row r="31" spans="1:13" ht="17" x14ac:dyDescent="0.2">
      <c r="A31" s="28">
        <v>44109</v>
      </c>
      <c r="B31" s="31">
        <v>0.06</v>
      </c>
      <c r="C31" s="32" t="s">
        <v>11</v>
      </c>
      <c r="D31" s="32" t="s">
        <v>79</v>
      </c>
      <c r="E31" s="32" t="s">
        <v>80</v>
      </c>
      <c r="F31" s="33" t="s">
        <v>52</v>
      </c>
      <c r="G31" s="16" t="s">
        <v>47</v>
      </c>
      <c r="H31" s="17">
        <f>SUM(H15)</f>
        <v>-4951</v>
      </c>
    </row>
    <row r="32" spans="1:13" ht="17" x14ac:dyDescent="0.2">
      <c r="B32" s="47">
        <v>-130</v>
      </c>
      <c r="C32" s="48" t="s">
        <v>39</v>
      </c>
      <c r="D32" s="48" t="s">
        <v>81</v>
      </c>
      <c r="E32" s="48" t="s">
        <v>82</v>
      </c>
      <c r="F32" s="49" t="s">
        <v>7</v>
      </c>
      <c r="G32" s="16" t="s">
        <v>18</v>
      </c>
      <c r="H32" s="17">
        <f>SUM(H18:H26)</f>
        <v>-15075.19</v>
      </c>
    </row>
    <row r="33" spans="1:8" ht="17" x14ac:dyDescent="0.2">
      <c r="B33" s="47">
        <v>130</v>
      </c>
      <c r="C33" s="48"/>
      <c r="D33" s="48" t="s">
        <v>81</v>
      </c>
      <c r="E33" s="48"/>
      <c r="F33" s="49" t="s">
        <v>10</v>
      </c>
      <c r="G33" s="36" t="s">
        <v>89</v>
      </c>
      <c r="H33" s="37">
        <f>SUM(H30:H32)</f>
        <v>-34652.19</v>
      </c>
    </row>
    <row r="34" spans="1:8" ht="17" x14ac:dyDescent="0.2">
      <c r="B34" s="47">
        <v>-7.38</v>
      </c>
      <c r="C34" s="48" t="s">
        <v>39</v>
      </c>
      <c r="D34" s="48" t="s">
        <v>152</v>
      </c>
      <c r="E34" s="48" t="s">
        <v>85</v>
      </c>
      <c r="F34" s="49" t="s">
        <v>10</v>
      </c>
      <c r="G34" s="2" t="s">
        <v>35</v>
      </c>
      <c r="H34" s="6">
        <f>SUM(H11,H12,H13,H14)</f>
        <v>-634.8599999999999</v>
      </c>
    </row>
    <row r="35" spans="1:8" ht="34" x14ac:dyDescent="0.2">
      <c r="B35" s="44">
        <v>-15</v>
      </c>
      <c r="C35" s="45" t="s">
        <v>37</v>
      </c>
      <c r="D35" s="45"/>
      <c r="E35" s="45" t="s">
        <v>86</v>
      </c>
      <c r="F35" s="46" t="s">
        <v>112</v>
      </c>
    </row>
    <row r="36" spans="1:8" ht="51" x14ac:dyDescent="0.2">
      <c r="B36" s="44">
        <v>-22</v>
      </c>
      <c r="C36" s="45" t="s">
        <v>37</v>
      </c>
      <c r="D36" s="45"/>
      <c r="E36" s="45" t="s">
        <v>34</v>
      </c>
      <c r="F36" s="46" t="s">
        <v>110</v>
      </c>
    </row>
    <row r="37" spans="1:8" ht="51" x14ac:dyDescent="0.2">
      <c r="B37" s="44">
        <v>-17</v>
      </c>
      <c r="C37" s="45" t="s">
        <v>37</v>
      </c>
      <c r="D37" s="45"/>
      <c r="E37" s="45" t="s">
        <v>34</v>
      </c>
      <c r="F37" s="46" t="s">
        <v>111</v>
      </c>
    </row>
    <row r="38" spans="1:8" ht="17" x14ac:dyDescent="0.2">
      <c r="B38" s="47">
        <v>-1.31</v>
      </c>
      <c r="C38" s="48" t="s">
        <v>39</v>
      </c>
      <c r="D38" s="48" t="s">
        <v>87</v>
      </c>
      <c r="E38" s="48" t="s">
        <v>44</v>
      </c>
      <c r="F38" s="49" t="s">
        <v>44</v>
      </c>
    </row>
    <row r="39" spans="1:8" ht="17" x14ac:dyDescent="0.2">
      <c r="B39" s="47">
        <v>-1.89</v>
      </c>
      <c r="C39" s="48" t="s">
        <v>39</v>
      </c>
      <c r="D39" s="48" t="s">
        <v>87</v>
      </c>
      <c r="E39" s="48" t="s">
        <v>44</v>
      </c>
      <c r="F39" s="49" t="s">
        <v>44</v>
      </c>
    </row>
    <row r="40" spans="1:8" ht="17" x14ac:dyDescent="0.2">
      <c r="A40" s="28">
        <v>44110</v>
      </c>
      <c r="B40" s="31">
        <v>-7.57</v>
      </c>
      <c r="C40" s="32" t="s">
        <v>15</v>
      </c>
      <c r="D40" s="32" t="s">
        <v>88</v>
      </c>
      <c r="E40" s="32" t="s">
        <v>74</v>
      </c>
      <c r="F40" s="33" t="s">
        <v>36</v>
      </c>
    </row>
    <row r="41" spans="1:8" ht="17" x14ac:dyDescent="0.2">
      <c r="B41" s="31">
        <v>-284.52999999999997</v>
      </c>
      <c r="C41" s="32" t="s">
        <v>39</v>
      </c>
      <c r="D41" s="32" t="s">
        <v>91</v>
      </c>
      <c r="E41" s="32" t="s">
        <v>90</v>
      </c>
      <c r="F41" s="33" t="s">
        <v>7</v>
      </c>
    </row>
    <row r="42" spans="1:8" ht="17" x14ac:dyDescent="0.2">
      <c r="A42" s="28">
        <v>44111</v>
      </c>
      <c r="B42" s="31">
        <v>-16.07</v>
      </c>
      <c r="C42" s="32" t="s">
        <v>14</v>
      </c>
      <c r="D42" s="32" t="s">
        <v>95</v>
      </c>
      <c r="E42" s="32" t="s">
        <v>94</v>
      </c>
      <c r="F42" s="33" t="s">
        <v>36</v>
      </c>
    </row>
    <row r="43" spans="1:8" ht="17" x14ac:dyDescent="0.2">
      <c r="B43" s="47">
        <v>-1.41</v>
      </c>
      <c r="C43" s="48" t="s">
        <v>39</v>
      </c>
      <c r="D43" s="48" t="s">
        <v>95</v>
      </c>
      <c r="E43" s="48" t="s">
        <v>44</v>
      </c>
      <c r="F43" s="49" t="s">
        <v>44</v>
      </c>
    </row>
    <row r="44" spans="1:8" ht="17" x14ac:dyDescent="0.2">
      <c r="B44" s="47">
        <v>-1.31</v>
      </c>
      <c r="C44" s="48" t="s">
        <v>39</v>
      </c>
      <c r="D44" s="48" t="s">
        <v>95</v>
      </c>
      <c r="E44" s="48" t="s">
        <v>44</v>
      </c>
      <c r="F44" s="49" t="s">
        <v>44</v>
      </c>
    </row>
    <row r="45" spans="1:8" ht="17" x14ac:dyDescent="0.2">
      <c r="A45" s="28">
        <v>44114</v>
      </c>
      <c r="B45" s="31">
        <v>8.74</v>
      </c>
      <c r="C45" s="32" t="s">
        <v>11</v>
      </c>
      <c r="D45" s="32" t="s">
        <v>97</v>
      </c>
      <c r="E45" s="32" t="s">
        <v>86</v>
      </c>
      <c r="F45" s="33" t="s">
        <v>7</v>
      </c>
    </row>
    <row r="46" spans="1:8" ht="17" x14ac:dyDescent="0.2">
      <c r="B46" s="47">
        <v>300</v>
      </c>
      <c r="C46" s="48"/>
      <c r="D46" s="48" t="s">
        <v>98</v>
      </c>
      <c r="E46" s="48" t="s">
        <v>86</v>
      </c>
      <c r="F46" s="49" t="s">
        <v>36</v>
      </c>
    </row>
    <row r="47" spans="1:8" ht="17" x14ac:dyDescent="0.2">
      <c r="B47" s="47">
        <v>-300</v>
      </c>
      <c r="C47" s="48" t="s">
        <v>38</v>
      </c>
      <c r="D47" s="48" t="s">
        <v>98</v>
      </c>
      <c r="E47" s="48" t="s">
        <v>86</v>
      </c>
      <c r="F47" s="49" t="s">
        <v>7</v>
      </c>
    </row>
    <row r="48" spans="1:8" ht="17" x14ac:dyDescent="0.2">
      <c r="A48" s="28">
        <v>44115</v>
      </c>
      <c r="B48" s="31">
        <v>-23.82</v>
      </c>
      <c r="C48" s="32" t="s">
        <v>14</v>
      </c>
      <c r="D48" s="32" t="s">
        <v>100</v>
      </c>
      <c r="E48" s="32" t="s">
        <v>101</v>
      </c>
      <c r="F48" s="33" t="s">
        <v>36</v>
      </c>
    </row>
    <row r="49" spans="1:6" ht="17" x14ac:dyDescent="0.2">
      <c r="A49" s="28">
        <v>44116</v>
      </c>
      <c r="B49" s="31">
        <v>-57.54</v>
      </c>
      <c r="C49" s="32" t="s">
        <v>21</v>
      </c>
      <c r="D49" s="32" t="s">
        <v>102</v>
      </c>
      <c r="E49" s="32" t="s">
        <v>78</v>
      </c>
      <c r="F49" s="33" t="s">
        <v>36</v>
      </c>
    </row>
    <row r="50" spans="1:6" ht="17" x14ac:dyDescent="0.2">
      <c r="B50" s="41">
        <v>-4</v>
      </c>
      <c r="C50" s="42" t="s">
        <v>14</v>
      </c>
      <c r="D50" s="42" t="s">
        <v>103</v>
      </c>
      <c r="E50" s="42" t="s">
        <v>104</v>
      </c>
      <c r="F50" s="43" t="s">
        <v>52</v>
      </c>
    </row>
    <row r="51" spans="1:6" ht="17" x14ac:dyDescent="0.2">
      <c r="A51" s="28">
        <v>44117</v>
      </c>
      <c r="B51" s="31">
        <v>-75</v>
      </c>
      <c r="C51" s="32" t="s">
        <v>17</v>
      </c>
      <c r="D51" s="32" t="s">
        <v>105</v>
      </c>
      <c r="E51" s="32"/>
      <c r="F51" s="33" t="s">
        <v>7</v>
      </c>
    </row>
    <row r="52" spans="1:6" ht="17" x14ac:dyDescent="0.2">
      <c r="A52" s="28">
        <v>44118</v>
      </c>
      <c r="B52" s="31">
        <v>-5.25</v>
      </c>
      <c r="C52" s="32" t="s">
        <v>24</v>
      </c>
      <c r="D52" s="32" t="s">
        <v>106</v>
      </c>
      <c r="E52" s="32" t="s">
        <v>107</v>
      </c>
      <c r="F52" s="33" t="s">
        <v>36</v>
      </c>
    </row>
    <row r="53" spans="1:6" ht="17" x14ac:dyDescent="0.2">
      <c r="A53" s="28">
        <v>44120</v>
      </c>
      <c r="B53" s="53">
        <v>100</v>
      </c>
      <c r="C53" s="54"/>
      <c r="D53" s="54" t="s">
        <v>108</v>
      </c>
      <c r="E53" s="54" t="s">
        <v>109</v>
      </c>
      <c r="F53" s="55" t="s">
        <v>55</v>
      </c>
    </row>
    <row r="54" spans="1:6" ht="17" x14ac:dyDescent="0.2">
      <c r="B54" s="53">
        <v>-100</v>
      </c>
      <c r="C54" s="54"/>
      <c r="D54" s="54" t="s">
        <v>108</v>
      </c>
      <c r="E54" s="54" t="s">
        <v>109</v>
      </c>
      <c r="F54" s="55" t="s">
        <v>54</v>
      </c>
    </row>
    <row r="55" spans="1:6" ht="34" x14ac:dyDescent="0.2">
      <c r="B55" s="47">
        <v>-15</v>
      </c>
      <c r="C55" s="48" t="s">
        <v>37</v>
      </c>
      <c r="D55" s="48"/>
      <c r="E55" s="48" t="s">
        <v>86</v>
      </c>
      <c r="F55" s="49" t="s">
        <v>112</v>
      </c>
    </row>
    <row r="56" spans="1:6" ht="51" x14ac:dyDescent="0.2">
      <c r="B56" s="47">
        <v>-20</v>
      </c>
      <c r="C56" s="48" t="s">
        <v>37</v>
      </c>
      <c r="D56" s="48"/>
      <c r="E56" s="48" t="s">
        <v>34</v>
      </c>
      <c r="F56" s="49" t="s">
        <v>110</v>
      </c>
    </row>
    <row r="57" spans="1:6" ht="51" x14ac:dyDescent="0.2">
      <c r="B57" s="47">
        <v>-17</v>
      </c>
      <c r="C57" s="48" t="s">
        <v>37</v>
      </c>
      <c r="D57" s="48"/>
      <c r="E57" s="48" t="s">
        <v>34</v>
      </c>
      <c r="F57" s="49" t="s">
        <v>111</v>
      </c>
    </row>
    <row r="58" spans="1:6" ht="34" x14ac:dyDescent="0.2">
      <c r="A58" s="28">
        <v>44121</v>
      </c>
      <c r="B58" s="31">
        <v>-45.34</v>
      </c>
      <c r="C58" s="32" t="s">
        <v>21</v>
      </c>
      <c r="D58" s="32" t="s">
        <v>113</v>
      </c>
      <c r="E58" s="32" t="s">
        <v>78</v>
      </c>
      <c r="F58" s="33" t="s">
        <v>36</v>
      </c>
    </row>
    <row r="59" spans="1:6" ht="17" x14ac:dyDescent="0.2">
      <c r="A59" s="28">
        <v>44122</v>
      </c>
      <c r="B59" s="31">
        <v>-20</v>
      </c>
      <c r="C59" s="32" t="s">
        <v>154</v>
      </c>
      <c r="D59" s="32" t="s">
        <v>114</v>
      </c>
      <c r="E59" s="32" t="s">
        <v>115</v>
      </c>
      <c r="F59" s="33" t="s">
        <v>36</v>
      </c>
    </row>
    <row r="60" spans="1:6" ht="17" x14ac:dyDescent="0.2">
      <c r="B60" s="31">
        <v>-5</v>
      </c>
      <c r="C60" s="32" t="s">
        <v>50</v>
      </c>
      <c r="D60" s="32" t="s">
        <v>116</v>
      </c>
      <c r="E60" s="32" t="s">
        <v>115</v>
      </c>
      <c r="F60" s="33" t="s">
        <v>19</v>
      </c>
    </row>
    <row r="61" spans="1:6" ht="17" x14ac:dyDescent="0.2">
      <c r="B61" s="31">
        <v>-12.45</v>
      </c>
      <c r="C61" s="32" t="s">
        <v>14</v>
      </c>
      <c r="D61" s="32" t="s">
        <v>117</v>
      </c>
      <c r="E61" s="32" t="s">
        <v>101</v>
      </c>
      <c r="F61" s="33" t="s">
        <v>36</v>
      </c>
    </row>
    <row r="62" spans="1:6" ht="17" x14ac:dyDescent="0.2">
      <c r="A62" s="28">
        <v>44123</v>
      </c>
      <c r="B62" s="31">
        <v>-0.99</v>
      </c>
      <c r="C62" s="32" t="s">
        <v>15</v>
      </c>
      <c r="D62" s="32" t="s">
        <v>118</v>
      </c>
      <c r="E62" s="32" t="s">
        <v>67</v>
      </c>
      <c r="F62" s="33" t="s">
        <v>36</v>
      </c>
    </row>
    <row r="63" spans="1:6" ht="17" x14ac:dyDescent="0.2">
      <c r="A63" s="28">
        <v>44125</v>
      </c>
      <c r="B63" s="44">
        <v>-97.73</v>
      </c>
      <c r="C63" s="45" t="s">
        <v>24</v>
      </c>
      <c r="D63" s="45" t="s">
        <v>119</v>
      </c>
      <c r="E63" s="45" t="s">
        <v>120</v>
      </c>
      <c r="F63" s="46" t="s">
        <v>36</v>
      </c>
    </row>
    <row r="64" spans="1:6" ht="17" x14ac:dyDescent="0.2">
      <c r="B64" s="44">
        <v>32.6</v>
      </c>
      <c r="C64" s="45" t="s">
        <v>24</v>
      </c>
      <c r="D64" s="45" t="s">
        <v>121</v>
      </c>
      <c r="E64" s="45" t="s">
        <v>120</v>
      </c>
      <c r="F64" s="46" t="s">
        <v>56</v>
      </c>
    </row>
    <row r="65" spans="1:6" ht="17" x14ac:dyDescent="0.2">
      <c r="B65" s="44">
        <v>32.6</v>
      </c>
      <c r="C65" s="45" t="s">
        <v>24</v>
      </c>
      <c r="D65" s="45" t="s">
        <v>122</v>
      </c>
      <c r="E65" s="45" t="s">
        <v>120</v>
      </c>
      <c r="F65" s="46" t="s">
        <v>8</v>
      </c>
    </row>
    <row r="66" spans="1:6" ht="17" x14ac:dyDescent="0.2">
      <c r="B66" s="31">
        <v>-26.66</v>
      </c>
      <c r="C66" s="32" t="s">
        <v>14</v>
      </c>
      <c r="D66" s="32" t="s">
        <v>57</v>
      </c>
      <c r="E66" s="32" t="s">
        <v>123</v>
      </c>
      <c r="F66" s="33" t="s">
        <v>7</v>
      </c>
    </row>
    <row r="67" spans="1:6" ht="34" x14ac:dyDescent="0.2">
      <c r="B67" s="31">
        <v>50</v>
      </c>
      <c r="C67" s="32" t="s">
        <v>11</v>
      </c>
      <c r="D67" s="32" t="s">
        <v>124</v>
      </c>
      <c r="E67" s="32" t="s">
        <v>86</v>
      </c>
      <c r="F67" s="33" t="s">
        <v>36</v>
      </c>
    </row>
    <row r="68" spans="1:6" ht="17" x14ac:dyDescent="0.2">
      <c r="B68" s="31">
        <v>-3.5</v>
      </c>
      <c r="C68" s="32" t="s">
        <v>14</v>
      </c>
      <c r="D68" s="32" t="s">
        <v>125</v>
      </c>
      <c r="E68" s="32" t="s">
        <v>126</v>
      </c>
      <c r="F68" s="33" t="s">
        <v>70</v>
      </c>
    </row>
    <row r="69" spans="1:6" ht="17" x14ac:dyDescent="0.2">
      <c r="A69" s="28">
        <v>44127</v>
      </c>
      <c r="B69" s="47">
        <v>20</v>
      </c>
      <c r="C69" s="48"/>
      <c r="D69" s="48" t="s">
        <v>128</v>
      </c>
      <c r="E69" s="48"/>
      <c r="F69" s="49" t="s">
        <v>44</v>
      </c>
    </row>
    <row r="70" spans="1:6" ht="17" x14ac:dyDescent="0.2">
      <c r="B70" s="47">
        <v>-20</v>
      </c>
      <c r="C70" s="48"/>
      <c r="D70" s="48" t="s">
        <v>128</v>
      </c>
      <c r="E70" s="48"/>
      <c r="F70" s="49" t="s">
        <v>36</v>
      </c>
    </row>
    <row r="71" spans="1:6" ht="17" x14ac:dyDescent="0.2">
      <c r="B71" s="44">
        <v>-1.41</v>
      </c>
      <c r="C71" s="45" t="s">
        <v>17</v>
      </c>
      <c r="D71" s="45" t="s">
        <v>127</v>
      </c>
      <c r="E71" s="45" t="s">
        <v>44</v>
      </c>
      <c r="F71" s="46" t="s">
        <v>44</v>
      </c>
    </row>
    <row r="72" spans="1:6" ht="17" x14ac:dyDescent="0.2">
      <c r="B72" s="44">
        <v>-1.31</v>
      </c>
      <c r="C72" s="45" t="s">
        <v>17</v>
      </c>
      <c r="D72" s="45" t="s">
        <v>127</v>
      </c>
      <c r="E72" s="45" t="s">
        <v>44</v>
      </c>
      <c r="F72" s="46" t="s">
        <v>44</v>
      </c>
    </row>
    <row r="73" spans="1:6" ht="17" x14ac:dyDescent="0.2">
      <c r="B73" s="44">
        <v>-0.63</v>
      </c>
      <c r="C73" s="45" t="s">
        <v>17</v>
      </c>
      <c r="D73" s="45" t="s">
        <v>127</v>
      </c>
      <c r="E73" s="45" t="s">
        <v>44</v>
      </c>
      <c r="F73" s="46" t="s">
        <v>44</v>
      </c>
    </row>
    <row r="74" spans="1:6" ht="17" x14ac:dyDescent="0.2">
      <c r="B74" s="44">
        <v>-1.31</v>
      </c>
      <c r="C74" s="45" t="s">
        <v>17</v>
      </c>
      <c r="D74" s="45" t="s">
        <v>127</v>
      </c>
      <c r="E74" s="45" t="s">
        <v>44</v>
      </c>
      <c r="F74" s="46" t="s">
        <v>44</v>
      </c>
    </row>
    <row r="75" spans="1:6" ht="17" x14ac:dyDescent="0.2">
      <c r="B75" s="44">
        <v>-1.41</v>
      </c>
      <c r="C75" s="45" t="s">
        <v>17</v>
      </c>
      <c r="D75" s="45" t="s">
        <v>127</v>
      </c>
      <c r="E75" s="45" t="s">
        <v>44</v>
      </c>
      <c r="F75" s="46" t="s">
        <v>44</v>
      </c>
    </row>
    <row r="76" spans="1:6" ht="17" x14ac:dyDescent="0.2">
      <c r="B76" s="44">
        <v>-1.31</v>
      </c>
      <c r="C76" s="45" t="s">
        <v>17</v>
      </c>
      <c r="D76" s="45" t="s">
        <v>127</v>
      </c>
      <c r="E76" s="45" t="s">
        <v>44</v>
      </c>
      <c r="F76" s="46" t="s">
        <v>44</v>
      </c>
    </row>
    <row r="77" spans="1:6" ht="17" x14ac:dyDescent="0.2">
      <c r="B77" s="44">
        <v>-1.89</v>
      </c>
      <c r="C77" s="45" t="s">
        <v>17</v>
      </c>
      <c r="D77" s="45" t="s">
        <v>127</v>
      </c>
      <c r="E77" s="45" t="s">
        <v>44</v>
      </c>
      <c r="F77" s="46" t="s">
        <v>44</v>
      </c>
    </row>
    <row r="78" spans="1:6" ht="17" x14ac:dyDescent="0.2">
      <c r="B78" s="44">
        <v>-3</v>
      </c>
      <c r="C78" s="45" t="s">
        <v>17</v>
      </c>
      <c r="D78" s="45" t="s">
        <v>134</v>
      </c>
      <c r="E78" s="45" t="s">
        <v>44</v>
      </c>
      <c r="F78" s="46" t="s">
        <v>44</v>
      </c>
    </row>
    <row r="79" spans="1:6" ht="17" x14ac:dyDescent="0.2">
      <c r="A79" s="28">
        <v>44128</v>
      </c>
      <c r="B79" s="47">
        <v>-790</v>
      </c>
      <c r="C79" s="48" t="s">
        <v>24</v>
      </c>
      <c r="D79" s="56" t="s">
        <v>129</v>
      </c>
      <c r="E79" s="48" t="s">
        <v>131</v>
      </c>
      <c r="F79" s="49" t="s">
        <v>7</v>
      </c>
    </row>
    <row r="80" spans="1:6" ht="17" x14ac:dyDescent="0.2">
      <c r="B80" s="47">
        <v>-20</v>
      </c>
      <c r="C80" s="48" t="s">
        <v>39</v>
      </c>
      <c r="D80" s="48" t="s">
        <v>130</v>
      </c>
      <c r="E80" s="48" t="s">
        <v>131</v>
      </c>
      <c r="F80" s="49" t="s">
        <v>7</v>
      </c>
    </row>
    <row r="81" spans="1:6" ht="17" x14ac:dyDescent="0.2">
      <c r="A81" s="28">
        <v>44129</v>
      </c>
      <c r="B81" s="31">
        <v>-27.36</v>
      </c>
      <c r="C81" s="32" t="s">
        <v>17</v>
      </c>
      <c r="D81" s="32" t="s">
        <v>135</v>
      </c>
      <c r="E81" s="32" t="s">
        <v>72</v>
      </c>
      <c r="F81" s="33" t="s">
        <v>36</v>
      </c>
    </row>
    <row r="82" spans="1:6" ht="17" x14ac:dyDescent="0.2">
      <c r="B82" s="31">
        <v>1000</v>
      </c>
      <c r="C82" s="32"/>
      <c r="D82" s="32" t="s">
        <v>137</v>
      </c>
      <c r="E82" s="32"/>
      <c r="F82" s="33" t="s">
        <v>7</v>
      </c>
    </row>
    <row r="83" spans="1:6" ht="17" x14ac:dyDescent="0.2">
      <c r="B83" s="31">
        <v>-1000</v>
      </c>
      <c r="C83" s="32"/>
      <c r="D83" s="32" t="s">
        <v>137</v>
      </c>
      <c r="E83" s="32"/>
      <c r="F83" s="33" t="s">
        <v>56</v>
      </c>
    </row>
    <row r="84" spans="1:6" ht="17" x14ac:dyDescent="0.2">
      <c r="A84" s="28">
        <v>44130</v>
      </c>
      <c r="B84" s="47">
        <v>200</v>
      </c>
      <c r="C84" s="48"/>
      <c r="D84" s="48" t="s">
        <v>136</v>
      </c>
      <c r="E84" s="48" t="s">
        <v>86</v>
      </c>
      <c r="F84" s="49" t="s">
        <v>36</v>
      </c>
    </row>
    <row r="85" spans="1:6" ht="17" x14ac:dyDescent="0.2">
      <c r="B85" s="47">
        <v>-200</v>
      </c>
      <c r="C85" s="48" t="s">
        <v>38</v>
      </c>
      <c r="D85" s="48" t="s">
        <v>136</v>
      </c>
      <c r="E85" s="48" t="s">
        <v>86</v>
      </c>
      <c r="F85" s="49" t="s">
        <v>7</v>
      </c>
    </row>
    <row r="86" spans="1:6" ht="17" x14ac:dyDescent="0.2">
      <c r="B86" s="31">
        <v>-12.35</v>
      </c>
      <c r="C86" s="32" t="s">
        <v>40</v>
      </c>
      <c r="D86" s="32" t="s">
        <v>138</v>
      </c>
      <c r="E86" s="32" t="s">
        <v>76</v>
      </c>
      <c r="F86" s="33" t="s">
        <v>36</v>
      </c>
    </row>
    <row r="87" spans="1:6" ht="17" x14ac:dyDescent="0.2">
      <c r="B87" s="44">
        <v>-2</v>
      </c>
      <c r="C87" s="45" t="s">
        <v>17</v>
      </c>
      <c r="D87" s="45" t="s">
        <v>134</v>
      </c>
      <c r="E87" s="45" t="s">
        <v>44</v>
      </c>
      <c r="F87" s="46" t="s">
        <v>44</v>
      </c>
    </row>
    <row r="88" spans="1:6" ht="17" x14ac:dyDescent="0.2">
      <c r="B88" s="44">
        <v>-1.89</v>
      </c>
      <c r="C88" s="45" t="s">
        <v>17</v>
      </c>
      <c r="D88" s="45" t="s">
        <v>139</v>
      </c>
      <c r="E88" s="45" t="s">
        <v>44</v>
      </c>
      <c r="F88" s="46" t="s">
        <v>44</v>
      </c>
    </row>
    <row r="89" spans="1:6" ht="17" x14ac:dyDescent="0.2">
      <c r="B89" s="44">
        <v>-1.31</v>
      </c>
      <c r="C89" s="45" t="s">
        <v>17</v>
      </c>
      <c r="D89" s="45" t="s">
        <v>139</v>
      </c>
      <c r="E89" s="45" t="s">
        <v>44</v>
      </c>
      <c r="F89" s="46" t="s">
        <v>44</v>
      </c>
    </row>
    <row r="90" spans="1:6" ht="17" x14ac:dyDescent="0.2">
      <c r="B90" s="44">
        <v>-1.31</v>
      </c>
      <c r="C90" s="45" t="s">
        <v>17</v>
      </c>
      <c r="D90" s="45" t="s">
        <v>139</v>
      </c>
      <c r="E90" s="45" t="s">
        <v>44</v>
      </c>
      <c r="F90" s="46" t="s">
        <v>44</v>
      </c>
    </row>
    <row r="91" spans="1:6" ht="17" x14ac:dyDescent="0.2">
      <c r="B91" s="44">
        <v>-0.63</v>
      </c>
      <c r="C91" s="45" t="s">
        <v>17</v>
      </c>
      <c r="D91" s="45" t="s">
        <v>139</v>
      </c>
      <c r="E91" s="45" t="s">
        <v>44</v>
      </c>
      <c r="F91" s="46" t="s">
        <v>44</v>
      </c>
    </row>
    <row r="92" spans="1:6" ht="17" x14ac:dyDescent="0.2">
      <c r="B92" s="44">
        <v>-0.63</v>
      </c>
      <c r="C92" s="45" t="s">
        <v>17</v>
      </c>
      <c r="D92" s="45" t="s">
        <v>139</v>
      </c>
      <c r="E92" s="45" t="s">
        <v>44</v>
      </c>
      <c r="F92" s="46" t="s">
        <v>44</v>
      </c>
    </row>
    <row r="93" spans="1:6" ht="17" x14ac:dyDescent="0.2">
      <c r="B93" s="44">
        <v>-1.31</v>
      </c>
      <c r="C93" s="45" t="s">
        <v>17</v>
      </c>
      <c r="D93" s="45" t="s">
        <v>139</v>
      </c>
      <c r="E93" s="45" t="s">
        <v>44</v>
      </c>
      <c r="F93" s="46" t="s">
        <v>44</v>
      </c>
    </row>
    <row r="94" spans="1:6" ht="17" x14ac:dyDescent="0.2">
      <c r="B94" s="44">
        <v>-1.41</v>
      </c>
      <c r="C94" s="45" t="s">
        <v>17</v>
      </c>
      <c r="D94" s="45" t="s">
        <v>139</v>
      </c>
      <c r="E94" s="45" t="s">
        <v>44</v>
      </c>
      <c r="F94" s="46" t="s">
        <v>44</v>
      </c>
    </row>
    <row r="95" spans="1:6" ht="17" x14ac:dyDescent="0.2">
      <c r="B95" s="44">
        <v>-1.41</v>
      </c>
      <c r="C95" s="45" t="s">
        <v>17</v>
      </c>
      <c r="D95" s="45" t="s">
        <v>139</v>
      </c>
      <c r="E95" s="45" t="s">
        <v>44</v>
      </c>
      <c r="F95" s="46" t="s">
        <v>44</v>
      </c>
    </row>
    <row r="96" spans="1:6" ht="17" x14ac:dyDescent="0.2">
      <c r="A96" s="28">
        <v>44131</v>
      </c>
      <c r="B96" s="31">
        <v>-9.67</v>
      </c>
      <c r="C96" s="32" t="s">
        <v>40</v>
      </c>
      <c r="D96" s="32" t="s">
        <v>138</v>
      </c>
      <c r="E96" s="32" t="s">
        <v>140</v>
      </c>
      <c r="F96" s="33" t="s">
        <v>36</v>
      </c>
    </row>
    <row r="97" spans="1:6" ht="17" x14ac:dyDescent="0.2">
      <c r="B97" s="31">
        <v>-31.06</v>
      </c>
      <c r="C97" s="32" t="s">
        <v>14</v>
      </c>
      <c r="D97" s="32" t="s">
        <v>141</v>
      </c>
      <c r="E97" s="32" t="s">
        <v>142</v>
      </c>
      <c r="F97" s="33" t="s">
        <v>36</v>
      </c>
    </row>
    <row r="98" spans="1:6" ht="17" x14ac:dyDescent="0.2">
      <c r="B98" s="31">
        <v>7.29</v>
      </c>
      <c r="C98" s="32" t="s">
        <v>11</v>
      </c>
      <c r="D98" s="32" t="s">
        <v>97</v>
      </c>
      <c r="E98" s="32" t="s">
        <v>86</v>
      </c>
      <c r="F98" s="33" t="s">
        <v>7</v>
      </c>
    </row>
    <row r="99" spans="1:6" ht="17" x14ac:dyDescent="0.2">
      <c r="B99" s="47">
        <v>-20</v>
      </c>
      <c r="C99" s="48"/>
      <c r="D99" s="48" t="s">
        <v>128</v>
      </c>
      <c r="E99" s="48"/>
      <c r="F99" s="49" t="s">
        <v>36</v>
      </c>
    </row>
    <row r="100" spans="1:6" ht="17" x14ac:dyDescent="0.2">
      <c r="B100" s="47">
        <v>20</v>
      </c>
      <c r="C100" s="48"/>
      <c r="D100" s="48" t="s">
        <v>128</v>
      </c>
      <c r="E100" s="48"/>
      <c r="F100" s="49" t="s">
        <v>44</v>
      </c>
    </row>
    <row r="101" spans="1:6" ht="17" x14ac:dyDescent="0.2">
      <c r="B101" s="31">
        <v>-14.88</v>
      </c>
      <c r="C101" s="32" t="s">
        <v>14</v>
      </c>
      <c r="D101" s="32" t="s">
        <v>143</v>
      </c>
      <c r="E101" s="32" t="s">
        <v>144</v>
      </c>
      <c r="F101" s="33" t="s">
        <v>36</v>
      </c>
    </row>
    <row r="102" spans="1:6" ht="17" x14ac:dyDescent="0.2">
      <c r="A102" s="28">
        <v>44132</v>
      </c>
      <c r="B102" s="47">
        <v>200</v>
      </c>
      <c r="C102" s="48" t="s">
        <v>17</v>
      </c>
      <c r="D102" s="48" t="s">
        <v>145</v>
      </c>
      <c r="E102" s="48"/>
      <c r="F102" s="49" t="s">
        <v>7</v>
      </c>
    </row>
    <row r="103" spans="1:6" ht="17" x14ac:dyDescent="0.2">
      <c r="B103" s="47">
        <v>-38.19</v>
      </c>
      <c r="C103" s="48" t="s">
        <v>17</v>
      </c>
      <c r="D103" s="48" t="s">
        <v>145</v>
      </c>
      <c r="E103" s="48"/>
      <c r="F103" s="49"/>
    </row>
    <row r="104" spans="1:6" ht="17" x14ac:dyDescent="0.2">
      <c r="B104" s="53">
        <v>-7.97</v>
      </c>
      <c r="C104" s="54" t="s">
        <v>39</v>
      </c>
      <c r="D104" s="54" t="s">
        <v>146</v>
      </c>
      <c r="E104" s="54" t="s">
        <v>74</v>
      </c>
      <c r="F104" s="55" t="s">
        <v>36</v>
      </c>
    </row>
    <row r="105" spans="1:6" ht="17" x14ac:dyDescent="0.2">
      <c r="B105" s="53">
        <v>-29.83</v>
      </c>
      <c r="C105" s="54" t="s">
        <v>15</v>
      </c>
      <c r="D105" s="54" t="s">
        <v>147</v>
      </c>
      <c r="E105" s="54" t="s">
        <v>74</v>
      </c>
      <c r="F105" s="55" t="s">
        <v>36</v>
      </c>
    </row>
    <row r="106" spans="1:6" ht="17" x14ac:dyDescent="0.2">
      <c r="B106" s="31">
        <v>-4.93</v>
      </c>
      <c r="C106" s="32" t="s">
        <v>39</v>
      </c>
      <c r="D106" s="32" t="s">
        <v>84</v>
      </c>
      <c r="E106" s="32" t="s">
        <v>85</v>
      </c>
      <c r="F106" s="33" t="s">
        <v>10</v>
      </c>
    </row>
    <row r="107" spans="1:6" ht="34" x14ac:dyDescent="0.2">
      <c r="B107" s="47">
        <v>-16</v>
      </c>
      <c r="C107" s="48" t="s">
        <v>37</v>
      </c>
      <c r="D107" s="48"/>
      <c r="E107" s="48" t="s">
        <v>86</v>
      </c>
      <c r="F107" s="49" t="s">
        <v>112</v>
      </c>
    </row>
    <row r="108" spans="1:6" ht="51" x14ac:dyDescent="0.2">
      <c r="B108" s="47">
        <v>-23</v>
      </c>
      <c r="C108" s="48" t="s">
        <v>37</v>
      </c>
      <c r="D108" s="48"/>
      <c r="E108" s="48" t="s">
        <v>34</v>
      </c>
      <c r="F108" s="49" t="s">
        <v>110</v>
      </c>
    </row>
    <row r="109" spans="1:6" ht="51" x14ac:dyDescent="0.2">
      <c r="B109" s="47">
        <v>-19</v>
      </c>
      <c r="C109" s="48" t="s">
        <v>37</v>
      </c>
      <c r="D109" s="48"/>
      <c r="E109" s="48" t="s">
        <v>34</v>
      </c>
      <c r="F109" s="49" t="s">
        <v>111</v>
      </c>
    </row>
    <row r="110" spans="1:6" ht="34" x14ac:dyDescent="0.2">
      <c r="A110" s="28">
        <v>44133</v>
      </c>
      <c r="B110" s="53">
        <v>-68.290000000000006</v>
      </c>
      <c r="C110" s="54" t="s">
        <v>21</v>
      </c>
      <c r="D110" s="54" t="s">
        <v>149</v>
      </c>
      <c r="E110" s="54" t="s">
        <v>148</v>
      </c>
      <c r="F110" s="55" t="s">
        <v>54</v>
      </c>
    </row>
    <row r="111" spans="1:6" ht="17" x14ac:dyDescent="0.2">
      <c r="B111" s="53">
        <v>-12.95</v>
      </c>
      <c r="C111" s="54" t="s">
        <v>40</v>
      </c>
      <c r="D111" s="54" t="s">
        <v>150</v>
      </c>
      <c r="E111" s="54" t="s">
        <v>148</v>
      </c>
      <c r="F111" s="55" t="s">
        <v>54</v>
      </c>
    </row>
    <row r="112" spans="1:6" ht="34" x14ac:dyDescent="0.2">
      <c r="A112" s="28">
        <v>44134</v>
      </c>
      <c r="B112" s="47">
        <v>-59.64</v>
      </c>
      <c r="C112" s="48" t="s">
        <v>21</v>
      </c>
      <c r="D112" s="48" t="s">
        <v>151</v>
      </c>
      <c r="E112" s="48" t="s">
        <v>148</v>
      </c>
      <c r="F112" s="49" t="s">
        <v>54</v>
      </c>
    </row>
    <row r="113" spans="2:6" ht="17" x14ac:dyDescent="0.2">
      <c r="B113" s="47">
        <v>26.14</v>
      </c>
      <c r="C113" s="48" t="s">
        <v>21</v>
      </c>
      <c r="D113" s="48" t="s">
        <v>121</v>
      </c>
      <c r="E113" s="48" t="s">
        <v>148</v>
      </c>
      <c r="F113" s="49" t="s">
        <v>56</v>
      </c>
    </row>
    <row r="114" spans="2:6" ht="17" x14ac:dyDescent="0.2">
      <c r="B114" s="47">
        <v>6</v>
      </c>
      <c r="C114" s="48" t="s">
        <v>21</v>
      </c>
      <c r="D114" s="48" t="s">
        <v>122</v>
      </c>
      <c r="E114" s="48" t="s">
        <v>148</v>
      </c>
      <c r="F114" s="49" t="s">
        <v>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2021-01-01T19:50:12Z</dcterms:modified>
</cp:coreProperties>
</file>