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20/"/>
    </mc:Choice>
  </mc:AlternateContent>
  <xr:revisionPtr revIDLastSave="0" documentId="13_ncr:1_{23B9743F-DA1C-8648-8392-25002834DB68}" xr6:coauthVersionLast="46" xr6:coauthVersionMax="46" xr10:uidLastSave="{00000000-0000-0000-0000-000000000000}"/>
  <bookViews>
    <workbookView xWindow="0" yWindow="500" windowWidth="28800" windowHeight="1750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L18" i="1"/>
  <c r="L17" i="1"/>
  <c r="H20" i="1" l="1"/>
  <c r="H21" i="1"/>
  <c r="H23" i="1" l="1"/>
  <c r="H10" i="1"/>
  <c r="H27" i="1" s="1"/>
  <c r="H24" i="1" l="1"/>
  <c r="H25" i="1" l="1"/>
  <c r="L7" i="1" l="1"/>
  <c r="L20" i="1" l="1"/>
  <c r="L19" i="1" l="1"/>
  <c r="L16" i="1"/>
  <c r="L15" i="1"/>
  <c r="L14" i="1"/>
  <c r="L12" i="1"/>
  <c r="L11" i="1"/>
  <c r="L10" i="1"/>
  <c r="L9" i="1"/>
  <c r="L8" i="1"/>
  <c r="L6" i="1"/>
  <c r="L5" i="1"/>
  <c r="L4" i="1"/>
  <c r="L3" i="1"/>
  <c r="L2" i="1"/>
  <c r="L21" i="1" l="1"/>
  <c r="L22" i="1"/>
  <c r="H22" i="1"/>
  <c r="H19" i="1" l="1"/>
  <c r="H18" i="1"/>
  <c r="H17" i="1"/>
  <c r="H16" i="1"/>
  <c r="H15" i="1"/>
  <c r="H14" i="1"/>
  <c r="H13" i="1"/>
  <c r="H28" i="1" l="1"/>
  <c r="H12" i="1"/>
  <c r="H8" i="1" l="1"/>
  <c r="H2" i="1" l="1"/>
  <c r="H3" i="1"/>
  <c r="H4" i="1"/>
  <c r="H5" i="1"/>
  <c r="H6" i="1"/>
  <c r="H7" i="1"/>
  <c r="H11" i="1"/>
  <c r="H9" i="1"/>
  <c r="H26" i="1" l="1"/>
  <c r="H29" i="1" s="1"/>
  <c r="H30" i="1"/>
  <c r="H31" i="1" l="1"/>
</calcChain>
</file>

<file path=xl/sharedStrings.xml><?xml version="1.0" encoding="utf-8"?>
<sst xmlns="http://schemas.openxmlformats.org/spreadsheetml/2006/main" count="494" uniqueCount="156">
  <si>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</si>
  <si>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</si>
  <si>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</si>
  <si>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</si>
  <si>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</si>
  <si>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</si>
  <si>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</si>
  <si>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</si>
  <si>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Paypal Balance</t>
  </si>
  <si>
    <t>Paypal Credit</t>
  </si>
  <si>
    <t>Paypal Mastercard</t>
  </si>
  <si>
    <t>The Alliance Bank</t>
  </si>
  <si>
    <t>Income</t>
  </si>
  <si>
    <t>College</t>
  </si>
  <si>
    <t>Entertainment</t>
  </si>
  <si>
    <t>Meal</t>
  </si>
  <si>
    <t>Shop</t>
  </si>
  <si>
    <t>Tax</t>
  </si>
  <si>
    <t>Khanh</t>
  </si>
  <si>
    <t>Mohela</t>
  </si>
  <si>
    <t>Cash</t>
  </si>
  <si>
    <t>Care Credit</t>
  </si>
  <si>
    <t>Grocery</t>
  </si>
  <si>
    <t>Pharmacy</t>
  </si>
  <si>
    <t>Doctor</t>
  </si>
  <si>
    <t>Housing</t>
  </si>
  <si>
    <t>Verizon</t>
  </si>
  <si>
    <t>College Ave Student Loan Summer 2020</t>
  </si>
  <si>
    <t>College Ave Student Loan Spring 2020</t>
  </si>
  <si>
    <t>Federal Student Loan Unsubsidized Loan Spring 2019 Summer 2019 - Mohela Loan 2</t>
  </si>
  <si>
    <t>Federal Student Loan Subsidized Loan Spring 2019 Summer 2019 - Mohela Loan 1</t>
  </si>
  <si>
    <t>Federal Student Loan Subsidized Loan - Spring 2019 Summer 2019 - Mohela Loan 1</t>
  </si>
  <si>
    <t>Federal Student Loan Unsubsidized Loan - Spring 2019 Summer 2019 - Mohela Loan 2</t>
  </si>
  <si>
    <t>Federal Student Loan Subsidized Loan - Fall 2019 - Mohela Loan 3</t>
  </si>
  <si>
    <t>Federal Student Loan Unsubsidized Loan - Fall 2019 - Mohela Loan 4</t>
  </si>
  <si>
    <t>Federal Student Loan Subsidized Loan - Spring 2020 - Mohela Loan 5</t>
  </si>
  <si>
    <t>Federal Student Loan Unsubsidized Loan - Spring 2020 - Mohela Loan 6</t>
  </si>
  <si>
    <t>Federal Student Loan Subsidized Loan - Summer 2020 - Mohela Loan 7</t>
  </si>
  <si>
    <t>College Ave Student Loan</t>
  </si>
  <si>
    <t>Student Loan</t>
  </si>
  <si>
    <t>Honda Finance</t>
  </si>
  <si>
    <t>Total Debt</t>
  </si>
  <si>
    <t>Credit Debt</t>
  </si>
  <si>
    <t>Phone payment</t>
  </si>
  <si>
    <t>Discover It Chrome Card</t>
  </si>
  <si>
    <t>Honda Financial Services</t>
  </si>
  <si>
    <t>Student Loan Interest</t>
  </si>
  <si>
    <t>Credit Payment</t>
  </si>
  <si>
    <t>Car</t>
  </si>
  <si>
    <t>Gas</t>
  </si>
  <si>
    <t>Phone</t>
  </si>
  <si>
    <t>Total Spending</t>
  </si>
  <si>
    <t>Car Interest</t>
  </si>
  <si>
    <t>Previous Date: 202007</t>
  </si>
  <si>
    <t>Car insurance</t>
  </si>
  <si>
    <t>Progressive</t>
  </si>
  <si>
    <t>Flat monthly payment</t>
  </si>
  <si>
    <t>Parking permit at UTD Northside</t>
  </si>
  <si>
    <t>UTD Northside</t>
  </si>
  <si>
    <t>Rent</t>
  </si>
  <si>
    <t>Sell HP Laptop for PA</t>
  </si>
  <si>
    <t>Transfer money</t>
  </si>
  <si>
    <t>12 water filter for the cats</t>
  </si>
  <si>
    <t>Buy 12 water filter for the cats</t>
  </si>
  <si>
    <t>Amazon</t>
  </si>
  <si>
    <t>Sandals</t>
  </si>
  <si>
    <t>Circumcision payment from 202002</t>
  </si>
  <si>
    <t>Phuong Anh</t>
  </si>
  <si>
    <t>NTTA</t>
  </si>
  <si>
    <t>Starbuck Account</t>
  </si>
  <si>
    <t>Stabuck Account</t>
  </si>
  <si>
    <t>Subcribtion for Chegg Study while I was taking the exam</t>
  </si>
  <si>
    <t>Chegg</t>
  </si>
  <si>
    <t>Apple Watch Payment</t>
  </si>
  <si>
    <t>Apple</t>
  </si>
  <si>
    <t>Honda</t>
  </si>
  <si>
    <t>Honda Civic 2nd payment - 72 total payments</t>
  </si>
  <si>
    <t>Go to Dallas with Chi Uyen</t>
  </si>
  <si>
    <t>Dallas</t>
  </si>
  <si>
    <t>Adult toys</t>
  </si>
  <si>
    <t>OpenMinded</t>
  </si>
  <si>
    <t>Venus</t>
  </si>
  <si>
    <t>Eating out with Bryant and Maggie</t>
  </si>
  <si>
    <t>Mount Pleasant</t>
  </si>
  <si>
    <t>Vioet bought ice-scream, Khanh paid by cash</t>
  </si>
  <si>
    <t>Buc'ees</t>
  </si>
  <si>
    <t>Buy water bottle</t>
  </si>
  <si>
    <t>Tips</t>
  </si>
  <si>
    <t>Brooshire's</t>
  </si>
  <si>
    <t>3 milks, 1 butter, 1 bread, 1 cat food, 2 condensed milks</t>
  </si>
  <si>
    <t>Gas to the airport</t>
  </si>
  <si>
    <t>Parking at the airport</t>
  </si>
  <si>
    <t>DFW</t>
  </si>
  <si>
    <t>Toll road</t>
  </si>
  <si>
    <t>Wet cat food</t>
  </si>
  <si>
    <t>Movie: Birds of Prey and the Fantabulous Emancipation of One Harley Quinn</t>
  </si>
  <si>
    <t>Refund: Eating out with Bryant and Maggie</t>
  </si>
  <si>
    <t>Eat with Kai</t>
  </si>
  <si>
    <t>Chillis</t>
  </si>
  <si>
    <t>Kai</t>
  </si>
  <si>
    <t>Target</t>
  </si>
  <si>
    <t>Grocery and housing stuff</t>
  </si>
  <si>
    <t>Wings Stop</t>
  </si>
  <si>
    <t>Walmart</t>
  </si>
  <si>
    <t>Ulysses</t>
  </si>
  <si>
    <t>Bath rug</t>
  </si>
  <si>
    <t>Discover Student Loan Fall 2020</t>
  </si>
  <si>
    <t>Borrow money for college</t>
  </si>
  <si>
    <t>Discover Student Loan</t>
  </si>
  <si>
    <t>Discover</t>
  </si>
  <si>
    <t>Circle K</t>
  </si>
  <si>
    <t>Financial Aid</t>
  </si>
  <si>
    <t>UTD</t>
  </si>
  <si>
    <t>Pizza Hut</t>
  </si>
  <si>
    <t>2 pizzas for Ulysses's birthday</t>
  </si>
  <si>
    <t>Kitchen stuff and cleaning supplies</t>
  </si>
  <si>
    <t>Federal Student Loan Subsidized Loan - Fall 2020 - Mohela Loan 8</t>
  </si>
  <si>
    <t>Federal Student Loan Unsubsidized Loan - Fall 2020 - Mohela Loan 9</t>
  </si>
  <si>
    <t>Activity fee</t>
  </si>
  <si>
    <t>ECS3390: Buy the textbook online</t>
  </si>
  <si>
    <t>Charity</t>
  </si>
  <si>
    <t>Give money for a homeless man on the street</t>
  </si>
  <si>
    <t>Buy a license plate frame UTD for the car</t>
  </si>
  <si>
    <t>Buy keychain UTD</t>
  </si>
  <si>
    <t>Apple iCloud 50GB Plan</t>
  </si>
  <si>
    <t>Maintain my Honda Civic 2019</t>
  </si>
  <si>
    <t>Balance</t>
  </si>
  <si>
    <t>Khanh's Payment</t>
  </si>
  <si>
    <t>Fix the number</t>
  </si>
  <si>
    <t>Apartment shopping. Paid to Kai</t>
  </si>
  <si>
    <t>Payment for Apple Watch</t>
  </si>
  <si>
    <t>Electricity bill</t>
  </si>
  <si>
    <t>Directed Energy</t>
  </si>
  <si>
    <t>Birthday gift for Khanh Truong</t>
  </si>
  <si>
    <t>Key Chain</t>
  </si>
  <si>
    <t>I use credit card to pay for this. So, there is interest charge</t>
  </si>
  <si>
    <t>Have lunch with Lam</t>
  </si>
  <si>
    <t>Dallas Eat</t>
  </si>
  <si>
    <t>Rent of September 2020</t>
  </si>
  <si>
    <t>Pay for Lam-Tndr</t>
  </si>
  <si>
    <t>Lam-Tndr pays the money back</t>
  </si>
  <si>
    <t>Buy food</t>
  </si>
  <si>
    <t>Buy a drink after playing tennis with Kai</t>
  </si>
  <si>
    <t>Eat with Jack</t>
  </si>
  <si>
    <t>Arlington</t>
  </si>
  <si>
    <t>Buy bedsheet and clothes</t>
  </si>
  <si>
    <t>Ross</t>
  </si>
  <si>
    <t>Buy clothes</t>
  </si>
  <si>
    <t>Burkes Outlet</t>
  </si>
  <si>
    <t>Haircut</t>
  </si>
  <si>
    <t>Eat with Tuan</t>
  </si>
  <si>
    <t>Popeyes</t>
  </si>
  <si>
    <t>Buy textbook for CS3354 (Return in September)</t>
  </si>
  <si>
    <t>Housing payment 2 times this month. Shopping for the new hous.</t>
  </si>
  <si>
    <t>Clothes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</si>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</sst>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vertical="center" wrapText="1"/>
    </xf>
    <xf numFmtId="164" fontId="3" fillId="7" borderId="8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N129"/>
  <sheetViews>
    <sheetView tabSelected="1" topLeftCell="H1" zoomScale="107" zoomScaleNormal="150" workbookViewId="0">
      <selection activeCell="K4" sqref="K4"/>
    </sheetView>
  </sheetViews>
  <sheetFormatPr baseColWidth="10" defaultRowHeight="16" x14ac:dyDescent="0.2"/>
  <cols>
    <col min="1" max="1" width="13.33203125" style="28" customWidth="1"/>
    <col min="2" max="2" width="14.5" style="25" bestFit="1" customWidth="1"/>
    <col min="3" max="3" width="26.33203125" style="26" customWidth="1"/>
    <col min="4" max="4" width="38.33203125" style="26" customWidth="1"/>
    <col min="5" max="5" width="20.33203125" style="26" customWidth="1"/>
    <col min="6" max="6" width="22.6640625" style="27" customWidth="1"/>
    <col min="7" max="7" width="23.83203125" style="9" bestFit="1" customWidth="1"/>
    <col min="8" max="8" width="20.1640625" style="14" customWidth="1"/>
    <col min="9" max="9" width="23.83203125" style="10" bestFit="1" customWidth="1"/>
    <col min="10" max="10" width="15.5" style="18" customWidth="1"/>
    <col min="11" max="11" width="13.33203125" style="11" customWidth="1"/>
    <col min="12" max="12" width="12.1640625" style="20" customWidth="1"/>
    <col min="13" max="13" width="32.5" style="12" customWidth="1"/>
    <col min="14" max="14" width="18" style="22" customWidth="1"/>
    <col min="15" max="16384" width="10.83203125" style="12"/>
  </cols>
  <sheetData>
    <row r="1" spans="1:14" s="6" customFormat="1" ht="17" x14ac:dyDescent="0.2">
      <c r="A1" s="29" t="s">
        <v>0</v>
      </c>
      <c r="B1" s="15" t="s">
        <v>1</v>
      </c>
      <c r="C1" s="1" t="s">
        <v>6</v>
      </c>
      <c r="D1" s="1" t="s">
        <v>2</v>
      </c>
      <c r="E1" s="1" t="s">
        <v>4</v>
      </c>
      <c r="F1" s="2" t="s">
        <v>3</v>
      </c>
      <c r="G1" s="3" t="s">
        <v>3</v>
      </c>
      <c r="H1" s="13" t="s">
        <v>5</v>
      </c>
      <c r="I1" s="4" t="s">
        <v>53</v>
      </c>
      <c r="J1" s="17" t="s">
        <v>5</v>
      </c>
      <c r="K1" s="5" t="s">
        <v>6</v>
      </c>
      <c r="L1" s="19" t="s">
        <v>5</v>
      </c>
      <c r="N1" s="21"/>
    </row>
    <row r="2" spans="1:14" ht="17" x14ac:dyDescent="0.2">
      <c r="A2" s="28">
        <v>20200801</v>
      </c>
      <c r="B2" s="16">
        <v>42</v>
      </c>
      <c r="C2" s="7" t="s">
        <v>18</v>
      </c>
      <c r="D2" s="7" t="s">
        <v>43</v>
      </c>
      <c r="E2" s="7"/>
      <c r="F2" s="8"/>
      <c r="G2" s="9" t="s">
        <v>7</v>
      </c>
      <c r="H2" s="14">
        <f t="shared" ref="H2:H10" si="0">SUMIF(F:F,G2,B:B)+J2</f>
        <v>9492.3499999999985</v>
      </c>
      <c r="I2" s="10" t="s">
        <v>7</v>
      </c>
      <c r="J2" s="18">
        <v>4398.2</v>
      </c>
      <c r="K2" s="11" t="s">
        <v>12</v>
      </c>
      <c r="L2" s="20">
        <f>SUMIF(C:C,K2,B:B)</f>
        <v>8322.9</v>
      </c>
    </row>
    <row r="3" spans="1:14" ht="17" x14ac:dyDescent="0.2">
      <c r="B3" s="16">
        <v>-42</v>
      </c>
      <c r="C3" s="7" t="s">
        <v>50</v>
      </c>
      <c r="D3" s="7" t="s">
        <v>43</v>
      </c>
      <c r="E3" s="7" t="s">
        <v>26</v>
      </c>
      <c r="F3" s="8"/>
      <c r="G3" s="9" t="s">
        <v>44</v>
      </c>
      <c r="H3" s="14">
        <f t="shared" si="0"/>
        <v>-213.18999999999997</v>
      </c>
      <c r="I3" s="10" t="s">
        <v>44</v>
      </c>
      <c r="J3" s="18">
        <v>-261.3</v>
      </c>
      <c r="K3" s="11" t="s">
        <v>155</v>
      </c>
      <c r="L3" s="20">
        <f t="shared" ref="L3:L13" si="1">SUMIF(C:C,K3,B:B)</f>
        <v>-20</v>
      </c>
    </row>
    <row r="4" spans="1:14" ht="17" x14ac:dyDescent="0.2">
      <c r="B4" s="16">
        <v>130</v>
      </c>
      <c r="C4" s="7"/>
      <c r="D4" s="7"/>
      <c r="E4" s="7"/>
      <c r="F4" s="8" t="s">
        <v>10</v>
      </c>
      <c r="G4" s="9" t="s">
        <v>8</v>
      </c>
      <c r="H4" s="14">
        <f t="shared" si="0"/>
        <v>16</v>
      </c>
      <c r="I4" s="10" t="s">
        <v>8</v>
      </c>
      <c r="J4" s="18">
        <v>0</v>
      </c>
      <c r="K4" s="11" t="s">
        <v>13</v>
      </c>
      <c r="L4" s="20">
        <f t="shared" si="1"/>
        <v>-124.4</v>
      </c>
    </row>
    <row r="5" spans="1:14" ht="17" x14ac:dyDescent="0.2">
      <c r="B5" s="16">
        <v>-130</v>
      </c>
      <c r="C5" s="7" t="s">
        <v>48</v>
      </c>
      <c r="D5" s="7" t="s">
        <v>54</v>
      </c>
      <c r="E5" s="7" t="s">
        <v>55</v>
      </c>
      <c r="F5" s="8" t="s">
        <v>7</v>
      </c>
      <c r="G5" s="9" t="s">
        <v>9</v>
      </c>
      <c r="H5" s="14">
        <f t="shared" si="0"/>
        <v>-352</v>
      </c>
      <c r="I5" s="10" t="s">
        <v>9</v>
      </c>
      <c r="J5" s="18">
        <v>-464.39</v>
      </c>
      <c r="K5" s="11" t="s">
        <v>14</v>
      </c>
      <c r="L5" s="20">
        <f t="shared" si="1"/>
        <v>-165.56</v>
      </c>
    </row>
    <row r="6" spans="1:14" ht="34" x14ac:dyDescent="0.2">
      <c r="B6" s="16">
        <v>25</v>
      </c>
      <c r="C6" s="7"/>
      <c r="D6" s="7"/>
      <c r="E6" s="7"/>
      <c r="F6" s="8" t="s">
        <v>27</v>
      </c>
      <c r="G6" s="9" t="s">
        <v>10</v>
      </c>
      <c r="H6" s="14">
        <f t="shared" si="0"/>
        <v>-478.53999999999996</v>
      </c>
      <c r="I6" s="10" t="s">
        <v>10</v>
      </c>
      <c r="J6" s="18">
        <v>-579</v>
      </c>
      <c r="K6" s="11" t="s">
        <v>48</v>
      </c>
      <c r="L6" s="20">
        <f t="shared" si="1"/>
        <v>-673.93999999999994</v>
      </c>
    </row>
    <row r="7" spans="1:14" ht="34" x14ac:dyDescent="0.2">
      <c r="B7" s="16">
        <v>-25</v>
      </c>
      <c r="C7" s="7" t="s">
        <v>13</v>
      </c>
      <c r="D7" s="7" t="s">
        <v>56</v>
      </c>
      <c r="E7" s="7" t="s">
        <v>38</v>
      </c>
      <c r="F7" s="8" t="s">
        <v>7</v>
      </c>
      <c r="G7" s="9" t="s">
        <v>11</v>
      </c>
      <c r="H7" s="14">
        <f t="shared" si="0"/>
        <v>0.01</v>
      </c>
      <c r="I7" s="10" t="s">
        <v>11</v>
      </c>
      <c r="J7" s="18">
        <v>0.01</v>
      </c>
      <c r="K7" s="11" t="s">
        <v>49</v>
      </c>
      <c r="L7" s="20">
        <f t="shared" si="1"/>
        <v>-61.8</v>
      </c>
    </row>
    <row r="8" spans="1:14" ht="34" x14ac:dyDescent="0.2">
      <c r="B8" s="16">
        <v>-3</v>
      </c>
      <c r="C8" s="7" t="s">
        <v>46</v>
      </c>
      <c r="D8" s="7"/>
      <c r="E8" s="7" t="s">
        <v>38</v>
      </c>
      <c r="F8" s="8" t="s">
        <v>27</v>
      </c>
      <c r="G8" s="9" t="s">
        <v>20</v>
      </c>
      <c r="H8" s="14">
        <f t="shared" si="0"/>
        <v>0</v>
      </c>
      <c r="I8" s="10" t="s">
        <v>20</v>
      </c>
      <c r="J8" s="18">
        <v>41</v>
      </c>
      <c r="K8" s="11" t="s">
        <v>24</v>
      </c>
      <c r="L8" s="20">
        <f t="shared" si="1"/>
        <v>-90</v>
      </c>
    </row>
    <row r="9" spans="1:14" ht="34" x14ac:dyDescent="0.2">
      <c r="B9" s="16">
        <v>-3</v>
      </c>
      <c r="C9" s="7" t="s">
        <v>46</v>
      </c>
      <c r="D9" s="7"/>
      <c r="E9" s="7" t="s">
        <v>38</v>
      </c>
      <c r="F9" s="8" t="s">
        <v>28</v>
      </c>
      <c r="G9" s="9" t="s">
        <v>21</v>
      </c>
      <c r="H9" s="14">
        <f t="shared" si="0"/>
        <v>0</v>
      </c>
      <c r="I9" s="10" t="s">
        <v>21</v>
      </c>
      <c r="J9" s="18">
        <v>-90</v>
      </c>
      <c r="K9" s="11" t="s">
        <v>23</v>
      </c>
      <c r="L9" s="20">
        <f t="shared" si="1"/>
        <v>0</v>
      </c>
    </row>
    <row r="10" spans="1:14" ht="34" x14ac:dyDescent="0.2">
      <c r="B10" s="16">
        <v>-790</v>
      </c>
      <c r="C10" s="7" t="s">
        <v>25</v>
      </c>
      <c r="D10" s="7" t="s">
        <v>59</v>
      </c>
      <c r="E10" s="7" t="s">
        <v>58</v>
      </c>
      <c r="F10" s="8" t="s">
        <v>7</v>
      </c>
      <c r="G10" s="9" t="s">
        <v>106</v>
      </c>
      <c r="H10" s="14">
        <f t="shared" si="0"/>
        <v>-4866</v>
      </c>
      <c r="I10" s="10" t="s">
        <v>106</v>
      </c>
      <c r="J10" s="18">
        <v>0</v>
      </c>
      <c r="K10" s="11" t="s">
        <v>22</v>
      </c>
      <c r="L10" s="20">
        <f t="shared" si="1"/>
        <v>-116.18</v>
      </c>
    </row>
    <row r="11" spans="1:14" ht="34" x14ac:dyDescent="0.2">
      <c r="B11" s="16">
        <v>-20</v>
      </c>
      <c r="C11" s="7" t="s">
        <v>48</v>
      </c>
      <c r="D11" s="7" t="s">
        <v>57</v>
      </c>
      <c r="E11" s="7" t="s">
        <v>58</v>
      </c>
      <c r="F11" s="8" t="s">
        <v>7</v>
      </c>
      <c r="G11" s="9" t="s">
        <v>28</v>
      </c>
      <c r="H11" s="14">
        <f t="shared" ref="H11:H21" si="2">SUMIF(F:F,G11,B:B)+J11</f>
        <v>-7893</v>
      </c>
      <c r="I11" s="10" t="s">
        <v>28</v>
      </c>
      <c r="J11" s="18">
        <v>-7848</v>
      </c>
      <c r="K11" s="11" t="s">
        <v>15</v>
      </c>
      <c r="L11" s="20">
        <f t="shared" si="1"/>
        <v>-103.22</v>
      </c>
    </row>
    <row r="12" spans="1:14" ht="34" x14ac:dyDescent="0.2">
      <c r="B12" s="16">
        <v>193.9</v>
      </c>
      <c r="C12" s="7" t="s">
        <v>12</v>
      </c>
      <c r="D12" s="7" t="s">
        <v>60</v>
      </c>
      <c r="E12" s="7" t="s">
        <v>67</v>
      </c>
      <c r="F12" s="8" t="s">
        <v>8</v>
      </c>
      <c r="G12" s="9" t="s">
        <v>27</v>
      </c>
      <c r="H12" s="14">
        <f t="shared" si="2"/>
        <v>-6567</v>
      </c>
      <c r="I12" s="10" t="s">
        <v>27</v>
      </c>
      <c r="J12" s="18">
        <v>-6555</v>
      </c>
      <c r="K12" s="11" t="s">
        <v>16</v>
      </c>
      <c r="L12" s="20">
        <f t="shared" si="1"/>
        <v>-465.8</v>
      </c>
    </row>
    <row r="13" spans="1:14" ht="68" x14ac:dyDescent="0.2">
      <c r="B13" s="16">
        <v>-193.9</v>
      </c>
      <c r="C13" s="7"/>
      <c r="D13" s="7" t="s">
        <v>61</v>
      </c>
      <c r="E13" s="7"/>
      <c r="F13" s="8" t="s">
        <v>8</v>
      </c>
      <c r="G13" s="9" t="s">
        <v>31</v>
      </c>
      <c r="H13" s="14">
        <f t="shared" si="2"/>
        <v>-3500</v>
      </c>
      <c r="I13" s="10" t="s">
        <v>30</v>
      </c>
      <c r="J13" s="18">
        <v>-3500</v>
      </c>
      <c r="K13" s="11" t="s">
        <v>154</v>
      </c>
      <c r="L13" s="20">
        <f t="shared" si="1"/>
        <v>-28.12</v>
      </c>
    </row>
    <row r="14" spans="1:14" ht="68" x14ac:dyDescent="0.2">
      <c r="B14" s="16">
        <v>193.9</v>
      </c>
      <c r="C14" s="7"/>
      <c r="D14" s="7" t="s">
        <v>61</v>
      </c>
      <c r="E14" s="7"/>
      <c r="F14" s="8" t="s">
        <v>7</v>
      </c>
      <c r="G14" s="9" t="s">
        <v>32</v>
      </c>
      <c r="H14" s="14">
        <f t="shared" si="2"/>
        <v>-1303.58</v>
      </c>
      <c r="I14" s="10" t="s">
        <v>29</v>
      </c>
      <c r="J14" s="18">
        <v>-1303.58</v>
      </c>
      <c r="K14" s="11" t="s">
        <v>17</v>
      </c>
      <c r="L14" s="20">
        <f t="shared" ref="L14:L20" si="3">SUMIF(C:C,K14,B:B)</f>
        <v>-2.4700000000000002</v>
      </c>
    </row>
    <row r="15" spans="1:14" ht="51" x14ac:dyDescent="0.2">
      <c r="A15" s="28">
        <v>20200802</v>
      </c>
      <c r="B15" s="16">
        <v>-10.99</v>
      </c>
      <c r="C15" s="7" t="s">
        <v>18</v>
      </c>
      <c r="D15" s="7" t="s">
        <v>62</v>
      </c>
      <c r="E15" s="7" t="s">
        <v>64</v>
      </c>
      <c r="F15" s="8"/>
      <c r="G15" s="9" t="s">
        <v>33</v>
      </c>
      <c r="H15" s="14">
        <f t="shared" si="2"/>
        <v>-1750</v>
      </c>
      <c r="I15" s="10" t="s">
        <v>33</v>
      </c>
      <c r="J15" s="18">
        <v>-1750</v>
      </c>
      <c r="K15" s="11" t="s">
        <v>25</v>
      </c>
      <c r="L15" s="20">
        <f t="shared" si="3"/>
        <v>-1618.08</v>
      </c>
    </row>
    <row r="16" spans="1:14" ht="51" x14ac:dyDescent="0.2">
      <c r="B16" s="16">
        <v>-19.95</v>
      </c>
      <c r="C16" s="7" t="s">
        <v>16</v>
      </c>
      <c r="D16" s="7" t="s">
        <v>65</v>
      </c>
      <c r="E16" s="7" t="s">
        <v>64</v>
      </c>
      <c r="F16" s="8" t="s">
        <v>44</v>
      </c>
      <c r="G16" s="9" t="s">
        <v>34</v>
      </c>
      <c r="H16" s="14">
        <f t="shared" si="2"/>
        <v>-1013.46</v>
      </c>
      <c r="I16" s="10" t="s">
        <v>34</v>
      </c>
      <c r="J16" s="18">
        <v>-1013.46</v>
      </c>
      <c r="K16" s="11" t="s">
        <v>50</v>
      </c>
      <c r="L16" s="20">
        <f t="shared" si="3"/>
        <v>-42</v>
      </c>
    </row>
    <row r="17" spans="1:13" ht="51" x14ac:dyDescent="0.2">
      <c r="B17" s="16">
        <v>-9.99</v>
      </c>
      <c r="C17" s="7"/>
      <c r="D17" s="7" t="s">
        <v>63</v>
      </c>
      <c r="E17" s="7" t="s">
        <v>64</v>
      </c>
      <c r="F17" s="8" t="s">
        <v>44</v>
      </c>
      <c r="G17" s="9" t="s">
        <v>35</v>
      </c>
      <c r="H17" s="14">
        <f t="shared" si="2"/>
        <v>-1750</v>
      </c>
      <c r="I17" s="10" t="s">
        <v>35</v>
      </c>
      <c r="J17" s="18">
        <v>-1750</v>
      </c>
      <c r="K17" s="11" t="s">
        <v>120</v>
      </c>
      <c r="L17" s="20">
        <f t="shared" si="3"/>
        <v>-2</v>
      </c>
    </row>
    <row r="18" spans="1:13" ht="51" x14ac:dyDescent="0.2">
      <c r="B18" s="16">
        <v>-2.4700000000000002</v>
      </c>
      <c r="C18" s="7" t="s">
        <v>17</v>
      </c>
      <c r="D18" s="7" t="s">
        <v>17</v>
      </c>
      <c r="E18" s="7" t="s">
        <v>64</v>
      </c>
      <c r="F18" s="8" t="s">
        <v>44</v>
      </c>
      <c r="G18" s="9" t="s">
        <v>36</v>
      </c>
      <c r="H18" s="14">
        <f t="shared" si="2"/>
        <v>-1008.15</v>
      </c>
      <c r="I18" s="10" t="s">
        <v>36</v>
      </c>
      <c r="J18" s="18">
        <v>-1008.15</v>
      </c>
      <c r="K18" s="23" t="s">
        <v>47</v>
      </c>
      <c r="L18" s="24">
        <f t="shared" si="3"/>
        <v>-1400</v>
      </c>
    </row>
    <row r="19" spans="1:13" ht="51" x14ac:dyDescent="0.2">
      <c r="A19" s="28">
        <v>20200803</v>
      </c>
      <c r="B19" s="16">
        <v>250</v>
      </c>
      <c r="C19" s="7"/>
      <c r="D19" s="7"/>
      <c r="E19" s="7"/>
      <c r="F19" s="8" t="s">
        <v>44</v>
      </c>
      <c r="G19" s="9" t="s">
        <v>37</v>
      </c>
      <c r="H19" s="14">
        <f t="shared" si="2"/>
        <v>-1000</v>
      </c>
      <c r="I19" s="10" t="s">
        <v>37</v>
      </c>
      <c r="J19" s="18">
        <v>-1000</v>
      </c>
      <c r="K19" s="23" t="s">
        <v>52</v>
      </c>
      <c r="L19" s="24">
        <f t="shared" si="3"/>
        <v>-71.539999999999992</v>
      </c>
    </row>
    <row r="20" spans="1:13" ht="51" x14ac:dyDescent="0.2">
      <c r="B20" s="16">
        <v>-250</v>
      </c>
      <c r="C20" s="7" t="s">
        <v>47</v>
      </c>
      <c r="D20" s="7"/>
      <c r="E20" s="7"/>
      <c r="F20" s="8" t="s">
        <v>7</v>
      </c>
      <c r="G20" s="9" t="s">
        <v>116</v>
      </c>
      <c r="H20" s="14">
        <f t="shared" si="2"/>
        <v>-2750</v>
      </c>
      <c r="K20" s="23" t="s">
        <v>46</v>
      </c>
      <c r="L20" s="24">
        <f t="shared" si="3"/>
        <v>-98</v>
      </c>
    </row>
    <row r="21" spans="1:13" ht="51" x14ac:dyDescent="0.2">
      <c r="B21" s="16">
        <v>90</v>
      </c>
      <c r="C21" s="7"/>
      <c r="D21" s="7" t="s">
        <v>66</v>
      </c>
      <c r="E21" s="7"/>
      <c r="F21" s="8" t="s">
        <v>21</v>
      </c>
      <c r="G21" s="9" t="s">
        <v>117</v>
      </c>
      <c r="H21" s="14">
        <f t="shared" si="2"/>
        <v>-1000</v>
      </c>
      <c r="K21" s="23" t="s">
        <v>51</v>
      </c>
      <c r="L21" s="24">
        <f>SUM(L3:L17)</f>
        <v>-3513.5699999999997</v>
      </c>
      <c r="M21" s="12" t="s">
        <v>153</v>
      </c>
    </row>
    <row r="22" spans="1:13" ht="17" x14ac:dyDescent="0.2">
      <c r="B22" s="16">
        <v>-90</v>
      </c>
      <c r="C22" s="7" t="s">
        <v>24</v>
      </c>
      <c r="D22" s="7" t="s">
        <v>66</v>
      </c>
      <c r="E22" s="7"/>
      <c r="F22" s="8" t="s">
        <v>7</v>
      </c>
      <c r="G22" s="9" t="s">
        <v>45</v>
      </c>
      <c r="H22" s="14">
        <f>SUMIF(F:F,G22,B:B)+J22</f>
        <v>-17099.47</v>
      </c>
      <c r="I22" s="10" t="s">
        <v>40</v>
      </c>
      <c r="J22" s="18">
        <v>-17322</v>
      </c>
      <c r="K22" s="23" t="s">
        <v>126</v>
      </c>
      <c r="L22" s="24">
        <f>SUM(L2:L17)</f>
        <v>4809.329999999999</v>
      </c>
    </row>
    <row r="23" spans="1:13" ht="34" x14ac:dyDescent="0.2">
      <c r="B23" s="16">
        <v>-6</v>
      </c>
      <c r="C23" s="7" t="s">
        <v>46</v>
      </c>
      <c r="D23" s="7"/>
      <c r="E23" s="7" t="s">
        <v>38</v>
      </c>
      <c r="F23" s="8" t="s">
        <v>28</v>
      </c>
      <c r="G23" s="9" t="s">
        <v>18</v>
      </c>
      <c r="H23" s="14">
        <f>SUMIF(C:C,G23,B:B)+J23</f>
        <v>0</v>
      </c>
      <c r="I23" s="10" t="s">
        <v>18</v>
      </c>
      <c r="J23" s="18">
        <v>-234.29</v>
      </c>
    </row>
    <row r="24" spans="1:13" ht="34" x14ac:dyDescent="0.2">
      <c r="B24" s="16">
        <v>-4</v>
      </c>
      <c r="C24" s="7" t="s">
        <v>46</v>
      </c>
      <c r="D24" s="7"/>
      <c r="E24" s="7" t="s">
        <v>38</v>
      </c>
      <c r="F24" s="8" t="s">
        <v>27</v>
      </c>
      <c r="G24" s="9" t="s">
        <v>68</v>
      </c>
      <c r="H24" s="14">
        <f>SUMIF(F:F,G24,B:B)+J24</f>
        <v>12.98</v>
      </c>
      <c r="I24" s="10" t="s">
        <v>68</v>
      </c>
      <c r="J24" s="18">
        <v>14.98</v>
      </c>
    </row>
    <row r="25" spans="1:13" ht="34" x14ac:dyDescent="0.2">
      <c r="B25" s="16">
        <v>-21.6</v>
      </c>
      <c r="C25" s="7" t="s">
        <v>13</v>
      </c>
      <c r="D25" s="7" t="s">
        <v>71</v>
      </c>
      <c r="E25" s="7" t="s">
        <v>72</v>
      </c>
      <c r="F25" s="8" t="s">
        <v>44</v>
      </c>
      <c r="G25" s="9" t="s">
        <v>69</v>
      </c>
      <c r="H25" s="14">
        <f>SUMIF(C:C,G25,B:B)+J25</f>
        <v>8.93</v>
      </c>
      <c r="I25" s="10" t="s">
        <v>70</v>
      </c>
      <c r="J25" s="18">
        <v>8.93</v>
      </c>
    </row>
    <row r="26" spans="1:13" ht="34" x14ac:dyDescent="0.2">
      <c r="A26" s="28">
        <v>20200804</v>
      </c>
      <c r="B26" s="16">
        <v>284.52999999999997</v>
      </c>
      <c r="C26" s="7"/>
      <c r="D26" s="7" t="s">
        <v>76</v>
      </c>
      <c r="E26" s="7" t="s">
        <v>75</v>
      </c>
      <c r="F26" s="8" t="s">
        <v>45</v>
      </c>
      <c r="G26" s="30" t="s">
        <v>38</v>
      </c>
      <c r="H26" s="31">
        <f>SUM(H11:H12)</f>
        <v>-14460</v>
      </c>
    </row>
    <row r="27" spans="1:13" ht="17" x14ac:dyDescent="0.2">
      <c r="B27" s="16">
        <v>-15</v>
      </c>
      <c r="C27" s="7" t="s">
        <v>52</v>
      </c>
      <c r="D27" s="7"/>
      <c r="E27" s="7"/>
      <c r="F27" s="8" t="s">
        <v>45</v>
      </c>
      <c r="G27" s="30" t="s">
        <v>108</v>
      </c>
      <c r="H27" s="31">
        <f>SUM(H10)</f>
        <v>-4866</v>
      </c>
    </row>
    <row r="28" spans="1:13" ht="34" x14ac:dyDescent="0.2">
      <c r="B28" s="16">
        <v>-284.52999999999997</v>
      </c>
      <c r="C28" s="7" t="s">
        <v>48</v>
      </c>
      <c r="D28" s="7" t="s">
        <v>76</v>
      </c>
      <c r="E28" s="7" t="s">
        <v>75</v>
      </c>
      <c r="F28" s="8" t="s">
        <v>7</v>
      </c>
      <c r="G28" s="30" t="s">
        <v>19</v>
      </c>
      <c r="H28" s="31">
        <f>SUM(H13:H21)</f>
        <v>-15075.19</v>
      </c>
    </row>
    <row r="29" spans="1:13" ht="17" x14ac:dyDescent="0.2">
      <c r="A29" s="28">
        <v>20200805</v>
      </c>
      <c r="B29" s="16">
        <v>-78</v>
      </c>
      <c r="C29" s="7" t="s">
        <v>16</v>
      </c>
      <c r="D29" s="7" t="s">
        <v>73</v>
      </c>
      <c r="E29" s="7" t="s">
        <v>74</v>
      </c>
      <c r="F29" s="8" t="s">
        <v>7</v>
      </c>
      <c r="G29" s="30" t="s">
        <v>39</v>
      </c>
      <c r="H29" s="31">
        <f>SUM(H26:H28)</f>
        <v>-34401.19</v>
      </c>
    </row>
    <row r="30" spans="1:13" ht="17" x14ac:dyDescent="0.2">
      <c r="B30" s="16">
        <v>78</v>
      </c>
      <c r="C30" s="7"/>
      <c r="D30" s="7" t="s">
        <v>73</v>
      </c>
      <c r="E30" s="7"/>
      <c r="F30" s="8" t="s">
        <v>9</v>
      </c>
      <c r="G30" s="9" t="s">
        <v>42</v>
      </c>
      <c r="H30" s="14">
        <f>SUM(H3,H5,H6,H9)</f>
        <v>-1043.73</v>
      </c>
    </row>
    <row r="31" spans="1:13" ht="17" x14ac:dyDescent="0.2">
      <c r="B31" s="16">
        <v>-16.899999999999999</v>
      </c>
      <c r="C31" s="7" t="s">
        <v>49</v>
      </c>
      <c r="D31" s="7" t="s">
        <v>77</v>
      </c>
      <c r="E31" s="7" t="s">
        <v>78</v>
      </c>
      <c r="F31" s="8" t="s">
        <v>44</v>
      </c>
      <c r="G31" s="9" t="s">
        <v>41</v>
      </c>
      <c r="H31" s="14">
        <f>SUM(H22,H29,H30)</f>
        <v>-52544.390000000007</v>
      </c>
    </row>
    <row r="32" spans="1:13" ht="17" x14ac:dyDescent="0.2">
      <c r="A32" s="28">
        <v>20200806</v>
      </c>
      <c r="B32" s="16">
        <v>-89.83</v>
      </c>
      <c r="C32" s="7" t="s">
        <v>14</v>
      </c>
      <c r="D32" s="7" t="s">
        <v>79</v>
      </c>
      <c r="E32" s="7" t="s">
        <v>81</v>
      </c>
      <c r="F32" s="8" t="s">
        <v>44</v>
      </c>
    </row>
    <row r="33" spans="1:6" ht="17" x14ac:dyDescent="0.2">
      <c r="B33" s="16">
        <v>-54.09</v>
      </c>
      <c r="C33" s="7" t="s">
        <v>14</v>
      </c>
      <c r="D33" s="7" t="s">
        <v>79</v>
      </c>
      <c r="E33" s="7" t="s">
        <v>80</v>
      </c>
      <c r="F33" s="8" t="s">
        <v>44</v>
      </c>
    </row>
    <row r="34" spans="1:6" ht="34" x14ac:dyDescent="0.2">
      <c r="A34" s="28">
        <v>20200807</v>
      </c>
      <c r="B34" s="16">
        <v>-5</v>
      </c>
      <c r="C34" s="7" t="s">
        <v>46</v>
      </c>
      <c r="D34" s="7"/>
      <c r="E34" s="7" t="s">
        <v>38</v>
      </c>
      <c r="F34" s="8" t="s">
        <v>28</v>
      </c>
    </row>
    <row r="35" spans="1:6" ht="34" x14ac:dyDescent="0.2">
      <c r="B35" s="16">
        <v>-4</v>
      </c>
      <c r="C35" s="7" t="s">
        <v>46</v>
      </c>
      <c r="D35" s="7"/>
      <c r="E35" s="7" t="s">
        <v>38</v>
      </c>
      <c r="F35" s="8" t="s">
        <v>27</v>
      </c>
    </row>
    <row r="36" spans="1:6" ht="17" x14ac:dyDescent="0.2">
      <c r="B36" s="16">
        <v>-15</v>
      </c>
      <c r="C36" s="7" t="s">
        <v>15</v>
      </c>
      <c r="D36" s="7" t="s">
        <v>82</v>
      </c>
      <c r="E36" s="7" t="s">
        <v>83</v>
      </c>
      <c r="F36" s="8" t="s">
        <v>7</v>
      </c>
    </row>
    <row r="37" spans="1:6" ht="17" x14ac:dyDescent="0.2">
      <c r="B37" s="16">
        <v>-1</v>
      </c>
      <c r="C37" s="7" t="s">
        <v>15</v>
      </c>
      <c r="D37" s="7" t="s">
        <v>87</v>
      </c>
      <c r="E37" s="7" t="s">
        <v>83</v>
      </c>
      <c r="F37" s="8" t="s">
        <v>20</v>
      </c>
    </row>
    <row r="38" spans="1:6" ht="34" x14ac:dyDescent="0.2">
      <c r="A38" s="28">
        <v>20200808</v>
      </c>
      <c r="B38" s="16">
        <v>-3.24</v>
      </c>
      <c r="C38" s="7" t="s">
        <v>15</v>
      </c>
      <c r="D38" s="7" t="s">
        <v>84</v>
      </c>
      <c r="E38" s="7" t="s">
        <v>85</v>
      </c>
      <c r="F38" s="8" t="s">
        <v>44</v>
      </c>
    </row>
    <row r="39" spans="1:6" ht="34" x14ac:dyDescent="0.2">
      <c r="B39" s="16">
        <v>3</v>
      </c>
      <c r="C39" s="7" t="s">
        <v>15</v>
      </c>
      <c r="D39" s="7" t="s">
        <v>84</v>
      </c>
      <c r="E39" s="7" t="s">
        <v>85</v>
      </c>
      <c r="F39" s="8" t="s">
        <v>20</v>
      </c>
    </row>
    <row r="40" spans="1:6" ht="17" x14ac:dyDescent="0.2">
      <c r="B40" s="16">
        <v>-1</v>
      </c>
      <c r="C40" s="7" t="s">
        <v>15</v>
      </c>
      <c r="D40" s="7" t="s">
        <v>86</v>
      </c>
      <c r="E40" s="7" t="s">
        <v>78</v>
      </c>
      <c r="F40" s="8" t="s">
        <v>20</v>
      </c>
    </row>
    <row r="41" spans="1:6" ht="34" x14ac:dyDescent="0.2">
      <c r="A41" s="28">
        <v>20200809</v>
      </c>
      <c r="B41" s="16">
        <v>-26.61</v>
      </c>
      <c r="C41" s="7" t="s">
        <v>18</v>
      </c>
      <c r="D41" s="7" t="s">
        <v>89</v>
      </c>
      <c r="E41" s="7" t="s">
        <v>88</v>
      </c>
      <c r="F41" s="8" t="s">
        <v>44</v>
      </c>
    </row>
    <row r="42" spans="1:6" ht="17" x14ac:dyDescent="0.2">
      <c r="A42" s="28">
        <v>20200810</v>
      </c>
      <c r="B42" s="16">
        <v>-9.3699999999999992</v>
      </c>
      <c r="C42" s="7" t="s">
        <v>49</v>
      </c>
      <c r="D42" s="7"/>
      <c r="E42" s="7" t="s">
        <v>85</v>
      </c>
      <c r="F42" s="8" t="s">
        <v>44</v>
      </c>
    </row>
    <row r="43" spans="1:6" ht="17" x14ac:dyDescent="0.2">
      <c r="B43" s="16">
        <v>-19.87</v>
      </c>
      <c r="C43" s="7" t="s">
        <v>18</v>
      </c>
      <c r="D43" s="7" t="s">
        <v>90</v>
      </c>
      <c r="E43" s="7"/>
      <c r="F43" s="8"/>
    </row>
    <row r="44" spans="1:6" ht="17" x14ac:dyDescent="0.2">
      <c r="B44" s="16">
        <v>-2</v>
      </c>
      <c r="C44" s="7" t="s">
        <v>48</v>
      </c>
      <c r="D44" s="7" t="s">
        <v>91</v>
      </c>
      <c r="E44" s="7" t="s">
        <v>92</v>
      </c>
      <c r="F44" s="8" t="s">
        <v>68</v>
      </c>
    </row>
    <row r="45" spans="1:6" ht="17" x14ac:dyDescent="0.2">
      <c r="B45" s="16">
        <v>-3</v>
      </c>
      <c r="C45" s="7" t="s">
        <v>18</v>
      </c>
      <c r="D45" s="7" t="s">
        <v>91</v>
      </c>
      <c r="E45" s="7"/>
      <c r="F45" s="8"/>
    </row>
    <row r="46" spans="1:6" ht="17" x14ac:dyDescent="0.2">
      <c r="B46" s="16">
        <v>-4.5</v>
      </c>
      <c r="C46" s="7" t="s">
        <v>18</v>
      </c>
      <c r="D46" s="7" t="s">
        <v>93</v>
      </c>
      <c r="E46" s="7"/>
      <c r="F46" s="8"/>
    </row>
    <row r="47" spans="1:6" ht="17" x14ac:dyDescent="0.2">
      <c r="A47" s="28">
        <v>20200811</v>
      </c>
      <c r="B47" s="16">
        <v>-19.47</v>
      </c>
      <c r="C47" s="7" t="s">
        <v>18</v>
      </c>
      <c r="D47" s="7" t="s">
        <v>94</v>
      </c>
      <c r="E47" s="7" t="s">
        <v>88</v>
      </c>
      <c r="F47" s="8" t="s">
        <v>44</v>
      </c>
    </row>
    <row r="48" spans="1:6" ht="34" x14ac:dyDescent="0.2">
      <c r="A48" s="28">
        <v>20200812</v>
      </c>
      <c r="B48" s="16">
        <v>-21.64</v>
      </c>
      <c r="C48" s="7" t="s">
        <v>14</v>
      </c>
      <c r="D48" s="7" t="s">
        <v>95</v>
      </c>
      <c r="E48" s="7" t="s">
        <v>74</v>
      </c>
      <c r="F48" s="8" t="s">
        <v>44</v>
      </c>
    </row>
    <row r="49" spans="1:6" ht="17" x14ac:dyDescent="0.2">
      <c r="B49" s="16">
        <v>15</v>
      </c>
      <c r="C49" s="7" t="s">
        <v>15</v>
      </c>
      <c r="D49" s="7" t="s">
        <v>96</v>
      </c>
      <c r="E49" s="7" t="s">
        <v>83</v>
      </c>
      <c r="F49" s="8" t="s">
        <v>7</v>
      </c>
    </row>
    <row r="50" spans="1:6" ht="17" x14ac:dyDescent="0.2">
      <c r="A50" s="28">
        <v>20200814</v>
      </c>
      <c r="B50" s="16">
        <v>-28.86</v>
      </c>
      <c r="C50" s="7" t="s">
        <v>15</v>
      </c>
      <c r="D50" s="7" t="s">
        <v>97</v>
      </c>
      <c r="E50" s="7" t="s">
        <v>98</v>
      </c>
      <c r="F50" s="8" t="s">
        <v>44</v>
      </c>
    </row>
    <row r="51" spans="1:6" ht="34" x14ac:dyDescent="0.2">
      <c r="B51" s="16">
        <v>-4.32</v>
      </c>
      <c r="C51" s="7" t="s">
        <v>18</v>
      </c>
      <c r="D51" s="7" t="s">
        <v>95</v>
      </c>
      <c r="E51" s="7" t="s">
        <v>74</v>
      </c>
      <c r="F51" s="8"/>
    </row>
    <row r="52" spans="1:6" ht="17" x14ac:dyDescent="0.2">
      <c r="B52" s="16">
        <v>13</v>
      </c>
      <c r="C52" s="7" t="s">
        <v>16</v>
      </c>
      <c r="D52" s="7" t="s">
        <v>101</v>
      </c>
      <c r="E52" s="7" t="s">
        <v>99</v>
      </c>
      <c r="F52" s="8" t="s">
        <v>8</v>
      </c>
    </row>
    <row r="53" spans="1:6" ht="17" x14ac:dyDescent="0.2">
      <c r="B53" s="16">
        <v>-241.7</v>
      </c>
      <c r="C53" s="7" t="s">
        <v>16</v>
      </c>
      <c r="D53" s="7" t="s">
        <v>101</v>
      </c>
      <c r="E53" s="7" t="s">
        <v>100</v>
      </c>
      <c r="F53" s="8" t="s">
        <v>44</v>
      </c>
    </row>
    <row r="54" spans="1:6" ht="17" x14ac:dyDescent="0.2">
      <c r="B54" s="16">
        <v>13</v>
      </c>
      <c r="C54" s="7" t="s">
        <v>16</v>
      </c>
      <c r="D54" s="7" t="s">
        <v>101</v>
      </c>
      <c r="E54" s="7" t="s">
        <v>104</v>
      </c>
      <c r="F54" s="8" t="s">
        <v>8</v>
      </c>
    </row>
    <row r="55" spans="1:6" ht="17" x14ac:dyDescent="0.2">
      <c r="B55" s="16">
        <v>8</v>
      </c>
      <c r="C55" s="7" t="s">
        <v>16</v>
      </c>
      <c r="D55" s="7" t="s">
        <v>105</v>
      </c>
      <c r="E55" s="7" t="s">
        <v>99</v>
      </c>
      <c r="F55" s="8" t="s">
        <v>8</v>
      </c>
    </row>
    <row r="56" spans="1:6" ht="17" x14ac:dyDescent="0.2">
      <c r="A56" s="28">
        <v>20200815</v>
      </c>
      <c r="B56" s="16">
        <v>300</v>
      </c>
      <c r="C56" s="7"/>
      <c r="D56" s="7"/>
      <c r="E56" s="7"/>
      <c r="F56" s="8" t="s">
        <v>44</v>
      </c>
    </row>
    <row r="57" spans="1:6" ht="17" x14ac:dyDescent="0.2">
      <c r="B57" s="16">
        <v>-300</v>
      </c>
      <c r="C57" s="7" t="s">
        <v>47</v>
      </c>
      <c r="D57" s="7"/>
      <c r="E57" s="7"/>
      <c r="F57" s="8" t="s">
        <v>7</v>
      </c>
    </row>
    <row r="58" spans="1:6" ht="17" x14ac:dyDescent="0.2">
      <c r="B58" s="16">
        <v>-27.54</v>
      </c>
      <c r="C58" s="7" t="s">
        <v>15</v>
      </c>
      <c r="D58" s="7" t="s">
        <v>97</v>
      </c>
      <c r="E58" s="7" t="s">
        <v>102</v>
      </c>
      <c r="F58" s="8" t="s">
        <v>44</v>
      </c>
    </row>
    <row r="59" spans="1:6" ht="17" x14ac:dyDescent="0.2">
      <c r="B59" s="16">
        <v>13</v>
      </c>
      <c r="C59" s="7" t="s">
        <v>15</v>
      </c>
      <c r="D59" s="7" t="s">
        <v>97</v>
      </c>
      <c r="E59" s="7" t="s">
        <v>102</v>
      </c>
      <c r="F59" s="8" t="s">
        <v>8</v>
      </c>
    </row>
    <row r="60" spans="1:6" ht="17" x14ac:dyDescent="0.2">
      <c r="B60" s="16">
        <v>-39.25</v>
      </c>
      <c r="C60" s="7" t="s">
        <v>16</v>
      </c>
      <c r="D60" s="7" t="s">
        <v>101</v>
      </c>
      <c r="E60" s="7" t="s">
        <v>103</v>
      </c>
      <c r="F60" s="8" t="s">
        <v>44</v>
      </c>
    </row>
    <row r="61" spans="1:6" ht="17" x14ac:dyDescent="0.2">
      <c r="B61" s="16">
        <v>7</v>
      </c>
      <c r="C61" s="7" t="s">
        <v>16</v>
      </c>
      <c r="D61" s="7" t="s">
        <v>101</v>
      </c>
      <c r="E61" s="7" t="s">
        <v>104</v>
      </c>
      <c r="F61" s="8" t="s">
        <v>8</v>
      </c>
    </row>
    <row r="62" spans="1:6" ht="17" x14ac:dyDescent="0.2">
      <c r="B62" s="16">
        <v>7</v>
      </c>
      <c r="C62" s="7" t="s">
        <v>16</v>
      </c>
      <c r="D62" s="7" t="s">
        <v>101</v>
      </c>
      <c r="E62" s="7" t="s">
        <v>99</v>
      </c>
      <c r="F62" s="8" t="s">
        <v>8</v>
      </c>
    </row>
    <row r="63" spans="1:6" ht="34" x14ac:dyDescent="0.2">
      <c r="B63" s="16">
        <v>-4850</v>
      </c>
      <c r="C63" s="7"/>
      <c r="D63" s="7" t="s">
        <v>107</v>
      </c>
      <c r="E63" s="7"/>
      <c r="F63" s="8" t="s">
        <v>106</v>
      </c>
    </row>
    <row r="64" spans="1:6" ht="34" x14ac:dyDescent="0.2">
      <c r="A64" s="28">
        <v>20200816</v>
      </c>
      <c r="B64" s="16">
        <v>-7</v>
      </c>
      <c r="C64" s="7" t="s">
        <v>46</v>
      </c>
      <c r="D64" s="7"/>
      <c r="E64" s="7" t="s">
        <v>109</v>
      </c>
      <c r="F64" s="8" t="s">
        <v>106</v>
      </c>
    </row>
    <row r="65" spans="1:6" ht="34" x14ac:dyDescent="0.2">
      <c r="B65" s="16">
        <v>-17</v>
      </c>
      <c r="C65" s="7" t="s">
        <v>46</v>
      </c>
      <c r="D65" s="7"/>
      <c r="E65" s="7" t="s">
        <v>38</v>
      </c>
      <c r="F65" s="8" t="s">
        <v>28</v>
      </c>
    </row>
    <row r="66" spans="1:6" ht="34" x14ac:dyDescent="0.2">
      <c r="B66" s="16">
        <v>-14</v>
      </c>
      <c r="C66" s="7" t="s">
        <v>46</v>
      </c>
      <c r="D66" s="7"/>
      <c r="E66" s="7" t="s">
        <v>38</v>
      </c>
      <c r="F66" s="8" t="s">
        <v>27</v>
      </c>
    </row>
    <row r="67" spans="1:6" ht="17" x14ac:dyDescent="0.2">
      <c r="B67" s="16">
        <v>-28</v>
      </c>
      <c r="C67" s="7" t="s">
        <v>52</v>
      </c>
      <c r="D67" s="7"/>
      <c r="E67" s="7" t="s">
        <v>75</v>
      </c>
      <c r="F67" s="8" t="s">
        <v>45</v>
      </c>
    </row>
    <row r="68" spans="1:6" ht="17" x14ac:dyDescent="0.2">
      <c r="A68" s="28">
        <v>20200817</v>
      </c>
      <c r="B68" s="16">
        <v>-15.93</v>
      </c>
      <c r="C68" s="7" t="s">
        <v>49</v>
      </c>
      <c r="D68" s="7"/>
      <c r="E68" s="7" t="s">
        <v>110</v>
      </c>
      <c r="F68" s="8" t="s">
        <v>44</v>
      </c>
    </row>
    <row r="69" spans="1:6" ht="17" x14ac:dyDescent="0.2">
      <c r="B69" s="16">
        <v>3279</v>
      </c>
      <c r="C69" s="7" t="s">
        <v>12</v>
      </c>
      <c r="D69" s="7" t="s">
        <v>111</v>
      </c>
      <c r="E69" s="7" t="s">
        <v>112</v>
      </c>
      <c r="F69" s="8" t="s">
        <v>7</v>
      </c>
    </row>
    <row r="70" spans="1:6" ht="17" x14ac:dyDescent="0.2">
      <c r="B70" s="16">
        <v>250</v>
      </c>
      <c r="C70" s="7"/>
      <c r="D70" s="7"/>
      <c r="E70" s="7"/>
      <c r="F70" s="8" t="s">
        <v>44</v>
      </c>
    </row>
    <row r="71" spans="1:6" ht="17" x14ac:dyDescent="0.2">
      <c r="B71" s="16">
        <v>-250</v>
      </c>
      <c r="C71" s="7" t="s">
        <v>47</v>
      </c>
      <c r="D71" s="7"/>
      <c r="E71" s="7"/>
      <c r="F71" s="8" t="s">
        <v>7</v>
      </c>
    </row>
    <row r="72" spans="1:6" ht="17" x14ac:dyDescent="0.2">
      <c r="B72" s="16">
        <v>-21.63</v>
      </c>
      <c r="C72" s="7" t="s">
        <v>15</v>
      </c>
      <c r="D72" s="7" t="s">
        <v>114</v>
      </c>
      <c r="E72" s="7" t="s">
        <v>113</v>
      </c>
      <c r="F72" s="8" t="s">
        <v>44</v>
      </c>
    </row>
    <row r="73" spans="1:6" ht="17" x14ac:dyDescent="0.2">
      <c r="B73" s="16">
        <v>-16.88</v>
      </c>
      <c r="C73" s="7" t="s">
        <v>22</v>
      </c>
      <c r="D73" s="7"/>
      <c r="E73" s="7" t="s">
        <v>103</v>
      </c>
      <c r="F73" s="8" t="s">
        <v>44</v>
      </c>
    </row>
    <row r="74" spans="1:6" ht="17" x14ac:dyDescent="0.2">
      <c r="B74" s="16">
        <v>-115.68</v>
      </c>
      <c r="C74" s="7" t="s">
        <v>16</v>
      </c>
      <c r="D74" s="7" t="s">
        <v>115</v>
      </c>
      <c r="E74" s="7" t="s">
        <v>103</v>
      </c>
      <c r="F74" s="8" t="s">
        <v>44</v>
      </c>
    </row>
    <row r="75" spans="1:6" ht="17" x14ac:dyDescent="0.2">
      <c r="B75" s="16">
        <v>40</v>
      </c>
      <c r="C75" s="7" t="s">
        <v>16</v>
      </c>
      <c r="D75" s="7" t="s">
        <v>99</v>
      </c>
      <c r="E75" s="7" t="s">
        <v>103</v>
      </c>
      <c r="F75" s="8" t="s">
        <v>8</v>
      </c>
    </row>
    <row r="76" spans="1:6" ht="17" x14ac:dyDescent="0.2">
      <c r="B76" s="16">
        <v>37.700000000000003</v>
      </c>
      <c r="C76" s="7" t="s">
        <v>16</v>
      </c>
      <c r="D76" s="7" t="s">
        <v>104</v>
      </c>
      <c r="E76" s="7" t="s">
        <v>103</v>
      </c>
      <c r="F76" s="8" t="s">
        <v>8</v>
      </c>
    </row>
    <row r="77" spans="1:6" ht="17" x14ac:dyDescent="0.2">
      <c r="B77" s="16">
        <v>-10.8</v>
      </c>
      <c r="C77" s="7" t="s">
        <v>16</v>
      </c>
      <c r="D77" s="7" t="s">
        <v>104</v>
      </c>
      <c r="E77" s="7" t="s">
        <v>103</v>
      </c>
      <c r="F77" s="8" t="s">
        <v>44</v>
      </c>
    </row>
    <row r="78" spans="1:6" ht="17" x14ac:dyDescent="0.2">
      <c r="B78" s="16">
        <v>10.8</v>
      </c>
      <c r="C78" s="7" t="s">
        <v>16</v>
      </c>
      <c r="D78" s="7" t="s">
        <v>104</v>
      </c>
      <c r="E78" s="7" t="s">
        <v>103</v>
      </c>
      <c r="F78" s="8" t="s">
        <v>8</v>
      </c>
    </row>
    <row r="79" spans="1:6" ht="17" x14ac:dyDescent="0.2">
      <c r="A79" s="28">
        <v>20200818</v>
      </c>
      <c r="B79" s="16">
        <v>149.5</v>
      </c>
      <c r="C79" s="7"/>
      <c r="D79" s="7" t="s">
        <v>61</v>
      </c>
      <c r="E79" s="7"/>
      <c r="F79" s="8" t="s">
        <v>7</v>
      </c>
    </row>
    <row r="80" spans="1:6" ht="17" x14ac:dyDescent="0.2">
      <c r="B80" s="16">
        <v>-149.5</v>
      </c>
      <c r="C80" s="7"/>
      <c r="D80" s="7" t="s">
        <v>61</v>
      </c>
      <c r="E80" s="7"/>
      <c r="F80" s="8" t="s">
        <v>8</v>
      </c>
    </row>
    <row r="81" spans="1:6" ht="51" x14ac:dyDescent="0.2">
      <c r="B81" s="16">
        <v>-2750</v>
      </c>
      <c r="C81" s="7"/>
      <c r="D81" s="7"/>
      <c r="E81" s="7"/>
      <c r="F81" s="8" t="s">
        <v>116</v>
      </c>
    </row>
    <row r="82" spans="1:6" ht="51" x14ac:dyDescent="0.2">
      <c r="B82" s="16">
        <v>-1000</v>
      </c>
      <c r="C82" s="7"/>
      <c r="D82" s="7"/>
      <c r="E82" s="7"/>
      <c r="F82" s="8" t="s">
        <v>117</v>
      </c>
    </row>
    <row r="83" spans="1:6" ht="17" x14ac:dyDescent="0.2">
      <c r="B83" s="16">
        <v>4850</v>
      </c>
      <c r="C83" s="7" t="s">
        <v>12</v>
      </c>
      <c r="D83" s="7" t="s">
        <v>111</v>
      </c>
      <c r="E83" s="7" t="s">
        <v>112</v>
      </c>
      <c r="F83" s="8" t="s">
        <v>7</v>
      </c>
    </row>
    <row r="84" spans="1:6" ht="17" x14ac:dyDescent="0.2">
      <c r="B84" s="16">
        <v>-30</v>
      </c>
      <c r="C84" s="7" t="s">
        <v>25</v>
      </c>
      <c r="D84" s="7" t="s">
        <v>118</v>
      </c>
      <c r="E84" s="7" t="s">
        <v>58</v>
      </c>
      <c r="F84" s="8" t="s">
        <v>7</v>
      </c>
    </row>
    <row r="85" spans="1:6" ht="17" x14ac:dyDescent="0.2">
      <c r="B85" s="16">
        <v>-63.85</v>
      </c>
      <c r="C85" s="7" t="s">
        <v>13</v>
      </c>
      <c r="D85" s="7" t="s">
        <v>119</v>
      </c>
      <c r="E85" s="7" t="s">
        <v>112</v>
      </c>
      <c r="F85" s="8" t="s">
        <v>44</v>
      </c>
    </row>
    <row r="86" spans="1:6" ht="34" x14ac:dyDescent="0.2">
      <c r="A86" s="28">
        <v>20200819</v>
      </c>
      <c r="B86" s="16">
        <v>-2</v>
      </c>
      <c r="C86" s="7" t="s">
        <v>120</v>
      </c>
      <c r="D86" s="7" t="s">
        <v>121</v>
      </c>
      <c r="E86" s="7" t="s">
        <v>78</v>
      </c>
      <c r="F86" s="8" t="s">
        <v>20</v>
      </c>
    </row>
    <row r="87" spans="1:6" ht="17" x14ac:dyDescent="0.2">
      <c r="B87" s="16">
        <v>-21.65</v>
      </c>
      <c r="C87" s="7" t="s">
        <v>48</v>
      </c>
      <c r="D87" s="7" t="s">
        <v>122</v>
      </c>
      <c r="E87" s="7" t="s">
        <v>112</v>
      </c>
      <c r="F87" s="8" t="s">
        <v>44</v>
      </c>
    </row>
    <row r="88" spans="1:6" ht="17" x14ac:dyDescent="0.2">
      <c r="B88" s="16">
        <v>-18.3</v>
      </c>
      <c r="C88" s="7" t="s">
        <v>16</v>
      </c>
      <c r="D88" s="7" t="s">
        <v>123</v>
      </c>
      <c r="E88" s="7" t="s">
        <v>112</v>
      </c>
      <c r="F88" s="8" t="s">
        <v>44</v>
      </c>
    </row>
    <row r="89" spans="1:6" ht="17" x14ac:dyDescent="0.2">
      <c r="B89" s="16">
        <v>-0.99</v>
      </c>
      <c r="C89" s="7" t="s">
        <v>16</v>
      </c>
      <c r="D89" s="7" t="s">
        <v>124</v>
      </c>
      <c r="E89" s="7" t="s">
        <v>74</v>
      </c>
      <c r="F89" s="8" t="s">
        <v>44</v>
      </c>
    </row>
    <row r="90" spans="1:6" ht="17" x14ac:dyDescent="0.2">
      <c r="B90" s="16">
        <v>-178.5</v>
      </c>
      <c r="C90" s="7" t="s">
        <v>48</v>
      </c>
      <c r="D90" s="7" t="s">
        <v>125</v>
      </c>
      <c r="E90" s="7" t="s">
        <v>75</v>
      </c>
      <c r="F90" s="8" t="s">
        <v>44</v>
      </c>
    </row>
    <row r="91" spans="1:6" ht="17" x14ac:dyDescent="0.2">
      <c r="A91" s="28">
        <v>20200820</v>
      </c>
      <c r="B91" s="16">
        <v>250</v>
      </c>
      <c r="C91" s="7"/>
      <c r="D91" s="7"/>
      <c r="E91" s="7"/>
      <c r="F91" s="8" t="s">
        <v>44</v>
      </c>
    </row>
    <row r="92" spans="1:6" ht="17" x14ac:dyDescent="0.2">
      <c r="B92" s="16">
        <v>-250</v>
      </c>
      <c r="C92" s="7" t="s">
        <v>47</v>
      </c>
      <c r="D92" s="7"/>
      <c r="E92" s="7"/>
      <c r="F92" s="8" t="s">
        <v>7</v>
      </c>
    </row>
    <row r="93" spans="1:6" ht="17" x14ac:dyDescent="0.2">
      <c r="A93" s="28">
        <v>20200821</v>
      </c>
      <c r="B93" s="16">
        <v>-13.3</v>
      </c>
      <c r="C93" s="7" t="s">
        <v>48</v>
      </c>
      <c r="D93" s="7" t="s">
        <v>122</v>
      </c>
      <c r="E93" s="7" t="s">
        <v>112</v>
      </c>
      <c r="F93" s="8" t="s">
        <v>44</v>
      </c>
    </row>
    <row r="94" spans="1:6" ht="17" x14ac:dyDescent="0.2">
      <c r="B94" s="16">
        <v>-3.96</v>
      </c>
      <c r="C94" s="7" t="s">
        <v>48</v>
      </c>
      <c r="D94" s="7" t="s">
        <v>134</v>
      </c>
      <c r="E94" s="7" t="s">
        <v>112</v>
      </c>
      <c r="F94" s="8" t="s">
        <v>44</v>
      </c>
    </row>
    <row r="95" spans="1:6" ht="17" x14ac:dyDescent="0.2">
      <c r="A95" s="28">
        <v>20200822</v>
      </c>
      <c r="B95" s="16">
        <v>300</v>
      </c>
      <c r="C95" s="7" t="s">
        <v>18</v>
      </c>
      <c r="D95" s="7" t="s">
        <v>127</v>
      </c>
      <c r="E95" s="7" t="s">
        <v>18</v>
      </c>
      <c r="F95" s="8" t="s">
        <v>7</v>
      </c>
    </row>
    <row r="96" spans="1:6" ht="17" x14ac:dyDescent="0.2">
      <c r="B96" s="16">
        <v>-18.95</v>
      </c>
      <c r="C96" s="7" t="s">
        <v>18</v>
      </c>
      <c r="D96" s="7" t="s">
        <v>128</v>
      </c>
      <c r="E96" s="7"/>
      <c r="F96" s="8"/>
    </row>
    <row r="97" spans="1:6" ht="17" x14ac:dyDescent="0.2">
      <c r="B97" s="16">
        <v>250</v>
      </c>
      <c r="C97" s="7"/>
      <c r="D97" s="7"/>
      <c r="E97" s="7"/>
      <c r="F97" s="8" t="s">
        <v>44</v>
      </c>
    </row>
    <row r="98" spans="1:6" ht="17" x14ac:dyDescent="0.2">
      <c r="B98" s="16">
        <v>-250</v>
      </c>
      <c r="C98" s="7" t="s">
        <v>47</v>
      </c>
      <c r="D98" s="7"/>
      <c r="E98" s="7"/>
      <c r="F98" s="8" t="s">
        <v>7</v>
      </c>
    </row>
    <row r="99" spans="1:6" ht="17" x14ac:dyDescent="0.2">
      <c r="A99" s="28">
        <v>20200823</v>
      </c>
      <c r="B99" s="16">
        <v>-45.98</v>
      </c>
      <c r="C99" s="7" t="s">
        <v>22</v>
      </c>
      <c r="D99" s="7"/>
      <c r="E99" s="7" t="s">
        <v>103</v>
      </c>
      <c r="F99" s="8"/>
    </row>
    <row r="100" spans="1:6" ht="17" x14ac:dyDescent="0.2">
      <c r="B100" s="16">
        <v>-40</v>
      </c>
      <c r="C100" s="7"/>
      <c r="D100" s="7"/>
      <c r="E100" s="7"/>
      <c r="F100" s="8" t="s">
        <v>20</v>
      </c>
    </row>
    <row r="101" spans="1:6" ht="17" x14ac:dyDescent="0.2">
      <c r="B101" s="16">
        <v>-5.98</v>
      </c>
      <c r="C101" s="7"/>
      <c r="D101" s="7"/>
      <c r="E101" s="7"/>
      <c r="F101" s="8" t="s">
        <v>44</v>
      </c>
    </row>
    <row r="102" spans="1:6" ht="17" x14ac:dyDescent="0.2">
      <c r="B102" s="16">
        <v>-3.33</v>
      </c>
      <c r="C102" s="7" t="s">
        <v>16</v>
      </c>
      <c r="D102" s="7" t="s">
        <v>129</v>
      </c>
      <c r="E102" s="7" t="s">
        <v>99</v>
      </c>
      <c r="F102" s="8" t="s">
        <v>7</v>
      </c>
    </row>
    <row r="103" spans="1:6" ht="17" x14ac:dyDescent="0.2">
      <c r="A103" s="28">
        <v>20200824</v>
      </c>
      <c r="B103" s="16">
        <v>34.39</v>
      </c>
      <c r="C103" s="7"/>
      <c r="D103" s="7"/>
      <c r="E103" s="7"/>
      <c r="F103" s="8" t="s">
        <v>9</v>
      </c>
    </row>
    <row r="104" spans="1:6" ht="17" x14ac:dyDescent="0.2">
      <c r="B104" s="16">
        <v>-34.39</v>
      </c>
      <c r="C104" s="7" t="s">
        <v>16</v>
      </c>
      <c r="D104" s="7" t="s">
        <v>130</v>
      </c>
      <c r="E104" s="7" t="s">
        <v>74</v>
      </c>
      <c r="F104" s="8" t="s">
        <v>7</v>
      </c>
    </row>
    <row r="105" spans="1:6" ht="34" x14ac:dyDescent="0.2">
      <c r="B105" s="16">
        <v>-9</v>
      </c>
      <c r="C105" s="7" t="s">
        <v>46</v>
      </c>
      <c r="D105" s="7"/>
      <c r="E105" s="7" t="s">
        <v>109</v>
      </c>
      <c r="F105" s="8" t="s">
        <v>106</v>
      </c>
    </row>
    <row r="106" spans="1:6" ht="34" x14ac:dyDescent="0.2">
      <c r="B106" s="16">
        <v>-14</v>
      </c>
      <c r="C106" s="7" t="s">
        <v>46</v>
      </c>
      <c r="D106" s="7"/>
      <c r="E106" s="7" t="s">
        <v>38</v>
      </c>
      <c r="F106" s="8" t="s">
        <v>28</v>
      </c>
    </row>
    <row r="107" spans="1:6" ht="34" x14ac:dyDescent="0.2">
      <c r="B107" s="16">
        <v>-12</v>
      </c>
      <c r="C107" s="7" t="s">
        <v>46</v>
      </c>
      <c r="D107" s="7"/>
      <c r="E107" s="7" t="s">
        <v>38</v>
      </c>
      <c r="F107" s="8" t="s">
        <v>27</v>
      </c>
    </row>
    <row r="108" spans="1:6" ht="17" x14ac:dyDescent="0.2">
      <c r="B108" s="16">
        <v>-19</v>
      </c>
      <c r="C108" s="7" t="s">
        <v>52</v>
      </c>
      <c r="D108" s="7"/>
      <c r="E108" s="7" t="s">
        <v>75</v>
      </c>
      <c r="F108" s="8" t="s">
        <v>45</v>
      </c>
    </row>
    <row r="109" spans="1:6" ht="17" x14ac:dyDescent="0.2">
      <c r="B109" s="16">
        <v>-24.08</v>
      </c>
      <c r="C109" s="7" t="s">
        <v>25</v>
      </c>
      <c r="D109" s="7" t="s">
        <v>131</v>
      </c>
      <c r="E109" s="7" t="s">
        <v>132</v>
      </c>
      <c r="F109" s="8" t="s">
        <v>44</v>
      </c>
    </row>
    <row r="110" spans="1:6" ht="17" x14ac:dyDescent="0.2">
      <c r="B110" s="16">
        <v>8</v>
      </c>
      <c r="C110" s="7" t="s">
        <v>25</v>
      </c>
      <c r="D110" s="7" t="s">
        <v>131</v>
      </c>
      <c r="E110" s="7" t="s">
        <v>132</v>
      </c>
      <c r="F110" s="8" t="s">
        <v>8</v>
      </c>
    </row>
    <row r="111" spans="1:6" ht="17" x14ac:dyDescent="0.2">
      <c r="B111" s="16">
        <v>8</v>
      </c>
      <c r="C111" s="7" t="s">
        <v>25</v>
      </c>
      <c r="D111" s="7" t="s">
        <v>131</v>
      </c>
      <c r="E111" s="7" t="s">
        <v>132</v>
      </c>
      <c r="F111" s="8" t="s">
        <v>8</v>
      </c>
    </row>
    <row r="112" spans="1:6" ht="17" x14ac:dyDescent="0.2">
      <c r="B112" s="16">
        <v>-19.47</v>
      </c>
      <c r="C112" s="7" t="s">
        <v>16</v>
      </c>
      <c r="D112" s="7" t="s">
        <v>133</v>
      </c>
      <c r="E112" s="7" t="s">
        <v>64</v>
      </c>
      <c r="F112" s="8" t="s">
        <v>44</v>
      </c>
    </row>
    <row r="113" spans="1:6" ht="34" x14ac:dyDescent="0.2">
      <c r="A113" s="28">
        <v>20200825</v>
      </c>
      <c r="B113" s="16">
        <v>-9.5399999999999991</v>
      </c>
      <c r="C113" s="7" t="s">
        <v>52</v>
      </c>
      <c r="D113" s="7" t="s">
        <v>135</v>
      </c>
      <c r="E113" s="7" t="s">
        <v>55</v>
      </c>
      <c r="F113" s="8" t="s">
        <v>10</v>
      </c>
    </row>
    <row r="114" spans="1:6" ht="17" x14ac:dyDescent="0.2">
      <c r="A114" s="28">
        <v>20200826</v>
      </c>
      <c r="B114" s="16">
        <v>-12.14</v>
      </c>
      <c r="C114" s="7" t="s">
        <v>15</v>
      </c>
      <c r="D114" s="7" t="s">
        <v>136</v>
      </c>
      <c r="E114" s="7" t="s">
        <v>137</v>
      </c>
      <c r="F114" s="8" t="s">
        <v>44</v>
      </c>
    </row>
    <row r="115" spans="1:6" ht="34" x14ac:dyDescent="0.2">
      <c r="B115" s="16">
        <v>-13.95</v>
      </c>
      <c r="C115" s="7" t="s">
        <v>13</v>
      </c>
      <c r="D115" s="7" t="s">
        <v>152</v>
      </c>
      <c r="E115" s="7" t="s">
        <v>64</v>
      </c>
      <c r="F115" s="8" t="s">
        <v>44</v>
      </c>
    </row>
    <row r="116" spans="1:6" ht="17" x14ac:dyDescent="0.2">
      <c r="A116" s="28">
        <v>20200827</v>
      </c>
      <c r="B116" s="16">
        <v>-790</v>
      </c>
      <c r="C116" s="7" t="s">
        <v>25</v>
      </c>
      <c r="D116" s="7" t="s">
        <v>138</v>
      </c>
      <c r="E116" s="7" t="s">
        <v>58</v>
      </c>
      <c r="F116" s="8" t="s">
        <v>7</v>
      </c>
    </row>
    <row r="117" spans="1:6" ht="17" x14ac:dyDescent="0.2">
      <c r="B117" s="16">
        <v>-20</v>
      </c>
      <c r="C117" s="7" t="s">
        <v>48</v>
      </c>
      <c r="D117" s="7" t="s">
        <v>57</v>
      </c>
      <c r="E117" s="7" t="s">
        <v>58</v>
      </c>
      <c r="F117" s="8" t="s">
        <v>7</v>
      </c>
    </row>
    <row r="118" spans="1:6" ht="17" x14ac:dyDescent="0.2">
      <c r="B118" s="16">
        <v>-13.32</v>
      </c>
      <c r="C118" s="7" t="s">
        <v>22</v>
      </c>
      <c r="D118" s="7" t="s">
        <v>139</v>
      </c>
      <c r="E118" s="7" t="s">
        <v>103</v>
      </c>
      <c r="F118" s="8" t="s">
        <v>44</v>
      </c>
    </row>
    <row r="119" spans="1:6" ht="17" x14ac:dyDescent="0.2">
      <c r="B119" s="16">
        <v>17</v>
      </c>
      <c r="C119" s="7" t="s">
        <v>22</v>
      </c>
      <c r="D119" s="7" t="s">
        <v>140</v>
      </c>
      <c r="E119" s="7" t="s">
        <v>103</v>
      </c>
      <c r="F119" s="8" t="s">
        <v>7</v>
      </c>
    </row>
    <row r="120" spans="1:6" ht="17" x14ac:dyDescent="0.2">
      <c r="B120" s="16">
        <v>-57</v>
      </c>
      <c r="C120" s="7" t="s">
        <v>22</v>
      </c>
      <c r="D120" s="7" t="s">
        <v>141</v>
      </c>
      <c r="E120" s="7" t="s">
        <v>103</v>
      </c>
      <c r="F120" s="8" t="s">
        <v>44</v>
      </c>
    </row>
    <row r="121" spans="1:6" ht="17" x14ac:dyDescent="0.2">
      <c r="A121" s="28">
        <v>20200828</v>
      </c>
      <c r="B121" s="16">
        <v>-100</v>
      </c>
      <c r="C121" s="7" t="s">
        <v>47</v>
      </c>
      <c r="D121" s="7"/>
      <c r="E121" s="7"/>
      <c r="F121" s="8" t="s">
        <v>7</v>
      </c>
    </row>
    <row r="122" spans="1:6" ht="17" x14ac:dyDescent="0.2">
      <c r="B122" s="16">
        <v>100</v>
      </c>
      <c r="C122" s="7"/>
      <c r="D122" s="7"/>
      <c r="E122" s="7"/>
      <c r="F122" s="8" t="s">
        <v>44</v>
      </c>
    </row>
    <row r="123" spans="1:6" ht="17" x14ac:dyDescent="0.2">
      <c r="B123" s="16">
        <v>-1.72</v>
      </c>
      <c r="C123" s="7" t="s">
        <v>15</v>
      </c>
      <c r="D123" s="7" t="s">
        <v>142</v>
      </c>
      <c r="E123" s="7" t="s">
        <v>112</v>
      </c>
      <c r="F123" s="8" t="s">
        <v>44</v>
      </c>
    </row>
    <row r="124" spans="1:6" ht="17" x14ac:dyDescent="0.2">
      <c r="A124" s="28">
        <v>20200829</v>
      </c>
      <c r="B124" s="16">
        <v>-15.59</v>
      </c>
      <c r="C124" s="7" t="s">
        <v>15</v>
      </c>
      <c r="D124" s="7" t="s">
        <v>143</v>
      </c>
      <c r="E124" s="7" t="s">
        <v>144</v>
      </c>
      <c r="F124" s="8" t="s">
        <v>44</v>
      </c>
    </row>
    <row r="125" spans="1:6" ht="17" x14ac:dyDescent="0.2">
      <c r="A125" s="28">
        <v>20200831</v>
      </c>
      <c r="B125" s="16">
        <v>-19.600000000000001</v>
      </c>
      <c r="C125" s="7" t="s">
        <v>49</v>
      </c>
      <c r="D125" s="7"/>
      <c r="E125" s="7" t="s">
        <v>110</v>
      </c>
      <c r="F125" s="8" t="s">
        <v>44</v>
      </c>
    </row>
    <row r="126" spans="1:6" ht="17" x14ac:dyDescent="0.2">
      <c r="B126" s="16">
        <v>-28.12</v>
      </c>
      <c r="C126" s="7" t="s">
        <v>154</v>
      </c>
      <c r="D126" s="7" t="s">
        <v>145</v>
      </c>
      <c r="E126" s="7" t="s">
        <v>146</v>
      </c>
      <c r="F126" s="8" t="s">
        <v>44</v>
      </c>
    </row>
    <row r="127" spans="1:6" ht="17" x14ac:dyDescent="0.2">
      <c r="B127" s="16">
        <v>-20.440000000000001</v>
      </c>
      <c r="C127" s="7" t="s">
        <v>16</v>
      </c>
      <c r="D127" s="7" t="s">
        <v>147</v>
      </c>
      <c r="E127" s="7" t="s">
        <v>148</v>
      </c>
      <c r="F127" s="8" t="s">
        <v>44</v>
      </c>
    </row>
    <row r="128" spans="1:6" ht="17" x14ac:dyDescent="0.2">
      <c r="B128" s="16">
        <v>-20</v>
      </c>
      <c r="C128" s="7" t="s">
        <v>155</v>
      </c>
      <c r="D128" s="7" t="s">
        <v>149</v>
      </c>
      <c r="E128" s="7"/>
      <c r="F128" s="8" t="s">
        <v>10</v>
      </c>
    </row>
    <row r="129" spans="2:6" ht="17" x14ac:dyDescent="0.2">
      <c r="B129" s="16">
        <v>-6.5</v>
      </c>
      <c r="C129" s="7" t="s">
        <v>15</v>
      </c>
      <c r="D129" s="7" t="s">
        <v>150</v>
      </c>
      <c r="E129" s="7" t="s">
        <v>151</v>
      </c>
      <c r="F129" s="8" t="s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2021-01-01T19:41:20Z</dcterms:modified>
</cp:coreProperties>
</file>