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myphan/Library/Mobile Documents/com~apple~CloudDocs/Money Report/2020/"/>
    </mc:Choice>
  </mc:AlternateContent>
  <xr:revisionPtr revIDLastSave="0" documentId="13_ncr:1_{FC528962-AFAD-114C-9C56-BDF6D3F9538E}" xr6:coauthVersionLast="46" xr6:coauthVersionMax="46" xr10:uidLastSave="{00000000-0000-0000-0000-000000000000}"/>
  <bookViews>
    <workbookView xWindow="0" yWindow="500" windowWidth="22860" windowHeight="17500" xr2:uid="{8DDD1AE6-6434-5245-BDCD-F5AA3F01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1" i="1" l="1"/>
  <c r="H9" i="1"/>
  <c r="L13" i="1"/>
  <c r="L19" i="1"/>
  <c r="L16" i="1"/>
  <c r="L7" i="1"/>
  <c r="L6" i="1"/>
  <c r="H6" i="1" l="1"/>
  <c r="H2" i="1" l="1"/>
  <c r="H4" i="1" l="1"/>
  <c r="L22" i="1" l="1"/>
  <c r="L21" i="1"/>
  <c r="H14" i="1" l="1"/>
  <c r="H15" i="1" l="1"/>
  <c r="H16" i="1" l="1"/>
  <c r="L9" i="1" l="1"/>
  <c r="L20" i="1" l="1"/>
  <c r="L18" i="1"/>
  <c r="L17" i="1"/>
  <c r="L15" i="1"/>
  <c r="L14" i="1"/>
  <c r="L12" i="1"/>
  <c r="L11" i="1"/>
  <c r="L10" i="1"/>
  <c r="L8" i="1"/>
  <c r="L5" i="1"/>
  <c r="L4" i="1"/>
  <c r="L3" i="1"/>
  <c r="L2" i="1"/>
  <c r="L24" i="1" l="1"/>
  <c r="L23" i="1"/>
  <c r="H7" i="1"/>
  <c r="H3" i="1" l="1"/>
  <c r="H10" i="1"/>
  <c r="H5" i="1"/>
  <c r="H11" i="1"/>
  <c r="H12" i="1"/>
  <c r="H13" i="1"/>
  <c r="H17" i="1" l="1"/>
  <c r="H8" i="1"/>
</calcChain>
</file>

<file path=xl/sharedStrings.xml><?xml version="1.0" encoding="utf-8"?>
<sst xmlns="http://schemas.openxmlformats.org/spreadsheetml/2006/main" count="430" uniqueCount="168">
  <si>
    <t>Date</t>
  </si>
  <si>
    <t>Amount</t>
  </si>
  <si>
    <t>Note</t>
  </si>
  <si>
    <t>Bank</t>
  </si>
  <si>
    <t>Name</t>
  </si>
  <si>
    <t>Total</t>
  </si>
  <si>
    <t>Type</t>
  </si>
  <si>
    <t>Discover Cashback Debit</t>
  </si>
  <si>
    <t>Paypal Balance</t>
  </si>
  <si>
    <t>Paypal Credit</t>
  </si>
  <si>
    <t>Paypal Mastercard</t>
  </si>
  <si>
    <t>Income</t>
  </si>
  <si>
    <t>College</t>
  </si>
  <si>
    <t>Entertainment</t>
  </si>
  <si>
    <t>Meal</t>
  </si>
  <si>
    <t>Shop</t>
  </si>
  <si>
    <t>Tax</t>
  </si>
  <si>
    <t>Khanh</t>
  </si>
  <si>
    <t>Cash</t>
  </si>
  <si>
    <t>Care Credit</t>
  </si>
  <si>
    <t>Grocery</t>
  </si>
  <si>
    <t>Pharmacy</t>
  </si>
  <si>
    <t>Doctor</t>
  </si>
  <si>
    <t>Credit Debt</t>
  </si>
  <si>
    <t>Discover It Chrome Card</t>
  </si>
  <si>
    <t>Credit Payment</t>
  </si>
  <si>
    <t>Car</t>
  </si>
  <si>
    <t>Gas</t>
  </si>
  <si>
    <t>Phone</t>
  </si>
  <si>
    <t>Total Spending</t>
  </si>
  <si>
    <t>NTTA</t>
  </si>
  <si>
    <t>Starbuck Account</t>
  </si>
  <si>
    <t>Stabuck Account</t>
  </si>
  <si>
    <t>Charity</t>
  </si>
  <si>
    <t>Balance</t>
  </si>
  <si>
    <t>Capital One 360 Checking</t>
  </si>
  <si>
    <t>Quick Glance</t>
  </si>
  <si>
    <t>Chase College Checking</t>
  </si>
  <si>
    <t>Apple Cash</t>
  </si>
  <si>
    <t>Progressive</t>
  </si>
  <si>
    <t>Total Money I Have</t>
  </si>
  <si>
    <t>Health</t>
  </si>
  <si>
    <t>Previous Date: 202011</t>
  </si>
  <si>
    <t>Pay for Car Insurance</t>
  </si>
  <si>
    <t>Flat payment $25 College Ave Summer 2020</t>
  </si>
  <si>
    <t>College Ave</t>
  </si>
  <si>
    <t>Monthly phone payment</t>
  </si>
  <si>
    <t>Verizon</t>
  </si>
  <si>
    <t>Chipotle</t>
  </si>
  <si>
    <t>Eat with Kai after Gym</t>
  </si>
  <si>
    <t>Apple TV</t>
  </si>
  <si>
    <t>Capital One</t>
  </si>
  <si>
    <t>Checking interest</t>
  </si>
  <si>
    <t>Transfer money to Discover Cashback Debit</t>
  </si>
  <si>
    <t>Movie</t>
  </si>
  <si>
    <t>Games</t>
  </si>
  <si>
    <t>John Wick Chapter 3</t>
  </si>
  <si>
    <t>Clothes</t>
  </si>
  <si>
    <t>Rent</t>
  </si>
  <si>
    <t>Utility</t>
  </si>
  <si>
    <t>UTD Jacket</t>
  </si>
  <si>
    <t>UTD Bookstore</t>
  </si>
  <si>
    <t>Expected $40</t>
  </si>
  <si>
    <t>Expected $25</t>
  </si>
  <si>
    <t>Expected $450</t>
  </si>
  <si>
    <t>Expected $130</t>
  </si>
  <si>
    <t>Expected $270</t>
  </si>
  <si>
    <t>Expected $790</t>
  </si>
  <si>
    <t>Expected $42</t>
  </si>
  <si>
    <t>Expected $2000</t>
  </si>
  <si>
    <t>Amazon</t>
  </si>
  <si>
    <t>Return Aveeno Cream</t>
  </si>
  <si>
    <t>Buy Eczema Aveeno Cream</t>
  </si>
  <si>
    <t>Payment for Apple Watch 5</t>
  </si>
  <si>
    <t>Apple</t>
  </si>
  <si>
    <t>At Downtown Dallas</t>
  </si>
  <si>
    <t>7-Eleven</t>
  </si>
  <si>
    <t>Band-Aid</t>
  </si>
  <si>
    <t>Gum for the car</t>
  </si>
  <si>
    <t>Walmart</t>
  </si>
  <si>
    <t>Honda</t>
  </si>
  <si>
    <t>Honda Civic 6th payment</t>
  </si>
  <si>
    <t>Get cash from Discover Cashback Debit</t>
  </si>
  <si>
    <t>Pay for the food. Cuong Phan's birthday.</t>
  </si>
  <si>
    <t>Extra money from Khanh</t>
  </si>
  <si>
    <t>Family</t>
  </si>
  <si>
    <t>Buy candles for Cuong Phan</t>
  </si>
  <si>
    <t>Brookshire's Grocery Company</t>
  </si>
  <si>
    <t>Breakfast on the way home to Mount Vernon</t>
  </si>
  <si>
    <t>Panda Express</t>
  </si>
  <si>
    <t>Play gameboard with Vic and Kim</t>
  </si>
  <si>
    <t>Eczema Cream treatment</t>
  </si>
  <si>
    <t>Animal Clinic - Max</t>
  </si>
  <si>
    <t>Microchip Register for Max</t>
  </si>
  <si>
    <t>Collar Tag for Max</t>
  </si>
  <si>
    <t>Buy a neck ring for Max</t>
  </si>
  <si>
    <t>Refund: Tougue Scrapper</t>
  </si>
  <si>
    <t>From Mount Vernon to Dallas</t>
  </si>
  <si>
    <t>Buc'ees</t>
  </si>
  <si>
    <t>Chips and Coffee</t>
  </si>
  <si>
    <t>Payment to Paypal Mastercard</t>
  </si>
  <si>
    <t>Eat with Salvin</t>
  </si>
  <si>
    <t>Kura Sushi Bar</t>
  </si>
  <si>
    <t>2 RCA to 3.5mm Converter</t>
  </si>
  <si>
    <t>Renter insurance</t>
  </si>
  <si>
    <t>Lemonade</t>
  </si>
  <si>
    <t>Send the correction forms for Selective Service</t>
  </si>
  <si>
    <t>USPS</t>
  </si>
  <si>
    <t>Facial tissues, 40 bottles water, chilli sauce, milk, coleslaw, eggs, beef, chicken thighs.</t>
  </si>
  <si>
    <t>Sam's Club</t>
  </si>
  <si>
    <t>Hair color</t>
  </si>
  <si>
    <t>Adult cough</t>
  </si>
  <si>
    <t>Windshield wipes</t>
  </si>
  <si>
    <t>Cleaning wipes</t>
  </si>
  <si>
    <t>Cereal</t>
  </si>
  <si>
    <t>Tape Roller</t>
  </si>
  <si>
    <t>Sale tax</t>
  </si>
  <si>
    <t>Egg payment from Ullyses</t>
  </si>
  <si>
    <t>Refund: Buy Eczema Aveeno Cream</t>
  </si>
  <si>
    <t>Go to mount Vernon</t>
  </si>
  <si>
    <t>iCloud 50GB</t>
  </si>
  <si>
    <t>Dog's food. Creek yogurt. Eggs</t>
  </si>
  <si>
    <t>Eat with Vic, Kim, PA</t>
  </si>
  <si>
    <t>Payment from PA: Park ticket, sushi meal</t>
  </si>
  <si>
    <t>Payment from Kim</t>
  </si>
  <si>
    <t>Pet</t>
  </si>
  <si>
    <t>Buy new stuff for Fuzzy</t>
  </si>
  <si>
    <t>Petco</t>
  </si>
  <si>
    <t>Payment from Vic</t>
  </si>
  <si>
    <t>Braces Fund</t>
  </si>
  <si>
    <t>Transfer money to Braces Fund</t>
  </si>
  <si>
    <t>Going back to Mount Vernon for Christmas</t>
  </si>
  <si>
    <t>Ca Nuong $43, Bo La Lot $18</t>
  </si>
  <si>
    <t>Saigon Block</t>
  </si>
  <si>
    <t>Milo, 4 Bun tuoi, Tom kho, Bot chien, Nuoc mam, 10 banh pho, 4 gio heo, 5 banh canh, 3 mam nem, 12 hot vit lon</t>
  </si>
  <si>
    <t>Calisaigon Mall</t>
  </si>
  <si>
    <t>Shampoo for Hang Dang $9.88. Shave gel for Lien Dang $3.54. Socks for Lien Dang $6.96 + $6.96. Shave knives for Lien Dang $9.97. Monster drink for Beo</t>
  </si>
  <si>
    <t>2 waffle $4.58 | 2 pancake boxes $4.58 | 4 spagetti for Violet $11.20</t>
  </si>
  <si>
    <t>12 donuts $7.50 | 3 croisson $8.40</t>
  </si>
  <si>
    <t>Canned food for Fuzzy</t>
  </si>
  <si>
    <t>3 cat food $12.00 | 3 milk $12.00</t>
  </si>
  <si>
    <t>Christmas card for Khanh and Cuong</t>
  </si>
  <si>
    <t>Electric bill</t>
  </si>
  <si>
    <t>Direct Energy</t>
  </si>
  <si>
    <t>Payment from Kai</t>
  </si>
  <si>
    <t>Payment from Ulysses</t>
  </si>
  <si>
    <t>Gift from Hanh Dang</t>
  </si>
  <si>
    <t>Cashback from Discover It Chrome Card</t>
  </si>
  <si>
    <t>Discover</t>
  </si>
  <si>
    <t>Payment to Discover It Chrome Card</t>
  </si>
  <si>
    <t>UTD Northside</t>
  </si>
  <si>
    <t>Rent for January 2021</t>
  </si>
  <si>
    <t>Expected $35</t>
  </si>
  <si>
    <t>Rent HBO Max one month for Wonder Woman 1984</t>
  </si>
  <si>
    <t>Air Vending Machine - Fix tire pressure for Toyota</t>
  </si>
  <si>
    <t>Gasoline for Toyota</t>
  </si>
  <si>
    <t>Using credit to pay Car Insurance</t>
  </si>
  <si>
    <t>Going back to Dallas</t>
  </si>
  <si>
    <t>Cashback from Paypal Mastercard</t>
  </si>
  <si>
    <t>Paypal</t>
  </si>
  <si>
    <t>Fix the number</t>
  </si>
  <si>
    <t>Refund: 2 RCA to 3.5mm Converter</t>
  </si>
  <si>
    <t>Haircut</t>
  </si>
  <si>
    <t>Hiep Thai Market</t>
  </si>
  <si>
    <t>Costco</t>
  </si>
  <si>
    <t>$21.89 dog food | 34.99 Hand Blender machine | $49.99 Air Frier Machine</t>
  </si>
  <si>
    <t>Payment from Khanh Truong</t>
  </si>
  <si>
    <t>Parking permit for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</si>
</sst>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mmmm\ d\,\ 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2" borderId="8" xfId="0" applyNumberFormat="1" applyFill="1" applyBorder="1" applyAlignment="1">
      <alignment vertical="center" wrapText="1"/>
    </xf>
    <xf numFmtId="164" fontId="0" fillId="3" borderId="8" xfId="0" applyNumberFormat="1" applyFill="1" applyBorder="1" applyAlignment="1">
      <alignment vertical="center" wrapText="1"/>
    </xf>
    <xf numFmtId="164" fontId="0" fillId="4" borderId="1" xfId="0" applyNumberFormat="1" applyFill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164" fontId="0" fillId="5" borderId="7" xfId="0" applyNumberForma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164" fontId="4" fillId="8" borderId="4" xfId="0" applyNumberFormat="1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164" fontId="4" fillId="8" borderId="6" xfId="0" applyNumberFormat="1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164" fontId="4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65" fontId="4" fillId="8" borderId="2" xfId="0" applyNumberFormat="1" applyFont="1" applyFill="1" applyBorder="1" applyAlignment="1">
      <alignment horizontal="center" vertical="center" wrapText="1"/>
    </xf>
    <xf numFmtId="165" fontId="0" fillId="6" borderId="2" xfId="0" applyNumberForma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164" fontId="3" fillId="9" borderId="8" xfId="0" applyNumberFormat="1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164" fontId="4" fillId="9" borderId="8" xfId="0" applyNumberFormat="1" applyFont="1" applyFill="1" applyBorder="1" applyAlignment="1">
      <alignment vertical="center" wrapText="1"/>
    </xf>
    <xf numFmtId="0" fontId="3" fillId="10" borderId="7" xfId="0" applyFont="1" applyFill="1" applyBorder="1" applyAlignment="1">
      <alignment vertical="center" wrapText="1"/>
    </xf>
    <xf numFmtId="164" fontId="3" fillId="10" borderId="8" xfId="0" applyNumberFormat="1" applyFont="1" applyFill="1" applyBorder="1" applyAlignment="1">
      <alignment vertical="center" wrapText="1"/>
    </xf>
    <xf numFmtId="164" fontId="0" fillId="11" borderId="7" xfId="0" applyNumberForma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1" borderId="8" xfId="0" applyFill="1" applyBorder="1" applyAlignment="1">
      <alignment vertical="center" wrapText="1"/>
    </xf>
    <xf numFmtId="164" fontId="0" fillId="4" borderId="7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164" fontId="0" fillId="12" borderId="7" xfId="0" applyNumberFormat="1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8" xfId="0" applyFill="1" applyBorder="1" applyAlignment="1">
      <alignment vertical="center" wrapText="1"/>
    </xf>
    <xf numFmtId="164" fontId="0" fillId="11" borderId="7" xfId="0" applyNumberFormat="1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17" fontId="0" fillId="4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4F7CF8D-F46B-3A46-BF44-F952A47D1ECC}">
  <we:reference id="0986d9dd-94f1-4b67-978d-c4cf6e6142a8" version="20.5.0.0" store="EXCatalog" storeType="EXCatalog"/>
  <we:alternateReferences>
    <we:reference id="WA200000018" version="20.5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PsiLock</we:customFunctionIds>
        <we:customFunctionIds>PsiName</we:customFunctionIds>
        <we:customFunctionIds>PsiShift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PsiMax</we:customFunctionIds>
        <we:customFunctionIds>PsiMin</we:customFunctionIds>
        <we:customFunctionIds>PsiMode</we:customFunctionIds>
        <we:customFunctionIds>PsiPercentile</we:customFunctionIds>
        <we:customFunctionIds>PsiRange</we:customFunctionIds>
        <we:customFunctionIds>PsiSkewness</we:customFunctionIds>
        <we:customFunctionIds>PsiStdDev</we:customFunctionIds>
        <we:customFunctionIds>PsiTarget</we:customFunctionIds>
        <we:customFunctionIds>PsiVariance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PsiDim</we:customFunctionIds>
        <we:customFunctionIds>PsiCube</we:customFunctionIds>
        <we:customFunctionIds>PsiReduce</we:customFunctionIds>
        <we:customFunctionIds>PsiOptStatus</we:customFunctionIds>
        <we:customFunctionIds>PsiPivotCube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2ECF-57BA-314D-8B5D-217B717467B4}">
  <dimension ref="A1:N105"/>
  <sheetViews>
    <sheetView tabSelected="1" topLeftCell="A71" zoomScale="107" zoomScaleNormal="150" workbookViewId="0">
      <selection activeCell="D83" sqref="D83"/>
    </sheetView>
  </sheetViews>
  <sheetFormatPr baseColWidth="10" defaultColWidth="10.83203125" defaultRowHeight="16" x14ac:dyDescent="0.2"/>
  <cols>
    <col min="1" max="1" width="18" style="26" bestFit="1" customWidth="1"/>
    <col min="2" max="2" width="14.5" style="13" bestFit="1" customWidth="1"/>
    <col min="3" max="3" width="16.5" style="14" customWidth="1"/>
    <col min="4" max="4" width="38.33203125" style="14" customWidth="1"/>
    <col min="5" max="5" width="18.33203125" style="14" customWidth="1"/>
    <col min="6" max="6" width="24.6640625" style="15" bestFit="1" customWidth="1"/>
    <col min="7" max="7" width="22.1640625" style="2" bestFit="1" customWidth="1"/>
    <col min="8" max="8" width="13.83203125" style="6" customWidth="1"/>
    <col min="9" max="9" width="22.1640625" style="3" bestFit="1" customWidth="1"/>
    <col min="10" max="10" width="15.5" style="7" customWidth="1"/>
    <col min="11" max="11" width="13.6640625" style="4" bestFit="1" customWidth="1"/>
    <col min="12" max="12" width="12.1640625" style="8" customWidth="1"/>
    <col min="13" max="13" width="61.33203125" style="16" customWidth="1"/>
    <col min="14" max="14" width="18" style="10" customWidth="1"/>
    <col min="15" max="16384" width="10.83203125" style="5"/>
  </cols>
  <sheetData>
    <row r="1" spans="1:14" s="1" customFormat="1" ht="17" x14ac:dyDescent="0.2">
      <c r="A1" s="25" t="s">
        <v>0</v>
      </c>
      <c r="B1" s="17" t="s">
        <v>1</v>
      </c>
      <c r="C1" s="18" t="s">
        <v>6</v>
      </c>
      <c r="D1" s="18" t="s">
        <v>2</v>
      </c>
      <c r="E1" s="18" t="s">
        <v>4</v>
      </c>
      <c r="F1" s="19" t="s">
        <v>3</v>
      </c>
      <c r="G1" s="20" t="s">
        <v>3</v>
      </c>
      <c r="H1" s="21" t="s">
        <v>5</v>
      </c>
      <c r="I1" s="20" t="s">
        <v>42</v>
      </c>
      <c r="J1" s="21" t="s">
        <v>5</v>
      </c>
      <c r="K1" s="22" t="s">
        <v>6</v>
      </c>
      <c r="L1" s="23" t="s">
        <v>5</v>
      </c>
      <c r="M1" s="24" t="s">
        <v>36</v>
      </c>
      <c r="N1" s="9"/>
    </row>
    <row r="2" spans="1:14" ht="17" x14ac:dyDescent="0.2">
      <c r="A2" s="26">
        <v>44166</v>
      </c>
      <c r="B2" s="33">
        <v>-104.28</v>
      </c>
      <c r="C2" s="34" t="s">
        <v>26</v>
      </c>
      <c r="D2" s="34" t="s">
        <v>43</v>
      </c>
      <c r="E2" s="34" t="s">
        <v>39</v>
      </c>
      <c r="F2" s="35" t="s">
        <v>7</v>
      </c>
      <c r="G2" s="27" t="s">
        <v>37</v>
      </c>
      <c r="H2" s="28">
        <f t="shared" ref="H2:H7" si="0">SUMIF(F:F,G2,B:B)+J2</f>
        <v>507.67999999999984</v>
      </c>
      <c r="I2" s="27" t="s">
        <v>37</v>
      </c>
      <c r="J2" s="28">
        <v>2058.62</v>
      </c>
      <c r="K2" s="4" t="s">
        <v>11</v>
      </c>
      <c r="L2" s="8">
        <f t="shared" ref="L2:L22" si="1">SUMIF(C:C,K2,B:B)</f>
        <v>141.01000000000002</v>
      </c>
    </row>
    <row r="3" spans="1:14" ht="17" x14ac:dyDescent="0.2">
      <c r="B3" s="33">
        <v>104.28</v>
      </c>
      <c r="C3" s="34"/>
      <c r="D3" s="34" t="s">
        <v>43</v>
      </c>
      <c r="E3" s="34"/>
      <c r="F3" s="35" t="s">
        <v>10</v>
      </c>
      <c r="G3" s="27" t="s">
        <v>7</v>
      </c>
      <c r="H3" s="28">
        <f t="shared" si="0"/>
        <v>1766.83</v>
      </c>
      <c r="I3" s="27" t="s">
        <v>7</v>
      </c>
      <c r="J3" s="28">
        <v>1960.3</v>
      </c>
      <c r="K3" s="4" t="s">
        <v>41</v>
      </c>
      <c r="L3" s="8">
        <f t="shared" si="1"/>
        <v>-123.19</v>
      </c>
    </row>
    <row r="4" spans="1:14" ht="17" x14ac:dyDescent="0.2">
      <c r="B4" s="36">
        <v>-25</v>
      </c>
      <c r="C4" s="37" t="s">
        <v>12</v>
      </c>
      <c r="D4" s="37" t="s">
        <v>44</v>
      </c>
      <c r="E4" s="37" t="s">
        <v>45</v>
      </c>
      <c r="F4" s="38" t="s">
        <v>7</v>
      </c>
      <c r="G4" s="27" t="s">
        <v>35</v>
      </c>
      <c r="H4" s="28">
        <f t="shared" si="0"/>
        <v>0</v>
      </c>
      <c r="I4" s="27" t="s">
        <v>35</v>
      </c>
      <c r="J4" s="28">
        <v>478.18</v>
      </c>
      <c r="K4" s="4" t="s">
        <v>12</v>
      </c>
      <c r="L4" s="8">
        <f t="shared" si="1"/>
        <v>-25</v>
      </c>
      <c r="M4" s="16" t="s">
        <v>63</v>
      </c>
    </row>
    <row r="5" spans="1:14" ht="17" x14ac:dyDescent="0.2">
      <c r="B5" s="39">
        <v>-42</v>
      </c>
      <c r="C5" s="40" t="s">
        <v>28</v>
      </c>
      <c r="D5" s="40" t="s">
        <v>46</v>
      </c>
      <c r="E5" s="40" t="s">
        <v>47</v>
      </c>
      <c r="F5" s="41"/>
      <c r="G5" s="27" t="s">
        <v>8</v>
      </c>
      <c r="H5" s="28">
        <f t="shared" si="0"/>
        <v>37.6</v>
      </c>
      <c r="I5" s="27" t="s">
        <v>8</v>
      </c>
      <c r="J5" s="28">
        <v>0</v>
      </c>
      <c r="K5" s="4" t="s">
        <v>13</v>
      </c>
      <c r="L5" s="8">
        <f t="shared" si="1"/>
        <v>0</v>
      </c>
    </row>
    <row r="6" spans="1:14" ht="17" x14ac:dyDescent="0.2">
      <c r="B6" s="39">
        <v>42</v>
      </c>
      <c r="C6" s="40" t="s">
        <v>17</v>
      </c>
      <c r="D6" s="40" t="s">
        <v>46</v>
      </c>
      <c r="E6" s="40"/>
      <c r="F6" s="41"/>
      <c r="G6" s="27" t="s">
        <v>38</v>
      </c>
      <c r="H6" s="28">
        <f t="shared" si="0"/>
        <v>209.85</v>
      </c>
      <c r="I6" s="27" t="s">
        <v>38</v>
      </c>
      <c r="J6" s="28">
        <v>314.52</v>
      </c>
      <c r="K6" s="4" t="s">
        <v>54</v>
      </c>
      <c r="L6" s="8">
        <f t="shared" si="1"/>
        <v>-10.81</v>
      </c>
    </row>
    <row r="7" spans="1:14" ht="17" x14ac:dyDescent="0.2">
      <c r="A7" s="26">
        <v>44167</v>
      </c>
      <c r="B7" s="36">
        <v>-11.1</v>
      </c>
      <c r="C7" s="37" t="s">
        <v>14</v>
      </c>
      <c r="D7" s="37" t="s">
        <v>49</v>
      </c>
      <c r="E7" s="37" t="s">
        <v>48</v>
      </c>
      <c r="F7" s="38" t="s">
        <v>10</v>
      </c>
      <c r="G7" s="27" t="s">
        <v>18</v>
      </c>
      <c r="H7" s="28">
        <f t="shared" si="0"/>
        <v>40</v>
      </c>
      <c r="I7" s="27" t="s">
        <v>18</v>
      </c>
      <c r="J7" s="28">
        <v>77</v>
      </c>
      <c r="K7" s="4" t="s">
        <v>55</v>
      </c>
      <c r="L7" s="8">
        <f t="shared" si="1"/>
        <v>0</v>
      </c>
    </row>
    <row r="8" spans="1:14" ht="17" x14ac:dyDescent="0.2">
      <c r="B8" s="36">
        <v>-10.81</v>
      </c>
      <c r="C8" s="37" t="s">
        <v>54</v>
      </c>
      <c r="D8" s="37" t="s">
        <v>56</v>
      </c>
      <c r="E8" s="37" t="s">
        <v>50</v>
      </c>
      <c r="F8" s="38" t="s">
        <v>38</v>
      </c>
      <c r="G8" s="29" t="s">
        <v>40</v>
      </c>
      <c r="H8" s="30">
        <f>SUM(H2:H7)</f>
        <v>2561.9599999999996</v>
      </c>
      <c r="I8" s="27"/>
      <c r="J8" s="28"/>
      <c r="K8" s="4" t="s">
        <v>26</v>
      </c>
      <c r="L8" s="8">
        <f t="shared" si="1"/>
        <v>-420.36</v>
      </c>
      <c r="M8" s="16" t="s">
        <v>64</v>
      </c>
    </row>
    <row r="9" spans="1:14" ht="17" x14ac:dyDescent="0.2">
      <c r="B9" s="36">
        <v>0.15</v>
      </c>
      <c r="C9" s="37" t="s">
        <v>11</v>
      </c>
      <c r="D9" s="37" t="s">
        <v>52</v>
      </c>
      <c r="E9" s="37" t="s">
        <v>51</v>
      </c>
      <c r="F9" s="38" t="s">
        <v>35</v>
      </c>
      <c r="G9" s="27" t="s">
        <v>129</v>
      </c>
      <c r="H9" s="28">
        <f>SUMIF(F:F,G9,B:B)+J9</f>
        <v>100</v>
      </c>
      <c r="I9" s="27" t="s">
        <v>129</v>
      </c>
      <c r="J9" s="28">
        <v>0</v>
      </c>
      <c r="K9" s="4" t="s">
        <v>27</v>
      </c>
      <c r="L9" s="8">
        <f t="shared" si="1"/>
        <v>-50.94</v>
      </c>
      <c r="M9" s="16" t="s">
        <v>62</v>
      </c>
    </row>
    <row r="10" spans="1:14" ht="17" x14ac:dyDescent="0.2">
      <c r="B10" s="33">
        <v>478.33</v>
      </c>
      <c r="C10" s="34"/>
      <c r="D10" s="34" t="s">
        <v>53</v>
      </c>
      <c r="E10" s="34"/>
      <c r="F10" s="35" t="s">
        <v>7</v>
      </c>
      <c r="G10" s="2" t="s">
        <v>24</v>
      </c>
      <c r="H10" s="6">
        <f>SUMIF(F:F,G10,B:B)+J10</f>
        <v>-608</v>
      </c>
      <c r="I10" s="3" t="s">
        <v>24</v>
      </c>
      <c r="J10" s="7">
        <v>0</v>
      </c>
      <c r="K10" s="4" t="s">
        <v>22</v>
      </c>
      <c r="L10" s="8">
        <f t="shared" si="1"/>
        <v>0</v>
      </c>
    </row>
    <row r="11" spans="1:14" ht="17" x14ac:dyDescent="0.2">
      <c r="B11" s="33">
        <v>-478.33</v>
      </c>
      <c r="C11" s="34"/>
      <c r="D11" s="34" t="s">
        <v>53</v>
      </c>
      <c r="E11" s="34"/>
      <c r="F11" s="35" t="s">
        <v>35</v>
      </c>
      <c r="G11" s="2" t="s">
        <v>9</v>
      </c>
      <c r="H11" s="6">
        <f>SUMIF(F:F,G11,B:B)+J11</f>
        <v>-70</v>
      </c>
      <c r="I11" s="3" t="s">
        <v>9</v>
      </c>
      <c r="J11" s="7">
        <v>-140</v>
      </c>
      <c r="K11" s="4" t="s">
        <v>21</v>
      </c>
      <c r="L11" s="8">
        <f t="shared" si="1"/>
        <v>-1.7700000000000005</v>
      </c>
    </row>
    <row r="12" spans="1:14" ht="17" x14ac:dyDescent="0.2">
      <c r="B12" s="36">
        <v>-49.8</v>
      </c>
      <c r="C12" s="37" t="s">
        <v>57</v>
      </c>
      <c r="D12" s="37" t="s">
        <v>60</v>
      </c>
      <c r="E12" s="37" t="s">
        <v>61</v>
      </c>
      <c r="F12" s="38" t="s">
        <v>10</v>
      </c>
      <c r="G12" s="2" t="s">
        <v>10</v>
      </c>
      <c r="H12" s="6">
        <f>SUMIF(F:F,G12,B:B)+J12</f>
        <v>-221.26999999999992</v>
      </c>
      <c r="I12" s="3" t="s">
        <v>10</v>
      </c>
      <c r="J12" s="7">
        <v>-317.27</v>
      </c>
      <c r="K12" s="4" t="s">
        <v>20</v>
      </c>
      <c r="L12" s="8">
        <f t="shared" si="1"/>
        <v>-79.33</v>
      </c>
      <c r="M12" s="16" t="s">
        <v>66</v>
      </c>
    </row>
    <row r="13" spans="1:14" ht="17" x14ac:dyDescent="0.2">
      <c r="A13" s="26">
        <v>44169</v>
      </c>
      <c r="B13" s="39">
        <v>-11.24</v>
      </c>
      <c r="C13" s="40" t="s">
        <v>21</v>
      </c>
      <c r="D13" s="40" t="s">
        <v>72</v>
      </c>
      <c r="E13" s="40" t="s">
        <v>70</v>
      </c>
      <c r="F13" s="41" t="s">
        <v>10</v>
      </c>
      <c r="G13" s="2" t="s">
        <v>19</v>
      </c>
      <c r="H13" s="6">
        <f>SUMIF(F:F,G13,B:B)+J13</f>
        <v>0</v>
      </c>
      <c r="I13" s="3" t="s">
        <v>19</v>
      </c>
      <c r="J13" s="7">
        <v>0</v>
      </c>
      <c r="K13" s="4" t="s">
        <v>125</v>
      </c>
      <c r="L13" s="8">
        <f t="shared" si="1"/>
        <v>-494.96000000000004</v>
      </c>
    </row>
    <row r="14" spans="1:14" ht="17" x14ac:dyDescent="0.2">
      <c r="A14" s="26">
        <v>44180</v>
      </c>
      <c r="B14" s="39">
        <v>11.24</v>
      </c>
      <c r="C14" s="40" t="s">
        <v>21</v>
      </c>
      <c r="D14" s="40" t="s">
        <v>118</v>
      </c>
      <c r="E14" s="40" t="s">
        <v>70</v>
      </c>
      <c r="F14" s="41" t="s">
        <v>10</v>
      </c>
      <c r="G14" s="2" t="s">
        <v>17</v>
      </c>
      <c r="H14" s="6">
        <f>SUMIF(C:C,G14,B:B)+J14</f>
        <v>0.35999999999989996</v>
      </c>
      <c r="I14" s="3" t="s">
        <v>17</v>
      </c>
      <c r="J14" s="7">
        <v>42</v>
      </c>
      <c r="K14" s="4" t="s">
        <v>14</v>
      </c>
      <c r="L14" s="8">
        <f t="shared" si="1"/>
        <v>-59.95999999999998</v>
      </c>
      <c r="M14" s="16" t="s">
        <v>65</v>
      </c>
    </row>
    <row r="15" spans="1:14" ht="17" x14ac:dyDescent="0.2">
      <c r="B15" s="33">
        <v>-70</v>
      </c>
      <c r="C15" s="34" t="s">
        <v>15</v>
      </c>
      <c r="D15" s="34" t="s">
        <v>73</v>
      </c>
      <c r="E15" s="34" t="s">
        <v>74</v>
      </c>
      <c r="F15" s="35" t="s">
        <v>7</v>
      </c>
      <c r="G15" s="2" t="s">
        <v>30</v>
      </c>
      <c r="H15" s="6">
        <f>SUMIF(F:F,G15,B:B)+J15</f>
        <v>22.89</v>
      </c>
      <c r="I15" s="3" t="s">
        <v>30</v>
      </c>
      <c r="J15" s="7">
        <v>22.89</v>
      </c>
      <c r="K15" s="4" t="s">
        <v>15</v>
      </c>
      <c r="L15" s="8">
        <f t="shared" si="1"/>
        <v>-251.12</v>
      </c>
    </row>
    <row r="16" spans="1:14" ht="17" x14ac:dyDescent="0.2">
      <c r="B16" s="33">
        <v>70</v>
      </c>
      <c r="C16" s="34"/>
      <c r="D16" s="34" t="s">
        <v>73</v>
      </c>
      <c r="E16" s="34"/>
      <c r="F16" s="35" t="s">
        <v>9</v>
      </c>
      <c r="G16" s="2" t="s">
        <v>31</v>
      </c>
      <c r="H16" s="6">
        <f>SUMIF(C:C,G16,B:B)+J16</f>
        <v>8.93</v>
      </c>
      <c r="I16" s="3" t="s">
        <v>32</v>
      </c>
      <c r="J16" s="7">
        <v>8.93</v>
      </c>
      <c r="K16" s="4" t="s">
        <v>57</v>
      </c>
      <c r="L16" s="8">
        <f t="shared" si="1"/>
        <v>-49.8</v>
      </c>
    </row>
    <row r="17" spans="1:13" ht="17" x14ac:dyDescent="0.2">
      <c r="A17" s="26">
        <v>44170</v>
      </c>
      <c r="B17" s="36">
        <v>-20.420000000000002</v>
      </c>
      <c r="C17" s="37" t="s">
        <v>27</v>
      </c>
      <c r="D17" s="37" t="s">
        <v>75</v>
      </c>
      <c r="E17" s="37" t="s">
        <v>76</v>
      </c>
      <c r="F17" s="38" t="s">
        <v>10</v>
      </c>
      <c r="G17" s="31" t="s">
        <v>23</v>
      </c>
      <c r="H17" s="32">
        <f>SUM(H10,H11,H12,H13)</f>
        <v>-899.27</v>
      </c>
      <c r="K17" s="4" t="s">
        <v>16</v>
      </c>
      <c r="L17" s="8">
        <f t="shared" si="1"/>
        <v>-1.81</v>
      </c>
    </row>
    <row r="18" spans="1:13" ht="17" x14ac:dyDescent="0.2">
      <c r="B18" s="33">
        <v>-2</v>
      </c>
      <c r="C18" s="34" t="s">
        <v>41</v>
      </c>
      <c r="D18" s="34" t="s">
        <v>77</v>
      </c>
      <c r="E18" s="34" t="s">
        <v>79</v>
      </c>
      <c r="F18" s="35" t="s">
        <v>10</v>
      </c>
      <c r="K18" s="4" t="s">
        <v>58</v>
      </c>
      <c r="L18" s="8">
        <f t="shared" si="1"/>
        <v>-790</v>
      </c>
      <c r="M18" s="16" t="s">
        <v>67</v>
      </c>
    </row>
    <row r="19" spans="1:13" ht="17" x14ac:dyDescent="0.2">
      <c r="B19" s="33">
        <v>-3.61</v>
      </c>
      <c r="C19" s="34" t="s">
        <v>26</v>
      </c>
      <c r="D19" s="34" t="s">
        <v>78</v>
      </c>
      <c r="E19" s="34" t="s">
        <v>79</v>
      </c>
      <c r="F19" s="35" t="s">
        <v>10</v>
      </c>
      <c r="K19" s="4" t="s">
        <v>59</v>
      </c>
      <c r="L19" s="8">
        <f t="shared" si="1"/>
        <v>-33.510000000000005</v>
      </c>
      <c r="M19" s="16" t="s">
        <v>152</v>
      </c>
    </row>
    <row r="20" spans="1:13" ht="17" x14ac:dyDescent="0.2">
      <c r="A20" s="26">
        <v>44171</v>
      </c>
      <c r="B20" s="36">
        <v>-284.52999999999997</v>
      </c>
      <c r="C20" s="37" t="s">
        <v>26</v>
      </c>
      <c r="D20" s="37" t="s">
        <v>81</v>
      </c>
      <c r="E20" s="37" t="s">
        <v>80</v>
      </c>
      <c r="F20" s="38" t="s">
        <v>7</v>
      </c>
      <c r="K20" s="4" t="s">
        <v>28</v>
      </c>
      <c r="L20" s="8">
        <f t="shared" si="1"/>
        <v>-42</v>
      </c>
      <c r="M20" s="16" t="s">
        <v>68</v>
      </c>
    </row>
    <row r="21" spans="1:13" ht="17" x14ac:dyDescent="0.2">
      <c r="A21" s="26">
        <v>44173</v>
      </c>
      <c r="B21" s="36">
        <v>15.59</v>
      </c>
      <c r="C21" s="37" t="s">
        <v>21</v>
      </c>
      <c r="D21" s="37" t="s">
        <v>71</v>
      </c>
      <c r="E21" s="37" t="s">
        <v>70</v>
      </c>
      <c r="F21" s="38" t="s">
        <v>10</v>
      </c>
      <c r="K21" s="4" t="s">
        <v>33</v>
      </c>
      <c r="L21" s="8">
        <f t="shared" si="1"/>
        <v>0</v>
      </c>
    </row>
    <row r="22" spans="1:13" ht="17" x14ac:dyDescent="0.2">
      <c r="B22" s="33">
        <v>120</v>
      </c>
      <c r="C22" s="34"/>
      <c r="D22" s="34" t="s">
        <v>82</v>
      </c>
      <c r="E22" s="34"/>
      <c r="F22" s="35" t="s">
        <v>18</v>
      </c>
      <c r="K22" s="11" t="s">
        <v>25</v>
      </c>
      <c r="L22" s="12">
        <f t="shared" si="1"/>
        <v>-1505.25</v>
      </c>
    </row>
    <row r="23" spans="1:13" ht="17" x14ac:dyDescent="0.2">
      <c r="B23" s="33">
        <v>-120</v>
      </c>
      <c r="C23" s="34"/>
      <c r="D23" s="34" t="s">
        <v>82</v>
      </c>
      <c r="E23" s="34"/>
      <c r="F23" s="35" t="s">
        <v>7</v>
      </c>
      <c r="K23" s="11" t="s">
        <v>29</v>
      </c>
      <c r="L23" s="12">
        <f>SUM(L3:L21)</f>
        <v>-2434.5600000000004</v>
      </c>
      <c r="M23" s="16" t="s">
        <v>69</v>
      </c>
    </row>
    <row r="24" spans="1:13" ht="17" x14ac:dyDescent="0.2">
      <c r="B24" s="39">
        <v>-190</v>
      </c>
      <c r="C24" s="40" t="s">
        <v>17</v>
      </c>
      <c r="D24" s="40" t="s">
        <v>83</v>
      </c>
      <c r="E24" s="40"/>
      <c r="F24" s="41" t="s">
        <v>18</v>
      </c>
      <c r="K24" s="11" t="s">
        <v>34</v>
      </c>
      <c r="L24" s="12">
        <f>SUM(L2:L21)</f>
        <v>-2293.5500000000002</v>
      </c>
    </row>
    <row r="25" spans="1:13" ht="17" x14ac:dyDescent="0.2">
      <c r="B25" s="39">
        <v>190</v>
      </c>
      <c r="C25" s="40" t="s">
        <v>17</v>
      </c>
      <c r="D25" s="40" t="s">
        <v>83</v>
      </c>
      <c r="E25" s="40"/>
      <c r="F25" s="41" t="s">
        <v>7</v>
      </c>
    </row>
    <row r="26" spans="1:13" ht="17" x14ac:dyDescent="0.2">
      <c r="B26" s="39">
        <v>10</v>
      </c>
      <c r="C26" s="40" t="s">
        <v>11</v>
      </c>
      <c r="D26" s="40" t="s">
        <v>84</v>
      </c>
      <c r="E26" s="40" t="s">
        <v>85</v>
      </c>
      <c r="F26" s="41" t="s">
        <v>7</v>
      </c>
    </row>
    <row r="27" spans="1:13" ht="34" x14ac:dyDescent="0.2">
      <c r="A27" s="26">
        <v>44174</v>
      </c>
      <c r="B27" s="33">
        <v>-2.57</v>
      </c>
      <c r="C27" s="34" t="s">
        <v>15</v>
      </c>
      <c r="D27" s="34" t="s">
        <v>86</v>
      </c>
      <c r="E27" s="34" t="s">
        <v>87</v>
      </c>
      <c r="F27" s="35" t="s">
        <v>10</v>
      </c>
    </row>
    <row r="28" spans="1:13" ht="34" x14ac:dyDescent="0.2">
      <c r="B28" s="33">
        <v>-6.82</v>
      </c>
      <c r="C28" s="34" t="s">
        <v>14</v>
      </c>
      <c r="D28" s="34" t="s">
        <v>88</v>
      </c>
      <c r="E28" s="34" t="s">
        <v>89</v>
      </c>
      <c r="F28" s="35" t="s">
        <v>10</v>
      </c>
    </row>
    <row r="29" spans="1:13" ht="17" x14ac:dyDescent="0.2">
      <c r="B29" s="39">
        <v>3</v>
      </c>
      <c r="C29" s="40" t="s">
        <v>11</v>
      </c>
      <c r="D29" s="40" t="s">
        <v>90</v>
      </c>
      <c r="E29" s="40"/>
      <c r="F29" s="41" t="s">
        <v>37</v>
      </c>
    </row>
    <row r="30" spans="1:13" ht="17" x14ac:dyDescent="0.2">
      <c r="B30" s="39">
        <v>1</v>
      </c>
      <c r="C30" s="40" t="s">
        <v>11</v>
      </c>
      <c r="D30" s="40" t="s">
        <v>90</v>
      </c>
      <c r="E30" s="40"/>
      <c r="F30" s="41" t="s">
        <v>18</v>
      </c>
    </row>
    <row r="31" spans="1:13" ht="17" x14ac:dyDescent="0.2">
      <c r="B31" s="36">
        <v>-9.49</v>
      </c>
      <c r="C31" s="37" t="s">
        <v>21</v>
      </c>
      <c r="D31" s="37" t="s">
        <v>91</v>
      </c>
      <c r="E31" s="37" t="s">
        <v>70</v>
      </c>
      <c r="F31" s="38" t="s">
        <v>10</v>
      </c>
    </row>
    <row r="32" spans="1:13" ht="17" x14ac:dyDescent="0.2">
      <c r="A32" s="26">
        <v>44175</v>
      </c>
      <c r="B32" s="33">
        <v>-274</v>
      </c>
      <c r="C32" s="34" t="s">
        <v>17</v>
      </c>
      <c r="D32" s="34" t="s">
        <v>92</v>
      </c>
      <c r="E32" s="34"/>
      <c r="F32" s="35" t="s">
        <v>10</v>
      </c>
    </row>
    <row r="33" spans="1:6" ht="17" x14ac:dyDescent="0.2">
      <c r="B33" s="33">
        <v>-19.5</v>
      </c>
      <c r="C33" s="34" t="s">
        <v>17</v>
      </c>
      <c r="D33" s="34" t="s">
        <v>93</v>
      </c>
      <c r="E33" s="34"/>
      <c r="F33" s="35" t="s">
        <v>10</v>
      </c>
    </row>
    <row r="34" spans="1:6" ht="17" x14ac:dyDescent="0.2">
      <c r="B34" s="33">
        <v>-9.9499999999999993</v>
      </c>
      <c r="C34" s="34" t="s">
        <v>17</v>
      </c>
      <c r="D34" s="34" t="s">
        <v>94</v>
      </c>
      <c r="E34" s="34"/>
      <c r="F34" s="35" t="s">
        <v>10</v>
      </c>
    </row>
    <row r="35" spans="1:6" ht="17" x14ac:dyDescent="0.2">
      <c r="B35" s="36">
        <v>-10.81</v>
      </c>
      <c r="C35" s="37" t="s">
        <v>15</v>
      </c>
      <c r="D35" s="37" t="s">
        <v>95</v>
      </c>
      <c r="E35" s="37" t="s">
        <v>70</v>
      </c>
      <c r="F35" s="38" t="s">
        <v>10</v>
      </c>
    </row>
    <row r="36" spans="1:6" ht="17" x14ac:dyDescent="0.2">
      <c r="A36" s="26">
        <v>44176</v>
      </c>
      <c r="B36" s="36">
        <v>7.78</v>
      </c>
      <c r="C36" s="37" t="s">
        <v>41</v>
      </c>
      <c r="D36" s="37" t="s">
        <v>96</v>
      </c>
      <c r="E36" s="37" t="s">
        <v>70</v>
      </c>
      <c r="F36" s="38" t="s">
        <v>10</v>
      </c>
    </row>
    <row r="37" spans="1:6" ht="17" x14ac:dyDescent="0.2">
      <c r="B37" s="39">
        <v>-13.8</v>
      </c>
      <c r="C37" s="40" t="s">
        <v>27</v>
      </c>
      <c r="D37" s="40" t="s">
        <v>97</v>
      </c>
      <c r="E37" s="40" t="s">
        <v>98</v>
      </c>
      <c r="F37" s="41" t="s">
        <v>10</v>
      </c>
    </row>
    <row r="38" spans="1:6" ht="17" x14ac:dyDescent="0.2">
      <c r="B38" s="39">
        <v>-4.55</v>
      </c>
      <c r="C38" s="40" t="s">
        <v>14</v>
      </c>
      <c r="D38" s="40" t="s">
        <v>99</v>
      </c>
      <c r="E38" s="40" t="s">
        <v>98</v>
      </c>
      <c r="F38" s="41" t="s">
        <v>10</v>
      </c>
    </row>
    <row r="39" spans="1:6" ht="17" x14ac:dyDescent="0.2">
      <c r="A39" s="26">
        <v>44177</v>
      </c>
      <c r="B39" s="33">
        <v>500</v>
      </c>
      <c r="C39" s="34"/>
      <c r="D39" s="34" t="s">
        <v>100</v>
      </c>
      <c r="E39" s="34"/>
      <c r="F39" s="35" t="s">
        <v>10</v>
      </c>
    </row>
    <row r="40" spans="1:6" ht="17" x14ac:dyDescent="0.2">
      <c r="B40" s="33">
        <v>-500</v>
      </c>
      <c r="C40" s="34" t="s">
        <v>25</v>
      </c>
      <c r="D40" s="34" t="s">
        <v>100</v>
      </c>
      <c r="E40" s="34"/>
      <c r="F40" s="35" t="s">
        <v>7</v>
      </c>
    </row>
    <row r="41" spans="1:6" ht="17" x14ac:dyDescent="0.2">
      <c r="B41" s="36">
        <v>-35.25</v>
      </c>
      <c r="C41" s="37" t="s">
        <v>14</v>
      </c>
      <c r="D41" s="37" t="s">
        <v>101</v>
      </c>
      <c r="E41" s="37" t="s">
        <v>102</v>
      </c>
      <c r="F41" s="38" t="s">
        <v>38</v>
      </c>
    </row>
    <row r="42" spans="1:6" ht="17" x14ac:dyDescent="0.2">
      <c r="A42" s="26">
        <v>44177</v>
      </c>
      <c r="B42" s="36">
        <v>-9.73</v>
      </c>
      <c r="C42" s="37" t="s">
        <v>15</v>
      </c>
      <c r="D42" s="37" t="s">
        <v>103</v>
      </c>
      <c r="E42" s="37" t="s">
        <v>70</v>
      </c>
      <c r="F42" s="38" t="s">
        <v>10</v>
      </c>
    </row>
    <row r="43" spans="1:6" ht="17" x14ac:dyDescent="0.2">
      <c r="A43" s="26">
        <v>44179</v>
      </c>
      <c r="B43" s="36">
        <v>-5.25</v>
      </c>
      <c r="C43" s="37" t="s">
        <v>59</v>
      </c>
      <c r="D43" s="37" t="s">
        <v>104</v>
      </c>
      <c r="E43" s="37" t="s">
        <v>105</v>
      </c>
      <c r="F43" s="38" t="s">
        <v>24</v>
      </c>
    </row>
    <row r="44" spans="1:6" ht="34" x14ac:dyDescent="0.2">
      <c r="A44" s="26">
        <v>44180</v>
      </c>
      <c r="B44" s="36">
        <v>-0.55000000000000004</v>
      </c>
      <c r="C44" s="37" t="s">
        <v>15</v>
      </c>
      <c r="D44" s="37" t="s">
        <v>106</v>
      </c>
      <c r="E44" s="37" t="s">
        <v>107</v>
      </c>
      <c r="F44" s="38" t="s">
        <v>10</v>
      </c>
    </row>
    <row r="45" spans="1:6" ht="17" x14ac:dyDescent="0.2">
      <c r="B45" s="33">
        <v>-8.9700000000000006</v>
      </c>
      <c r="C45" s="34" t="s">
        <v>41</v>
      </c>
      <c r="D45" s="34" t="s">
        <v>110</v>
      </c>
      <c r="E45" s="34" t="s">
        <v>79</v>
      </c>
      <c r="F45" s="35" t="s">
        <v>10</v>
      </c>
    </row>
    <row r="46" spans="1:6" ht="17" x14ac:dyDescent="0.2">
      <c r="B46" s="33">
        <v>-7.87</v>
      </c>
      <c r="C46" s="34" t="s">
        <v>21</v>
      </c>
      <c r="D46" s="34" t="s">
        <v>111</v>
      </c>
      <c r="E46" s="34" t="s">
        <v>79</v>
      </c>
      <c r="F46" s="35" t="s">
        <v>10</v>
      </c>
    </row>
    <row r="47" spans="1:6" ht="17" x14ac:dyDescent="0.2">
      <c r="B47" s="33">
        <v>-3.97</v>
      </c>
      <c r="C47" s="34" t="s">
        <v>26</v>
      </c>
      <c r="D47" s="34" t="s">
        <v>112</v>
      </c>
      <c r="E47" s="34" t="s">
        <v>79</v>
      </c>
      <c r="F47" s="35" t="s">
        <v>10</v>
      </c>
    </row>
    <row r="48" spans="1:6" ht="17" x14ac:dyDescent="0.2">
      <c r="B48" s="33">
        <v>-3.97</v>
      </c>
      <c r="C48" s="34" t="s">
        <v>26</v>
      </c>
      <c r="D48" s="34" t="s">
        <v>113</v>
      </c>
      <c r="E48" s="34" t="s">
        <v>79</v>
      </c>
      <c r="F48" s="35" t="s">
        <v>10</v>
      </c>
    </row>
    <row r="49" spans="1:6" ht="17" x14ac:dyDescent="0.2">
      <c r="B49" s="33">
        <v>-6.98</v>
      </c>
      <c r="C49" s="34" t="s">
        <v>20</v>
      </c>
      <c r="D49" s="34" t="s">
        <v>114</v>
      </c>
      <c r="E49" s="34" t="s">
        <v>79</v>
      </c>
      <c r="F49" s="35" t="s">
        <v>10</v>
      </c>
    </row>
    <row r="50" spans="1:6" ht="17" x14ac:dyDescent="0.2">
      <c r="B50" s="33">
        <v>-4.9800000000000004</v>
      </c>
      <c r="C50" s="34" t="s">
        <v>15</v>
      </c>
      <c r="D50" s="34" t="s">
        <v>115</v>
      </c>
      <c r="E50" s="34" t="s">
        <v>79</v>
      </c>
      <c r="F50" s="35" t="s">
        <v>10</v>
      </c>
    </row>
    <row r="51" spans="1:6" ht="17" x14ac:dyDescent="0.2">
      <c r="B51" s="42">
        <v>-1.81</v>
      </c>
      <c r="C51" s="43" t="s">
        <v>16</v>
      </c>
      <c r="D51" s="43" t="s">
        <v>116</v>
      </c>
      <c r="E51" s="34" t="s">
        <v>79</v>
      </c>
      <c r="F51" s="35" t="s">
        <v>10</v>
      </c>
    </row>
    <row r="52" spans="1:6" ht="34" x14ac:dyDescent="0.2">
      <c r="A52" s="26">
        <v>44179</v>
      </c>
      <c r="B52" s="39">
        <v>-57.43</v>
      </c>
      <c r="C52" s="40" t="s">
        <v>20</v>
      </c>
      <c r="D52" s="40" t="s">
        <v>108</v>
      </c>
      <c r="E52" s="40" t="s">
        <v>109</v>
      </c>
      <c r="F52" s="41" t="s">
        <v>10</v>
      </c>
    </row>
    <row r="53" spans="1:6" ht="17" x14ac:dyDescent="0.2">
      <c r="B53" s="39">
        <v>2.6</v>
      </c>
      <c r="C53" s="40" t="s">
        <v>20</v>
      </c>
      <c r="D53" s="40" t="s">
        <v>117</v>
      </c>
      <c r="E53" s="40" t="s">
        <v>109</v>
      </c>
      <c r="F53" s="41" t="s">
        <v>38</v>
      </c>
    </row>
    <row r="54" spans="1:6" ht="17" x14ac:dyDescent="0.2">
      <c r="A54" s="26">
        <v>44183</v>
      </c>
      <c r="B54" s="36">
        <v>-7.6</v>
      </c>
      <c r="C54" s="37" t="s">
        <v>27</v>
      </c>
      <c r="D54" s="37" t="s">
        <v>119</v>
      </c>
      <c r="E54" s="37" t="s">
        <v>98</v>
      </c>
      <c r="F54" s="38" t="s">
        <v>10</v>
      </c>
    </row>
    <row r="55" spans="1:6" ht="17" x14ac:dyDescent="0.2">
      <c r="B55" s="33">
        <v>-522.70000000000005</v>
      </c>
      <c r="C55" s="34" t="s">
        <v>125</v>
      </c>
      <c r="D55" s="34" t="s">
        <v>126</v>
      </c>
      <c r="E55" s="34" t="s">
        <v>127</v>
      </c>
      <c r="F55" s="35" t="s">
        <v>10</v>
      </c>
    </row>
    <row r="56" spans="1:6" ht="17" x14ac:dyDescent="0.2">
      <c r="B56" s="33">
        <v>32.479999999999997</v>
      </c>
      <c r="C56" s="34" t="s">
        <v>125</v>
      </c>
      <c r="D56" s="34" t="s">
        <v>126</v>
      </c>
      <c r="E56" s="34" t="s">
        <v>127</v>
      </c>
      <c r="F56" s="35" t="s">
        <v>10</v>
      </c>
    </row>
    <row r="57" spans="1:6" ht="17" x14ac:dyDescent="0.2">
      <c r="A57" s="26">
        <v>44185</v>
      </c>
      <c r="B57" s="36">
        <v>-0.99</v>
      </c>
      <c r="C57" s="37" t="s">
        <v>15</v>
      </c>
      <c r="D57" s="37" t="s">
        <v>120</v>
      </c>
      <c r="E57" s="37" t="s">
        <v>74</v>
      </c>
      <c r="F57" s="38" t="s">
        <v>38</v>
      </c>
    </row>
    <row r="58" spans="1:6" ht="17" x14ac:dyDescent="0.2">
      <c r="B58" s="36">
        <v>-17.52</v>
      </c>
      <c r="C58" s="37" t="s">
        <v>20</v>
      </c>
      <c r="D58" s="37" t="s">
        <v>121</v>
      </c>
      <c r="E58" s="37" t="s">
        <v>79</v>
      </c>
      <c r="F58" s="38" t="s">
        <v>10</v>
      </c>
    </row>
    <row r="59" spans="1:6" ht="17" x14ac:dyDescent="0.2">
      <c r="B59" s="33">
        <v>-71.239999999999995</v>
      </c>
      <c r="C59" s="34" t="s">
        <v>14</v>
      </c>
      <c r="D59" s="34" t="s">
        <v>122</v>
      </c>
      <c r="E59" s="34" t="s">
        <v>102</v>
      </c>
      <c r="F59" s="35" t="s">
        <v>38</v>
      </c>
    </row>
    <row r="60" spans="1:6" ht="17" x14ac:dyDescent="0.2">
      <c r="B60" s="33">
        <v>35</v>
      </c>
      <c r="C60" s="34" t="s">
        <v>14</v>
      </c>
      <c r="D60" s="34" t="s">
        <v>123</v>
      </c>
      <c r="E60" s="34" t="s">
        <v>102</v>
      </c>
      <c r="F60" s="35" t="s">
        <v>18</v>
      </c>
    </row>
    <row r="61" spans="1:6" ht="17" x14ac:dyDescent="0.2">
      <c r="B61" s="33">
        <v>17</v>
      </c>
      <c r="C61" s="34" t="s">
        <v>14</v>
      </c>
      <c r="D61" s="34" t="s">
        <v>124</v>
      </c>
      <c r="E61" s="34" t="s">
        <v>102</v>
      </c>
      <c r="F61" s="35" t="s">
        <v>37</v>
      </c>
    </row>
    <row r="62" spans="1:6" ht="17" x14ac:dyDescent="0.2">
      <c r="B62" s="33">
        <v>17</v>
      </c>
      <c r="C62" s="34" t="s">
        <v>14</v>
      </c>
      <c r="D62" s="34" t="s">
        <v>128</v>
      </c>
      <c r="E62" s="34" t="s">
        <v>102</v>
      </c>
      <c r="F62" s="35" t="s">
        <v>37</v>
      </c>
    </row>
    <row r="63" spans="1:6" ht="17" x14ac:dyDescent="0.2">
      <c r="A63" s="26">
        <v>44186</v>
      </c>
      <c r="B63" s="39">
        <v>50</v>
      </c>
      <c r="C63" s="40"/>
      <c r="D63" s="40" t="s">
        <v>130</v>
      </c>
      <c r="E63" s="40"/>
      <c r="F63" s="41" t="s">
        <v>129</v>
      </c>
    </row>
    <row r="64" spans="1:6" ht="17" x14ac:dyDescent="0.2">
      <c r="B64" s="39">
        <v>-50</v>
      </c>
      <c r="C64" s="40" t="s">
        <v>41</v>
      </c>
      <c r="D64" s="40" t="s">
        <v>130</v>
      </c>
      <c r="E64" s="40"/>
      <c r="F64" s="41" t="s">
        <v>7</v>
      </c>
    </row>
    <row r="65" spans="1:6" ht="17" x14ac:dyDescent="0.2">
      <c r="A65" s="26">
        <v>44187</v>
      </c>
      <c r="B65" s="36">
        <v>-12.26</v>
      </c>
      <c r="C65" s="37" t="s">
        <v>27</v>
      </c>
      <c r="D65" s="44" t="s">
        <v>131</v>
      </c>
      <c r="E65" s="37" t="s">
        <v>98</v>
      </c>
      <c r="F65" s="38" t="s">
        <v>10</v>
      </c>
    </row>
    <row r="66" spans="1:6" ht="17" x14ac:dyDescent="0.2">
      <c r="B66" s="33">
        <v>-66.03</v>
      </c>
      <c r="C66" s="34" t="s">
        <v>17</v>
      </c>
      <c r="D66" s="34" t="s">
        <v>132</v>
      </c>
      <c r="E66" s="34" t="s">
        <v>133</v>
      </c>
      <c r="F66" s="35" t="s">
        <v>10</v>
      </c>
    </row>
    <row r="67" spans="1:6" ht="51" x14ac:dyDescent="0.2">
      <c r="B67" s="33">
        <v>-167.36</v>
      </c>
      <c r="C67" s="34" t="s">
        <v>17</v>
      </c>
      <c r="D67" s="34" t="s">
        <v>134</v>
      </c>
      <c r="E67" s="34" t="s">
        <v>135</v>
      </c>
      <c r="F67" s="35" t="s">
        <v>10</v>
      </c>
    </row>
    <row r="68" spans="1:6" ht="68" x14ac:dyDescent="0.2">
      <c r="A68" s="26">
        <v>44188</v>
      </c>
      <c r="B68" s="36">
        <v>-42.53</v>
      </c>
      <c r="C68" s="37" t="s">
        <v>15</v>
      </c>
      <c r="D68" s="37" t="s">
        <v>136</v>
      </c>
      <c r="E68" s="37" t="s">
        <v>79</v>
      </c>
      <c r="F68" s="38" t="s">
        <v>10</v>
      </c>
    </row>
    <row r="69" spans="1:6" ht="34" x14ac:dyDescent="0.2">
      <c r="A69" s="26">
        <v>44189</v>
      </c>
      <c r="B69" s="39">
        <v>-22.53</v>
      </c>
      <c r="C69" s="40" t="s">
        <v>17</v>
      </c>
      <c r="D69" s="40" t="s">
        <v>137</v>
      </c>
      <c r="E69" s="40"/>
      <c r="F69" s="41" t="s">
        <v>10</v>
      </c>
    </row>
    <row r="70" spans="1:6" ht="17" x14ac:dyDescent="0.2">
      <c r="B70" s="39">
        <v>-15.9</v>
      </c>
      <c r="C70" s="40" t="s">
        <v>17</v>
      </c>
      <c r="D70" s="40" t="s">
        <v>138</v>
      </c>
      <c r="E70" s="40"/>
      <c r="F70" s="41" t="s">
        <v>10</v>
      </c>
    </row>
    <row r="71" spans="1:6" ht="17" x14ac:dyDescent="0.2">
      <c r="B71" s="39">
        <f>-30.06+4.74</f>
        <v>-25.32</v>
      </c>
      <c r="C71" s="40" t="s">
        <v>17</v>
      </c>
      <c r="D71" s="40" t="s">
        <v>140</v>
      </c>
      <c r="E71" s="40"/>
      <c r="F71" s="41" t="s">
        <v>10</v>
      </c>
    </row>
    <row r="72" spans="1:6" ht="34" x14ac:dyDescent="0.2">
      <c r="B72" s="36">
        <v>-4.74</v>
      </c>
      <c r="C72" s="37" t="s">
        <v>125</v>
      </c>
      <c r="D72" s="37" t="s">
        <v>139</v>
      </c>
      <c r="E72" s="37" t="s">
        <v>87</v>
      </c>
      <c r="F72" s="38" t="s">
        <v>10</v>
      </c>
    </row>
    <row r="73" spans="1:6" ht="17" x14ac:dyDescent="0.2">
      <c r="B73" s="36">
        <v>-3</v>
      </c>
      <c r="C73" s="37" t="s">
        <v>15</v>
      </c>
      <c r="D73" s="37" t="s">
        <v>141</v>
      </c>
      <c r="E73" s="37" t="s">
        <v>79</v>
      </c>
      <c r="F73" s="38" t="s">
        <v>18</v>
      </c>
    </row>
    <row r="74" spans="1:6" ht="17" x14ac:dyDescent="0.2">
      <c r="B74" s="36">
        <v>20</v>
      </c>
      <c r="C74" s="37" t="s">
        <v>27</v>
      </c>
      <c r="D74" s="37" t="s">
        <v>146</v>
      </c>
      <c r="E74" s="37" t="s">
        <v>85</v>
      </c>
      <c r="F74" s="38" t="s">
        <v>18</v>
      </c>
    </row>
    <row r="75" spans="1:6" ht="17" x14ac:dyDescent="0.2">
      <c r="A75" s="26">
        <v>44191</v>
      </c>
      <c r="B75" s="39">
        <v>500</v>
      </c>
      <c r="C75" s="40"/>
      <c r="D75" s="40" t="s">
        <v>100</v>
      </c>
      <c r="E75" s="40"/>
      <c r="F75" s="41" t="s">
        <v>10</v>
      </c>
    </row>
    <row r="76" spans="1:6" ht="17" x14ac:dyDescent="0.2">
      <c r="B76" s="39">
        <v>-500</v>
      </c>
      <c r="C76" s="40" t="s">
        <v>25</v>
      </c>
      <c r="D76" s="40" t="s">
        <v>100</v>
      </c>
      <c r="E76" s="40"/>
      <c r="F76" s="41" t="s">
        <v>7</v>
      </c>
    </row>
    <row r="77" spans="1:6" ht="17" x14ac:dyDescent="0.2">
      <c r="B77" s="33">
        <v>500</v>
      </c>
      <c r="C77" s="34"/>
      <c r="D77" s="34" t="s">
        <v>53</v>
      </c>
      <c r="E77" s="34"/>
      <c r="F77" s="35" t="s">
        <v>7</v>
      </c>
    </row>
    <row r="78" spans="1:6" ht="17" x14ac:dyDescent="0.2">
      <c r="B78" s="33">
        <v>-500</v>
      </c>
      <c r="C78" s="34"/>
      <c r="D78" s="34" t="s">
        <v>53</v>
      </c>
      <c r="E78" s="34"/>
      <c r="F78" s="35" t="s">
        <v>37</v>
      </c>
    </row>
    <row r="79" spans="1:6" ht="17" x14ac:dyDescent="0.2">
      <c r="B79" s="39">
        <v>5.25</v>
      </c>
      <c r="C79" s="40"/>
      <c r="D79" s="40" t="s">
        <v>149</v>
      </c>
      <c r="E79" s="40"/>
      <c r="F79" s="41" t="s">
        <v>24</v>
      </c>
    </row>
    <row r="80" spans="1:6" ht="17" x14ac:dyDescent="0.2">
      <c r="B80" s="39">
        <v>-5.25</v>
      </c>
      <c r="C80" s="40" t="s">
        <v>25</v>
      </c>
      <c r="D80" s="40" t="s">
        <v>149</v>
      </c>
      <c r="E80" s="40"/>
      <c r="F80" s="41" t="s">
        <v>7</v>
      </c>
    </row>
    <row r="81" spans="1:6" ht="17" x14ac:dyDescent="0.2">
      <c r="B81" s="36">
        <v>89.26</v>
      </c>
      <c r="C81" s="37" t="s">
        <v>11</v>
      </c>
      <c r="D81" s="37" t="s">
        <v>147</v>
      </c>
      <c r="E81" s="37" t="s">
        <v>148</v>
      </c>
      <c r="F81" s="38" t="s">
        <v>7</v>
      </c>
    </row>
    <row r="82" spans="1:6" ht="17" x14ac:dyDescent="0.2">
      <c r="B82" s="33">
        <v>-790</v>
      </c>
      <c r="C82" s="34" t="s">
        <v>58</v>
      </c>
      <c r="D82" s="34" t="s">
        <v>151</v>
      </c>
      <c r="E82" s="34" t="s">
        <v>150</v>
      </c>
      <c r="F82" s="35" t="s">
        <v>7</v>
      </c>
    </row>
    <row r="83" spans="1:6" ht="17" x14ac:dyDescent="0.2">
      <c r="B83" s="33">
        <v>-20</v>
      </c>
      <c r="C83" s="34" t="s">
        <v>26</v>
      </c>
      <c r="D83" s="34" t="s">
        <v>167</v>
      </c>
      <c r="E83" s="34" t="s">
        <v>150</v>
      </c>
      <c r="F83" s="35" t="s">
        <v>7</v>
      </c>
    </row>
    <row r="84" spans="1:6" ht="34" x14ac:dyDescent="0.2">
      <c r="B84" s="36">
        <v>-16.23</v>
      </c>
      <c r="C84" s="37" t="s">
        <v>17</v>
      </c>
      <c r="D84" s="37" t="s">
        <v>153</v>
      </c>
      <c r="E84" s="37"/>
      <c r="F84" s="38" t="s">
        <v>38</v>
      </c>
    </row>
    <row r="85" spans="1:6" ht="34" x14ac:dyDescent="0.2">
      <c r="A85" s="26">
        <v>44193</v>
      </c>
      <c r="B85" s="39">
        <v>-1.75</v>
      </c>
      <c r="C85" s="40" t="s">
        <v>17</v>
      </c>
      <c r="D85" s="40" t="s">
        <v>154</v>
      </c>
      <c r="E85" s="40" t="s">
        <v>87</v>
      </c>
      <c r="F85" s="41" t="s">
        <v>10</v>
      </c>
    </row>
    <row r="86" spans="1:6" ht="17" x14ac:dyDescent="0.2">
      <c r="B86" s="39">
        <v>-0.25</v>
      </c>
      <c r="C86" s="40" t="s">
        <v>17</v>
      </c>
      <c r="D86" s="40" t="s">
        <v>160</v>
      </c>
      <c r="E86" s="40"/>
      <c r="F86" s="41"/>
    </row>
    <row r="87" spans="1:6" ht="34" x14ac:dyDescent="0.2">
      <c r="B87" s="39">
        <v>-22.82</v>
      </c>
      <c r="C87" s="40" t="s">
        <v>17</v>
      </c>
      <c r="D87" s="40" t="s">
        <v>155</v>
      </c>
      <c r="E87" s="40" t="s">
        <v>87</v>
      </c>
      <c r="F87" s="41" t="s">
        <v>10</v>
      </c>
    </row>
    <row r="88" spans="1:6" ht="17" x14ac:dyDescent="0.2">
      <c r="A88" s="26">
        <v>44194</v>
      </c>
      <c r="B88" s="33">
        <v>-83.26</v>
      </c>
      <c r="C88" s="34" t="s">
        <v>59</v>
      </c>
      <c r="D88" s="34" t="s">
        <v>142</v>
      </c>
      <c r="E88" s="34" t="s">
        <v>143</v>
      </c>
      <c r="F88" s="35" t="s">
        <v>10</v>
      </c>
    </row>
    <row r="89" spans="1:6" ht="17" x14ac:dyDescent="0.2">
      <c r="B89" s="33">
        <v>27.75</v>
      </c>
      <c r="C89" s="34" t="s">
        <v>59</v>
      </c>
      <c r="D89" s="34" t="s">
        <v>144</v>
      </c>
      <c r="E89" s="34" t="s">
        <v>143</v>
      </c>
      <c r="F89" s="35" t="s">
        <v>37</v>
      </c>
    </row>
    <row r="90" spans="1:6" ht="17" x14ac:dyDescent="0.2">
      <c r="B90" s="33">
        <v>27.25</v>
      </c>
      <c r="C90" s="34" t="s">
        <v>59</v>
      </c>
      <c r="D90" s="34" t="s">
        <v>145</v>
      </c>
      <c r="E90" s="34" t="s">
        <v>143</v>
      </c>
      <c r="F90" s="35" t="s">
        <v>38</v>
      </c>
    </row>
    <row r="91" spans="1:6" ht="17" x14ac:dyDescent="0.2">
      <c r="B91" s="36">
        <v>-608</v>
      </c>
      <c r="C91" s="37"/>
      <c r="D91" s="37" t="s">
        <v>156</v>
      </c>
      <c r="E91" s="37"/>
      <c r="F91" s="38" t="s">
        <v>24</v>
      </c>
    </row>
    <row r="92" spans="1:6" ht="17" x14ac:dyDescent="0.2">
      <c r="B92" s="33">
        <v>50</v>
      </c>
      <c r="C92" s="34"/>
      <c r="D92" s="34" t="s">
        <v>130</v>
      </c>
      <c r="E92" s="34"/>
      <c r="F92" s="35" t="s">
        <v>129</v>
      </c>
    </row>
    <row r="93" spans="1:6" ht="17" x14ac:dyDescent="0.2">
      <c r="B93" s="33">
        <v>-50</v>
      </c>
      <c r="C93" s="34" t="s">
        <v>41</v>
      </c>
      <c r="D93" s="34" t="s">
        <v>130</v>
      </c>
      <c r="E93" s="34"/>
      <c r="F93" s="35" t="s">
        <v>7</v>
      </c>
    </row>
    <row r="94" spans="1:6" ht="17" x14ac:dyDescent="0.2">
      <c r="B94" s="36">
        <v>-16.86</v>
      </c>
      <c r="C94" s="37" t="s">
        <v>27</v>
      </c>
      <c r="D94" s="37" t="s">
        <v>157</v>
      </c>
      <c r="E94" s="37" t="s">
        <v>98</v>
      </c>
      <c r="F94" s="38" t="s">
        <v>10</v>
      </c>
    </row>
    <row r="95" spans="1:6" ht="17" x14ac:dyDescent="0.2">
      <c r="B95" s="33">
        <v>500</v>
      </c>
      <c r="C95" s="34"/>
      <c r="D95" s="34" t="s">
        <v>53</v>
      </c>
      <c r="E95" s="34"/>
      <c r="F95" s="35" t="s">
        <v>7</v>
      </c>
    </row>
    <row r="96" spans="1:6" ht="17" x14ac:dyDescent="0.2">
      <c r="B96" s="33">
        <v>-500</v>
      </c>
      <c r="C96" s="34"/>
      <c r="D96" s="34" t="s">
        <v>53</v>
      </c>
      <c r="E96" s="34"/>
      <c r="F96" s="35" t="s">
        <v>37</v>
      </c>
    </row>
    <row r="97" spans="1:6" ht="17" x14ac:dyDescent="0.2">
      <c r="B97" s="39">
        <v>500</v>
      </c>
      <c r="C97" s="40"/>
      <c r="D97" s="40" t="s">
        <v>100</v>
      </c>
      <c r="E97" s="40"/>
      <c r="F97" s="41" t="s">
        <v>10</v>
      </c>
    </row>
    <row r="98" spans="1:6" ht="17" x14ac:dyDescent="0.2">
      <c r="B98" s="39">
        <v>-500</v>
      </c>
      <c r="C98" s="40" t="s">
        <v>25</v>
      </c>
      <c r="D98" s="40" t="s">
        <v>100</v>
      </c>
      <c r="E98" s="40"/>
      <c r="F98" s="41" t="s">
        <v>7</v>
      </c>
    </row>
    <row r="99" spans="1:6" ht="17" x14ac:dyDescent="0.2">
      <c r="B99" s="36">
        <v>37.6</v>
      </c>
      <c r="C99" s="37" t="s">
        <v>11</v>
      </c>
      <c r="D99" s="37" t="s">
        <v>158</v>
      </c>
      <c r="E99" s="37" t="s">
        <v>159</v>
      </c>
      <c r="F99" s="38" t="s">
        <v>8</v>
      </c>
    </row>
    <row r="100" spans="1:6" ht="17" x14ac:dyDescent="0.2">
      <c r="A100" s="26">
        <v>44196</v>
      </c>
      <c r="B100" s="36">
        <v>9.73</v>
      </c>
      <c r="C100" s="37" t="s">
        <v>15</v>
      </c>
      <c r="D100" s="37" t="s">
        <v>161</v>
      </c>
      <c r="E100" s="37" t="s">
        <v>70</v>
      </c>
      <c r="F100" s="38" t="s">
        <v>10</v>
      </c>
    </row>
    <row r="101" spans="1:6" ht="17" x14ac:dyDescent="0.2">
      <c r="B101" s="36">
        <v>-20</v>
      </c>
      <c r="C101" s="37" t="s">
        <v>41</v>
      </c>
      <c r="D101" s="37" t="s">
        <v>162</v>
      </c>
      <c r="E101" s="37" t="s">
        <v>163</v>
      </c>
      <c r="F101" s="38" t="s">
        <v>18</v>
      </c>
    </row>
    <row r="102" spans="1:6" ht="34" x14ac:dyDescent="0.2">
      <c r="B102" s="36">
        <v>-115.69</v>
      </c>
      <c r="C102" s="37" t="s">
        <v>15</v>
      </c>
      <c r="D102" s="37" t="s">
        <v>165</v>
      </c>
      <c r="E102" s="37" t="s">
        <v>164</v>
      </c>
      <c r="F102" s="38" t="s">
        <v>37</v>
      </c>
    </row>
    <row r="103" spans="1:6" ht="17" x14ac:dyDescent="0.2">
      <c r="B103" s="33">
        <v>500</v>
      </c>
      <c r="C103" s="34"/>
      <c r="D103" s="34" t="s">
        <v>53</v>
      </c>
      <c r="E103" s="34"/>
      <c r="F103" s="35" t="s">
        <v>7</v>
      </c>
    </row>
    <row r="104" spans="1:6" ht="17" x14ac:dyDescent="0.2">
      <c r="B104" s="33">
        <v>-500</v>
      </c>
      <c r="C104" s="34"/>
      <c r="D104" s="34" t="s">
        <v>53</v>
      </c>
      <c r="E104" s="34"/>
      <c r="F104" s="35" t="s">
        <v>37</v>
      </c>
    </row>
    <row r="105" spans="1:6" ht="17" x14ac:dyDescent="0.2">
      <c r="B105" s="36">
        <v>558</v>
      </c>
      <c r="C105" s="37" t="s">
        <v>17</v>
      </c>
      <c r="D105" s="37" t="s">
        <v>166</v>
      </c>
      <c r="E105" s="37"/>
      <c r="F105" s="38" t="s">
        <v>7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Bellamy Phan</cp:lastModifiedBy>
  <dcterms:created xsi:type="dcterms:W3CDTF">2020-02-23T06:11:57Z</dcterms:created>
  <dcterms:modified xsi:type="dcterms:W3CDTF">2021-01-24T23:28:51Z</dcterms:modified>
</cp:coreProperties>
</file>