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pop/Desktop/SanJuansPaleo/data/"/>
    </mc:Choice>
  </mc:AlternateContent>
  <xr:revisionPtr revIDLastSave="0" documentId="13_ncr:1_{21DC39D2-5C8E-054B-8FD4-D89411828CD4}" xr6:coauthVersionLast="47" xr6:coauthVersionMax="47" xr10:uidLastSave="{00000000-0000-0000-0000-000000000000}"/>
  <bookViews>
    <workbookView xWindow="3120" yWindow="760" windowWidth="27120" windowHeight="18880" xr2:uid="{5D4AA63D-30C8-2B4F-8211-9272A895DD37}"/>
  </bookViews>
  <sheets>
    <sheet name="Sheet1" sheetId="1" r:id="rId1"/>
  </sheets>
  <externalReferences>
    <externalReference r:id="rId2"/>
  </externalReferences>
  <definedNames>
    <definedName name="Dry_Bulk_Density_Source">'[1]Batch Info'!$H$16</definedName>
    <definedName name="DryBulkDensity_Report">#REF!</definedName>
    <definedName name="DryBulkDensityByCalc_RawDataTable">#REF!</definedName>
    <definedName name="LinR_SAR_1st_Interval" localSheetId="0">Sheet1!$AP$30</definedName>
    <definedName name="Pb210_Report">'[1]Pb-210'!$E$30:$P$69</definedName>
    <definedName name="Ra226_Report">'[1]Ra-226 Summary'!$F$25:$O$34</definedName>
    <definedName name="Salt_Correction_YorN">'[1]Batch Info'!$H$6</definedName>
    <definedName name="Sample_Info_Table">'[1]Sample Info'!$A$2:$F$61</definedName>
    <definedName name="SectionNumber_DryBulkDensityByCalc_B13to63">#REF!</definedName>
    <definedName name="SectionNumber_DryBulkDensityReport_D28to67">#REF!</definedName>
    <definedName name="SectionNumber_Pb210Report_E30toE69">'[1]Pb-210'!$E$30:$E$69</definedName>
    <definedName name="SectionNumber_Ra226Report_F25toF34">'[1]Ra-226 Summary'!$F$25:$F$34</definedName>
    <definedName name="SectionNumber_SampleInfo_A2to61">'[1]Sample Info'!$A$2:$A$61</definedName>
    <definedName name="Total_DPM_in_core_Actual" localSheetId="0">Sheet1!$AM$28</definedName>
    <definedName name="Total_DPM_in_core_Artificial" localSheetId="0">Sheet1!$AM$29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2" i="1" l="1"/>
  <c r="F3" i="1"/>
  <c r="E4" i="1" s="1"/>
  <c r="F4" i="1"/>
  <c r="E5" i="1" s="1"/>
  <c r="F5" i="1"/>
  <c r="E6" i="1" s="1"/>
  <c r="F6" i="1"/>
  <c r="E7" i="1" s="1"/>
  <c r="F7" i="1"/>
  <c r="E8" i="1" s="1"/>
  <c r="F8" i="1"/>
  <c r="E9" i="1" s="1"/>
  <c r="F9" i="1"/>
  <c r="E10" i="1" s="1"/>
  <c r="F10" i="1"/>
  <c r="E11" i="1" s="1"/>
  <c r="F11" i="1"/>
  <c r="E12" i="1" s="1"/>
  <c r="F12" i="1"/>
  <c r="E13" i="1" s="1"/>
  <c r="F13" i="1"/>
  <c r="E14" i="1" s="1"/>
  <c r="F14" i="1"/>
  <c r="E15" i="1" s="1"/>
  <c r="F15" i="1"/>
  <c r="E16" i="1" s="1"/>
  <c r="F2" i="1"/>
  <c r="E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tc={03B092C1-C298-304B-A54D-4FC4D42A1D14}</author>
  </authors>
  <commentList>
    <comment ref="H1" authorId="0" shapeId="0" xr:uid="{03B092C1-C298-304B-A54D-4FC4D42A1D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bottom of extrapolated sediment</t>
      </text>
    </comment>
  </commentList>
</comments>
</file>

<file path=xl/sharedStrings.xml><?xml version="1.0" encoding="utf-8"?>
<sst xmlns="http://schemas.openxmlformats.org/spreadsheetml/2006/main" count="86" uniqueCount="56">
  <si>
    <t>sample_ID</t>
  </si>
  <si>
    <t>depth_top</t>
  </si>
  <si>
    <t>depth_bottom</t>
  </si>
  <si>
    <t>dry_BD_g_cm3</t>
  </si>
  <si>
    <t>LFM2_001</t>
  </si>
  <si>
    <t>LFM2_003</t>
  </si>
  <si>
    <t>LFM2_007</t>
  </si>
  <si>
    <t>LFM2_009</t>
  </si>
  <si>
    <t>LFM2_013</t>
  </si>
  <si>
    <t>LFM2_015</t>
  </si>
  <si>
    <t>LFM2_017</t>
  </si>
  <si>
    <t>LFM2_019</t>
  </si>
  <si>
    <t>LFM2_022</t>
  </si>
  <si>
    <t>LFM2_024</t>
  </si>
  <si>
    <t>LFM2_026</t>
  </si>
  <si>
    <t>LFM2_034</t>
  </si>
  <si>
    <t>LFM2_038</t>
  </si>
  <si>
    <t>LFM2_050</t>
  </si>
  <si>
    <t>LFM2_086</t>
  </si>
  <si>
    <t>note</t>
  </si>
  <si>
    <t>gross_approx</t>
  </si>
  <si>
    <t>extrap_bottom</t>
  </si>
  <si>
    <t>extrap_top</t>
  </si>
  <si>
    <t>extrap_bottom_age_lin</t>
  </si>
  <si>
    <t>extrap_bottom_age_CRS</t>
  </si>
  <si>
    <t>depth_plot</t>
  </si>
  <si>
    <t>CRS preferred</t>
  </si>
  <si>
    <t>sed_accumulation_rate_CRS</t>
  </si>
  <si>
    <t>UFM1_001</t>
  </si>
  <si>
    <t>UFM1_003</t>
  </si>
  <si>
    <t>UFM1_005</t>
  </si>
  <si>
    <t>UFM1_007</t>
  </si>
  <si>
    <t>UFM1_009</t>
  </si>
  <si>
    <t>UFM1_011</t>
  </si>
  <si>
    <t>UFM1_013</t>
  </si>
  <si>
    <t>UFM1_019</t>
  </si>
  <si>
    <t>UFM1_024</t>
  </si>
  <si>
    <t>UFM1_028</t>
  </si>
  <si>
    <t>UFM1_032</t>
  </si>
  <si>
    <t>UFM1_036</t>
  </si>
  <si>
    <t>UFM1_040</t>
  </si>
  <si>
    <t>UFM1_050</t>
  </si>
  <si>
    <t>UFM1_088</t>
  </si>
  <si>
    <t>CRS_failed</t>
  </si>
  <si>
    <t>TRK2_001</t>
  </si>
  <si>
    <t>TRK2_003</t>
  </si>
  <si>
    <t>TRK2_007</t>
  </si>
  <si>
    <t>TRK2_009</t>
  </si>
  <si>
    <t>TRK2_013</t>
  </si>
  <si>
    <t>TRK2_017</t>
  </si>
  <si>
    <t>TRK2_020</t>
  </si>
  <si>
    <t>TRK2_058</t>
  </si>
  <si>
    <t>TRK2_082</t>
  </si>
  <si>
    <t>CRS_fitted to lin_model, core reconstructed. USE CRS</t>
  </si>
  <si>
    <t>remodeled, vvv remodeled</t>
  </si>
  <si>
    <t xml:space="preserve"> 89 &lt; a &lt;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</si>
</sst>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pop/Desktop/Flett%20Dates/Pb-210%20and%20Ra-226%20Oleksy%20LFM2%20Sep%2011-25%20Final.xlsx" TargetMode="External"/><Relationship Id="rId1" Type="http://schemas.openxmlformats.org/officeDocument/2006/relationships/externalLinkPath" Target="/Users/juliapop/Desktop/Flett%20Dates/Pb-210%20and%20Ra-226%20Oleksy%20LFM2%20Sep%2011-25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Info"/>
      <sheetName val="Sample Info"/>
      <sheetName val="Data Summary and Plots"/>
      <sheetName val="Interpretation"/>
      <sheetName val="Modeling"/>
      <sheetName val="Pb-210"/>
      <sheetName val="Ra-226 Summary"/>
      <sheetName val="Ra-226 5 - 5.5 cm"/>
      <sheetName val="Ra-226 9.5 - 10 cm"/>
      <sheetName val="Ra-226 21.5 - 22 cm"/>
      <sheetName val="Ra-226 Template (4)"/>
      <sheetName val="Ra-226 Template (5)"/>
      <sheetName val="Ra-226 Template (6)"/>
      <sheetName val="Ra-226 Template (7)"/>
      <sheetName val="Ra-226 Template (8)"/>
      <sheetName val="Ra-226 Template (9)"/>
      <sheetName val="Ra-226 Template (10)"/>
    </sheetNames>
    <sheetDataSet>
      <sheetData sheetId="0">
        <row r="6">
          <cell r="H6" t="str">
            <v>No</v>
          </cell>
        </row>
        <row r="16">
          <cell r="H16" t="str">
            <v>Client</v>
          </cell>
        </row>
      </sheetData>
      <sheetData sheetId="1">
        <row r="2">
          <cell r="A2">
            <v>1</v>
          </cell>
          <cell r="B2">
            <v>122978</v>
          </cell>
          <cell r="C2">
            <v>2.1000000000000001E-2</v>
          </cell>
          <cell r="D2" t="str">
            <v>LFM2_001</v>
          </cell>
          <cell r="E2">
            <v>0</v>
          </cell>
          <cell r="F2">
            <v>0.5</v>
          </cell>
        </row>
        <row r="3">
          <cell r="A3">
            <v>2</v>
          </cell>
          <cell r="B3">
            <v>122979</v>
          </cell>
          <cell r="C3">
            <v>4.4999999999999998E-2</v>
          </cell>
          <cell r="D3" t="str">
            <v>LFM2_002</v>
          </cell>
          <cell r="E3">
            <v>0.5</v>
          </cell>
          <cell r="F3">
            <v>1</v>
          </cell>
        </row>
        <row r="4">
          <cell r="A4">
            <v>3</v>
          </cell>
          <cell r="B4">
            <v>122980</v>
          </cell>
          <cell r="C4">
            <v>8.7999999999999995E-2</v>
          </cell>
          <cell r="D4" t="str">
            <v>LFM2_003</v>
          </cell>
          <cell r="E4">
            <v>1</v>
          </cell>
          <cell r="F4">
            <v>1.5</v>
          </cell>
        </row>
        <row r="5">
          <cell r="A5">
            <v>5</v>
          </cell>
          <cell r="B5">
            <v>122981</v>
          </cell>
          <cell r="C5">
            <v>0.108</v>
          </cell>
          <cell r="D5" t="str">
            <v>LFM2_005</v>
          </cell>
          <cell r="E5">
            <v>2</v>
          </cell>
          <cell r="F5">
            <v>2.5</v>
          </cell>
        </row>
        <row r="6">
          <cell r="A6">
            <v>7</v>
          </cell>
          <cell r="B6">
            <v>122982</v>
          </cell>
          <cell r="C6">
            <v>9.9000000000000005E-2</v>
          </cell>
          <cell r="D6" t="str">
            <v>LFM2_007</v>
          </cell>
          <cell r="E6">
            <v>3</v>
          </cell>
          <cell r="F6">
            <v>3.5</v>
          </cell>
        </row>
        <row r="7">
          <cell r="A7">
            <v>9</v>
          </cell>
          <cell r="B7">
            <v>122983</v>
          </cell>
          <cell r="C7">
            <v>0.106</v>
          </cell>
          <cell r="D7" t="str">
            <v>LFM2_009</v>
          </cell>
          <cell r="E7">
            <v>4</v>
          </cell>
          <cell r="F7">
            <v>4.5</v>
          </cell>
        </row>
        <row r="8">
          <cell r="A8">
            <v>11</v>
          </cell>
          <cell r="B8">
            <v>122984</v>
          </cell>
          <cell r="C8">
            <v>0.106</v>
          </cell>
          <cell r="D8" t="str">
            <v>LFM2_011</v>
          </cell>
          <cell r="E8">
            <v>5</v>
          </cell>
          <cell r="F8">
            <v>5.5</v>
          </cell>
        </row>
        <row r="9">
          <cell r="A9">
            <v>13</v>
          </cell>
          <cell r="B9">
            <v>122985</v>
          </cell>
          <cell r="C9">
            <v>0.106</v>
          </cell>
          <cell r="D9" t="str">
            <v>LFM2_013</v>
          </cell>
          <cell r="E9">
            <v>6</v>
          </cell>
          <cell r="F9">
            <v>6.5</v>
          </cell>
        </row>
        <row r="10">
          <cell r="A10">
            <v>15</v>
          </cell>
          <cell r="B10">
            <v>122986</v>
          </cell>
          <cell r="C10">
            <v>0.112</v>
          </cell>
          <cell r="D10" t="str">
            <v>LFM2_015</v>
          </cell>
          <cell r="E10">
            <v>7</v>
          </cell>
          <cell r="F10">
            <v>7.5</v>
          </cell>
        </row>
        <row r="11">
          <cell r="A11">
            <v>17</v>
          </cell>
          <cell r="B11">
            <v>122987</v>
          </cell>
          <cell r="C11">
            <v>0.155</v>
          </cell>
          <cell r="D11" t="str">
            <v>LFM2_017</v>
          </cell>
          <cell r="E11">
            <v>8</v>
          </cell>
          <cell r="F11">
            <v>8.5</v>
          </cell>
        </row>
        <row r="12">
          <cell r="A12">
            <v>19</v>
          </cell>
          <cell r="B12">
            <v>122988</v>
          </cell>
          <cell r="C12">
            <v>0.13100000000000001</v>
          </cell>
          <cell r="D12" t="str">
            <v>LFM2_019</v>
          </cell>
          <cell r="E12">
            <v>9</v>
          </cell>
          <cell r="F12">
            <v>9.5</v>
          </cell>
        </row>
        <row r="13">
          <cell r="A13">
            <v>20</v>
          </cell>
          <cell r="B13">
            <v>122989</v>
          </cell>
          <cell r="C13">
            <v>9.9000000000000005E-2</v>
          </cell>
          <cell r="D13" t="str">
            <v>LFM2_020</v>
          </cell>
          <cell r="E13">
            <v>9.5</v>
          </cell>
          <cell r="F13">
            <v>10</v>
          </cell>
        </row>
        <row r="14">
          <cell r="A14">
            <v>22</v>
          </cell>
          <cell r="B14">
            <v>122990</v>
          </cell>
          <cell r="C14">
            <v>0.121</v>
          </cell>
          <cell r="D14" t="str">
            <v>LFM2_022</v>
          </cell>
          <cell r="E14">
            <v>10.5</v>
          </cell>
          <cell r="F14">
            <v>11</v>
          </cell>
        </row>
        <row r="15">
          <cell r="A15">
            <v>24</v>
          </cell>
          <cell r="B15">
            <v>122991</v>
          </cell>
          <cell r="C15">
            <v>0.14399999999999999</v>
          </cell>
          <cell r="D15" t="str">
            <v>LFM2_024</v>
          </cell>
          <cell r="E15">
            <v>11.5</v>
          </cell>
          <cell r="F15">
            <v>12</v>
          </cell>
        </row>
        <row r="16">
          <cell r="A16">
            <v>26</v>
          </cell>
          <cell r="B16">
            <v>122992</v>
          </cell>
          <cell r="C16">
            <v>0.129</v>
          </cell>
          <cell r="D16" t="str">
            <v>LFM2_026</v>
          </cell>
          <cell r="E16">
            <v>12.5</v>
          </cell>
          <cell r="F16">
            <v>13</v>
          </cell>
        </row>
        <row r="17">
          <cell r="A17">
            <v>28</v>
          </cell>
          <cell r="B17">
            <v>122993</v>
          </cell>
          <cell r="C17">
            <v>0.127</v>
          </cell>
          <cell r="D17" t="str">
            <v>LFM2_028</v>
          </cell>
          <cell r="E17">
            <v>13.5</v>
          </cell>
          <cell r="F17">
            <v>14</v>
          </cell>
        </row>
        <row r="18">
          <cell r="A18">
            <v>30</v>
          </cell>
          <cell r="B18">
            <v>122994</v>
          </cell>
          <cell r="C18">
            <v>0.13400000000000001</v>
          </cell>
          <cell r="D18" t="str">
            <v>LFM2_030</v>
          </cell>
          <cell r="E18">
            <v>14.5</v>
          </cell>
          <cell r="F18">
            <v>15</v>
          </cell>
        </row>
        <row r="19">
          <cell r="A19">
            <v>32</v>
          </cell>
          <cell r="B19">
            <v>122995</v>
          </cell>
          <cell r="C19">
            <v>9.4E-2</v>
          </cell>
          <cell r="D19" t="str">
            <v>LFM2_032</v>
          </cell>
          <cell r="E19">
            <v>15.5</v>
          </cell>
          <cell r="F19">
            <v>16</v>
          </cell>
        </row>
        <row r="20">
          <cell r="A20">
            <v>34</v>
          </cell>
          <cell r="B20">
            <v>122996</v>
          </cell>
          <cell r="C20">
            <v>0.13100000000000001</v>
          </cell>
          <cell r="D20" t="str">
            <v>LFM2_034</v>
          </cell>
          <cell r="E20">
            <v>16.5</v>
          </cell>
          <cell r="F20">
            <v>17</v>
          </cell>
        </row>
        <row r="21">
          <cell r="A21">
            <v>36</v>
          </cell>
          <cell r="B21">
            <v>122997</v>
          </cell>
          <cell r="C21">
            <v>0.125</v>
          </cell>
          <cell r="D21" t="str">
            <v>LFM2_036</v>
          </cell>
          <cell r="E21">
            <v>17.5</v>
          </cell>
          <cell r="F21">
            <v>18</v>
          </cell>
        </row>
        <row r="22">
          <cell r="A22">
            <v>38</v>
          </cell>
          <cell r="B22">
            <v>122998</v>
          </cell>
          <cell r="C22">
            <v>0.13100000000000001</v>
          </cell>
          <cell r="D22" t="str">
            <v>LFM2_038</v>
          </cell>
          <cell r="E22">
            <v>18.5</v>
          </cell>
          <cell r="F22">
            <v>19</v>
          </cell>
        </row>
        <row r="23">
          <cell r="A23">
            <v>40</v>
          </cell>
          <cell r="B23">
            <v>122999</v>
          </cell>
          <cell r="C23">
            <v>0.13700000000000001</v>
          </cell>
          <cell r="D23" t="str">
            <v>LFM2_040</v>
          </cell>
          <cell r="E23">
            <v>19.5</v>
          </cell>
          <cell r="F23">
            <v>20</v>
          </cell>
        </row>
        <row r="24">
          <cell r="A24">
            <v>44</v>
          </cell>
          <cell r="B24">
            <v>123000</v>
          </cell>
          <cell r="C24">
            <v>0.115</v>
          </cell>
          <cell r="D24" t="str">
            <v>LFM2_044</v>
          </cell>
          <cell r="E24">
            <v>21.5</v>
          </cell>
          <cell r="F24">
            <v>22</v>
          </cell>
        </row>
        <row r="25">
          <cell r="A25">
            <v>50</v>
          </cell>
          <cell r="B25">
            <v>123001</v>
          </cell>
          <cell r="C25">
            <v>0.11700000000000001</v>
          </cell>
          <cell r="D25" t="str">
            <v>LFM2_050</v>
          </cell>
          <cell r="E25">
            <v>24.5</v>
          </cell>
          <cell r="F25">
            <v>25</v>
          </cell>
        </row>
        <row r="26">
          <cell r="A26">
            <v>60</v>
          </cell>
          <cell r="B26">
            <v>123002</v>
          </cell>
          <cell r="C26">
            <v>0.14899999999999999</v>
          </cell>
          <cell r="D26" t="str">
            <v>LFM2_060</v>
          </cell>
          <cell r="E26">
            <v>29.5</v>
          </cell>
          <cell r="F26">
            <v>30</v>
          </cell>
        </row>
        <row r="27">
          <cell r="A27">
            <v>70</v>
          </cell>
          <cell r="B27">
            <v>123003</v>
          </cell>
          <cell r="C27">
            <v>0.16800000000000001</v>
          </cell>
          <cell r="D27" t="str">
            <v>LFM2_070</v>
          </cell>
          <cell r="E27">
            <v>34.5</v>
          </cell>
          <cell r="F27">
            <v>35</v>
          </cell>
        </row>
        <row r="28">
          <cell r="A28">
            <v>80</v>
          </cell>
          <cell r="B28">
            <v>123004</v>
          </cell>
          <cell r="C28">
            <v>0.129</v>
          </cell>
          <cell r="D28" t="str">
            <v>LFM2_080</v>
          </cell>
          <cell r="E28">
            <v>39.5</v>
          </cell>
          <cell r="F28">
            <v>40</v>
          </cell>
        </row>
        <row r="29">
          <cell r="A29">
            <v>86</v>
          </cell>
          <cell r="B29">
            <v>123005</v>
          </cell>
          <cell r="C29">
            <v>0.13100000000000001</v>
          </cell>
          <cell r="D29" t="str">
            <v>LFM2_086</v>
          </cell>
          <cell r="E29">
            <v>42.5</v>
          </cell>
          <cell r="F29">
            <v>43</v>
          </cell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/>
          <cell r="B33"/>
          <cell r="C33"/>
          <cell r="D33"/>
          <cell r="E33"/>
          <cell r="F33"/>
        </row>
        <row r="34">
          <cell r="A34"/>
          <cell r="B34"/>
          <cell r="C34"/>
          <cell r="D34"/>
          <cell r="E34"/>
          <cell r="F34"/>
        </row>
        <row r="35">
          <cell r="A35"/>
          <cell r="B35"/>
          <cell r="C35"/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/>
          <cell r="B39"/>
          <cell r="C39"/>
          <cell r="D39"/>
          <cell r="E39"/>
          <cell r="F39"/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/>
          <cell r="B45"/>
          <cell r="C45"/>
          <cell r="D45"/>
          <cell r="E45"/>
          <cell r="F45"/>
        </row>
        <row r="46">
          <cell r="A46"/>
          <cell r="B46"/>
          <cell r="C46"/>
          <cell r="D46"/>
          <cell r="E46"/>
          <cell r="F46"/>
        </row>
        <row r="47">
          <cell r="A47"/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/>
          <cell r="C50"/>
          <cell r="D50"/>
          <cell r="E50"/>
          <cell r="F50"/>
        </row>
        <row r="51">
          <cell r="A51"/>
          <cell r="B51"/>
          <cell r="C51"/>
          <cell r="D51"/>
          <cell r="E51"/>
          <cell r="F51"/>
        </row>
        <row r="52">
          <cell r="A52"/>
          <cell r="B52"/>
          <cell r="C52"/>
          <cell r="D52"/>
          <cell r="E52"/>
          <cell r="F52"/>
        </row>
        <row r="53">
          <cell r="A53"/>
          <cell r="B53"/>
          <cell r="C53"/>
          <cell r="D53"/>
          <cell r="E53"/>
          <cell r="F53"/>
        </row>
        <row r="54">
          <cell r="A54"/>
          <cell r="B54"/>
          <cell r="C54"/>
          <cell r="D54"/>
          <cell r="E54"/>
          <cell r="F54"/>
        </row>
        <row r="55">
          <cell r="A55"/>
          <cell r="B55"/>
          <cell r="C55"/>
          <cell r="D55"/>
          <cell r="E55"/>
          <cell r="F55"/>
        </row>
        <row r="56">
          <cell r="A56"/>
          <cell r="B56"/>
          <cell r="C56"/>
          <cell r="D56"/>
          <cell r="E56"/>
          <cell r="F56"/>
        </row>
        <row r="57">
          <cell r="A57"/>
          <cell r="B57"/>
          <cell r="C57"/>
          <cell r="D57"/>
          <cell r="E57"/>
          <cell r="F57"/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</sheetData>
      <sheetData sheetId="2"/>
      <sheetData sheetId="3"/>
      <sheetData sheetId="4"/>
      <sheetData sheetId="5">
        <row r="30">
          <cell r="E30">
            <v>1</v>
          </cell>
          <cell r="F30">
            <v>122978</v>
          </cell>
          <cell r="G30" t="str">
            <v>LFM2_001</v>
          </cell>
          <cell r="H30">
            <v>0</v>
          </cell>
          <cell r="I30">
            <v>0.5</v>
          </cell>
          <cell r="J30"/>
          <cell r="K30">
            <v>2593.5</v>
          </cell>
          <cell r="L30">
            <v>9962.6663878009458</v>
          </cell>
          <cell r="M30">
            <v>0.27539999999999054</v>
          </cell>
          <cell r="N30">
            <v>60000</v>
          </cell>
          <cell r="O30">
            <v>133.94003918313749</v>
          </cell>
          <cell r="P30">
            <v>1.3420019293523942</v>
          </cell>
        </row>
        <row r="31">
          <cell r="E31">
            <v>3</v>
          </cell>
          <cell r="F31">
            <v>122980</v>
          </cell>
          <cell r="G31" t="str">
            <v>LFM2_003</v>
          </cell>
          <cell r="H31">
            <v>1</v>
          </cell>
          <cell r="I31">
            <v>1.5</v>
          </cell>
          <cell r="J31"/>
          <cell r="K31">
            <v>2513.5</v>
          </cell>
          <cell r="L31">
            <v>12703.69518632646</v>
          </cell>
          <cell r="M31">
            <v>0.36699999999999022</v>
          </cell>
          <cell r="N31">
            <v>60000</v>
          </cell>
          <cell r="O31">
            <v>132.18859150500978</v>
          </cell>
          <cell r="P31">
            <v>1.1728780858719192</v>
          </cell>
        </row>
        <row r="32">
          <cell r="E32" t="str">
            <v>7&amp;7Dup</v>
          </cell>
          <cell r="F32">
            <v>122982</v>
          </cell>
          <cell r="G32" t="str">
            <v>LFM2_007</v>
          </cell>
          <cell r="H32">
            <v>3</v>
          </cell>
          <cell r="I32">
            <v>3.5</v>
          </cell>
          <cell r="J32"/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>
            <v>85.720401997940087</v>
          </cell>
          <cell r="P32">
            <v>1.0216858295861033</v>
          </cell>
        </row>
        <row r="33">
          <cell r="E33">
            <v>9</v>
          </cell>
          <cell r="F33">
            <v>122983</v>
          </cell>
          <cell r="G33" t="str">
            <v>LFM2_009</v>
          </cell>
          <cell r="H33">
            <v>4</v>
          </cell>
          <cell r="I33">
            <v>4.5</v>
          </cell>
          <cell r="J33"/>
          <cell r="K33">
            <v>1996.15</v>
          </cell>
          <cell r="L33">
            <v>3149.3314227911533</v>
          </cell>
          <cell r="M33">
            <v>0.3370000000000033</v>
          </cell>
          <cell r="N33">
            <v>60000</v>
          </cell>
          <cell r="O33">
            <v>44.937008401705867</v>
          </cell>
          <cell r="P33">
            <v>0.80086712462127563</v>
          </cell>
        </row>
        <row r="34">
          <cell r="E34">
            <v>13</v>
          </cell>
          <cell r="F34">
            <v>122985</v>
          </cell>
          <cell r="G34" t="str">
            <v>LFM2_013</v>
          </cell>
          <cell r="H34">
            <v>6</v>
          </cell>
          <cell r="I34">
            <v>6.5</v>
          </cell>
          <cell r="J34"/>
          <cell r="K34">
            <v>2037.1</v>
          </cell>
          <cell r="L34">
            <v>1742.8166815459049</v>
          </cell>
          <cell r="M34">
            <v>0.34900000000000375</v>
          </cell>
          <cell r="N34">
            <v>60000</v>
          </cell>
          <cell r="O34">
            <v>23.53004710916456</v>
          </cell>
          <cell r="P34">
            <v>0.56386810692107703</v>
          </cell>
        </row>
        <row r="35">
          <cell r="E35">
            <v>15</v>
          </cell>
          <cell r="F35">
            <v>122986</v>
          </cell>
          <cell r="G35" t="str">
            <v>LFM2_015</v>
          </cell>
          <cell r="H35">
            <v>7</v>
          </cell>
          <cell r="I35">
            <v>7.5</v>
          </cell>
          <cell r="J35"/>
          <cell r="K35">
            <v>2472.1</v>
          </cell>
          <cell r="L35">
            <v>1348.6600895634142</v>
          </cell>
          <cell r="M35">
            <v>0.32299999999999329</v>
          </cell>
          <cell r="N35">
            <v>60000</v>
          </cell>
          <cell r="O35">
            <v>16.218809435682683</v>
          </cell>
          <cell r="P35">
            <v>0.44187665393324727</v>
          </cell>
        </row>
        <row r="36">
          <cell r="E36">
            <v>17</v>
          </cell>
          <cell r="F36">
            <v>122987</v>
          </cell>
          <cell r="G36" t="str">
            <v>LFM2_017</v>
          </cell>
          <cell r="H36">
            <v>8</v>
          </cell>
          <cell r="I36">
            <v>8.5</v>
          </cell>
          <cell r="J36"/>
          <cell r="K36">
            <v>1936.95</v>
          </cell>
          <cell r="L36">
            <v>862.05273370003454</v>
          </cell>
          <cell r="M36">
            <v>0.35599999999999454</v>
          </cell>
          <cell r="N36">
            <v>60000</v>
          </cell>
          <cell r="O36">
            <v>11.999807787224311</v>
          </cell>
          <cell r="P36">
            <v>0.40994520767782844</v>
          </cell>
        </row>
        <row r="37">
          <cell r="E37">
            <v>19</v>
          </cell>
          <cell r="F37">
            <v>122988</v>
          </cell>
          <cell r="G37" t="str">
            <v>LFM2_019</v>
          </cell>
          <cell r="H37">
            <v>9</v>
          </cell>
          <cell r="I37">
            <v>9.5</v>
          </cell>
          <cell r="J37"/>
          <cell r="K37">
            <v>1930.85</v>
          </cell>
          <cell r="L37">
            <v>481.10492958760511</v>
          </cell>
          <cell r="M37">
            <v>0.34600000000000364</v>
          </cell>
          <cell r="N37">
            <v>60000</v>
          </cell>
          <cell r="O37">
            <v>6.9123231926026563</v>
          </cell>
          <cell r="P37">
            <v>0.31553321268629808</v>
          </cell>
        </row>
        <row r="38">
          <cell r="E38">
            <v>22</v>
          </cell>
          <cell r="F38">
            <v>122990</v>
          </cell>
          <cell r="G38" t="str">
            <v>LFM2_022</v>
          </cell>
          <cell r="H38">
            <v>10.5</v>
          </cell>
          <cell r="I38">
            <v>11</v>
          </cell>
          <cell r="J38"/>
          <cell r="K38">
            <v>2350.6999999999998</v>
          </cell>
          <cell r="L38">
            <v>380.30379132588411</v>
          </cell>
          <cell r="M38">
            <v>0.3399999999999892</v>
          </cell>
          <cell r="N38">
            <v>60000</v>
          </cell>
          <cell r="O38">
            <v>4.5673405520263062</v>
          </cell>
          <cell r="P38">
            <v>0.23508196027546494</v>
          </cell>
        </row>
        <row r="39">
          <cell r="E39">
            <v>24</v>
          </cell>
          <cell r="F39">
            <v>122991</v>
          </cell>
          <cell r="G39" t="str">
            <v>LFM2_024</v>
          </cell>
          <cell r="H39">
            <v>11.5</v>
          </cell>
          <cell r="I39">
            <v>12</v>
          </cell>
          <cell r="J39"/>
          <cell r="K39">
            <v>2060.4</v>
          </cell>
          <cell r="L39">
            <v>262.05829397534848</v>
          </cell>
          <cell r="M39">
            <v>0.34000000000000341</v>
          </cell>
          <cell r="N39">
            <v>60000</v>
          </cell>
          <cell r="O39">
            <v>3.5906767976797944</v>
          </cell>
          <cell r="P39">
            <v>0.22231534344682652</v>
          </cell>
        </row>
        <row r="40">
          <cell r="E40">
            <v>26</v>
          </cell>
          <cell r="F40">
            <v>122992</v>
          </cell>
          <cell r="G40" t="str">
            <v>LFM2_026</v>
          </cell>
          <cell r="H40">
            <v>12.5</v>
          </cell>
          <cell r="I40">
            <v>13</v>
          </cell>
          <cell r="J40"/>
          <cell r="K40">
            <v>2873.95</v>
          </cell>
          <cell r="L40">
            <v>272.71543096993435</v>
          </cell>
          <cell r="M40">
            <v>0.31499999999999773</v>
          </cell>
          <cell r="N40">
            <v>60000</v>
          </cell>
          <cell r="O40">
            <v>2.8927105030697358</v>
          </cell>
          <cell r="P40">
            <v>0.1768441323166908</v>
          </cell>
        </row>
        <row r="41">
          <cell r="E41">
            <v>34</v>
          </cell>
          <cell r="F41">
            <v>122996</v>
          </cell>
          <cell r="G41" t="str">
            <v>LFM2_034</v>
          </cell>
          <cell r="H41">
            <v>16.5</v>
          </cell>
          <cell r="I41">
            <v>17</v>
          </cell>
          <cell r="J41"/>
          <cell r="K41">
            <v>2748.85</v>
          </cell>
          <cell r="L41">
            <v>238.81046466420921</v>
          </cell>
          <cell r="M41">
            <v>0.31000000000000227</v>
          </cell>
          <cell r="N41">
            <v>60000</v>
          </cell>
          <cell r="O41">
            <v>2.6910739996750386</v>
          </cell>
          <cell r="P41">
            <v>0.17457714042677844</v>
          </cell>
        </row>
        <row r="42">
          <cell r="E42">
            <v>38</v>
          </cell>
          <cell r="F42">
            <v>122998</v>
          </cell>
          <cell r="G42" t="str">
            <v>LFM2_038</v>
          </cell>
          <cell r="H42">
            <v>18.5</v>
          </cell>
          <cell r="I42">
            <v>19</v>
          </cell>
          <cell r="J42"/>
          <cell r="K42">
            <v>2039.9</v>
          </cell>
          <cell r="L42">
            <v>182.26567359751181</v>
          </cell>
          <cell r="M42">
            <v>0.35099999999999909</v>
          </cell>
          <cell r="N42">
            <v>60000</v>
          </cell>
          <cell r="O42">
            <v>2.4434179204644826</v>
          </cell>
          <cell r="P42">
            <v>0.18296131939641017</v>
          </cell>
        </row>
        <row r="43">
          <cell r="E43">
            <v>50</v>
          </cell>
          <cell r="F43">
            <v>123001</v>
          </cell>
          <cell r="G43" t="str">
            <v>LFM2_050</v>
          </cell>
          <cell r="H43">
            <v>24.5</v>
          </cell>
          <cell r="I43">
            <v>25</v>
          </cell>
          <cell r="J43"/>
          <cell r="K43">
            <v>3063.7</v>
          </cell>
          <cell r="L43">
            <v>176.04712446722729</v>
          </cell>
          <cell r="M43">
            <v>0.29699999999999704</v>
          </cell>
          <cell r="N43">
            <v>60000</v>
          </cell>
          <cell r="O43">
            <v>1.8578526749143531</v>
          </cell>
          <cell r="P43">
            <v>0.1411510185236787</v>
          </cell>
        </row>
        <row r="44">
          <cell r="E44">
            <v>86</v>
          </cell>
          <cell r="F44">
            <v>123005</v>
          </cell>
          <cell r="G44" t="str">
            <v>LFM2_086</v>
          </cell>
          <cell r="H44">
            <v>42.5</v>
          </cell>
          <cell r="I44">
            <v>43</v>
          </cell>
          <cell r="J44"/>
          <cell r="K44">
            <v>2848.4</v>
          </cell>
          <cell r="L44">
            <v>200.77462849902085</v>
          </cell>
          <cell r="M44">
            <v>0.33500000000000796</v>
          </cell>
          <cell r="N44">
            <v>60000</v>
          </cell>
          <cell r="O44">
            <v>2.0204498215246405</v>
          </cell>
          <cell r="P44">
            <v>0.14301699449217828</v>
          </cell>
        </row>
        <row r="45">
          <cell r="E45"/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/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</row>
        <row r="46">
          <cell r="E46"/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/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</row>
        <row r="47">
          <cell r="E47"/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/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</row>
        <row r="48">
          <cell r="E48"/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/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</row>
        <row r="49">
          <cell r="E49"/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/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</row>
        <row r="50">
          <cell r="E50"/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/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</row>
        <row r="51">
          <cell r="E51"/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/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</row>
        <row r="52">
          <cell r="E52"/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/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</row>
        <row r="53">
          <cell r="E53"/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/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</row>
        <row r="54">
          <cell r="E54"/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/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</row>
        <row r="55">
          <cell r="E55"/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/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</row>
        <row r="56">
          <cell r="E56"/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/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</row>
        <row r="57">
          <cell r="E57"/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/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</row>
        <row r="58">
          <cell r="E58"/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/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</row>
        <row r="59">
          <cell r="E59"/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/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</row>
        <row r="60">
          <cell r="E60"/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/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</row>
        <row r="61">
          <cell r="E61"/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/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</row>
        <row r="62">
          <cell r="E62"/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/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</row>
        <row r="63">
          <cell r="E63"/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/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</row>
        <row r="64">
          <cell r="E64"/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/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</row>
        <row r="65">
          <cell r="E65"/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/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</row>
        <row r="66">
          <cell r="E66"/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/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</row>
        <row r="67">
          <cell r="E67"/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/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</row>
        <row r="68">
          <cell r="E68"/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/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</row>
        <row r="69">
          <cell r="E69"/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/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</row>
      </sheetData>
      <sheetData sheetId="6">
        <row r="25">
          <cell r="F25">
            <v>11</v>
          </cell>
          <cell r="G25">
            <v>122984</v>
          </cell>
          <cell r="H25" t="str">
            <v>LFM2_011</v>
          </cell>
          <cell r="I25">
            <v>5</v>
          </cell>
          <cell r="J25">
            <v>5.5</v>
          </cell>
          <cell r="K25">
            <v>0.55800000000000693</v>
          </cell>
          <cell r="L25">
            <v>60000</v>
          </cell>
          <cell r="M25">
            <v>2.2421865726582748</v>
          </cell>
          <cell r="N25">
            <v>7.1439569069655665E-2</v>
          </cell>
        </row>
        <row r="26">
          <cell r="F26">
            <v>20</v>
          </cell>
          <cell r="G26">
            <v>122989</v>
          </cell>
          <cell r="H26" t="str">
            <v>LFM2_020</v>
          </cell>
          <cell r="I26">
            <v>9.5</v>
          </cell>
          <cell r="J26">
            <v>10</v>
          </cell>
          <cell r="K26">
            <v>0.59199999999999875</v>
          </cell>
          <cell r="L26">
            <v>60000</v>
          </cell>
          <cell r="M26">
            <v>1.9604624713729271</v>
          </cell>
          <cell r="N26">
            <v>6.6343606726300158E-2</v>
          </cell>
        </row>
        <row r="27">
          <cell r="F27">
            <v>44</v>
          </cell>
          <cell r="G27">
            <v>123000</v>
          </cell>
          <cell r="H27" t="str">
            <v>LFM2_044</v>
          </cell>
          <cell r="I27">
            <v>21.5</v>
          </cell>
          <cell r="J27">
            <v>22</v>
          </cell>
          <cell r="K27">
            <v>0.51500000000000057</v>
          </cell>
          <cell r="L27">
            <v>60000</v>
          </cell>
          <cell r="M27">
            <v>1.880166201002998</v>
          </cell>
          <cell r="N27">
            <v>7.3830365783061194E-2</v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Pop" id="{9C7F8BEB-02B3-FA4A-9EB3-D9E9DDC252E3}" userId="S::jupo4408@colorado.edu::72539465-5e3f-4678-afb4-aa340da29f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9-22T05:27:23.24" personId="{9C7F8BEB-02B3-FA4A-9EB3-D9E9DDC252E3}" id="{03B092C1-C298-304B-A54D-4FC4D42A1D14}">
    <text>for bottom of extrapolated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D004-1BD9-714A-BFB3-DE1ADFF0087E}">
  <dimension ref="A1:O40"/>
  <sheetViews>
    <sheetView tabSelected="1" workbookViewId="0">
      <selection activeCell="K16" sqref="K16"/>
    </sheetView>
  </sheetViews>
  <sheetFormatPr baseColWidth="10" defaultRowHeight="16" x14ac:dyDescent="0.2"/>
  <cols>
    <col min="1" max="1" width="9.83203125" bestFit="1" customWidth="1"/>
    <col min="2" max="2" width="13.6640625" bestFit="1" customWidth="1"/>
    <col min="3" max="3" width="13.83203125" bestFit="1" customWidth="1"/>
    <col min="4" max="6" width="13.83203125" customWidth="1"/>
    <col min="7" max="7" width="19" bestFit="1" customWidth="1"/>
    <col min="8" max="8" width="24.83203125" bestFit="1" customWidth="1"/>
    <col min="9" max="9" width="21.1640625" bestFit="1" customWidth="1"/>
    <col min="10" max="10" width="19.6640625" bestFit="1" customWidth="1"/>
    <col min="11" max="11" width="24.1640625" customWidth="1"/>
    <col min="15" max="15" width="10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25</v>
      </c>
      <c r="E1" t="s">
        <v>22</v>
      </c>
      <c r="F1" t="s">
        <v>21</v>
      </c>
      <c r="G1" t="s">
        <v>3</v>
      </c>
      <c r="H1" t="s">
        <v>27</v>
      </c>
      <c r="I1" t="s">
        <v>24</v>
      </c>
      <c r="J1" t="s">
        <v>23</v>
      </c>
      <c r="K1" s="3" t="s">
        <v>19</v>
      </c>
    </row>
    <row r="2" spans="1:15" x14ac:dyDescent="0.2">
      <c r="A2" t="s">
        <v>4</v>
      </c>
      <c r="B2">
        <v>0</v>
      </c>
      <c r="C2">
        <v>0.5</v>
      </c>
      <c r="D2">
        <f>B2+0.25</f>
        <v>0.25</v>
      </c>
      <c r="E2">
        <f>0</f>
        <v>0</v>
      </c>
      <c r="F2">
        <f t="shared" ref="F2:F15" si="0">(B3-C2)/2+C2</f>
        <v>0.75</v>
      </c>
      <c r="G2">
        <v>2.1000000000000001E-2</v>
      </c>
      <c r="H2">
        <v>1.091798886125977E-2</v>
      </c>
      <c r="I2" s="5">
        <v>1.442573371354648</v>
      </c>
      <c r="J2">
        <v>1.7710960004761489</v>
      </c>
      <c r="K2" s="3" t="s">
        <v>26</v>
      </c>
    </row>
    <row r="3" spans="1:15" x14ac:dyDescent="0.2">
      <c r="A3" t="s">
        <v>5</v>
      </c>
      <c r="B3">
        <v>1</v>
      </c>
      <c r="C3">
        <v>1.5</v>
      </c>
      <c r="D3">
        <f t="shared" ref="D3:D40" si="1">B3+0.25</f>
        <v>1.25</v>
      </c>
      <c r="E3">
        <f>F2</f>
        <v>0.75</v>
      </c>
      <c r="F3">
        <f t="shared" si="0"/>
        <v>2.25</v>
      </c>
      <c r="G3">
        <v>8.7999999999999995E-2</v>
      </c>
      <c r="H3">
        <v>8.6050436256562418E-3</v>
      </c>
      <c r="I3" s="5">
        <v>16.782414253327325</v>
      </c>
      <c r="J3">
        <v>16.614567242561968</v>
      </c>
      <c r="K3" s="3" t="s">
        <v>26</v>
      </c>
    </row>
    <row r="4" spans="1:15" x14ac:dyDescent="0.2">
      <c r="A4" t="s">
        <v>6</v>
      </c>
      <c r="B4">
        <v>3</v>
      </c>
      <c r="C4">
        <v>3.5</v>
      </c>
      <c r="D4">
        <f t="shared" si="1"/>
        <v>3.25</v>
      </c>
      <c r="E4">
        <f t="shared" ref="E4:E16" si="2">F3</f>
        <v>2.25</v>
      </c>
      <c r="F4">
        <f t="shared" si="0"/>
        <v>3.75</v>
      </c>
      <c r="G4">
        <v>9.9000000000000005E-2</v>
      </c>
      <c r="H4">
        <v>7.9237322215842433E-3</v>
      </c>
      <c r="I4" s="5">
        <v>35.523582663270062</v>
      </c>
      <c r="J4">
        <v>33.313472389908519</v>
      </c>
      <c r="K4" s="3" t="s">
        <v>26</v>
      </c>
    </row>
    <row r="5" spans="1:15" x14ac:dyDescent="0.2">
      <c r="A5" t="s">
        <v>7</v>
      </c>
      <c r="B5">
        <v>4</v>
      </c>
      <c r="C5">
        <v>4.5</v>
      </c>
      <c r="D5">
        <f t="shared" si="1"/>
        <v>4.25</v>
      </c>
      <c r="E5">
        <f t="shared" si="2"/>
        <v>3.75</v>
      </c>
      <c r="F5">
        <f t="shared" si="0"/>
        <v>5.25</v>
      </c>
      <c r="G5">
        <v>0.106</v>
      </c>
      <c r="H5">
        <v>8.7124308535593813E-3</v>
      </c>
      <c r="I5" s="5">
        <v>53.773368821979382</v>
      </c>
      <c r="J5">
        <v>51.193108204239167</v>
      </c>
      <c r="K5" s="3" t="s">
        <v>26</v>
      </c>
    </row>
    <row r="6" spans="1:15" x14ac:dyDescent="0.2">
      <c r="A6" t="s">
        <v>8</v>
      </c>
      <c r="B6">
        <v>6</v>
      </c>
      <c r="C6">
        <v>6.5</v>
      </c>
      <c r="D6">
        <f t="shared" si="1"/>
        <v>6.25</v>
      </c>
      <c r="E6">
        <f t="shared" si="2"/>
        <v>5.25</v>
      </c>
      <c r="F6">
        <f t="shared" si="0"/>
        <v>6.75</v>
      </c>
      <c r="G6">
        <v>0.106</v>
      </c>
      <c r="H6">
        <v>1.031602743492723E-2</v>
      </c>
      <c r="I6" s="5">
        <v>69.186278588162224</v>
      </c>
      <c r="J6">
        <v>69.072744018569821</v>
      </c>
      <c r="K6" s="3" t="s">
        <v>26</v>
      </c>
    </row>
    <row r="7" spans="1:15" x14ac:dyDescent="0.2">
      <c r="A7" t="s">
        <v>9</v>
      </c>
      <c r="B7">
        <v>7</v>
      </c>
      <c r="C7">
        <v>7.5</v>
      </c>
      <c r="D7">
        <f t="shared" si="1"/>
        <v>7.25</v>
      </c>
      <c r="E7">
        <f t="shared" si="2"/>
        <v>6.75</v>
      </c>
      <c r="F7">
        <f t="shared" si="0"/>
        <v>7.75</v>
      </c>
      <c r="G7">
        <v>0.112</v>
      </c>
      <c r="H7" s="6">
        <v>1.0166253017174156E-2</v>
      </c>
      <c r="I7" s="5">
        <v>80.203120271208576</v>
      </c>
      <c r="J7" s="6">
        <v>81.667204466400207</v>
      </c>
      <c r="K7" s="3" t="s">
        <v>26</v>
      </c>
    </row>
    <row r="8" spans="1:15" x14ac:dyDescent="0.2">
      <c r="A8" t="s">
        <v>10</v>
      </c>
      <c r="B8">
        <v>8</v>
      </c>
      <c r="C8">
        <v>8.5</v>
      </c>
      <c r="D8">
        <f t="shared" si="1"/>
        <v>8.25</v>
      </c>
      <c r="E8">
        <f t="shared" si="2"/>
        <v>7.75</v>
      </c>
      <c r="F8">
        <f t="shared" si="0"/>
        <v>8.75</v>
      </c>
      <c r="G8">
        <v>0.155</v>
      </c>
      <c r="H8" s="6">
        <v>9.495509324766024E-3</v>
      </c>
      <c r="I8" s="5">
        <v>96.526625909366572</v>
      </c>
      <c r="J8" s="6">
        <v>99.097038121879777</v>
      </c>
      <c r="K8" s="3" t="s">
        <v>26</v>
      </c>
    </row>
    <row r="9" spans="1:15" x14ac:dyDescent="0.2">
      <c r="A9" t="s">
        <v>11</v>
      </c>
      <c r="B9">
        <v>9</v>
      </c>
      <c r="C9">
        <v>9.5</v>
      </c>
      <c r="D9">
        <f t="shared" si="1"/>
        <v>9.25</v>
      </c>
      <c r="E9">
        <f t="shared" si="2"/>
        <v>8.75</v>
      </c>
      <c r="F9">
        <f t="shared" si="0"/>
        <v>10</v>
      </c>
      <c r="G9">
        <v>0.13100000000000001</v>
      </c>
      <c r="H9" s="6">
        <v>1.2055041598417511E-2</v>
      </c>
      <c r="I9" s="5">
        <v>110.11015431639387</v>
      </c>
      <c r="J9" s="8"/>
      <c r="K9" s="3" t="s">
        <v>20</v>
      </c>
    </row>
    <row r="10" spans="1:15" x14ac:dyDescent="0.2">
      <c r="A10" t="s">
        <v>12</v>
      </c>
      <c r="B10">
        <v>10.5</v>
      </c>
      <c r="C10">
        <v>11</v>
      </c>
      <c r="D10">
        <f t="shared" si="1"/>
        <v>10.75</v>
      </c>
      <c r="E10">
        <f t="shared" si="2"/>
        <v>10</v>
      </c>
      <c r="F10">
        <f t="shared" si="0"/>
        <v>11.25</v>
      </c>
      <c r="G10">
        <v>0.121</v>
      </c>
      <c r="H10" s="6">
        <v>1.5937983533591618E-2</v>
      </c>
      <c r="I10" s="5">
        <v>119.6000624770604</v>
      </c>
      <c r="J10" s="8"/>
      <c r="K10" s="3" t="s">
        <v>20</v>
      </c>
    </row>
    <row r="11" spans="1:15" x14ac:dyDescent="0.2">
      <c r="A11" t="s">
        <v>13</v>
      </c>
      <c r="B11">
        <v>11.5</v>
      </c>
      <c r="C11">
        <v>12</v>
      </c>
      <c r="D11">
        <f t="shared" si="1"/>
        <v>11.75</v>
      </c>
      <c r="E11">
        <f t="shared" si="2"/>
        <v>11.25</v>
      </c>
      <c r="F11">
        <f t="shared" si="0"/>
        <v>12.25</v>
      </c>
      <c r="G11">
        <v>0.14399999999999999</v>
      </c>
      <c r="H11" s="6">
        <v>1.9588954499924451E-2</v>
      </c>
      <c r="I11" s="5">
        <v>126.95114392454425</v>
      </c>
      <c r="J11" s="8"/>
      <c r="K11" s="3" t="s">
        <v>20</v>
      </c>
    </row>
    <row r="12" spans="1:15" x14ac:dyDescent="0.2">
      <c r="A12" t="s">
        <v>14</v>
      </c>
      <c r="B12">
        <v>12.5</v>
      </c>
      <c r="C12">
        <v>13</v>
      </c>
      <c r="D12">
        <f t="shared" si="1"/>
        <v>12.75</v>
      </c>
      <c r="E12">
        <f t="shared" si="2"/>
        <v>12.25</v>
      </c>
      <c r="F12">
        <f t="shared" si="0"/>
        <v>14.75</v>
      </c>
      <c r="G12">
        <v>0.129</v>
      </c>
      <c r="H12" s="6">
        <v>2.5146206549411149E-2</v>
      </c>
      <c r="I12" s="5">
        <v>139.77613998771992</v>
      </c>
      <c r="J12" s="8"/>
      <c r="K12" s="3" t="s">
        <v>20</v>
      </c>
    </row>
    <row r="13" spans="1:15" x14ac:dyDescent="0.2">
      <c r="A13" t="s">
        <v>15</v>
      </c>
      <c r="B13">
        <v>16.5</v>
      </c>
      <c r="C13">
        <v>17</v>
      </c>
      <c r="D13">
        <f t="shared" si="1"/>
        <v>16.75</v>
      </c>
      <c r="E13">
        <f t="shared" si="2"/>
        <v>14.75</v>
      </c>
      <c r="F13">
        <f t="shared" si="0"/>
        <v>17.75</v>
      </c>
      <c r="G13">
        <v>0.13100000000000001</v>
      </c>
      <c r="H13" s="6">
        <v>1.6682078917069916E-2</v>
      </c>
      <c r="I13" s="5">
        <v>163.3343548813003</v>
      </c>
      <c r="J13" s="8"/>
      <c r="K13" s="3" t="s">
        <v>20</v>
      </c>
    </row>
    <row r="14" spans="1:15" x14ac:dyDescent="0.2">
      <c r="A14" t="s">
        <v>16</v>
      </c>
      <c r="B14">
        <v>18.5</v>
      </c>
      <c r="C14">
        <v>19</v>
      </c>
      <c r="D14">
        <f t="shared" si="1"/>
        <v>18.75</v>
      </c>
      <c r="E14">
        <f t="shared" si="2"/>
        <v>17.75</v>
      </c>
      <c r="F14">
        <f t="shared" si="0"/>
        <v>21.75</v>
      </c>
      <c r="G14">
        <v>0.13100000000000001</v>
      </c>
      <c r="H14" s="8"/>
      <c r="I14" s="8"/>
      <c r="J14" s="8"/>
      <c r="K14" s="3"/>
    </row>
    <row r="15" spans="1:15" x14ac:dyDescent="0.2">
      <c r="A15" t="s">
        <v>17</v>
      </c>
      <c r="B15">
        <v>24.5</v>
      </c>
      <c r="C15">
        <v>25</v>
      </c>
      <c r="D15">
        <f t="shared" si="1"/>
        <v>24.75</v>
      </c>
      <c r="E15">
        <f t="shared" si="2"/>
        <v>21.75</v>
      </c>
      <c r="F15">
        <f t="shared" si="0"/>
        <v>33.75</v>
      </c>
      <c r="G15">
        <v>0.11700000000000001</v>
      </c>
      <c r="H15" s="8"/>
      <c r="I15" s="8"/>
      <c r="J15" s="8"/>
      <c r="K15" s="3"/>
    </row>
    <row r="16" spans="1:15" x14ac:dyDescent="0.2">
      <c r="A16" t="s">
        <v>18</v>
      </c>
      <c r="B16">
        <v>42.5</v>
      </c>
      <c r="C16">
        <v>43</v>
      </c>
      <c r="D16">
        <f t="shared" si="1"/>
        <v>42.75</v>
      </c>
      <c r="E16">
        <f t="shared" si="2"/>
        <v>33.75</v>
      </c>
      <c r="F16" s="6">
        <v>43</v>
      </c>
      <c r="G16">
        <v>0.13100000000000001</v>
      </c>
      <c r="H16" s="8"/>
      <c r="I16" s="8"/>
      <c r="J16" s="8"/>
      <c r="K16" s="3"/>
      <c r="O16" s="4"/>
    </row>
    <row r="17" spans="1:11" x14ac:dyDescent="0.2">
      <c r="A17" s="7" t="s">
        <v>28</v>
      </c>
      <c r="B17" s="1">
        <v>0</v>
      </c>
      <c r="C17" s="1">
        <v>0.5</v>
      </c>
      <c r="D17">
        <f t="shared" si="1"/>
        <v>0.25</v>
      </c>
      <c r="E17" s="2">
        <v>0</v>
      </c>
      <c r="F17" s="2">
        <v>0.75</v>
      </c>
      <c r="G17">
        <v>0.113</v>
      </c>
      <c r="H17" s="8"/>
      <c r="I17" s="8"/>
      <c r="J17" s="4">
        <v>10.347572770975614</v>
      </c>
      <c r="K17" s="3" t="s">
        <v>43</v>
      </c>
    </row>
    <row r="18" spans="1:11" x14ac:dyDescent="0.2">
      <c r="A18" s="7" t="s">
        <v>29</v>
      </c>
      <c r="B18" s="1">
        <v>1</v>
      </c>
      <c r="C18" s="1">
        <v>1.5</v>
      </c>
      <c r="D18">
        <f t="shared" si="1"/>
        <v>1.25</v>
      </c>
      <c r="E18" s="2">
        <v>0.75</v>
      </c>
      <c r="F18" s="2">
        <v>1.75</v>
      </c>
      <c r="G18">
        <v>0.13700000000000001</v>
      </c>
      <c r="H18" s="8"/>
      <c r="I18" s="8"/>
      <c r="J18" s="4">
        <v>27.074622560045334</v>
      </c>
      <c r="K18" s="3" t="s">
        <v>43</v>
      </c>
    </row>
    <row r="19" spans="1:11" x14ac:dyDescent="0.2">
      <c r="A19" s="7" t="s">
        <v>30</v>
      </c>
      <c r="B19" s="1">
        <v>2</v>
      </c>
      <c r="C19" s="1">
        <v>2.5</v>
      </c>
      <c r="D19">
        <f t="shared" si="1"/>
        <v>2.25</v>
      </c>
      <c r="E19" s="2">
        <v>1.75</v>
      </c>
      <c r="F19" s="2">
        <v>2.75</v>
      </c>
      <c r="G19">
        <v>0.12</v>
      </c>
      <c r="H19" s="8"/>
      <c r="I19" s="8"/>
      <c r="J19" s="4">
        <v>41.726053032223192</v>
      </c>
      <c r="K19" s="3" t="s">
        <v>43</v>
      </c>
    </row>
    <row r="20" spans="1:11" x14ac:dyDescent="0.2">
      <c r="A20" s="7" t="s">
        <v>31</v>
      </c>
      <c r="B20" s="1">
        <v>3</v>
      </c>
      <c r="C20" s="1">
        <v>3.5</v>
      </c>
      <c r="D20">
        <f t="shared" si="1"/>
        <v>3.25</v>
      </c>
      <c r="E20" s="2">
        <v>2.75</v>
      </c>
      <c r="F20" s="2">
        <v>3.75</v>
      </c>
      <c r="G20">
        <v>0.122</v>
      </c>
      <c r="H20" s="8"/>
      <c r="I20" s="8"/>
      <c r="J20" s="4">
        <v>56.621674012270681</v>
      </c>
      <c r="K20" s="3" t="s">
        <v>43</v>
      </c>
    </row>
    <row r="21" spans="1:11" x14ac:dyDescent="0.2">
      <c r="A21" s="7" t="s">
        <v>32</v>
      </c>
      <c r="B21" s="1">
        <v>4</v>
      </c>
      <c r="C21" s="1">
        <v>4.5</v>
      </c>
      <c r="D21">
        <f t="shared" si="1"/>
        <v>4.25</v>
      </c>
      <c r="E21" s="2">
        <v>3.75</v>
      </c>
      <c r="F21" s="2">
        <v>4.75</v>
      </c>
      <c r="G21">
        <v>0.151</v>
      </c>
      <c r="H21" s="8"/>
      <c r="I21" s="8"/>
      <c r="J21" s="4">
        <v>75.058057356427824</v>
      </c>
      <c r="K21" s="3" t="s">
        <v>43</v>
      </c>
    </row>
    <row r="22" spans="1:11" x14ac:dyDescent="0.2">
      <c r="A22" s="7" t="s">
        <v>33</v>
      </c>
      <c r="B22" s="1">
        <v>5</v>
      </c>
      <c r="C22" s="1">
        <v>5.5</v>
      </c>
      <c r="D22">
        <f t="shared" si="1"/>
        <v>5.25</v>
      </c>
      <c r="E22" s="2">
        <v>4.75</v>
      </c>
      <c r="F22" s="2">
        <v>5.75</v>
      </c>
      <c r="G22">
        <v>0.186</v>
      </c>
      <c r="H22" s="8"/>
      <c r="I22" s="8"/>
      <c r="J22" s="8"/>
      <c r="K22" s="3" t="s">
        <v>43</v>
      </c>
    </row>
    <row r="23" spans="1:11" x14ac:dyDescent="0.2">
      <c r="A23" s="7" t="s">
        <v>34</v>
      </c>
      <c r="B23" s="1">
        <v>6</v>
      </c>
      <c r="C23" s="1">
        <v>6.5</v>
      </c>
      <c r="D23">
        <f t="shared" si="1"/>
        <v>6.25</v>
      </c>
      <c r="E23" s="2">
        <v>5.75</v>
      </c>
      <c r="F23" s="2">
        <v>7.75</v>
      </c>
      <c r="G23">
        <v>0.128</v>
      </c>
      <c r="H23" s="8"/>
      <c r="I23" s="8"/>
      <c r="J23" s="8"/>
      <c r="K23" s="3" t="s">
        <v>43</v>
      </c>
    </row>
    <row r="24" spans="1:11" x14ac:dyDescent="0.2">
      <c r="A24" s="7" t="s">
        <v>35</v>
      </c>
      <c r="B24" s="1">
        <v>9</v>
      </c>
      <c r="C24" s="1">
        <v>9.5</v>
      </c>
      <c r="D24">
        <f t="shared" si="1"/>
        <v>9.25</v>
      </c>
      <c r="E24" s="2">
        <v>7.75</v>
      </c>
      <c r="F24" s="2">
        <v>10.5</v>
      </c>
      <c r="G24">
        <v>0.123</v>
      </c>
      <c r="H24" s="8"/>
      <c r="I24" s="8"/>
      <c r="J24" s="8"/>
      <c r="K24" s="3" t="s">
        <v>43</v>
      </c>
    </row>
    <row r="25" spans="1:11" x14ac:dyDescent="0.2">
      <c r="A25" s="7" t="s">
        <v>36</v>
      </c>
      <c r="B25" s="1">
        <v>11.5</v>
      </c>
      <c r="C25" s="1">
        <v>12</v>
      </c>
      <c r="D25">
        <f t="shared" si="1"/>
        <v>11.75</v>
      </c>
      <c r="E25" s="2">
        <v>10.5</v>
      </c>
      <c r="F25" s="2">
        <v>12.75</v>
      </c>
      <c r="G25">
        <v>0.13100000000000001</v>
      </c>
      <c r="H25" s="8"/>
      <c r="I25" s="8"/>
      <c r="J25" s="8"/>
      <c r="K25" s="3" t="s">
        <v>43</v>
      </c>
    </row>
    <row r="26" spans="1:11" x14ac:dyDescent="0.2">
      <c r="A26" s="7" t="s">
        <v>37</v>
      </c>
      <c r="B26" s="1">
        <v>13.5</v>
      </c>
      <c r="C26" s="1">
        <v>14</v>
      </c>
      <c r="D26">
        <f t="shared" si="1"/>
        <v>13.75</v>
      </c>
      <c r="E26" s="2">
        <v>12.75</v>
      </c>
      <c r="F26" s="2">
        <v>14.75</v>
      </c>
      <c r="G26">
        <v>0.14199999999999999</v>
      </c>
      <c r="H26" s="8"/>
      <c r="I26" s="8"/>
      <c r="J26" s="8"/>
      <c r="K26" s="3" t="s">
        <v>43</v>
      </c>
    </row>
    <row r="27" spans="1:11" x14ac:dyDescent="0.2">
      <c r="A27" s="7" t="s">
        <v>38</v>
      </c>
      <c r="B27" s="1">
        <v>15.5</v>
      </c>
      <c r="C27" s="1">
        <v>16</v>
      </c>
      <c r="D27">
        <f t="shared" si="1"/>
        <v>15.75</v>
      </c>
      <c r="E27" s="2">
        <v>14.75</v>
      </c>
      <c r="F27" s="2">
        <v>16.75</v>
      </c>
      <c r="G27">
        <v>0.107</v>
      </c>
      <c r="H27" s="8"/>
      <c r="I27" s="8"/>
      <c r="J27" s="8"/>
      <c r="K27" s="3" t="s">
        <v>43</v>
      </c>
    </row>
    <row r="28" spans="1:11" x14ac:dyDescent="0.2">
      <c r="A28" s="7" t="s">
        <v>39</v>
      </c>
      <c r="B28" s="1">
        <v>17.5</v>
      </c>
      <c r="C28" s="1">
        <v>18</v>
      </c>
      <c r="D28">
        <f t="shared" si="1"/>
        <v>17.75</v>
      </c>
      <c r="E28" s="2">
        <v>16.75</v>
      </c>
      <c r="F28" s="2">
        <v>18.75</v>
      </c>
      <c r="G28">
        <v>0.129</v>
      </c>
      <c r="H28" s="8"/>
      <c r="I28" s="8"/>
      <c r="J28" s="8"/>
      <c r="K28" s="3" t="s">
        <v>43</v>
      </c>
    </row>
    <row r="29" spans="1:11" x14ac:dyDescent="0.2">
      <c r="A29" s="7" t="s">
        <v>40</v>
      </c>
      <c r="B29" s="1">
        <v>19.5</v>
      </c>
      <c r="C29" s="1">
        <v>20</v>
      </c>
      <c r="D29">
        <f t="shared" si="1"/>
        <v>19.75</v>
      </c>
      <c r="E29" s="2">
        <v>18.75</v>
      </c>
      <c r="F29" s="2">
        <v>22.25</v>
      </c>
      <c r="G29">
        <v>0.16600000000000001</v>
      </c>
      <c r="H29" s="8"/>
      <c r="I29" s="8"/>
      <c r="J29" s="8"/>
      <c r="K29" s="3" t="s">
        <v>43</v>
      </c>
    </row>
    <row r="30" spans="1:11" x14ac:dyDescent="0.2">
      <c r="A30" s="7" t="s">
        <v>41</v>
      </c>
      <c r="B30" s="1">
        <v>24.5</v>
      </c>
      <c r="C30" s="1">
        <v>25</v>
      </c>
      <c r="D30">
        <f t="shared" si="1"/>
        <v>24.75</v>
      </c>
      <c r="E30" s="2">
        <v>22.25</v>
      </c>
      <c r="F30" s="2">
        <v>34.25</v>
      </c>
      <c r="G30">
        <v>0.16800000000000001</v>
      </c>
      <c r="H30" s="8"/>
      <c r="I30" s="8"/>
      <c r="J30" s="8"/>
      <c r="K30" s="3" t="s">
        <v>43</v>
      </c>
    </row>
    <row r="31" spans="1:11" x14ac:dyDescent="0.2">
      <c r="A31" s="7" t="s">
        <v>42</v>
      </c>
      <c r="B31" s="1">
        <v>43.5</v>
      </c>
      <c r="C31" s="1">
        <v>44</v>
      </c>
      <c r="D31">
        <f t="shared" si="1"/>
        <v>43.75</v>
      </c>
      <c r="E31" s="2">
        <v>34.25</v>
      </c>
      <c r="F31" s="2">
        <v>44</v>
      </c>
      <c r="G31">
        <v>0.253</v>
      </c>
      <c r="H31" s="8"/>
      <c r="I31" s="8"/>
      <c r="J31" s="8"/>
      <c r="K31" s="3" t="s">
        <v>43</v>
      </c>
    </row>
    <row r="32" spans="1:11" x14ac:dyDescent="0.2">
      <c r="A32" t="s">
        <v>44</v>
      </c>
      <c r="B32">
        <v>0</v>
      </c>
      <c r="C32">
        <v>0.5</v>
      </c>
      <c r="D32">
        <f t="shared" si="1"/>
        <v>0.25</v>
      </c>
      <c r="E32">
        <v>0</v>
      </c>
      <c r="F32">
        <v>0.75</v>
      </c>
      <c r="G32">
        <v>0.13900000000000001</v>
      </c>
      <c r="H32">
        <v>3.9480757739495442E-2</v>
      </c>
      <c r="I32" s="4">
        <v>2.6405268279770433</v>
      </c>
      <c r="J32">
        <v>3.3293045103063732</v>
      </c>
      <c r="K32" s="3" t="s">
        <v>53</v>
      </c>
    </row>
    <row r="33" spans="1:11" x14ac:dyDescent="0.2">
      <c r="A33" t="s">
        <v>45</v>
      </c>
      <c r="B33">
        <v>1</v>
      </c>
      <c r="C33">
        <v>1.5</v>
      </c>
      <c r="D33">
        <f t="shared" si="1"/>
        <v>1.25</v>
      </c>
      <c r="E33">
        <v>0.75</v>
      </c>
      <c r="F33">
        <v>2.25</v>
      </c>
      <c r="G33">
        <v>0.127</v>
      </c>
      <c r="H33">
        <v>2.9066033902455369E-2</v>
      </c>
      <c r="I33" s="4">
        <v>9.1945685881742403</v>
      </c>
      <c r="J33">
        <v>9.4130695866935579</v>
      </c>
      <c r="K33" s="3" t="s">
        <v>53</v>
      </c>
    </row>
    <row r="34" spans="1:11" x14ac:dyDescent="0.2">
      <c r="A34" t="s">
        <v>46</v>
      </c>
      <c r="B34">
        <v>3</v>
      </c>
      <c r="C34">
        <v>3.5</v>
      </c>
      <c r="D34">
        <f t="shared" si="1"/>
        <v>3.25</v>
      </c>
      <c r="E34">
        <v>2.25</v>
      </c>
      <c r="F34">
        <v>3.75</v>
      </c>
      <c r="G34">
        <v>0.113</v>
      </c>
      <c r="H34">
        <v>2.5093522101491437E-2</v>
      </c>
      <c r="I34" s="4">
        <v>15.949299921402499</v>
      </c>
      <c r="J34">
        <v>14.826183394817591</v>
      </c>
      <c r="K34" s="3" t="s">
        <v>53</v>
      </c>
    </row>
    <row r="35" spans="1:11" x14ac:dyDescent="0.2">
      <c r="A35" t="s">
        <v>47</v>
      </c>
      <c r="B35">
        <v>4</v>
      </c>
      <c r="C35">
        <v>4.5</v>
      </c>
      <c r="D35">
        <f t="shared" si="1"/>
        <v>4.25</v>
      </c>
      <c r="E35">
        <v>3.75</v>
      </c>
      <c r="F35">
        <v>5.25</v>
      </c>
      <c r="G35">
        <v>0.128</v>
      </c>
      <c r="H35">
        <v>2.08889823548075E-2</v>
      </c>
      <c r="I35" s="4">
        <v>25.140748156591997</v>
      </c>
      <c r="J35">
        <v>20.957852133223568</v>
      </c>
      <c r="K35" s="3" t="s">
        <v>53</v>
      </c>
    </row>
    <row r="36" spans="1:11" x14ac:dyDescent="0.2">
      <c r="A36" t="s">
        <v>48</v>
      </c>
      <c r="B36">
        <v>6</v>
      </c>
      <c r="C36">
        <v>6.5</v>
      </c>
      <c r="D36">
        <f t="shared" si="1"/>
        <v>6.25</v>
      </c>
      <c r="E36">
        <v>5.25</v>
      </c>
      <c r="F36">
        <v>7.25</v>
      </c>
      <c r="G36">
        <v>0.14699999999999999</v>
      </c>
      <c r="H36">
        <v>4.2517620758496001E-2</v>
      </c>
      <c r="I36" s="4">
        <v>32.055528305508304</v>
      </c>
      <c r="J36">
        <v>30.346969888907729</v>
      </c>
      <c r="K36" s="3" t="s">
        <v>53</v>
      </c>
    </row>
    <row r="37" spans="1:11" x14ac:dyDescent="0.2">
      <c r="A37" t="s">
        <v>49</v>
      </c>
      <c r="B37">
        <v>8</v>
      </c>
      <c r="C37">
        <v>8.5</v>
      </c>
      <c r="D37">
        <f t="shared" si="1"/>
        <v>8.25</v>
      </c>
      <c r="E37">
        <v>7.25</v>
      </c>
      <c r="F37">
        <v>9</v>
      </c>
      <c r="G37">
        <v>0.126</v>
      </c>
      <c r="H37">
        <v>3.5728913111774063E-2</v>
      </c>
      <c r="I37" s="4">
        <v>38.22700067328477</v>
      </c>
      <c r="J37">
        <v>37.388808205670848</v>
      </c>
      <c r="K37" s="3" t="s">
        <v>53</v>
      </c>
    </row>
    <row r="38" spans="1:11" x14ac:dyDescent="0.2">
      <c r="A38" t="s">
        <v>50</v>
      </c>
      <c r="B38">
        <v>9.5</v>
      </c>
      <c r="C38">
        <v>10</v>
      </c>
      <c r="D38">
        <f t="shared" si="1"/>
        <v>9.75</v>
      </c>
      <c r="E38">
        <v>9</v>
      </c>
      <c r="F38">
        <v>10.75</v>
      </c>
      <c r="G38">
        <v>0.20100000000000001</v>
      </c>
      <c r="H38">
        <v>3.3031076887097208E-2</v>
      </c>
      <c r="I38" s="4">
        <v>48.876063106287148</v>
      </c>
      <c r="J38">
        <v>48.622216949078677</v>
      </c>
      <c r="K38" s="3" t="s">
        <v>53</v>
      </c>
    </row>
    <row r="39" spans="1:11" x14ac:dyDescent="0.2">
      <c r="A39" t="s">
        <v>51</v>
      </c>
      <c r="B39">
        <v>11.5</v>
      </c>
      <c r="C39">
        <v>12</v>
      </c>
      <c r="D39">
        <f t="shared" si="1"/>
        <v>11.75</v>
      </c>
      <c r="E39">
        <v>10.75</v>
      </c>
      <c r="F39">
        <v>17.75</v>
      </c>
      <c r="G39">
        <v>0.17100000000000001</v>
      </c>
      <c r="H39">
        <v>3.0649544031696396E-2</v>
      </c>
      <c r="I39" s="6">
        <v>87.930477709066096</v>
      </c>
      <c r="J39">
        <v>86.849339240078478</v>
      </c>
      <c r="K39" s="3" t="s">
        <v>54</v>
      </c>
    </row>
    <row r="40" spans="1:11" x14ac:dyDescent="0.2">
      <c r="A40" t="s">
        <v>52</v>
      </c>
      <c r="B40">
        <v>23.5</v>
      </c>
      <c r="C40">
        <v>24</v>
      </c>
      <c r="D40">
        <f t="shared" si="1"/>
        <v>23.75</v>
      </c>
      <c r="E40">
        <v>17.75</v>
      </c>
      <c r="F40">
        <v>24</v>
      </c>
      <c r="G40">
        <v>0.13900000000000001</v>
      </c>
      <c r="H40">
        <v>3.2338017948972446E-2</v>
      </c>
      <c r="I40" s="6">
        <v>114.79514212266245</v>
      </c>
      <c r="J40">
        <v>114.5935434926316</v>
      </c>
      <c r="K40" s="3" t="s">
        <v>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Sheet1!LinR_SAR_1st_Interval</vt:lpstr>
      <vt:lpstr>Sheet1!Total_DPM_in_core_Actual</vt:lpstr>
      <vt:lpstr>Sheet1!Total_DPM_in_core_Artificial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Pop</dc:creator>
  <cp:lastModifiedBy>Julia Pop</cp:lastModifiedBy>
  <dcterms:created xsi:type="dcterms:W3CDTF">2025-09-17T22:03:47Z</dcterms:created>
  <dcterms:modified xsi:type="dcterms:W3CDTF">2025-09-22T14:13:05Z</dcterms:modified>
</cp:coreProperties>
</file>