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4 - KAMIS\2 - SISTEM PENDUKUNG KEPUTUSAN\PROJECT AKHIR\"/>
    </mc:Choice>
  </mc:AlternateContent>
  <xr:revisionPtr revIDLastSave="0" documentId="13_ncr:1_{E7570D30-D84D-4DDA-8C56-DA4D4FB2F8D1}" xr6:coauthVersionLast="47" xr6:coauthVersionMax="47" xr10:uidLastSave="{00000000-0000-0000-0000-000000000000}"/>
  <bookViews>
    <workbookView xWindow="-90" yWindow="0" windowWidth="9780" windowHeight="10170" xr2:uid="{084A41D6-3778-4A4E-85C6-EC484CCDCD58}"/>
  </bookViews>
  <sheets>
    <sheet name="Sheet1" sheetId="1" r:id="rId1"/>
  </sheets>
  <definedNames>
    <definedName name="_xlnm._FilterDatabase" localSheetId="0" hidden="1">Sheet1!$A$172:$D$192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9" i="1" l="1"/>
  <c r="B150" i="1"/>
  <c r="C122" i="1"/>
  <c r="B137" i="1"/>
  <c r="E137" i="1" s="1"/>
  <c r="B138" i="1"/>
  <c r="E138" i="1" s="1"/>
  <c r="B139" i="1"/>
  <c r="E139" i="1" s="1"/>
  <c r="B140" i="1"/>
  <c r="E140" i="1" s="1"/>
  <c r="B141" i="1"/>
  <c r="E141" i="1" s="1"/>
  <c r="B125" i="1"/>
  <c r="E125" i="1" s="1"/>
  <c r="B126" i="1"/>
  <c r="E126" i="1" s="1"/>
  <c r="B127" i="1"/>
  <c r="E127" i="1" s="1"/>
  <c r="B128" i="1"/>
  <c r="E128" i="1" s="1"/>
  <c r="B129" i="1"/>
  <c r="E129" i="1" s="1"/>
  <c r="B130" i="1"/>
  <c r="E130" i="1" s="1"/>
  <c r="B131" i="1"/>
  <c r="E131" i="1" s="1"/>
  <c r="B132" i="1"/>
  <c r="E132" i="1" s="1"/>
  <c r="B133" i="1"/>
  <c r="E133" i="1" s="1"/>
  <c r="B134" i="1"/>
  <c r="E134" i="1" s="1"/>
  <c r="B135" i="1"/>
  <c r="E135" i="1" s="1"/>
  <c r="B136" i="1"/>
  <c r="E136" i="1" s="1"/>
  <c r="B123" i="1"/>
  <c r="E123" i="1" s="1"/>
  <c r="B124" i="1"/>
  <c r="E124" i="1" s="1"/>
  <c r="B122" i="1"/>
  <c r="E122" i="1" s="1"/>
  <c r="B77" i="1"/>
  <c r="J77" i="1"/>
  <c r="I77" i="1"/>
  <c r="H77" i="1"/>
  <c r="G77" i="1"/>
  <c r="F77" i="1"/>
  <c r="E77" i="1"/>
  <c r="D77" i="1"/>
  <c r="C77" i="1"/>
  <c r="B49" i="1"/>
  <c r="B53" i="1" s="1"/>
  <c r="C49" i="1"/>
  <c r="C59" i="1" s="1"/>
  <c r="D49" i="1"/>
  <c r="D54" i="1" s="1"/>
  <c r="E49" i="1"/>
  <c r="E52" i="1" s="1"/>
  <c r="F49" i="1"/>
  <c r="F55" i="1" s="1"/>
  <c r="G49" i="1"/>
  <c r="G70" i="1" s="1"/>
  <c r="H49" i="1"/>
  <c r="H53" i="1" s="1"/>
  <c r="I49" i="1"/>
  <c r="I53" i="1" s="1"/>
  <c r="J49" i="1"/>
  <c r="J56" i="1" s="1"/>
  <c r="G98" i="1" l="1"/>
  <c r="J69" i="1"/>
  <c r="J71" i="1"/>
  <c r="J63" i="1"/>
  <c r="J55" i="1"/>
  <c r="J70" i="1"/>
  <c r="J62" i="1"/>
  <c r="J54" i="1"/>
  <c r="J68" i="1"/>
  <c r="J60" i="1"/>
  <c r="J52" i="1"/>
  <c r="J53" i="1"/>
  <c r="J67" i="1"/>
  <c r="J59" i="1"/>
  <c r="J66" i="1"/>
  <c r="J58" i="1"/>
  <c r="J61" i="1"/>
  <c r="J65" i="1"/>
  <c r="J57" i="1"/>
  <c r="J64" i="1"/>
  <c r="F59" i="1"/>
  <c r="F87" i="1" s="1"/>
  <c r="F70" i="1"/>
  <c r="C87" i="1"/>
  <c r="F60" i="1"/>
  <c r="F88" i="1" s="1"/>
  <c r="G59" i="1"/>
  <c r="G87" i="1" s="1"/>
  <c r="G68" i="1"/>
  <c r="G96" i="1" s="1"/>
  <c r="G57" i="1"/>
  <c r="G85" i="1" s="1"/>
  <c r="F68" i="1"/>
  <c r="F57" i="1"/>
  <c r="G66" i="1"/>
  <c r="G94" i="1" s="1"/>
  <c r="F64" i="1"/>
  <c r="F92" i="1" s="1"/>
  <c r="F62" i="1"/>
  <c r="F90" i="1" s="1"/>
  <c r="D70" i="1"/>
  <c r="E57" i="1"/>
  <c r="E85" i="1" s="1"/>
  <c r="C54" i="1"/>
  <c r="C82" i="1" s="1"/>
  <c r="D69" i="1"/>
  <c r="D97" i="1" s="1"/>
  <c r="D66" i="1"/>
  <c r="D94" i="1" s="1"/>
  <c r="E62" i="1"/>
  <c r="E90" i="1" s="1"/>
  <c r="D57" i="1"/>
  <c r="E53" i="1"/>
  <c r="E81" i="1" s="1"/>
  <c r="I52" i="1"/>
  <c r="I80" i="1" s="1"/>
  <c r="C69" i="1"/>
  <c r="C97" i="1" s="1"/>
  <c r="C66" i="1"/>
  <c r="C94" i="1" s="1"/>
  <c r="D62" i="1"/>
  <c r="D90" i="1" s="1"/>
  <c r="E59" i="1"/>
  <c r="E87" i="1" s="1"/>
  <c r="D56" i="1"/>
  <c r="D84" i="1" s="1"/>
  <c r="D53" i="1"/>
  <c r="D81" i="1" s="1"/>
  <c r="H81" i="1"/>
  <c r="H52" i="1"/>
  <c r="H80" i="1" s="1"/>
  <c r="D65" i="1"/>
  <c r="D93" i="1" s="1"/>
  <c r="C62" i="1"/>
  <c r="C90" i="1" s="1"/>
  <c r="D59" i="1"/>
  <c r="D87" i="1" s="1"/>
  <c r="C56" i="1"/>
  <c r="C84" i="1" s="1"/>
  <c r="C53" i="1"/>
  <c r="C81" i="1" s="1"/>
  <c r="C71" i="1"/>
  <c r="C99" i="1" s="1"/>
  <c r="E61" i="1"/>
  <c r="E89" i="1" s="1"/>
  <c r="D58" i="1"/>
  <c r="D86" i="1" s="1"/>
  <c r="G55" i="1"/>
  <c r="G83" i="1" s="1"/>
  <c r="E68" i="1"/>
  <c r="E96" i="1" s="1"/>
  <c r="E64" i="1"/>
  <c r="D61" i="1"/>
  <c r="D89" i="1" s="1"/>
  <c r="C58" i="1"/>
  <c r="C86" i="1" s="1"/>
  <c r="D67" i="1"/>
  <c r="D64" i="1"/>
  <c r="D92" i="1" s="1"/>
  <c r="C55" i="1"/>
  <c r="C83" i="1" s="1"/>
  <c r="E70" i="1"/>
  <c r="E98" i="1" s="1"/>
  <c r="C67" i="1"/>
  <c r="C95" i="1" s="1"/>
  <c r="C64" i="1"/>
  <c r="C92" i="1" s="1"/>
  <c r="E60" i="1"/>
  <c r="E88" i="1" s="1"/>
  <c r="G56" i="1"/>
  <c r="G84" i="1" s="1"/>
  <c r="G64" i="1"/>
  <c r="G92" i="1" s="1"/>
  <c r="G53" i="1"/>
  <c r="G81" i="1" s="1"/>
  <c r="G61" i="1"/>
  <c r="G89" i="1" s="1"/>
  <c r="G69" i="1"/>
  <c r="G97" i="1" s="1"/>
  <c r="F53" i="1"/>
  <c r="F81" i="1" s="1"/>
  <c r="F61" i="1"/>
  <c r="F89" i="1" s="1"/>
  <c r="F69" i="1"/>
  <c r="F97" i="1" s="1"/>
  <c r="F58" i="1"/>
  <c r="F86" i="1" s="1"/>
  <c r="F66" i="1"/>
  <c r="F94" i="1" s="1"/>
  <c r="F67" i="1"/>
  <c r="F95" i="1" s="1"/>
  <c r="G54" i="1"/>
  <c r="G82" i="1" s="1"/>
  <c r="G52" i="1"/>
  <c r="G80" i="1" s="1"/>
  <c r="F52" i="1"/>
  <c r="F80" i="1" s="1"/>
  <c r="G67" i="1"/>
  <c r="G95" i="1" s="1"/>
  <c r="G63" i="1"/>
  <c r="G91" i="1" s="1"/>
  <c r="E58" i="1"/>
  <c r="E86" i="1" s="1"/>
  <c r="E66" i="1"/>
  <c r="E94" i="1" s="1"/>
  <c r="E55" i="1"/>
  <c r="E83" i="1" s="1"/>
  <c r="E63" i="1"/>
  <c r="E91" i="1" s="1"/>
  <c r="E71" i="1"/>
  <c r="E99" i="1" s="1"/>
  <c r="C70" i="1"/>
  <c r="C98" i="1" s="1"/>
  <c r="F65" i="1"/>
  <c r="F93" i="1" s="1"/>
  <c r="F63" i="1"/>
  <c r="F91" i="1" s="1"/>
  <c r="D52" i="1"/>
  <c r="D80" i="1" s="1"/>
  <c r="D55" i="1"/>
  <c r="D63" i="1"/>
  <c r="D91" i="1" s="1"/>
  <c r="D71" i="1"/>
  <c r="D99" i="1" s="1"/>
  <c r="D60" i="1"/>
  <c r="D88" i="1" s="1"/>
  <c r="D68" i="1"/>
  <c r="D96" i="1" s="1"/>
  <c r="G71" i="1"/>
  <c r="G99" i="1" s="1"/>
  <c r="E69" i="1"/>
  <c r="E67" i="1"/>
  <c r="E95" i="1" s="1"/>
  <c r="E65" i="1"/>
  <c r="E93" i="1" s="1"/>
  <c r="C63" i="1"/>
  <c r="C91" i="1" s="1"/>
  <c r="C61" i="1"/>
  <c r="C89" i="1" s="1"/>
  <c r="F56" i="1"/>
  <c r="F84" i="1" s="1"/>
  <c r="F54" i="1"/>
  <c r="F82" i="1" s="1"/>
  <c r="G65" i="1"/>
  <c r="G93" i="1" s="1"/>
  <c r="C52" i="1"/>
  <c r="C80" i="1" s="1"/>
  <c r="C60" i="1"/>
  <c r="C88" i="1" s="1"/>
  <c r="C68" i="1"/>
  <c r="C96" i="1" s="1"/>
  <c r="C57" i="1"/>
  <c r="C85" i="1" s="1"/>
  <c r="C65" i="1"/>
  <c r="C93" i="1" s="1"/>
  <c r="F71" i="1"/>
  <c r="F99" i="1" s="1"/>
  <c r="G62" i="1"/>
  <c r="G90" i="1" s="1"/>
  <c r="G60" i="1"/>
  <c r="G88" i="1" s="1"/>
  <c r="G58" i="1"/>
  <c r="G86" i="1" s="1"/>
  <c r="E56" i="1"/>
  <c r="E84" i="1" s="1"/>
  <c r="E54" i="1"/>
  <c r="E82" i="1" s="1"/>
  <c r="B81" i="1"/>
  <c r="I81" i="1"/>
  <c r="B70" i="1"/>
  <c r="B98" i="1" s="1"/>
  <c r="B68" i="1"/>
  <c r="B96" i="1" s="1"/>
  <c r="B66" i="1"/>
  <c r="B94" i="1" s="1"/>
  <c r="B63" i="1"/>
  <c r="B91" i="1" s="1"/>
  <c r="B61" i="1"/>
  <c r="B89" i="1" s="1"/>
  <c r="B59" i="1"/>
  <c r="B87" i="1" s="1"/>
  <c r="B58" i="1"/>
  <c r="B86" i="1" s="1"/>
  <c r="B55" i="1"/>
  <c r="B83" i="1" s="1"/>
  <c r="B54" i="1"/>
  <c r="B82" i="1" s="1"/>
  <c r="B52" i="1"/>
  <c r="B80" i="1" s="1"/>
  <c r="I71" i="1"/>
  <c r="I99" i="1" s="1"/>
  <c r="I70" i="1"/>
  <c r="I98" i="1" s="1"/>
  <c r="I69" i="1"/>
  <c r="I97" i="1" s="1"/>
  <c r="I68" i="1"/>
  <c r="I96" i="1" s="1"/>
  <c r="I67" i="1"/>
  <c r="I95" i="1" s="1"/>
  <c r="I66" i="1"/>
  <c r="I94" i="1" s="1"/>
  <c r="I65" i="1"/>
  <c r="I93" i="1" s="1"/>
  <c r="I64" i="1"/>
  <c r="I92" i="1" s="1"/>
  <c r="I63" i="1"/>
  <c r="I91" i="1" s="1"/>
  <c r="I62" i="1"/>
  <c r="I90" i="1" s="1"/>
  <c r="I61" i="1"/>
  <c r="I89" i="1" s="1"/>
  <c r="I60" i="1"/>
  <c r="I88" i="1" s="1"/>
  <c r="I59" i="1"/>
  <c r="I87" i="1" s="1"/>
  <c r="I58" i="1"/>
  <c r="I86" i="1" s="1"/>
  <c r="I57" i="1"/>
  <c r="I85" i="1" s="1"/>
  <c r="I56" i="1"/>
  <c r="I84" i="1" s="1"/>
  <c r="I55" i="1"/>
  <c r="I83" i="1" s="1"/>
  <c r="I54" i="1"/>
  <c r="I82" i="1" s="1"/>
  <c r="B71" i="1"/>
  <c r="B99" i="1" s="1"/>
  <c r="B69" i="1"/>
  <c r="B97" i="1" s="1"/>
  <c r="B67" i="1"/>
  <c r="B95" i="1" s="1"/>
  <c r="B65" i="1"/>
  <c r="B93" i="1" s="1"/>
  <c r="B64" i="1"/>
  <c r="B92" i="1" s="1"/>
  <c r="B62" i="1"/>
  <c r="B90" i="1" s="1"/>
  <c r="B60" i="1"/>
  <c r="B88" i="1" s="1"/>
  <c r="B57" i="1"/>
  <c r="B85" i="1" s="1"/>
  <c r="B56" i="1"/>
  <c r="B84" i="1" s="1"/>
  <c r="D82" i="1"/>
  <c r="H71" i="1"/>
  <c r="H99" i="1" s="1"/>
  <c r="H70" i="1"/>
  <c r="H98" i="1" s="1"/>
  <c r="H69" i="1"/>
  <c r="H97" i="1" s="1"/>
  <c r="H68" i="1"/>
  <c r="H96" i="1" s="1"/>
  <c r="H67" i="1"/>
  <c r="H95" i="1" s="1"/>
  <c r="H66" i="1"/>
  <c r="H94" i="1" s="1"/>
  <c r="H65" i="1"/>
  <c r="H93" i="1" s="1"/>
  <c r="H64" i="1"/>
  <c r="H92" i="1" s="1"/>
  <c r="H63" i="1"/>
  <c r="H91" i="1" s="1"/>
  <c r="H62" i="1"/>
  <c r="H90" i="1" s="1"/>
  <c r="H61" i="1"/>
  <c r="H89" i="1" s="1"/>
  <c r="H60" i="1"/>
  <c r="H88" i="1" s="1"/>
  <c r="H59" i="1"/>
  <c r="H87" i="1" s="1"/>
  <c r="H58" i="1"/>
  <c r="H86" i="1" s="1"/>
  <c r="H57" i="1"/>
  <c r="H85" i="1" s="1"/>
  <c r="H56" i="1"/>
  <c r="H84" i="1" s="1"/>
  <c r="H55" i="1"/>
  <c r="H83" i="1" s="1"/>
  <c r="H54" i="1"/>
  <c r="H82" i="1" s="1"/>
  <c r="D95" i="1"/>
  <c r="F85" i="1"/>
  <c r="E92" i="1"/>
  <c r="D85" i="1"/>
  <c r="F83" i="1"/>
  <c r="E80" i="1"/>
  <c r="F98" i="1"/>
  <c r="D83" i="1"/>
  <c r="D98" i="1"/>
  <c r="E97" i="1"/>
  <c r="F96" i="1"/>
  <c r="F111" i="1" l="1"/>
  <c r="F112" i="1"/>
  <c r="E111" i="1"/>
  <c r="E112" i="1"/>
  <c r="G111" i="1"/>
  <c r="G112" i="1"/>
  <c r="D111" i="1"/>
  <c r="D112" i="1"/>
  <c r="H111" i="1"/>
  <c r="H112" i="1"/>
  <c r="I112" i="1"/>
  <c r="I111" i="1"/>
  <c r="C111" i="1"/>
  <c r="C112" i="1"/>
  <c r="B111" i="1"/>
  <c r="B112" i="1"/>
  <c r="J80" i="1" l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12" i="1" l="1"/>
  <c r="F140" i="1" s="1"/>
  <c r="J111" i="1"/>
  <c r="F130" i="1" l="1"/>
  <c r="F122" i="1"/>
  <c r="F134" i="1"/>
  <c r="F128" i="1"/>
  <c r="F126" i="1"/>
  <c r="F139" i="1"/>
  <c r="F125" i="1"/>
  <c r="F135" i="1"/>
  <c r="C124" i="1"/>
  <c r="C128" i="1"/>
  <c r="C132" i="1"/>
  <c r="C136" i="1"/>
  <c r="C129" i="1"/>
  <c r="C133" i="1"/>
  <c r="C123" i="1"/>
  <c r="C140" i="1"/>
  <c r="B167" i="1" s="1"/>
  <c r="C135" i="1"/>
  <c r="C137" i="1"/>
  <c r="C127" i="1"/>
  <c r="C130" i="1"/>
  <c r="B157" i="1" s="1"/>
  <c r="C125" i="1"/>
  <c r="C138" i="1"/>
  <c r="C141" i="1"/>
  <c r="C131" i="1"/>
  <c r="C126" i="1"/>
  <c r="C139" i="1"/>
  <c r="C134" i="1"/>
  <c r="F138" i="1"/>
  <c r="F137" i="1"/>
  <c r="F123" i="1"/>
  <c r="F131" i="1"/>
  <c r="F133" i="1"/>
  <c r="F124" i="1"/>
  <c r="B151" i="1" s="1"/>
  <c r="F141" i="1"/>
  <c r="F127" i="1"/>
  <c r="B154" i="1" s="1"/>
  <c r="F129" i="1"/>
  <c r="F132" i="1"/>
  <c r="F136" i="1"/>
  <c r="B163" i="1" s="1"/>
  <c r="B158" i="1" l="1"/>
  <c r="B156" i="1"/>
  <c r="B162" i="1"/>
  <c r="B159" i="1"/>
  <c r="B166" i="1"/>
  <c r="C166" i="1" s="1"/>
  <c r="B153" i="1"/>
  <c r="B164" i="1"/>
  <c r="B168" i="1"/>
  <c r="B155" i="1"/>
  <c r="B152" i="1"/>
  <c r="C167" i="1" s="1"/>
  <c r="B165" i="1"/>
  <c r="B161" i="1"/>
  <c r="B160" i="1"/>
  <c r="C165" i="1" l="1"/>
  <c r="C151" i="1"/>
  <c r="C158" i="1"/>
  <c r="C162" i="1"/>
  <c r="C154" i="1"/>
  <c r="C155" i="1"/>
  <c r="C160" i="1"/>
  <c r="C159" i="1"/>
  <c r="C153" i="1"/>
  <c r="C156" i="1"/>
  <c r="C164" i="1"/>
  <c r="C168" i="1"/>
  <c r="C163" i="1"/>
  <c r="C152" i="1"/>
  <c r="C161" i="1"/>
  <c r="C157" i="1"/>
  <c r="C149" i="1"/>
  <c r="C150" i="1"/>
</calcChain>
</file>

<file path=xl/sharedStrings.xml><?xml version="1.0" encoding="utf-8"?>
<sst xmlns="http://schemas.openxmlformats.org/spreadsheetml/2006/main" count="233" uniqueCount="103">
  <si>
    <t>Absensi 20 siswa kandidat peserta lomba SAINS direkap selama tengah semester terakhir, yaitu</t>
  </si>
  <si>
    <t>kelas 11 pertengahan semester satu. Perhitungan absensi, siswa dengan jumlah absensi nol dapat</t>
  </si>
  <si>
    <t>dikatakan bahwa siswa tersebut tidak pernah tidak masuk sekolah. Siswa dengan jumlah absensi</t>
  </si>
  <si>
    <t>Nama</t>
  </si>
  <si>
    <t>Mtk</t>
  </si>
  <si>
    <t>Bio</t>
  </si>
  <si>
    <t>Fis</t>
  </si>
  <si>
    <t>Kim</t>
  </si>
  <si>
    <t>Kom</t>
  </si>
  <si>
    <t>Uji Tes Bidang Studi</t>
  </si>
  <si>
    <t>Kecepatan Berfikir</t>
  </si>
  <si>
    <t>Mental</t>
  </si>
  <si>
    <t>Σ Rapor</t>
  </si>
  <si>
    <t>Absen</t>
  </si>
  <si>
    <t>Aspek Penilaian</t>
  </si>
  <si>
    <t>Amelia Nurihayati</t>
  </si>
  <si>
    <t>Ahmad Fikri</t>
  </si>
  <si>
    <t>Deni Nugroho</t>
  </si>
  <si>
    <t>Dian Ayu Rizqia</t>
  </si>
  <si>
    <t>Eni Idayanti</t>
  </si>
  <si>
    <t>Mediana Kusumawati</t>
  </si>
  <si>
    <t>Lestari Dwi Febriyani</t>
  </si>
  <si>
    <t>Ahmad Shobirin</t>
  </si>
  <si>
    <t>Novita Dyah Wijaya</t>
  </si>
  <si>
    <t>Lukman Harun</t>
  </si>
  <si>
    <t>Apriyani Wulandari</t>
  </si>
  <si>
    <t>Lusi Aprilia</t>
  </si>
  <si>
    <t>Irfan Bayu</t>
  </si>
  <si>
    <t>Ila Putri Pertiwi</t>
  </si>
  <si>
    <t>Putri Fitria Anjani</t>
  </si>
  <si>
    <t>Rahmi Nurhijah</t>
  </si>
  <si>
    <t>Susilo Wibowo</t>
  </si>
  <si>
    <t>Maya Nur Fitriani</t>
  </si>
  <si>
    <t>Raden Tri Rahmat</t>
  </si>
  <si>
    <t>Vina Widya Anggraeni</t>
  </si>
  <si>
    <t>Berdasarkan hasil wawancara dengan guru panitia seleksi lomba Sains, kriteria dan besaran</t>
  </si>
  <si>
    <t>bobot nilai yang ditetapkan adalah:</t>
  </si>
  <si>
    <t>Kriteria</t>
  </si>
  <si>
    <t>Deskripsi</t>
  </si>
  <si>
    <t>Bobot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</si>
  <si>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</si>
  <si>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</si>
  <si>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</si>
  <si>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</si>
  <si>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</si>
  <si>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</si>
  <si>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</si>
  <si>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</si>
  <si>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</si>
  <si>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Nilai uji tes Matematika</t>
  </si>
  <si>
    <t>Nilai uji tes Biologi</t>
  </si>
  <si>
    <t>Nilai uji tes Fisika</t>
  </si>
  <si>
    <t>Nilai uji tes Kimia</t>
  </si>
  <si>
    <t>Nilai uji tes Komputer</t>
  </si>
  <si>
    <t>Kecakapan</t>
  </si>
  <si>
    <t>Nilai rata rapor terakhir</t>
  </si>
  <si>
    <t>Jumlah absen siswa</t>
  </si>
  <si>
    <t>Sifat</t>
  </si>
  <si>
    <t>B</t>
  </si>
  <si>
    <t>C</t>
  </si>
  <si>
    <t>PENYELESAIAN</t>
  </si>
  <si>
    <t>Pembagi</t>
  </si>
  <si>
    <t>Nomor</t>
  </si>
  <si>
    <t>ALT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</si>
  <si>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</si>
  <si>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</si>
  <si>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</si>
  <si>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</si>
  <si>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</si>
  <si>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</si>
  <si>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</si>
  <si>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</si>
  <si>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</si>
  <si>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</si>
  <si>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</si>
  <si>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</si>
  <si>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</si>
  <si>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</si>
  <si>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</si>
  <si>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</si>
  <si>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</si>
  <si>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</si>
  <si>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</si>
  <si>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</si>
  <si>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1) Menghitung matriks yang ternormalisasi</t>
  </si>
  <si>
    <t>2) Pembobotan pada matrik yang sudah dinormalisasi</t>
  </si>
  <si>
    <t>3) Menentukan Matriks Solusi Ideal Positif (A+) dan Matriks Solusi Ideal Negatif (A-)</t>
  </si>
  <si>
    <t>Atribut</t>
  </si>
  <si>
    <t>Benefit</t>
  </si>
  <si>
    <t>Cost</t>
  </si>
  <si>
    <t>Positif</t>
  </si>
  <si>
    <t>Negatif</t>
  </si>
  <si>
    <t>4) Menghitung jarak Solusi Ideal Positif (D+) dan Solusi Ideal Negatif (D-)</t>
  </si>
  <si>
    <t>D+</t>
  </si>
  <si>
    <t>D-</t>
  </si>
  <si>
    <t>5) Menghitung nilai preferensi untuk setiap alternatif</t>
  </si>
  <si>
    <t>Alternatif</t>
  </si>
  <si>
    <t>Preferensi</t>
  </si>
  <si>
    <t>Ranking</t>
  </si>
  <si>
    <t>6) Hasil perangkingan</t>
  </si>
  <si>
    <t>Alt</t>
  </si>
  <si>
    <t>nol akan diberikan nilai 1, siswa dengan jumlah absensi lebih dari nol akan ditambahkan dengan 1</t>
  </si>
  <si>
    <t>Dari hasil uji seleksi, terkumpul data seperti pada Tabel berikut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</si>
</sst>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8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165" fontId="0" fillId="2" borderId="1" xfId="0" applyNumberFormat="1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18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438150</xdr:colOff>
      <xdr:row>45</xdr:row>
      <xdr:rowOff>31750</xdr:rowOff>
    </xdr:from>
    <xdr:to>
      <xdr:col>3</xdr:col>
      <xdr:colOff>19050</xdr:colOff>
      <xdr:row>47</xdr:row>
      <xdr:rowOff>162452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F150FD-56E9-426A-8F3F-0F152703A0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4900" y="8331200"/>
          <a:ext cx="914400" cy="499002"/>
        </a:xfrm>
        <a:prstGeom prst="rect">
          <a:avLst/>
        </a:prstGeom>
      </xdr:spPr>
    </xdr:pic>
    <xdr:clientData/>
  </xdr:twoCellAnchor>
  <xdr:twoCellAnchor editAs="oneCell">
    <xdr:from>
      <xdr:col>1</xdr:col>
      <xdr:colOff>527051</xdr:colOff>
      <xdr:row>73</xdr:row>
      <xdr:rowOff>63500</xdr:rowOff>
    </xdr:from>
    <xdr:to>
      <xdr:col>3</xdr:col>
      <xdr:colOff>228601</xdr:colOff>
      <xdr:row>75</xdr:row>
      <xdr:rowOff>103305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43DBE08-E98F-45D3-B104-3D02FF2674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3801" y="13519150"/>
          <a:ext cx="1035050" cy="408105"/>
        </a:xfrm>
        <a:prstGeom prst="rect">
          <a:avLst/>
        </a:prstGeom>
      </xdr:spPr>
    </xdr:pic>
    <xdr:clientData/>
  </xdr:twoCellAnchor>
  <xdr:twoCellAnchor editAs="oneCell">
    <xdr:from>
      <xdr:col>1</xdr:col>
      <xdr:colOff>196850</xdr:colOff>
      <xdr:row>101</xdr:row>
      <xdr:rowOff>57150</xdr:rowOff>
    </xdr:from>
    <xdr:to>
      <xdr:col>3</xdr:col>
      <xdr:colOff>482600</xdr:colOff>
      <xdr:row>103</xdr:row>
      <xdr:rowOff>93663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DE4BB81-C4B4-CE54-5455-86B5E60E6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3600" y="18669000"/>
          <a:ext cx="1619250" cy="404813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103</xdr:row>
      <xdr:rowOff>107950</xdr:rowOff>
    </xdr:from>
    <xdr:to>
      <xdr:col>3</xdr:col>
      <xdr:colOff>496050</xdr:colOff>
      <xdr:row>105</xdr:row>
      <xdr:rowOff>144650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14753E4-8529-D880-09AA-2ACD4A8C95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6300" y="19088100"/>
          <a:ext cx="1620000" cy="405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158751</xdr:colOff>
      <xdr:row>101</xdr:row>
      <xdr:rowOff>57151</xdr:rowOff>
    </xdr:from>
    <xdr:to>
      <xdr:col>6</xdr:col>
      <xdr:colOff>463550</xdr:colOff>
      <xdr:row>105</xdr:row>
      <xdr:rowOff>101005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6360EB2-9813-08F3-2044-73E762436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825751" y="18669001"/>
          <a:ext cx="1638299" cy="780454"/>
        </a:xfrm>
        <a:prstGeom prst="rect">
          <a:avLst/>
        </a:prstGeom>
      </xdr:spPr>
    </xdr:pic>
    <xdr:clientData/>
  </xdr:twoCellAnchor>
  <xdr:twoCellAnchor editAs="oneCell">
    <xdr:from>
      <xdr:col>1</xdr:col>
      <xdr:colOff>527050</xdr:colOff>
      <xdr:row>115</xdr:row>
      <xdr:rowOff>25400</xdr:rowOff>
    </xdr:from>
    <xdr:to>
      <xdr:col>3</xdr:col>
      <xdr:colOff>229308</xdr:colOff>
      <xdr:row>117</xdr:row>
      <xdr:rowOff>89100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215310E-173D-D1B0-162C-3BB788D7A6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93800" y="21215350"/>
          <a:ext cx="1035758" cy="432000"/>
        </a:xfrm>
        <a:prstGeom prst="rect">
          <a:avLst/>
        </a:prstGeom>
      </xdr:spPr>
    </xdr:pic>
    <xdr:clientData/>
  </xdr:twoCellAnchor>
  <xdr:twoCellAnchor editAs="oneCell">
    <xdr:from>
      <xdr:col>1</xdr:col>
      <xdr:colOff>533400</xdr:colOff>
      <xdr:row>117</xdr:row>
      <xdr:rowOff>88900</xdr:rowOff>
    </xdr:from>
    <xdr:to>
      <xdr:col>3</xdr:col>
      <xdr:colOff>264472</xdr:colOff>
      <xdr:row>119</xdr:row>
      <xdr:rowOff>152600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8590488-4C7B-9050-9876-2482921254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00150" y="21647150"/>
          <a:ext cx="1064572" cy="432000"/>
        </a:xfrm>
        <a:prstGeom prst="rect">
          <a:avLst/>
        </a:prstGeom>
      </xdr:spPr>
    </xdr:pic>
    <xdr:clientData/>
  </xdr:twoCellAnchor>
  <xdr:twoCellAnchor editAs="oneCell">
    <xdr:from>
      <xdr:col>1</xdr:col>
      <xdr:colOff>177800</xdr:colOff>
      <xdr:row>144</xdr:row>
      <xdr:rowOff>31751</xdr:rowOff>
    </xdr:from>
    <xdr:to>
      <xdr:col>2</xdr:col>
      <xdr:colOff>527050</xdr:colOff>
      <xdr:row>146</xdr:row>
      <xdr:rowOff>160035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4987EF96-73E8-B0D3-C9BE-DA51C4362F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44550" y="26562051"/>
          <a:ext cx="1016000" cy="4965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76A68-E2A9-4546-B2C6-3B3683F3F2B8}">
  <dimension ref="A1:L192"/>
  <sheetViews>
    <sheetView tabSelected="1" workbookViewId="0">
      <selection activeCell="A6" sqref="A6:A8"/>
    </sheetView>
  </sheetViews>
  <sheetFormatPr defaultRowHeight="14.5" x14ac:dyDescent="0.35"/>
  <cols>
    <col min="1" max="12" width="9.54296875" customWidth="1"/>
  </cols>
  <sheetData>
    <row r="1" spans="1:12" x14ac:dyDescent="0.35">
      <c r="A1" t="s">
        <v>0</v>
      </c>
    </row>
    <row r="2" spans="1:12" x14ac:dyDescent="0.35">
      <c r="A2" t="s">
        <v>1</v>
      </c>
    </row>
    <row r="3" spans="1:12" x14ac:dyDescent="0.35">
      <c r="A3" t="s">
        <v>2</v>
      </c>
    </row>
    <row r="4" spans="1:12" x14ac:dyDescent="0.35">
      <c r="A4" t="s">
        <v>101</v>
      </c>
    </row>
    <row r="5" spans="1:12" ht="15" thickBot="1" x14ac:dyDescent="0.4">
      <c r="A5" t="s">
        <v>102</v>
      </c>
    </row>
    <row r="6" spans="1:12" x14ac:dyDescent="0.35">
      <c r="A6" s="50" t="s">
        <v>62</v>
      </c>
      <c r="B6" s="44" t="s">
        <v>3</v>
      </c>
      <c r="C6" s="45"/>
      <c r="D6" s="42" t="s">
        <v>14</v>
      </c>
      <c r="E6" s="42"/>
      <c r="F6" s="42"/>
      <c r="G6" s="42"/>
      <c r="H6" s="42"/>
      <c r="I6" s="42"/>
      <c r="J6" s="42"/>
      <c r="K6" s="42"/>
      <c r="L6" s="43"/>
    </row>
    <row r="7" spans="1:12" x14ac:dyDescent="0.35">
      <c r="A7" s="51"/>
      <c r="B7" s="46"/>
      <c r="C7" s="47"/>
      <c r="D7" s="29" t="s">
        <v>9</v>
      </c>
      <c r="E7" s="29"/>
      <c r="F7" s="29"/>
      <c r="G7" s="29"/>
      <c r="H7" s="29"/>
      <c r="I7" s="52" t="s">
        <v>10</v>
      </c>
      <c r="J7" s="29" t="s">
        <v>11</v>
      </c>
      <c r="K7" s="29" t="s">
        <v>12</v>
      </c>
      <c r="L7" s="41" t="s">
        <v>13</v>
      </c>
    </row>
    <row r="8" spans="1:12" x14ac:dyDescent="0.35">
      <c r="A8" s="51"/>
      <c r="B8" s="48"/>
      <c r="C8" s="49"/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52"/>
      <c r="J8" s="29"/>
      <c r="K8" s="29"/>
      <c r="L8" s="41"/>
    </row>
    <row r="9" spans="1:12" x14ac:dyDescent="0.35">
      <c r="A9" s="4">
        <v>1</v>
      </c>
      <c r="B9" s="37" t="s">
        <v>15</v>
      </c>
      <c r="C9" s="38"/>
      <c r="D9" s="3">
        <v>87</v>
      </c>
      <c r="E9" s="3">
        <v>85</v>
      </c>
      <c r="F9" s="3">
        <v>80</v>
      </c>
      <c r="G9" s="3">
        <v>85</v>
      </c>
      <c r="H9" s="3">
        <v>82</v>
      </c>
      <c r="I9" s="3">
        <v>4</v>
      </c>
      <c r="J9" s="3">
        <v>3</v>
      </c>
      <c r="K9" s="3">
        <v>82</v>
      </c>
      <c r="L9" s="5">
        <v>2</v>
      </c>
    </row>
    <row r="10" spans="1:12" x14ac:dyDescent="0.35">
      <c r="A10" s="4">
        <v>2</v>
      </c>
      <c r="B10" s="37" t="s">
        <v>16</v>
      </c>
      <c r="C10" s="38"/>
      <c r="D10" s="3">
        <v>85</v>
      </c>
      <c r="E10" s="3">
        <v>80</v>
      </c>
      <c r="F10" s="3">
        <v>83</v>
      </c>
      <c r="G10" s="3">
        <v>80</v>
      </c>
      <c r="H10" s="3">
        <v>90</v>
      </c>
      <c r="I10" s="3">
        <v>3</v>
      </c>
      <c r="J10" s="3">
        <v>3</v>
      </c>
      <c r="K10" s="3">
        <v>80</v>
      </c>
      <c r="L10" s="5">
        <v>3</v>
      </c>
    </row>
    <row r="11" spans="1:12" x14ac:dyDescent="0.35">
      <c r="A11" s="4">
        <v>3</v>
      </c>
      <c r="B11" s="37" t="s">
        <v>17</v>
      </c>
      <c r="C11" s="38"/>
      <c r="D11" s="3">
        <v>80</v>
      </c>
      <c r="E11" s="3">
        <v>82</v>
      </c>
      <c r="F11" s="3">
        <v>85</v>
      </c>
      <c r="G11" s="3">
        <v>88</v>
      </c>
      <c r="H11" s="3">
        <v>74</v>
      </c>
      <c r="I11" s="3">
        <v>2</v>
      </c>
      <c r="J11" s="3">
        <v>3</v>
      </c>
      <c r="K11" s="3">
        <v>86</v>
      </c>
      <c r="L11" s="5">
        <v>1</v>
      </c>
    </row>
    <row r="12" spans="1:12" x14ac:dyDescent="0.35">
      <c r="A12" s="4">
        <v>4</v>
      </c>
      <c r="B12" s="37" t="s">
        <v>18</v>
      </c>
      <c r="C12" s="38"/>
      <c r="D12" s="3">
        <v>90</v>
      </c>
      <c r="E12" s="3">
        <v>80</v>
      </c>
      <c r="F12" s="3">
        <v>78</v>
      </c>
      <c r="G12" s="3">
        <v>88</v>
      </c>
      <c r="H12" s="3">
        <v>87</v>
      </c>
      <c r="I12" s="3">
        <v>3</v>
      </c>
      <c r="J12" s="3">
        <v>2</v>
      </c>
      <c r="K12" s="3">
        <v>85</v>
      </c>
      <c r="L12" s="5">
        <v>1</v>
      </c>
    </row>
    <row r="13" spans="1:12" x14ac:dyDescent="0.35">
      <c r="A13" s="4">
        <v>5</v>
      </c>
      <c r="B13" s="37" t="s">
        <v>19</v>
      </c>
      <c r="C13" s="38"/>
      <c r="D13" s="3">
        <v>92</v>
      </c>
      <c r="E13" s="3">
        <v>80</v>
      </c>
      <c r="F13" s="3">
        <v>95</v>
      </c>
      <c r="G13" s="3">
        <v>80</v>
      </c>
      <c r="H13" s="3">
        <v>74</v>
      </c>
      <c r="I13" s="3">
        <v>3</v>
      </c>
      <c r="J13" s="3">
        <v>3</v>
      </c>
      <c r="K13" s="3">
        <v>90</v>
      </c>
      <c r="L13" s="5">
        <v>1</v>
      </c>
    </row>
    <row r="14" spans="1:12" x14ac:dyDescent="0.35">
      <c r="A14" s="4">
        <v>6</v>
      </c>
      <c r="B14" s="37" t="s">
        <v>20</v>
      </c>
      <c r="C14" s="38"/>
      <c r="D14" s="3">
        <v>88</v>
      </c>
      <c r="E14" s="3">
        <v>95</v>
      </c>
      <c r="F14" s="3">
        <v>80</v>
      </c>
      <c r="G14" s="3">
        <v>75</v>
      </c>
      <c r="H14" s="3">
        <v>85</v>
      </c>
      <c r="I14" s="3">
        <v>3</v>
      </c>
      <c r="J14" s="3">
        <v>4</v>
      </c>
      <c r="K14" s="3">
        <v>86</v>
      </c>
      <c r="L14" s="5">
        <v>2</v>
      </c>
    </row>
    <row r="15" spans="1:12" x14ac:dyDescent="0.35">
      <c r="A15" s="4">
        <v>7</v>
      </c>
      <c r="B15" s="37" t="s">
        <v>21</v>
      </c>
      <c r="C15" s="38"/>
      <c r="D15" s="3">
        <v>98</v>
      </c>
      <c r="E15" s="3">
        <v>85</v>
      </c>
      <c r="F15" s="3">
        <v>80</v>
      </c>
      <c r="G15" s="3">
        <v>85</v>
      </c>
      <c r="H15" s="3">
        <v>86</v>
      </c>
      <c r="I15" s="3">
        <v>3</v>
      </c>
      <c r="J15" s="3">
        <v>3</v>
      </c>
      <c r="K15" s="3">
        <v>89</v>
      </c>
      <c r="L15" s="5">
        <v>1</v>
      </c>
    </row>
    <row r="16" spans="1:12" x14ac:dyDescent="0.35">
      <c r="A16" s="4">
        <v>8</v>
      </c>
      <c r="B16" s="37" t="s">
        <v>22</v>
      </c>
      <c r="C16" s="38"/>
      <c r="D16" s="3">
        <v>94</v>
      </c>
      <c r="E16" s="3">
        <v>70</v>
      </c>
      <c r="F16" s="3">
        <v>75</v>
      </c>
      <c r="G16" s="3">
        <v>85</v>
      </c>
      <c r="H16" s="3">
        <v>72</v>
      </c>
      <c r="I16" s="3">
        <v>3</v>
      </c>
      <c r="J16" s="3">
        <v>2</v>
      </c>
      <c r="K16" s="3">
        <v>85</v>
      </c>
      <c r="L16" s="5">
        <v>1</v>
      </c>
    </row>
    <row r="17" spans="1:12" x14ac:dyDescent="0.35">
      <c r="A17" s="4">
        <v>9</v>
      </c>
      <c r="B17" s="37" t="s">
        <v>23</v>
      </c>
      <c r="C17" s="38"/>
      <c r="D17" s="3">
        <v>80</v>
      </c>
      <c r="E17" s="3">
        <v>88</v>
      </c>
      <c r="F17" s="3">
        <v>70</v>
      </c>
      <c r="G17" s="3">
        <v>80</v>
      </c>
      <c r="H17" s="3">
        <v>73</v>
      </c>
      <c r="I17" s="3">
        <v>3</v>
      </c>
      <c r="J17" s="3">
        <v>2</v>
      </c>
      <c r="K17" s="3">
        <v>83</v>
      </c>
      <c r="L17" s="5">
        <v>2</v>
      </c>
    </row>
    <row r="18" spans="1:12" x14ac:dyDescent="0.35">
      <c r="A18" s="4">
        <v>10</v>
      </c>
      <c r="B18" s="37" t="s">
        <v>24</v>
      </c>
      <c r="C18" s="38"/>
      <c r="D18" s="3">
        <v>87</v>
      </c>
      <c r="E18" s="3">
        <v>95</v>
      </c>
      <c r="F18" s="3">
        <v>75</v>
      </c>
      <c r="G18" s="3">
        <v>85</v>
      </c>
      <c r="H18" s="3">
        <v>83</v>
      </c>
      <c r="I18" s="3">
        <v>2</v>
      </c>
      <c r="J18" s="3">
        <v>3</v>
      </c>
      <c r="K18" s="3">
        <v>81</v>
      </c>
      <c r="L18" s="5">
        <v>1</v>
      </c>
    </row>
    <row r="19" spans="1:12" x14ac:dyDescent="0.35">
      <c r="A19" s="4">
        <v>11</v>
      </c>
      <c r="B19" s="37" t="s">
        <v>25</v>
      </c>
      <c r="C19" s="38"/>
      <c r="D19" s="3">
        <v>94</v>
      </c>
      <c r="E19" s="3">
        <v>75</v>
      </c>
      <c r="F19" s="3">
        <v>86</v>
      </c>
      <c r="G19" s="3">
        <v>90</v>
      </c>
      <c r="H19" s="3">
        <v>87</v>
      </c>
      <c r="I19" s="3">
        <v>4</v>
      </c>
      <c r="J19" s="3">
        <v>3</v>
      </c>
      <c r="K19" s="3">
        <v>85</v>
      </c>
      <c r="L19" s="5">
        <v>2</v>
      </c>
    </row>
    <row r="20" spans="1:12" x14ac:dyDescent="0.35">
      <c r="A20" s="4">
        <v>12</v>
      </c>
      <c r="B20" s="37" t="s">
        <v>26</v>
      </c>
      <c r="C20" s="38"/>
      <c r="D20" s="3">
        <v>94</v>
      </c>
      <c r="E20" s="3">
        <v>80</v>
      </c>
      <c r="F20" s="3">
        <v>90</v>
      </c>
      <c r="G20" s="3">
        <v>85</v>
      </c>
      <c r="H20" s="3">
        <v>75</v>
      </c>
      <c r="I20" s="3">
        <v>3</v>
      </c>
      <c r="J20" s="3">
        <v>4</v>
      </c>
      <c r="K20" s="3">
        <v>90</v>
      </c>
      <c r="L20" s="5">
        <v>1</v>
      </c>
    </row>
    <row r="21" spans="1:12" x14ac:dyDescent="0.35">
      <c r="A21" s="4">
        <v>13</v>
      </c>
      <c r="B21" s="37" t="s">
        <v>27</v>
      </c>
      <c r="C21" s="38"/>
      <c r="D21" s="3">
        <v>78</v>
      </c>
      <c r="E21" s="3">
        <v>82</v>
      </c>
      <c r="F21" s="3">
        <v>85</v>
      </c>
      <c r="G21" s="3">
        <v>88</v>
      </c>
      <c r="H21" s="3">
        <v>90</v>
      </c>
      <c r="I21" s="3">
        <v>3</v>
      </c>
      <c r="J21" s="3">
        <v>4</v>
      </c>
      <c r="K21" s="3">
        <v>82</v>
      </c>
      <c r="L21" s="5">
        <v>1</v>
      </c>
    </row>
    <row r="22" spans="1:12" x14ac:dyDescent="0.35">
      <c r="A22" s="4">
        <v>14</v>
      </c>
      <c r="B22" s="37" t="s">
        <v>28</v>
      </c>
      <c r="C22" s="38"/>
      <c r="D22" s="3">
        <v>100</v>
      </c>
      <c r="E22" s="3">
        <v>88</v>
      </c>
      <c r="F22" s="3">
        <v>98</v>
      </c>
      <c r="G22" s="3">
        <v>80</v>
      </c>
      <c r="H22" s="3">
        <v>85</v>
      </c>
      <c r="I22" s="3">
        <v>4</v>
      </c>
      <c r="J22" s="3">
        <v>3</v>
      </c>
      <c r="K22" s="3">
        <v>92</v>
      </c>
      <c r="L22" s="5">
        <v>1</v>
      </c>
    </row>
    <row r="23" spans="1:12" x14ac:dyDescent="0.35">
      <c r="A23" s="4">
        <v>15</v>
      </c>
      <c r="B23" s="37" t="s">
        <v>29</v>
      </c>
      <c r="C23" s="38"/>
      <c r="D23" s="3">
        <v>92</v>
      </c>
      <c r="E23" s="3">
        <v>90</v>
      </c>
      <c r="F23" s="3">
        <v>85</v>
      </c>
      <c r="G23" s="3">
        <v>80</v>
      </c>
      <c r="H23" s="3">
        <v>78</v>
      </c>
      <c r="I23" s="3">
        <v>4</v>
      </c>
      <c r="J23" s="3">
        <v>3</v>
      </c>
      <c r="K23" s="3">
        <v>80</v>
      </c>
      <c r="L23" s="5">
        <v>1</v>
      </c>
    </row>
    <row r="24" spans="1:12" x14ac:dyDescent="0.35">
      <c r="A24" s="4">
        <v>16</v>
      </c>
      <c r="B24" s="37" t="s">
        <v>30</v>
      </c>
      <c r="C24" s="38"/>
      <c r="D24" s="3">
        <v>80</v>
      </c>
      <c r="E24" s="3">
        <v>92</v>
      </c>
      <c r="F24" s="3">
        <v>82</v>
      </c>
      <c r="G24" s="3">
        <v>90</v>
      </c>
      <c r="H24" s="3">
        <v>88</v>
      </c>
      <c r="I24" s="3">
        <v>3</v>
      </c>
      <c r="J24" s="3">
        <v>3</v>
      </c>
      <c r="K24" s="3">
        <v>82</v>
      </c>
      <c r="L24" s="5">
        <v>1</v>
      </c>
    </row>
    <row r="25" spans="1:12" x14ac:dyDescent="0.35">
      <c r="A25" s="4">
        <v>17</v>
      </c>
      <c r="B25" s="37" t="s">
        <v>31</v>
      </c>
      <c r="C25" s="38"/>
      <c r="D25" s="3">
        <v>85</v>
      </c>
      <c r="E25" s="3">
        <v>82</v>
      </c>
      <c r="F25" s="3">
        <v>90</v>
      </c>
      <c r="G25" s="3">
        <v>85</v>
      </c>
      <c r="H25" s="3">
        <v>85</v>
      </c>
      <c r="I25" s="3">
        <v>3</v>
      </c>
      <c r="J25" s="3">
        <v>3</v>
      </c>
      <c r="K25" s="3">
        <v>89</v>
      </c>
      <c r="L25" s="5">
        <v>1</v>
      </c>
    </row>
    <row r="26" spans="1:12" x14ac:dyDescent="0.35">
      <c r="A26" s="4">
        <v>18</v>
      </c>
      <c r="B26" s="37" t="s">
        <v>32</v>
      </c>
      <c r="C26" s="38"/>
      <c r="D26" s="3">
        <v>88</v>
      </c>
      <c r="E26" s="3">
        <v>90</v>
      </c>
      <c r="F26" s="3">
        <v>78</v>
      </c>
      <c r="G26" s="3">
        <v>75</v>
      </c>
      <c r="H26" s="3">
        <v>80</v>
      </c>
      <c r="I26" s="3">
        <v>3</v>
      </c>
      <c r="J26" s="3">
        <v>2</v>
      </c>
      <c r="K26" s="3">
        <v>78</v>
      </c>
      <c r="L26" s="5">
        <v>1</v>
      </c>
    </row>
    <row r="27" spans="1:12" x14ac:dyDescent="0.35">
      <c r="A27" s="4">
        <v>19</v>
      </c>
      <c r="B27" s="37" t="s">
        <v>34</v>
      </c>
      <c r="C27" s="38"/>
      <c r="D27" s="3">
        <v>100</v>
      </c>
      <c r="E27" s="3">
        <v>92</v>
      </c>
      <c r="F27" s="3">
        <v>85</v>
      </c>
      <c r="G27" s="3">
        <v>88</v>
      </c>
      <c r="H27" s="3">
        <v>85</v>
      </c>
      <c r="I27" s="3">
        <v>3</v>
      </c>
      <c r="J27" s="3">
        <v>3</v>
      </c>
      <c r="K27" s="3">
        <v>93</v>
      </c>
      <c r="L27" s="5">
        <v>1</v>
      </c>
    </row>
    <row r="28" spans="1:12" ht="15" thickBot="1" x14ac:dyDescent="0.4">
      <c r="A28" s="6">
        <v>20</v>
      </c>
      <c r="B28" s="39" t="s">
        <v>33</v>
      </c>
      <c r="C28" s="40"/>
      <c r="D28" s="7">
        <v>89</v>
      </c>
      <c r="E28" s="7">
        <v>82</v>
      </c>
      <c r="F28" s="7">
        <v>87</v>
      </c>
      <c r="G28" s="7">
        <v>90</v>
      </c>
      <c r="H28" s="7">
        <v>78</v>
      </c>
      <c r="I28" s="7">
        <v>2</v>
      </c>
      <c r="J28" s="7">
        <v>4</v>
      </c>
      <c r="K28" s="7">
        <v>78</v>
      </c>
      <c r="L28" s="8">
        <v>3</v>
      </c>
    </row>
    <row r="30" spans="1:12" x14ac:dyDescent="0.35">
      <c r="A30" t="s">
        <v>35</v>
      </c>
    </row>
    <row r="31" spans="1:12" x14ac:dyDescent="0.35">
      <c r="A31" t="s">
        <v>36</v>
      </c>
    </row>
    <row r="32" spans="1:12" x14ac:dyDescent="0.35">
      <c r="A32" s="3" t="s">
        <v>37</v>
      </c>
      <c r="B32" s="33" t="s">
        <v>38</v>
      </c>
      <c r="C32" s="34"/>
      <c r="D32" s="3" t="s">
        <v>39</v>
      </c>
      <c r="E32" s="3" t="s">
        <v>57</v>
      </c>
    </row>
    <row r="33" spans="1:5" x14ac:dyDescent="0.35">
      <c r="A33" s="3" t="s">
        <v>40</v>
      </c>
      <c r="B33" s="33" t="s">
        <v>49</v>
      </c>
      <c r="C33" s="34"/>
      <c r="D33" s="13">
        <v>0.1</v>
      </c>
      <c r="E33" s="3" t="s">
        <v>58</v>
      </c>
    </row>
    <row r="34" spans="1:5" x14ac:dyDescent="0.35">
      <c r="A34" s="3" t="s">
        <v>41</v>
      </c>
      <c r="B34" s="33" t="s">
        <v>50</v>
      </c>
      <c r="C34" s="34"/>
      <c r="D34" s="13">
        <v>0.1</v>
      </c>
      <c r="E34" s="3" t="s">
        <v>58</v>
      </c>
    </row>
    <row r="35" spans="1:5" x14ac:dyDescent="0.35">
      <c r="A35" s="3" t="s">
        <v>42</v>
      </c>
      <c r="B35" s="33" t="s">
        <v>51</v>
      </c>
      <c r="C35" s="34"/>
      <c r="D35" s="13">
        <v>0.1</v>
      </c>
      <c r="E35" s="3" t="s">
        <v>58</v>
      </c>
    </row>
    <row r="36" spans="1:5" x14ac:dyDescent="0.35">
      <c r="A36" s="3" t="s">
        <v>43</v>
      </c>
      <c r="B36" s="33" t="s">
        <v>52</v>
      </c>
      <c r="C36" s="34"/>
      <c r="D36" s="13">
        <v>0.1</v>
      </c>
      <c r="E36" s="3" t="s">
        <v>58</v>
      </c>
    </row>
    <row r="37" spans="1:5" x14ac:dyDescent="0.35">
      <c r="A37" s="3" t="s">
        <v>44</v>
      </c>
      <c r="B37" s="33" t="s">
        <v>53</v>
      </c>
      <c r="C37" s="34"/>
      <c r="D37" s="13">
        <v>0.1</v>
      </c>
      <c r="E37" s="3" t="s">
        <v>58</v>
      </c>
    </row>
    <row r="38" spans="1:5" x14ac:dyDescent="0.35">
      <c r="A38" s="3" t="s">
        <v>45</v>
      </c>
      <c r="B38" s="33" t="s">
        <v>54</v>
      </c>
      <c r="C38" s="34"/>
      <c r="D38" s="13">
        <v>0.15</v>
      </c>
      <c r="E38" s="3" t="s">
        <v>58</v>
      </c>
    </row>
    <row r="39" spans="1:5" x14ac:dyDescent="0.35">
      <c r="A39" s="3" t="s">
        <v>46</v>
      </c>
      <c r="B39" s="33" t="s">
        <v>11</v>
      </c>
      <c r="C39" s="34"/>
      <c r="D39" s="13">
        <v>0.1</v>
      </c>
      <c r="E39" s="3" t="s">
        <v>58</v>
      </c>
    </row>
    <row r="40" spans="1:5" x14ac:dyDescent="0.35">
      <c r="A40" s="3" t="s">
        <v>47</v>
      </c>
      <c r="B40" s="33" t="s">
        <v>55</v>
      </c>
      <c r="C40" s="34"/>
      <c r="D40" s="13">
        <v>0.2</v>
      </c>
      <c r="E40" s="3" t="s">
        <v>58</v>
      </c>
    </row>
    <row r="41" spans="1:5" x14ac:dyDescent="0.35">
      <c r="A41" s="3" t="s">
        <v>48</v>
      </c>
      <c r="B41" s="33" t="s">
        <v>56</v>
      </c>
      <c r="C41" s="34"/>
      <c r="D41" s="13">
        <v>0.05</v>
      </c>
      <c r="E41" s="3" t="s">
        <v>59</v>
      </c>
    </row>
    <row r="44" spans="1:5" x14ac:dyDescent="0.35">
      <c r="A44" s="35" t="s">
        <v>60</v>
      </c>
      <c r="B44" s="35"/>
      <c r="C44" s="35"/>
      <c r="D44" s="35"/>
      <c r="E44" s="35"/>
    </row>
    <row r="45" spans="1:5" x14ac:dyDescent="0.35">
      <c r="A45" t="s">
        <v>84</v>
      </c>
    </row>
    <row r="46" spans="1:5" x14ac:dyDescent="0.35">
      <c r="B46" s="28"/>
      <c r="C46" s="28"/>
      <c r="D46" s="28"/>
    </row>
    <row r="47" spans="1:5" x14ac:dyDescent="0.35">
      <c r="B47" s="28"/>
      <c r="C47" s="28"/>
      <c r="D47" s="28"/>
    </row>
    <row r="48" spans="1:5" x14ac:dyDescent="0.35">
      <c r="B48" s="36"/>
      <c r="C48" s="36"/>
      <c r="D48" s="36"/>
    </row>
    <row r="49" spans="1:10" x14ac:dyDescent="0.35">
      <c r="A49" s="10" t="s">
        <v>61</v>
      </c>
      <c r="B49" s="23">
        <f>SQRT((D$9^2)+(D$10^2)+(D$11^2)+(D$12^2)+(D$13^2)+(D$14^2)+(D$15^2)+(D$16^2)+(D$17^2)+(D$18^2)+(D$19^2)+(D$20^2)+(D$21^2)+(D$22^2)+(D$23^2)+(D$24^2)+(D$25^2)+(D$26^2)+(D$27^2)+(D$28^2))</f>
        <v>399.27559404501545</v>
      </c>
      <c r="C49" s="23">
        <f>SQRT((E$9^2)+(E$10^2)+(E$11^2)+(E$12^2)+(E$13^2)+(E$14^2)+(E$15^2)+(E$16^2)+(E$17^2)+(E$18^2)+(E$19^2)+(E$20^2)+(E$21^2)+(E$22^2)+(E$23^2)+(E$24^2)+(E$25^2)+(E$26^2)+(E$27^2)+(E$28^2))</f>
        <v>379.65378965578628</v>
      </c>
      <c r="D49" s="23">
        <f t="shared" ref="D49:J49" si="0">SQRT((F$9^2)+(F$10^2)+(F$11^2)+(F$12^2)+(F$13^2)+(F$14^2)+(F$15^2)+(F$16^2)+(F$17^2)+(F$18^2)+(F$19^2)+(F$20^2)+(F$21^2)+(F$22^2)+(F$23^2)+(F$24^2)+(F$25^2)+(F$26^2)+(F$27^2)+(F$28^2))</f>
        <v>373.93181196576467</v>
      </c>
      <c r="E49" s="23">
        <f t="shared" si="0"/>
        <v>376.66430677726817</v>
      </c>
      <c r="F49" s="23">
        <f t="shared" si="0"/>
        <v>366.94550004053735</v>
      </c>
      <c r="G49" s="23">
        <f t="shared" si="0"/>
        <v>13.892443989449804</v>
      </c>
      <c r="H49" s="23">
        <f t="shared" si="0"/>
        <v>13.711309200802088</v>
      </c>
      <c r="I49" s="23">
        <f t="shared" si="0"/>
        <v>379.75255101183984</v>
      </c>
      <c r="J49" s="23">
        <f t="shared" si="0"/>
        <v>6.9282032302755088</v>
      </c>
    </row>
    <row r="50" spans="1:10" x14ac:dyDescent="0.35">
      <c r="A50" s="30" t="s">
        <v>63</v>
      </c>
      <c r="B50" s="31" t="s">
        <v>37</v>
      </c>
      <c r="C50" s="31"/>
      <c r="D50" s="31"/>
      <c r="E50" s="31"/>
      <c r="F50" s="31"/>
      <c r="G50" s="31"/>
      <c r="H50" s="31"/>
      <c r="I50" s="31"/>
      <c r="J50" s="31"/>
    </row>
    <row r="51" spans="1:10" x14ac:dyDescent="0.35">
      <c r="A51" s="30"/>
      <c r="B51" s="24" t="s">
        <v>40</v>
      </c>
      <c r="C51" s="24" t="s">
        <v>41</v>
      </c>
      <c r="D51" s="24" t="s">
        <v>42</v>
      </c>
      <c r="E51" s="24" t="s">
        <v>43</v>
      </c>
      <c r="F51" s="24" t="s">
        <v>44</v>
      </c>
      <c r="G51" s="24" t="s">
        <v>45</v>
      </c>
      <c r="H51" s="24" t="s">
        <v>46</v>
      </c>
      <c r="I51" s="24" t="s">
        <v>47</v>
      </c>
      <c r="J51" s="24" t="s">
        <v>48</v>
      </c>
    </row>
    <row r="52" spans="1:10" x14ac:dyDescent="0.35">
      <c r="A52" s="3" t="s">
        <v>64</v>
      </c>
      <c r="B52" s="25">
        <f>D9/B$49</f>
        <v>0.21789461038330177</v>
      </c>
      <c r="C52" s="25">
        <f>E9/C$49</f>
        <v>0.22388819054609038</v>
      </c>
      <c r="D52" s="25">
        <f t="shared" ref="D52:I52" si="1">F9/D$49</f>
        <v>0.21394274956024442</v>
      </c>
      <c r="E52" s="25">
        <f t="shared" si="1"/>
        <v>0.22566513064977725</v>
      </c>
      <c r="F52" s="25">
        <f t="shared" si="1"/>
        <v>0.2234664275510703</v>
      </c>
      <c r="G52" s="25">
        <f t="shared" si="1"/>
        <v>0.2879263002994778</v>
      </c>
      <c r="H52" s="25">
        <f t="shared" si="1"/>
        <v>0.21879748724684184</v>
      </c>
      <c r="I52" s="25">
        <f t="shared" si="1"/>
        <v>0.21593008337011388</v>
      </c>
      <c r="J52" s="25">
        <f>1-(L9/$J$49)</f>
        <v>0.71132486540518713</v>
      </c>
    </row>
    <row r="53" spans="1:10" x14ac:dyDescent="0.35">
      <c r="A53" s="3" t="s">
        <v>65</v>
      </c>
      <c r="B53" s="25">
        <f t="shared" ref="B53:C53" si="2">D10/B$49</f>
        <v>0.21288553888023734</v>
      </c>
      <c r="C53" s="25">
        <f t="shared" si="2"/>
        <v>0.21071829698455566</v>
      </c>
      <c r="D53" s="25">
        <f t="shared" ref="D53:D71" si="3">F10/D$49</f>
        <v>0.22196560266875359</v>
      </c>
      <c r="E53" s="25">
        <f t="shared" ref="E53:E71" si="4">G10/E$49</f>
        <v>0.21239071119979036</v>
      </c>
      <c r="F53" s="25">
        <f t="shared" ref="F53:F71" si="5">H10/F$49</f>
        <v>0.24526803023897958</v>
      </c>
      <c r="G53" s="25">
        <f t="shared" ref="G53:G71" si="6">I10/G$49</f>
        <v>0.21594472522460836</v>
      </c>
      <c r="H53" s="25">
        <f t="shared" ref="H53:H71" si="7">J10/H$49</f>
        <v>0.21879748724684184</v>
      </c>
      <c r="I53" s="25">
        <f t="shared" ref="I53:I71" si="8">K10/I$49</f>
        <v>0.2106634959708428</v>
      </c>
      <c r="J53" s="25">
        <f t="shared" ref="J53:J71" si="9">1-(L10/$J$49)</f>
        <v>0.56698729810778059</v>
      </c>
    </row>
    <row r="54" spans="1:10" x14ac:dyDescent="0.35">
      <c r="A54" s="3" t="s">
        <v>66</v>
      </c>
      <c r="B54" s="25">
        <f t="shared" ref="B54:C54" si="10">D11/B$49</f>
        <v>0.20036286012257631</v>
      </c>
      <c r="C54" s="25">
        <f t="shared" si="10"/>
        <v>0.21598625440916955</v>
      </c>
      <c r="D54" s="25">
        <f t="shared" si="3"/>
        <v>0.2273141714077597</v>
      </c>
      <c r="E54" s="25">
        <f t="shared" si="4"/>
        <v>0.23362978231976939</v>
      </c>
      <c r="F54" s="25">
        <f t="shared" si="5"/>
        <v>0.20166482486316098</v>
      </c>
      <c r="G54" s="25">
        <f t="shared" si="6"/>
        <v>0.1439631501497389</v>
      </c>
      <c r="H54" s="25">
        <f t="shared" si="7"/>
        <v>0.21879748724684184</v>
      </c>
      <c r="I54" s="25">
        <f t="shared" si="8"/>
        <v>0.22646325816865601</v>
      </c>
      <c r="J54" s="25">
        <f t="shared" si="9"/>
        <v>0.85566243270259357</v>
      </c>
    </row>
    <row r="55" spans="1:10" x14ac:dyDescent="0.35">
      <c r="A55" s="3" t="s">
        <v>67</v>
      </c>
      <c r="B55" s="25">
        <f t="shared" ref="B55:C55" si="11">D12/B$49</f>
        <v>0.22540821763789837</v>
      </c>
      <c r="C55" s="25">
        <f t="shared" si="11"/>
        <v>0.21071829698455566</v>
      </c>
      <c r="D55" s="25">
        <f t="shared" si="3"/>
        <v>0.20859418082123832</v>
      </c>
      <c r="E55" s="25">
        <f t="shared" si="4"/>
        <v>0.23362978231976939</v>
      </c>
      <c r="F55" s="25">
        <f t="shared" si="5"/>
        <v>0.23709242923101359</v>
      </c>
      <c r="G55" s="25">
        <f t="shared" si="6"/>
        <v>0.21594472522460836</v>
      </c>
      <c r="H55" s="25">
        <f t="shared" si="7"/>
        <v>0.14586499149789456</v>
      </c>
      <c r="I55" s="25">
        <f t="shared" si="8"/>
        <v>0.22382996446902048</v>
      </c>
      <c r="J55" s="25">
        <f t="shared" si="9"/>
        <v>0.85566243270259357</v>
      </c>
    </row>
    <row r="56" spans="1:10" x14ac:dyDescent="0.35">
      <c r="A56" s="3" t="s">
        <v>68</v>
      </c>
      <c r="B56" s="25">
        <f t="shared" ref="B56:C56" si="12">D13/B$49</f>
        <v>0.23041728914096277</v>
      </c>
      <c r="C56" s="25">
        <f t="shared" si="12"/>
        <v>0.21071829698455566</v>
      </c>
      <c r="D56" s="25">
        <f t="shared" si="3"/>
        <v>0.25405701510279027</v>
      </c>
      <c r="E56" s="25">
        <f t="shared" si="4"/>
        <v>0.21239071119979036</v>
      </c>
      <c r="F56" s="25">
        <f t="shared" si="5"/>
        <v>0.20166482486316098</v>
      </c>
      <c r="G56" s="25">
        <f t="shared" si="6"/>
        <v>0.21594472522460836</v>
      </c>
      <c r="H56" s="25">
        <f t="shared" si="7"/>
        <v>0.21879748724684184</v>
      </c>
      <c r="I56" s="25">
        <f t="shared" si="8"/>
        <v>0.23699643296719816</v>
      </c>
      <c r="J56" s="25">
        <f t="shared" si="9"/>
        <v>0.85566243270259357</v>
      </c>
    </row>
    <row r="57" spans="1:10" x14ac:dyDescent="0.35">
      <c r="A57" s="3" t="s">
        <v>69</v>
      </c>
      <c r="B57" s="25">
        <f t="shared" ref="B57:C57" si="13">D14/B$49</f>
        <v>0.22039914613483397</v>
      </c>
      <c r="C57" s="25">
        <f t="shared" si="13"/>
        <v>0.25022797766915983</v>
      </c>
      <c r="D57" s="25">
        <f t="shared" si="3"/>
        <v>0.21394274956024442</v>
      </c>
      <c r="E57" s="25">
        <f t="shared" si="4"/>
        <v>0.19911629174980347</v>
      </c>
      <c r="F57" s="25">
        <f t="shared" si="5"/>
        <v>0.23164202855903626</v>
      </c>
      <c r="G57" s="25">
        <f t="shared" si="6"/>
        <v>0.21594472522460836</v>
      </c>
      <c r="H57" s="25">
        <f t="shared" si="7"/>
        <v>0.29172998299578912</v>
      </c>
      <c r="I57" s="25">
        <f t="shared" si="8"/>
        <v>0.22646325816865601</v>
      </c>
      <c r="J57" s="25">
        <f t="shared" si="9"/>
        <v>0.71132486540518713</v>
      </c>
    </row>
    <row r="58" spans="1:10" x14ac:dyDescent="0.35">
      <c r="A58" s="3" t="s">
        <v>70</v>
      </c>
      <c r="B58" s="25">
        <f t="shared" ref="B58:C58" si="14">D15/B$49</f>
        <v>0.24544450365015599</v>
      </c>
      <c r="C58" s="25">
        <f t="shared" si="14"/>
        <v>0.22388819054609038</v>
      </c>
      <c r="D58" s="25">
        <f t="shared" si="3"/>
        <v>0.21394274956024442</v>
      </c>
      <c r="E58" s="25">
        <f t="shared" si="4"/>
        <v>0.22566513064977725</v>
      </c>
      <c r="F58" s="25">
        <f t="shared" si="5"/>
        <v>0.23436722889502493</v>
      </c>
      <c r="G58" s="25">
        <f t="shared" si="6"/>
        <v>0.21594472522460836</v>
      </c>
      <c r="H58" s="25">
        <f t="shared" si="7"/>
        <v>0.21879748724684184</v>
      </c>
      <c r="I58" s="25">
        <f t="shared" si="8"/>
        <v>0.23436313926756261</v>
      </c>
      <c r="J58" s="25">
        <f t="shared" si="9"/>
        <v>0.85566243270259357</v>
      </c>
    </row>
    <row r="59" spans="1:10" x14ac:dyDescent="0.35">
      <c r="A59" s="3" t="s">
        <v>71</v>
      </c>
      <c r="B59" s="25">
        <f t="shared" ref="B59:C59" si="15">D16/B$49</f>
        <v>0.23542636064402719</v>
      </c>
      <c r="C59" s="25">
        <f t="shared" si="15"/>
        <v>0.18437850986148621</v>
      </c>
      <c r="D59" s="25">
        <f t="shared" si="3"/>
        <v>0.20057132771272915</v>
      </c>
      <c r="E59" s="25">
        <f t="shared" si="4"/>
        <v>0.22566513064977725</v>
      </c>
      <c r="F59" s="25">
        <f t="shared" si="5"/>
        <v>0.19621442419118368</v>
      </c>
      <c r="G59" s="25">
        <f t="shared" si="6"/>
        <v>0.21594472522460836</v>
      </c>
      <c r="H59" s="25">
        <f t="shared" si="7"/>
        <v>0.14586499149789456</v>
      </c>
      <c r="I59" s="25">
        <f t="shared" si="8"/>
        <v>0.22382996446902048</v>
      </c>
      <c r="J59" s="25">
        <f t="shared" si="9"/>
        <v>0.85566243270259357</v>
      </c>
    </row>
    <row r="60" spans="1:10" x14ac:dyDescent="0.35">
      <c r="A60" s="3" t="s">
        <v>72</v>
      </c>
      <c r="B60" s="25">
        <f t="shared" ref="B60:C60" si="16">D17/B$49</f>
        <v>0.20036286012257631</v>
      </c>
      <c r="C60" s="25">
        <f t="shared" si="16"/>
        <v>0.23179012668301122</v>
      </c>
      <c r="D60" s="25">
        <f t="shared" si="3"/>
        <v>0.18719990586521387</v>
      </c>
      <c r="E60" s="25">
        <f t="shared" si="4"/>
        <v>0.21239071119979036</v>
      </c>
      <c r="F60" s="25">
        <f t="shared" si="5"/>
        <v>0.19893962452717234</v>
      </c>
      <c r="G60" s="25">
        <f t="shared" si="6"/>
        <v>0.21594472522460836</v>
      </c>
      <c r="H60" s="25">
        <f t="shared" si="7"/>
        <v>0.14586499149789456</v>
      </c>
      <c r="I60" s="25">
        <f t="shared" si="8"/>
        <v>0.2185633770697494</v>
      </c>
      <c r="J60" s="25">
        <f t="shared" si="9"/>
        <v>0.71132486540518713</v>
      </c>
    </row>
    <row r="61" spans="1:10" x14ac:dyDescent="0.35">
      <c r="A61" s="3" t="s">
        <v>73</v>
      </c>
      <c r="B61" s="25">
        <f t="shared" ref="B61:C61" si="17">D18/B$49</f>
        <v>0.21789461038330177</v>
      </c>
      <c r="C61" s="25">
        <f t="shared" si="17"/>
        <v>0.25022797766915983</v>
      </c>
      <c r="D61" s="25">
        <f t="shared" si="3"/>
        <v>0.20057132771272915</v>
      </c>
      <c r="E61" s="25">
        <f t="shared" si="4"/>
        <v>0.22566513064977725</v>
      </c>
      <c r="F61" s="25">
        <f t="shared" si="5"/>
        <v>0.22619162788705896</v>
      </c>
      <c r="G61" s="25">
        <f t="shared" si="6"/>
        <v>0.1439631501497389</v>
      </c>
      <c r="H61" s="25">
        <f t="shared" si="7"/>
        <v>0.21879748724684184</v>
      </c>
      <c r="I61" s="25">
        <f t="shared" si="8"/>
        <v>0.21329678967047835</v>
      </c>
      <c r="J61" s="25">
        <f t="shared" si="9"/>
        <v>0.85566243270259357</v>
      </c>
    </row>
    <row r="62" spans="1:10" x14ac:dyDescent="0.35">
      <c r="A62" s="3" t="s">
        <v>74</v>
      </c>
      <c r="B62" s="25">
        <f t="shared" ref="B62:C62" si="18">D19/B$49</f>
        <v>0.23542636064402719</v>
      </c>
      <c r="C62" s="25">
        <f t="shared" si="18"/>
        <v>0.19754840342302094</v>
      </c>
      <c r="D62" s="25">
        <f t="shared" si="3"/>
        <v>0.22998845577726276</v>
      </c>
      <c r="E62" s="25">
        <f t="shared" si="4"/>
        <v>0.23893955009976414</v>
      </c>
      <c r="F62" s="25">
        <f t="shared" si="5"/>
        <v>0.23709242923101359</v>
      </c>
      <c r="G62" s="25">
        <f t="shared" si="6"/>
        <v>0.2879263002994778</v>
      </c>
      <c r="H62" s="25">
        <f t="shared" si="7"/>
        <v>0.21879748724684184</v>
      </c>
      <c r="I62" s="25">
        <f t="shared" si="8"/>
        <v>0.22382996446902048</v>
      </c>
      <c r="J62" s="25">
        <f t="shared" si="9"/>
        <v>0.71132486540518713</v>
      </c>
    </row>
    <row r="63" spans="1:10" x14ac:dyDescent="0.35">
      <c r="A63" s="3" t="s">
        <v>75</v>
      </c>
      <c r="B63" s="25">
        <f t="shared" ref="B63:C63" si="19">D20/B$49</f>
        <v>0.23542636064402719</v>
      </c>
      <c r="C63" s="25">
        <f t="shared" si="19"/>
        <v>0.21071829698455566</v>
      </c>
      <c r="D63" s="25">
        <f t="shared" si="3"/>
        <v>0.24068559325527497</v>
      </c>
      <c r="E63" s="25">
        <f t="shared" si="4"/>
        <v>0.22566513064977725</v>
      </c>
      <c r="F63" s="25">
        <f t="shared" si="5"/>
        <v>0.20439002519914964</v>
      </c>
      <c r="G63" s="25">
        <f t="shared" si="6"/>
        <v>0.21594472522460836</v>
      </c>
      <c r="H63" s="25">
        <f t="shared" si="7"/>
        <v>0.29172998299578912</v>
      </c>
      <c r="I63" s="25">
        <f t="shared" si="8"/>
        <v>0.23699643296719816</v>
      </c>
      <c r="J63" s="25">
        <f t="shared" si="9"/>
        <v>0.85566243270259357</v>
      </c>
    </row>
    <row r="64" spans="1:10" x14ac:dyDescent="0.35">
      <c r="A64" s="3" t="s">
        <v>76</v>
      </c>
      <c r="B64" s="25">
        <f t="shared" ref="B64:C64" si="20">D21/B$49</f>
        <v>0.19535378861951191</v>
      </c>
      <c r="C64" s="25">
        <f t="shared" si="20"/>
        <v>0.21598625440916955</v>
      </c>
      <c r="D64" s="25">
        <f t="shared" si="3"/>
        <v>0.2273141714077597</v>
      </c>
      <c r="E64" s="25">
        <f t="shared" si="4"/>
        <v>0.23362978231976939</v>
      </c>
      <c r="F64" s="25">
        <f t="shared" si="5"/>
        <v>0.24526803023897958</v>
      </c>
      <c r="G64" s="25">
        <f t="shared" si="6"/>
        <v>0.21594472522460836</v>
      </c>
      <c r="H64" s="25">
        <f t="shared" si="7"/>
        <v>0.29172998299578912</v>
      </c>
      <c r="I64" s="25">
        <f t="shared" si="8"/>
        <v>0.21593008337011388</v>
      </c>
      <c r="J64" s="25">
        <f t="shared" si="9"/>
        <v>0.85566243270259357</v>
      </c>
    </row>
    <row r="65" spans="1:10" x14ac:dyDescent="0.35">
      <c r="A65" s="3" t="s">
        <v>77</v>
      </c>
      <c r="B65" s="25">
        <f t="shared" ref="B65:C65" si="21">D22/B$49</f>
        <v>0.25045357515322042</v>
      </c>
      <c r="C65" s="25">
        <f t="shared" si="21"/>
        <v>0.23179012668301122</v>
      </c>
      <c r="D65" s="25">
        <f t="shared" si="3"/>
        <v>0.26207986821129942</v>
      </c>
      <c r="E65" s="25">
        <f t="shared" si="4"/>
        <v>0.21239071119979036</v>
      </c>
      <c r="F65" s="25">
        <f t="shared" si="5"/>
        <v>0.23164202855903626</v>
      </c>
      <c r="G65" s="25">
        <f t="shared" si="6"/>
        <v>0.2879263002994778</v>
      </c>
      <c r="H65" s="25">
        <f t="shared" si="7"/>
        <v>0.21879748724684184</v>
      </c>
      <c r="I65" s="25">
        <f t="shared" si="8"/>
        <v>0.24226302036646924</v>
      </c>
      <c r="J65" s="25">
        <f t="shared" si="9"/>
        <v>0.85566243270259357</v>
      </c>
    </row>
    <row r="66" spans="1:10" x14ac:dyDescent="0.35">
      <c r="A66" s="3" t="s">
        <v>78</v>
      </c>
      <c r="B66" s="25">
        <f t="shared" ref="B66:C66" si="22">D23/B$49</f>
        <v>0.23041728914096277</v>
      </c>
      <c r="C66" s="25">
        <f t="shared" si="22"/>
        <v>0.23705808410762511</v>
      </c>
      <c r="D66" s="25">
        <f t="shared" si="3"/>
        <v>0.2273141714077597</v>
      </c>
      <c r="E66" s="25">
        <f t="shared" si="4"/>
        <v>0.21239071119979036</v>
      </c>
      <c r="F66" s="25">
        <f t="shared" si="5"/>
        <v>0.21256562620711564</v>
      </c>
      <c r="G66" s="25">
        <f t="shared" si="6"/>
        <v>0.2879263002994778</v>
      </c>
      <c r="H66" s="25">
        <f t="shared" si="7"/>
        <v>0.21879748724684184</v>
      </c>
      <c r="I66" s="25">
        <f t="shared" si="8"/>
        <v>0.2106634959708428</v>
      </c>
      <c r="J66" s="25">
        <f t="shared" si="9"/>
        <v>0.85566243270259357</v>
      </c>
    </row>
    <row r="67" spans="1:10" x14ac:dyDescent="0.35">
      <c r="A67" s="3" t="s">
        <v>79</v>
      </c>
      <c r="B67" s="25">
        <f t="shared" ref="B67:C67" si="23">D24/B$49</f>
        <v>0.20036286012257631</v>
      </c>
      <c r="C67" s="25">
        <f t="shared" si="23"/>
        <v>0.24232604153223902</v>
      </c>
      <c r="D67" s="25">
        <f t="shared" si="3"/>
        <v>0.21929131829925053</v>
      </c>
      <c r="E67" s="25">
        <f t="shared" si="4"/>
        <v>0.23893955009976414</v>
      </c>
      <c r="F67" s="25">
        <f t="shared" si="5"/>
        <v>0.23981762956700226</v>
      </c>
      <c r="G67" s="25">
        <f t="shared" si="6"/>
        <v>0.21594472522460836</v>
      </c>
      <c r="H67" s="25">
        <f t="shared" si="7"/>
        <v>0.21879748724684184</v>
      </c>
      <c r="I67" s="25">
        <f t="shared" si="8"/>
        <v>0.21593008337011388</v>
      </c>
      <c r="J67" s="25">
        <f t="shared" si="9"/>
        <v>0.85566243270259357</v>
      </c>
    </row>
    <row r="68" spans="1:10" x14ac:dyDescent="0.35">
      <c r="A68" s="3" t="s">
        <v>80</v>
      </c>
      <c r="B68" s="25">
        <f t="shared" ref="B68:C68" si="24">D25/B$49</f>
        <v>0.21288553888023734</v>
      </c>
      <c r="C68" s="25">
        <f t="shared" si="24"/>
        <v>0.21598625440916955</v>
      </c>
      <c r="D68" s="25">
        <f t="shared" si="3"/>
        <v>0.24068559325527497</v>
      </c>
      <c r="E68" s="25">
        <f t="shared" si="4"/>
        <v>0.22566513064977725</v>
      </c>
      <c r="F68" s="25">
        <f t="shared" si="5"/>
        <v>0.23164202855903626</v>
      </c>
      <c r="G68" s="25">
        <f t="shared" si="6"/>
        <v>0.21594472522460836</v>
      </c>
      <c r="H68" s="25">
        <f t="shared" si="7"/>
        <v>0.21879748724684184</v>
      </c>
      <c r="I68" s="25">
        <f t="shared" si="8"/>
        <v>0.23436313926756261</v>
      </c>
      <c r="J68" s="25">
        <f t="shared" si="9"/>
        <v>0.85566243270259357</v>
      </c>
    </row>
    <row r="69" spans="1:10" x14ac:dyDescent="0.35">
      <c r="A69" s="3" t="s">
        <v>81</v>
      </c>
      <c r="B69" s="25">
        <f t="shared" ref="B69:C69" si="25">D26/B$49</f>
        <v>0.22039914613483397</v>
      </c>
      <c r="C69" s="25">
        <f t="shared" si="25"/>
        <v>0.23705808410762511</v>
      </c>
      <c r="D69" s="25">
        <f t="shared" si="3"/>
        <v>0.20859418082123832</v>
      </c>
      <c r="E69" s="25">
        <f t="shared" si="4"/>
        <v>0.19911629174980347</v>
      </c>
      <c r="F69" s="25">
        <f t="shared" si="5"/>
        <v>0.21801602687909297</v>
      </c>
      <c r="G69" s="25">
        <f t="shared" si="6"/>
        <v>0.21594472522460836</v>
      </c>
      <c r="H69" s="25">
        <f t="shared" si="7"/>
        <v>0.14586499149789456</v>
      </c>
      <c r="I69" s="25">
        <f t="shared" si="8"/>
        <v>0.20539690857157172</v>
      </c>
      <c r="J69" s="25">
        <f t="shared" si="9"/>
        <v>0.85566243270259357</v>
      </c>
    </row>
    <row r="70" spans="1:10" x14ac:dyDescent="0.35">
      <c r="A70" s="3" t="s">
        <v>82</v>
      </c>
      <c r="B70" s="25">
        <f t="shared" ref="B70:C70" si="26">D27/B$49</f>
        <v>0.25045357515322042</v>
      </c>
      <c r="C70" s="25">
        <f t="shared" si="26"/>
        <v>0.24232604153223902</v>
      </c>
      <c r="D70" s="25">
        <f t="shared" si="3"/>
        <v>0.2273141714077597</v>
      </c>
      <c r="E70" s="25">
        <f t="shared" si="4"/>
        <v>0.23362978231976939</v>
      </c>
      <c r="F70" s="25">
        <f t="shared" si="5"/>
        <v>0.23164202855903626</v>
      </c>
      <c r="G70" s="25">
        <f t="shared" si="6"/>
        <v>0.21594472522460836</v>
      </c>
      <c r="H70" s="25">
        <f t="shared" si="7"/>
        <v>0.21879748724684184</v>
      </c>
      <c r="I70" s="25">
        <f t="shared" si="8"/>
        <v>0.24489631406610476</v>
      </c>
      <c r="J70" s="25">
        <f t="shared" si="9"/>
        <v>0.85566243270259357</v>
      </c>
    </row>
    <row r="71" spans="1:10" x14ac:dyDescent="0.35">
      <c r="A71" s="3" t="s">
        <v>83</v>
      </c>
      <c r="B71" s="25">
        <f t="shared" ref="B71:C71" si="27">D28/B$49</f>
        <v>0.22290368188636617</v>
      </c>
      <c r="C71" s="25">
        <f t="shared" si="27"/>
        <v>0.21598625440916955</v>
      </c>
      <c r="D71" s="25">
        <f t="shared" si="3"/>
        <v>0.2326627401467658</v>
      </c>
      <c r="E71" s="25">
        <f t="shared" si="4"/>
        <v>0.23893955009976414</v>
      </c>
      <c r="F71" s="25">
        <f t="shared" si="5"/>
        <v>0.21256562620711564</v>
      </c>
      <c r="G71" s="25">
        <f t="shared" si="6"/>
        <v>0.1439631501497389</v>
      </c>
      <c r="H71" s="25">
        <f t="shared" si="7"/>
        <v>0.29172998299578912</v>
      </c>
      <c r="I71" s="25">
        <f t="shared" si="8"/>
        <v>0.20539690857157172</v>
      </c>
      <c r="J71" s="25">
        <f t="shared" si="9"/>
        <v>0.56698729810778059</v>
      </c>
    </row>
    <row r="73" spans="1:10" x14ac:dyDescent="0.35">
      <c r="A73" s="9" t="s">
        <v>85</v>
      </c>
    </row>
    <row r="74" spans="1:10" x14ac:dyDescent="0.35">
      <c r="B74" s="28"/>
      <c r="C74" s="28"/>
      <c r="D74" s="28"/>
    </row>
    <row r="75" spans="1:10" x14ac:dyDescent="0.35">
      <c r="B75" s="28"/>
      <c r="C75" s="28"/>
      <c r="D75" s="28"/>
    </row>
    <row r="76" spans="1:10" x14ac:dyDescent="0.35">
      <c r="B76" s="28"/>
      <c r="C76" s="28"/>
      <c r="D76" s="28"/>
    </row>
    <row r="77" spans="1:10" x14ac:dyDescent="0.35">
      <c r="A77" s="10" t="s">
        <v>39</v>
      </c>
      <c r="B77" s="23">
        <f>D33</f>
        <v>0.1</v>
      </c>
      <c r="C77" s="23">
        <f>D34</f>
        <v>0.1</v>
      </c>
      <c r="D77" s="23">
        <f>D35</f>
        <v>0.1</v>
      </c>
      <c r="E77" s="23">
        <f>D36</f>
        <v>0.1</v>
      </c>
      <c r="F77" s="23">
        <f>D37</f>
        <v>0.1</v>
      </c>
      <c r="G77" s="23">
        <f>D38</f>
        <v>0.15</v>
      </c>
      <c r="H77" s="23">
        <f>D39</f>
        <v>0.1</v>
      </c>
      <c r="I77" s="23">
        <f>D40</f>
        <v>0.2</v>
      </c>
      <c r="J77" s="23">
        <f>D41</f>
        <v>0.05</v>
      </c>
    </row>
    <row r="78" spans="1:10" x14ac:dyDescent="0.35">
      <c r="A78" s="30" t="s">
        <v>63</v>
      </c>
      <c r="B78" s="31" t="s">
        <v>37</v>
      </c>
      <c r="C78" s="31"/>
      <c r="D78" s="31"/>
      <c r="E78" s="31"/>
      <c r="F78" s="31"/>
      <c r="G78" s="31"/>
      <c r="H78" s="31"/>
      <c r="I78" s="31"/>
      <c r="J78" s="31"/>
    </row>
    <row r="79" spans="1:10" x14ac:dyDescent="0.35">
      <c r="A79" s="30"/>
      <c r="B79" s="24" t="s">
        <v>40</v>
      </c>
      <c r="C79" s="24" t="s">
        <v>41</v>
      </c>
      <c r="D79" s="24" t="s">
        <v>42</v>
      </c>
      <c r="E79" s="24" t="s">
        <v>43</v>
      </c>
      <c r="F79" s="24" t="s">
        <v>44</v>
      </c>
      <c r="G79" s="24" t="s">
        <v>45</v>
      </c>
      <c r="H79" s="24" t="s">
        <v>46</v>
      </c>
      <c r="I79" s="24" t="s">
        <v>47</v>
      </c>
      <c r="J79" s="24" t="s">
        <v>48</v>
      </c>
    </row>
    <row r="80" spans="1:10" x14ac:dyDescent="0.35">
      <c r="A80" s="3" t="s">
        <v>64</v>
      </c>
      <c r="B80" s="25">
        <f>B52*B$77</f>
        <v>2.1789461038330179E-2</v>
      </c>
      <c r="C80" s="25">
        <f t="shared" ref="C80:J80" si="28">C52*C$77</f>
        <v>2.238881905460904E-2</v>
      </c>
      <c r="D80" s="25">
        <f t="shared" si="28"/>
        <v>2.1394274956024445E-2</v>
      </c>
      <c r="E80" s="25">
        <f t="shared" si="28"/>
        <v>2.2566513064977728E-2</v>
      </c>
      <c r="F80" s="25">
        <f t="shared" si="28"/>
        <v>2.2346642755107032E-2</v>
      </c>
      <c r="G80" s="25">
        <f t="shared" si="28"/>
        <v>4.318894504492167E-2</v>
      </c>
      <c r="H80" s="25">
        <f t="shared" si="28"/>
        <v>2.1879748724684185E-2</v>
      </c>
      <c r="I80" s="25">
        <f t="shared" si="28"/>
        <v>4.3186016674022776E-2</v>
      </c>
      <c r="J80" s="25">
        <f t="shared" si="28"/>
        <v>3.5566243270259361E-2</v>
      </c>
    </row>
    <row r="81" spans="1:10" x14ac:dyDescent="0.35">
      <c r="A81" s="3" t="s">
        <v>65</v>
      </c>
      <c r="B81" s="25">
        <f t="shared" ref="B81:J81" si="29">B53*B$77</f>
        <v>2.1288553888023736E-2</v>
      </c>
      <c r="C81" s="25">
        <f t="shared" si="29"/>
        <v>2.1071829698455568E-2</v>
      </c>
      <c r="D81" s="25">
        <f t="shared" si="29"/>
        <v>2.2196560266875359E-2</v>
      </c>
      <c r="E81" s="25">
        <f t="shared" si="29"/>
        <v>2.1239071119979039E-2</v>
      </c>
      <c r="F81" s="25">
        <f t="shared" si="29"/>
        <v>2.452680302389796E-2</v>
      </c>
      <c r="G81" s="25">
        <f t="shared" si="29"/>
        <v>3.2391708783691256E-2</v>
      </c>
      <c r="H81" s="25">
        <f t="shared" si="29"/>
        <v>2.1879748724684185E-2</v>
      </c>
      <c r="I81" s="25">
        <f t="shared" si="29"/>
        <v>4.2132699194168566E-2</v>
      </c>
      <c r="J81" s="25">
        <f t="shared" si="29"/>
        <v>2.834936490538903E-2</v>
      </c>
    </row>
    <row r="82" spans="1:10" x14ac:dyDescent="0.35">
      <c r="A82" s="3" t="s">
        <v>66</v>
      </c>
      <c r="B82" s="25">
        <f t="shared" ref="B82:J82" si="30">B54*B$77</f>
        <v>2.0036286012257633E-2</v>
      </c>
      <c r="C82" s="25">
        <f t="shared" si="30"/>
        <v>2.1598625440916955E-2</v>
      </c>
      <c r="D82" s="25">
        <f t="shared" si="30"/>
        <v>2.2731417140775971E-2</v>
      </c>
      <c r="E82" s="25">
        <f t="shared" si="30"/>
        <v>2.3362978231976941E-2</v>
      </c>
      <c r="F82" s="25">
        <f t="shared" si="30"/>
        <v>2.0166482486316098E-2</v>
      </c>
      <c r="G82" s="25">
        <f t="shared" si="30"/>
        <v>2.1594472522460835E-2</v>
      </c>
      <c r="H82" s="25">
        <f t="shared" si="30"/>
        <v>2.1879748724684185E-2</v>
      </c>
      <c r="I82" s="25">
        <f t="shared" si="30"/>
        <v>4.5292651633731203E-2</v>
      </c>
      <c r="J82" s="25">
        <f t="shared" si="30"/>
        <v>4.2783121635129678E-2</v>
      </c>
    </row>
    <row r="83" spans="1:10" x14ac:dyDescent="0.35">
      <c r="A83" s="3" t="s">
        <v>67</v>
      </c>
      <c r="B83" s="25">
        <f t="shared" ref="B83:J83" si="31">B55*B$77</f>
        <v>2.2540821763789839E-2</v>
      </c>
      <c r="C83" s="25">
        <f t="shared" si="31"/>
        <v>2.1071829698455568E-2</v>
      </c>
      <c r="D83" s="25">
        <f t="shared" si="31"/>
        <v>2.0859418082123833E-2</v>
      </c>
      <c r="E83" s="25">
        <f t="shared" si="31"/>
        <v>2.3362978231976941E-2</v>
      </c>
      <c r="F83" s="25">
        <f t="shared" si="31"/>
        <v>2.3709242923101361E-2</v>
      </c>
      <c r="G83" s="25">
        <f t="shared" si="31"/>
        <v>3.2391708783691256E-2</v>
      </c>
      <c r="H83" s="25">
        <f t="shared" si="31"/>
        <v>1.4586499149789456E-2</v>
      </c>
      <c r="I83" s="25">
        <f t="shared" si="31"/>
        <v>4.4765992893804098E-2</v>
      </c>
      <c r="J83" s="25">
        <f t="shared" si="31"/>
        <v>4.2783121635129678E-2</v>
      </c>
    </row>
    <row r="84" spans="1:10" x14ac:dyDescent="0.35">
      <c r="A84" s="3" t="s">
        <v>68</v>
      </c>
      <c r="B84" s="25">
        <f t="shared" ref="B84:J84" si="32">B56*B$77</f>
        <v>2.3041728914096279E-2</v>
      </c>
      <c r="C84" s="25">
        <f t="shared" si="32"/>
        <v>2.1071829698455568E-2</v>
      </c>
      <c r="D84" s="25">
        <f t="shared" si="32"/>
        <v>2.540570151027903E-2</v>
      </c>
      <c r="E84" s="25">
        <f t="shared" si="32"/>
        <v>2.1239071119979039E-2</v>
      </c>
      <c r="F84" s="25">
        <f t="shared" si="32"/>
        <v>2.0166482486316098E-2</v>
      </c>
      <c r="G84" s="25">
        <f t="shared" si="32"/>
        <v>3.2391708783691256E-2</v>
      </c>
      <c r="H84" s="25">
        <f t="shared" si="32"/>
        <v>2.1879748724684185E-2</v>
      </c>
      <c r="I84" s="25">
        <f t="shared" si="32"/>
        <v>4.7399286593439637E-2</v>
      </c>
      <c r="J84" s="25">
        <f t="shared" si="32"/>
        <v>4.2783121635129678E-2</v>
      </c>
    </row>
    <row r="85" spans="1:10" x14ac:dyDescent="0.35">
      <c r="A85" s="3" t="s">
        <v>69</v>
      </c>
      <c r="B85" s="25">
        <f t="shared" ref="B85:J85" si="33">B57*B$77</f>
        <v>2.2039914613483397E-2</v>
      </c>
      <c r="C85" s="25">
        <f t="shared" si="33"/>
        <v>2.5022797766915985E-2</v>
      </c>
      <c r="D85" s="25">
        <f t="shared" si="33"/>
        <v>2.1394274956024445E-2</v>
      </c>
      <c r="E85" s="25">
        <f t="shared" si="33"/>
        <v>1.991162917498035E-2</v>
      </c>
      <c r="F85" s="25">
        <f t="shared" si="33"/>
        <v>2.3164202855903628E-2</v>
      </c>
      <c r="G85" s="25">
        <f t="shared" si="33"/>
        <v>3.2391708783691256E-2</v>
      </c>
      <c r="H85" s="25">
        <f t="shared" si="33"/>
        <v>2.9172998299578912E-2</v>
      </c>
      <c r="I85" s="25">
        <f t="shared" si="33"/>
        <v>4.5292651633731203E-2</v>
      </c>
      <c r="J85" s="25">
        <f t="shared" si="33"/>
        <v>3.5566243270259361E-2</v>
      </c>
    </row>
    <row r="86" spans="1:10" x14ac:dyDescent="0.35">
      <c r="A86" s="3" t="s">
        <v>70</v>
      </c>
      <c r="B86" s="25">
        <f t="shared" ref="B86:J86" si="34">B58*B$77</f>
        <v>2.45444503650156E-2</v>
      </c>
      <c r="C86" s="25">
        <f t="shared" si="34"/>
        <v>2.238881905460904E-2</v>
      </c>
      <c r="D86" s="25">
        <f t="shared" si="34"/>
        <v>2.1394274956024445E-2</v>
      </c>
      <c r="E86" s="25">
        <f t="shared" si="34"/>
        <v>2.2566513064977728E-2</v>
      </c>
      <c r="F86" s="25">
        <f t="shared" si="34"/>
        <v>2.3436722889502493E-2</v>
      </c>
      <c r="G86" s="25">
        <f t="shared" si="34"/>
        <v>3.2391708783691256E-2</v>
      </c>
      <c r="H86" s="25">
        <f t="shared" si="34"/>
        <v>2.1879748724684185E-2</v>
      </c>
      <c r="I86" s="25">
        <f t="shared" si="34"/>
        <v>4.6872627853512525E-2</v>
      </c>
      <c r="J86" s="25">
        <f t="shared" si="34"/>
        <v>4.2783121635129678E-2</v>
      </c>
    </row>
    <row r="87" spans="1:10" x14ac:dyDescent="0.35">
      <c r="A87" s="3" t="s">
        <v>71</v>
      </c>
      <c r="B87" s="25">
        <f t="shared" ref="B87:J87" si="35">B59*B$77</f>
        <v>2.3542636064402721E-2</v>
      </c>
      <c r="C87" s="25">
        <f t="shared" si="35"/>
        <v>1.8437850986148623E-2</v>
      </c>
      <c r="D87" s="25">
        <f t="shared" si="35"/>
        <v>2.0057132771272915E-2</v>
      </c>
      <c r="E87" s="25">
        <f t="shared" si="35"/>
        <v>2.2566513064977728E-2</v>
      </c>
      <c r="F87" s="25">
        <f t="shared" si="35"/>
        <v>1.9621442419118368E-2</v>
      </c>
      <c r="G87" s="25">
        <f t="shared" si="35"/>
        <v>3.2391708783691256E-2</v>
      </c>
      <c r="H87" s="25">
        <f t="shared" si="35"/>
        <v>1.4586499149789456E-2</v>
      </c>
      <c r="I87" s="25">
        <f t="shared" si="35"/>
        <v>4.4765992893804098E-2</v>
      </c>
      <c r="J87" s="25">
        <f t="shared" si="35"/>
        <v>4.2783121635129678E-2</v>
      </c>
    </row>
    <row r="88" spans="1:10" x14ac:dyDescent="0.35">
      <c r="A88" s="3" t="s">
        <v>72</v>
      </c>
      <c r="B88" s="25">
        <f t="shared" ref="B88:J88" si="36">B60*B$77</f>
        <v>2.0036286012257633E-2</v>
      </c>
      <c r="C88" s="25">
        <f t="shared" si="36"/>
        <v>2.3179012668301122E-2</v>
      </c>
      <c r="D88" s="25">
        <f t="shared" si="36"/>
        <v>1.8719990586521389E-2</v>
      </c>
      <c r="E88" s="25">
        <f t="shared" si="36"/>
        <v>2.1239071119979039E-2</v>
      </c>
      <c r="F88" s="25">
        <f t="shared" si="36"/>
        <v>1.9893962452717236E-2</v>
      </c>
      <c r="G88" s="25">
        <f t="shared" si="36"/>
        <v>3.2391708783691256E-2</v>
      </c>
      <c r="H88" s="25">
        <f t="shared" si="36"/>
        <v>1.4586499149789456E-2</v>
      </c>
      <c r="I88" s="25">
        <f t="shared" si="36"/>
        <v>4.3712675413949881E-2</v>
      </c>
      <c r="J88" s="25">
        <f t="shared" si="36"/>
        <v>3.5566243270259361E-2</v>
      </c>
    </row>
    <row r="89" spans="1:10" x14ac:dyDescent="0.35">
      <c r="A89" s="3" t="s">
        <v>73</v>
      </c>
      <c r="B89" s="25">
        <f t="shared" ref="B89:J89" si="37">B61*B$77</f>
        <v>2.1789461038330179E-2</v>
      </c>
      <c r="C89" s="25">
        <f t="shared" si="37"/>
        <v>2.5022797766915985E-2</v>
      </c>
      <c r="D89" s="25">
        <f t="shared" si="37"/>
        <v>2.0057132771272915E-2</v>
      </c>
      <c r="E89" s="25">
        <f t="shared" si="37"/>
        <v>2.2566513064977728E-2</v>
      </c>
      <c r="F89" s="25">
        <f t="shared" si="37"/>
        <v>2.2619162788705897E-2</v>
      </c>
      <c r="G89" s="25">
        <f t="shared" si="37"/>
        <v>2.1594472522460835E-2</v>
      </c>
      <c r="H89" s="25">
        <f t="shared" si="37"/>
        <v>2.1879748724684185E-2</v>
      </c>
      <c r="I89" s="25">
        <f t="shared" si="37"/>
        <v>4.2659357934095671E-2</v>
      </c>
      <c r="J89" s="25">
        <f t="shared" si="37"/>
        <v>4.2783121635129678E-2</v>
      </c>
    </row>
    <row r="90" spans="1:10" x14ac:dyDescent="0.35">
      <c r="A90" s="3" t="s">
        <v>74</v>
      </c>
      <c r="B90" s="25">
        <f t="shared" ref="B90:J90" si="38">B62*B$77</f>
        <v>2.3542636064402721E-2</v>
      </c>
      <c r="C90" s="25">
        <f t="shared" si="38"/>
        <v>1.9754840342302096E-2</v>
      </c>
      <c r="D90" s="25">
        <f t="shared" si="38"/>
        <v>2.2998845577726277E-2</v>
      </c>
      <c r="E90" s="25">
        <f t="shared" si="38"/>
        <v>2.3893955009976417E-2</v>
      </c>
      <c r="F90" s="25">
        <f t="shared" si="38"/>
        <v>2.3709242923101361E-2</v>
      </c>
      <c r="G90" s="25">
        <f t="shared" si="38"/>
        <v>4.318894504492167E-2</v>
      </c>
      <c r="H90" s="25">
        <f t="shared" si="38"/>
        <v>2.1879748724684185E-2</v>
      </c>
      <c r="I90" s="25">
        <f t="shared" si="38"/>
        <v>4.4765992893804098E-2</v>
      </c>
      <c r="J90" s="25">
        <f t="shared" si="38"/>
        <v>3.5566243270259361E-2</v>
      </c>
    </row>
    <row r="91" spans="1:10" x14ac:dyDescent="0.35">
      <c r="A91" s="3" t="s">
        <v>75</v>
      </c>
      <c r="B91" s="25">
        <f t="shared" ref="B91:J91" si="39">B63*B$77</f>
        <v>2.3542636064402721E-2</v>
      </c>
      <c r="C91" s="25">
        <f t="shared" si="39"/>
        <v>2.1071829698455568E-2</v>
      </c>
      <c r="D91" s="25">
        <f t="shared" si="39"/>
        <v>2.4068559325527497E-2</v>
      </c>
      <c r="E91" s="25">
        <f t="shared" si="39"/>
        <v>2.2566513064977728E-2</v>
      </c>
      <c r="F91" s="25">
        <f t="shared" si="39"/>
        <v>2.0439002519914966E-2</v>
      </c>
      <c r="G91" s="25">
        <f t="shared" si="39"/>
        <v>3.2391708783691256E-2</v>
      </c>
      <c r="H91" s="25">
        <f t="shared" si="39"/>
        <v>2.9172998299578912E-2</v>
      </c>
      <c r="I91" s="25">
        <f t="shared" si="39"/>
        <v>4.7399286593439637E-2</v>
      </c>
      <c r="J91" s="25">
        <f t="shared" si="39"/>
        <v>4.2783121635129678E-2</v>
      </c>
    </row>
    <row r="92" spans="1:10" x14ac:dyDescent="0.35">
      <c r="A92" s="3" t="s">
        <v>76</v>
      </c>
      <c r="B92" s="25">
        <f t="shared" ref="B92:J92" si="40">B64*B$77</f>
        <v>1.9535378861951194E-2</v>
      </c>
      <c r="C92" s="25">
        <f t="shared" si="40"/>
        <v>2.1598625440916955E-2</v>
      </c>
      <c r="D92" s="25">
        <f t="shared" si="40"/>
        <v>2.2731417140775971E-2</v>
      </c>
      <c r="E92" s="25">
        <f t="shared" si="40"/>
        <v>2.3362978231976941E-2</v>
      </c>
      <c r="F92" s="25">
        <f t="shared" si="40"/>
        <v>2.452680302389796E-2</v>
      </c>
      <c r="G92" s="25">
        <f t="shared" si="40"/>
        <v>3.2391708783691256E-2</v>
      </c>
      <c r="H92" s="25">
        <f t="shared" si="40"/>
        <v>2.9172998299578912E-2</v>
      </c>
      <c r="I92" s="25">
        <f t="shared" si="40"/>
        <v>4.3186016674022776E-2</v>
      </c>
      <c r="J92" s="25">
        <f t="shared" si="40"/>
        <v>4.2783121635129678E-2</v>
      </c>
    </row>
    <row r="93" spans="1:10" x14ac:dyDescent="0.35">
      <c r="A93" s="3" t="s">
        <v>77</v>
      </c>
      <c r="B93" s="25">
        <f t="shared" ref="B93:J93" si="41">B65*B$77</f>
        <v>2.5045357515322043E-2</v>
      </c>
      <c r="C93" s="25">
        <f t="shared" si="41"/>
        <v>2.3179012668301122E-2</v>
      </c>
      <c r="D93" s="25">
        <f t="shared" si="41"/>
        <v>2.6207986821129944E-2</v>
      </c>
      <c r="E93" s="25">
        <f t="shared" si="41"/>
        <v>2.1239071119979039E-2</v>
      </c>
      <c r="F93" s="25">
        <f t="shared" si="41"/>
        <v>2.3164202855903628E-2</v>
      </c>
      <c r="G93" s="25">
        <f t="shared" si="41"/>
        <v>4.318894504492167E-2</v>
      </c>
      <c r="H93" s="25">
        <f t="shared" si="41"/>
        <v>2.1879748724684185E-2</v>
      </c>
      <c r="I93" s="25">
        <f t="shared" si="41"/>
        <v>4.8452604073293853E-2</v>
      </c>
      <c r="J93" s="25">
        <f t="shared" si="41"/>
        <v>4.2783121635129678E-2</v>
      </c>
    </row>
    <row r="94" spans="1:10" x14ac:dyDescent="0.35">
      <c r="A94" s="3" t="s">
        <v>78</v>
      </c>
      <c r="B94" s="25">
        <f t="shared" ref="B94:J94" si="42">B66*B$77</f>
        <v>2.3041728914096279E-2</v>
      </c>
      <c r="C94" s="25">
        <f t="shared" si="42"/>
        <v>2.3705808410762513E-2</v>
      </c>
      <c r="D94" s="25">
        <f t="shared" si="42"/>
        <v>2.2731417140775971E-2</v>
      </c>
      <c r="E94" s="25">
        <f t="shared" si="42"/>
        <v>2.1239071119979039E-2</v>
      </c>
      <c r="F94" s="25">
        <f t="shared" si="42"/>
        <v>2.1256562620711565E-2</v>
      </c>
      <c r="G94" s="25">
        <f t="shared" si="42"/>
        <v>4.318894504492167E-2</v>
      </c>
      <c r="H94" s="25">
        <f t="shared" si="42"/>
        <v>2.1879748724684185E-2</v>
      </c>
      <c r="I94" s="25">
        <f t="shared" si="42"/>
        <v>4.2132699194168566E-2</v>
      </c>
      <c r="J94" s="25">
        <f t="shared" si="42"/>
        <v>4.2783121635129678E-2</v>
      </c>
    </row>
    <row r="95" spans="1:10" x14ac:dyDescent="0.35">
      <c r="A95" s="3" t="s">
        <v>79</v>
      </c>
      <c r="B95" s="25">
        <f t="shared" ref="B95:J95" si="43">B67*B$77</f>
        <v>2.0036286012257633E-2</v>
      </c>
      <c r="C95" s="25">
        <f t="shared" si="43"/>
        <v>2.4232604153223904E-2</v>
      </c>
      <c r="D95" s="25">
        <f t="shared" si="43"/>
        <v>2.1929131829925053E-2</v>
      </c>
      <c r="E95" s="25">
        <f t="shared" si="43"/>
        <v>2.3893955009976417E-2</v>
      </c>
      <c r="F95" s="25">
        <f t="shared" si="43"/>
        <v>2.3981762956700226E-2</v>
      </c>
      <c r="G95" s="25">
        <f t="shared" si="43"/>
        <v>3.2391708783691256E-2</v>
      </c>
      <c r="H95" s="25">
        <f t="shared" si="43"/>
        <v>2.1879748724684185E-2</v>
      </c>
      <c r="I95" s="25">
        <f t="shared" si="43"/>
        <v>4.3186016674022776E-2</v>
      </c>
      <c r="J95" s="25">
        <f t="shared" si="43"/>
        <v>4.2783121635129678E-2</v>
      </c>
    </row>
    <row r="96" spans="1:10" x14ac:dyDescent="0.35">
      <c r="A96" s="3" t="s">
        <v>80</v>
      </c>
      <c r="B96" s="25">
        <f t="shared" ref="B96:J96" si="44">B68*B$77</f>
        <v>2.1288553888023736E-2</v>
      </c>
      <c r="C96" s="25">
        <f t="shared" si="44"/>
        <v>2.1598625440916955E-2</v>
      </c>
      <c r="D96" s="25">
        <f t="shared" si="44"/>
        <v>2.4068559325527497E-2</v>
      </c>
      <c r="E96" s="25">
        <f t="shared" si="44"/>
        <v>2.2566513064977728E-2</v>
      </c>
      <c r="F96" s="25">
        <f t="shared" si="44"/>
        <v>2.3164202855903628E-2</v>
      </c>
      <c r="G96" s="25">
        <f t="shared" si="44"/>
        <v>3.2391708783691256E-2</v>
      </c>
      <c r="H96" s="25">
        <f t="shared" si="44"/>
        <v>2.1879748724684185E-2</v>
      </c>
      <c r="I96" s="25">
        <f t="shared" si="44"/>
        <v>4.6872627853512525E-2</v>
      </c>
      <c r="J96" s="25">
        <f t="shared" si="44"/>
        <v>4.2783121635129678E-2</v>
      </c>
    </row>
    <row r="97" spans="1:10" x14ac:dyDescent="0.35">
      <c r="A97" s="3" t="s">
        <v>81</v>
      </c>
      <c r="B97" s="25">
        <f t="shared" ref="B97:J97" si="45">B69*B$77</f>
        <v>2.2039914613483397E-2</v>
      </c>
      <c r="C97" s="25">
        <f t="shared" si="45"/>
        <v>2.3705808410762513E-2</v>
      </c>
      <c r="D97" s="25">
        <f t="shared" si="45"/>
        <v>2.0859418082123833E-2</v>
      </c>
      <c r="E97" s="25">
        <f t="shared" si="45"/>
        <v>1.991162917498035E-2</v>
      </c>
      <c r="F97" s="25">
        <f t="shared" si="45"/>
        <v>2.1801602687909299E-2</v>
      </c>
      <c r="G97" s="25">
        <f t="shared" si="45"/>
        <v>3.2391708783691256E-2</v>
      </c>
      <c r="H97" s="25">
        <f t="shared" si="45"/>
        <v>1.4586499149789456E-2</v>
      </c>
      <c r="I97" s="25">
        <f t="shared" si="45"/>
        <v>4.1079381714314349E-2</v>
      </c>
      <c r="J97" s="25">
        <f t="shared" si="45"/>
        <v>4.2783121635129678E-2</v>
      </c>
    </row>
    <row r="98" spans="1:10" x14ac:dyDescent="0.35">
      <c r="A98" s="3" t="s">
        <v>82</v>
      </c>
      <c r="B98" s="25">
        <f t="shared" ref="B98:J98" si="46">B70*B$77</f>
        <v>2.5045357515322043E-2</v>
      </c>
      <c r="C98" s="25">
        <f t="shared" si="46"/>
        <v>2.4232604153223904E-2</v>
      </c>
      <c r="D98" s="25">
        <f t="shared" si="46"/>
        <v>2.2731417140775971E-2</v>
      </c>
      <c r="E98" s="25">
        <f t="shared" si="46"/>
        <v>2.3362978231976941E-2</v>
      </c>
      <c r="F98" s="25">
        <f t="shared" si="46"/>
        <v>2.3164202855903628E-2</v>
      </c>
      <c r="G98" s="25">
        <f t="shared" si="46"/>
        <v>3.2391708783691256E-2</v>
      </c>
      <c r="H98" s="25">
        <f t="shared" si="46"/>
        <v>2.1879748724684185E-2</v>
      </c>
      <c r="I98" s="25">
        <f t="shared" si="46"/>
        <v>4.8979262813220958E-2</v>
      </c>
      <c r="J98" s="25">
        <f t="shared" si="46"/>
        <v>4.2783121635129678E-2</v>
      </c>
    </row>
    <row r="99" spans="1:10" x14ac:dyDescent="0.35">
      <c r="A99" s="3" t="s">
        <v>83</v>
      </c>
      <c r="B99" s="25">
        <f t="shared" ref="B99:J99" si="47">B71*B$77</f>
        <v>2.2290368188636618E-2</v>
      </c>
      <c r="C99" s="25">
        <f t="shared" si="47"/>
        <v>2.1598625440916955E-2</v>
      </c>
      <c r="D99" s="25">
        <f t="shared" si="47"/>
        <v>2.3266274014676583E-2</v>
      </c>
      <c r="E99" s="25">
        <f t="shared" si="47"/>
        <v>2.3893955009976417E-2</v>
      </c>
      <c r="F99" s="25">
        <f t="shared" si="47"/>
        <v>2.1256562620711565E-2</v>
      </c>
      <c r="G99" s="25">
        <f t="shared" si="47"/>
        <v>2.1594472522460835E-2</v>
      </c>
      <c r="H99" s="25">
        <f t="shared" si="47"/>
        <v>2.9172998299578912E-2</v>
      </c>
      <c r="I99" s="25">
        <f t="shared" si="47"/>
        <v>4.1079381714314349E-2</v>
      </c>
      <c r="J99" s="25">
        <f t="shared" si="47"/>
        <v>2.834936490538903E-2</v>
      </c>
    </row>
    <row r="101" spans="1:10" x14ac:dyDescent="0.35">
      <c r="A101" s="14" t="s">
        <v>86</v>
      </c>
    </row>
    <row r="102" spans="1:10" x14ac:dyDescent="0.35">
      <c r="B102" s="28"/>
      <c r="C102" s="28"/>
      <c r="D102" s="28"/>
      <c r="E102" s="28"/>
      <c r="F102" s="28"/>
      <c r="G102" s="28"/>
    </row>
    <row r="103" spans="1:10" x14ac:dyDescent="0.35">
      <c r="B103" s="28"/>
      <c r="C103" s="28"/>
      <c r="D103" s="28"/>
      <c r="E103" s="28"/>
      <c r="F103" s="28"/>
      <c r="G103" s="28"/>
    </row>
    <row r="104" spans="1:10" x14ac:dyDescent="0.35">
      <c r="B104" s="28"/>
      <c r="C104" s="28"/>
      <c r="D104" s="28"/>
      <c r="E104" s="28"/>
      <c r="F104" s="28"/>
      <c r="G104" s="28"/>
    </row>
    <row r="105" spans="1:10" x14ac:dyDescent="0.35">
      <c r="B105" s="28"/>
      <c r="C105" s="28"/>
      <c r="D105" s="28"/>
      <c r="E105" s="28"/>
      <c r="F105" s="28"/>
      <c r="G105" s="28"/>
    </row>
    <row r="106" spans="1:10" x14ac:dyDescent="0.35">
      <c r="B106" s="28"/>
      <c r="C106" s="28"/>
      <c r="D106" s="28"/>
      <c r="E106" s="28"/>
      <c r="F106" s="28"/>
      <c r="G106" s="28"/>
    </row>
    <row r="108" spans="1:10" x14ac:dyDescent="0.35">
      <c r="A108" s="10" t="s">
        <v>87</v>
      </c>
      <c r="B108" s="11" t="s">
        <v>88</v>
      </c>
      <c r="C108" s="11" t="s">
        <v>88</v>
      </c>
      <c r="D108" s="11" t="s">
        <v>88</v>
      </c>
      <c r="E108" s="11" t="s">
        <v>88</v>
      </c>
      <c r="F108" s="11" t="s">
        <v>88</v>
      </c>
      <c r="G108" s="11" t="s">
        <v>88</v>
      </c>
      <c r="H108" s="11" t="s">
        <v>88</v>
      </c>
      <c r="I108" s="11" t="s">
        <v>88</v>
      </c>
      <c r="J108" s="11" t="s">
        <v>89</v>
      </c>
    </row>
    <row r="109" spans="1:10" x14ac:dyDescent="0.35">
      <c r="A109" s="30" t="s">
        <v>63</v>
      </c>
      <c r="B109" s="32" t="s">
        <v>37</v>
      </c>
      <c r="C109" s="32"/>
      <c r="D109" s="32"/>
      <c r="E109" s="32"/>
      <c r="F109" s="32"/>
      <c r="G109" s="32"/>
      <c r="H109" s="32"/>
      <c r="I109" s="32"/>
      <c r="J109" s="32"/>
    </row>
    <row r="110" spans="1:10" x14ac:dyDescent="0.35">
      <c r="A110" s="30"/>
      <c r="B110" s="12" t="s">
        <v>40</v>
      </c>
      <c r="C110" s="12" t="s">
        <v>41</v>
      </c>
      <c r="D110" s="12" t="s">
        <v>42</v>
      </c>
      <c r="E110" s="12" t="s">
        <v>43</v>
      </c>
      <c r="F110" s="12" t="s">
        <v>44</v>
      </c>
      <c r="G110" s="12" t="s">
        <v>45</v>
      </c>
      <c r="H110" s="12" t="s">
        <v>46</v>
      </c>
      <c r="I110" s="12" t="s">
        <v>47</v>
      </c>
      <c r="J110" s="12" t="s">
        <v>48</v>
      </c>
    </row>
    <row r="111" spans="1:10" x14ac:dyDescent="0.35">
      <c r="A111" s="3" t="s">
        <v>90</v>
      </c>
      <c r="B111" s="25">
        <f>MAX(B$80:B$99)</f>
        <v>2.5045357515322043E-2</v>
      </c>
      <c r="C111" s="25">
        <f t="shared" ref="C111:I111" si="48">MAX(C$80:C$99)</f>
        <v>2.5022797766915985E-2</v>
      </c>
      <c r="D111" s="25">
        <f t="shared" si="48"/>
        <v>2.6207986821129944E-2</v>
      </c>
      <c r="E111" s="25">
        <f t="shared" si="48"/>
        <v>2.3893955009976417E-2</v>
      </c>
      <c r="F111" s="25">
        <f t="shared" si="48"/>
        <v>2.452680302389796E-2</v>
      </c>
      <c r="G111" s="25">
        <f t="shared" si="48"/>
        <v>4.318894504492167E-2</v>
      </c>
      <c r="H111" s="25">
        <f t="shared" si="48"/>
        <v>2.9172998299578912E-2</v>
      </c>
      <c r="I111" s="25">
        <f t="shared" si="48"/>
        <v>4.8979262813220958E-2</v>
      </c>
      <c r="J111" s="25">
        <f>MIN(J$80:J$99)</f>
        <v>2.834936490538903E-2</v>
      </c>
    </row>
    <row r="112" spans="1:10" x14ac:dyDescent="0.35">
      <c r="A112" s="3" t="s">
        <v>91</v>
      </c>
      <c r="B112" s="25">
        <f>MIN(B$80:B$99)</f>
        <v>1.9535378861951194E-2</v>
      </c>
      <c r="C112" s="25">
        <f t="shared" ref="C112:I112" si="49">MIN(C$80:C$99)</f>
        <v>1.8437850986148623E-2</v>
      </c>
      <c r="D112" s="25">
        <f t="shared" si="49"/>
        <v>1.8719990586521389E-2</v>
      </c>
      <c r="E112" s="25">
        <f t="shared" si="49"/>
        <v>1.991162917498035E-2</v>
      </c>
      <c r="F112" s="25">
        <f t="shared" si="49"/>
        <v>1.9621442419118368E-2</v>
      </c>
      <c r="G112" s="25">
        <f t="shared" si="49"/>
        <v>2.1594472522460835E-2</v>
      </c>
      <c r="H112" s="25">
        <f t="shared" si="49"/>
        <v>1.4586499149789456E-2</v>
      </c>
      <c r="I112" s="25">
        <f t="shared" si="49"/>
        <v>4.1079381714314349E-2</v>
      </c>
      <c r="J112" s="25">
        <f>MAX(J$80:J$99)</f>
        <v>4.2783121635129678E-2</v>
      </c>
    </row>
    <row r="115" spans="1:7" x14ac:dyDescent="0.35">
      <c r="A115" t="s">
        <v>92</v>
      </c>
    </row>
    <row r="116" spans="1:7" x14ac:dyDescent="0.35">
      <c r="B116" s="28"/>
      <c r="C116" s="28"/>
      <c r="D116" s="28"/>
    </row>
    <row r="117" spans="1:7" x14ac:dyDescent="0.35">
      <c r="B117" s="28"/>
      <c r="C117" s="28"/>
      <c r="D117" s="28"/>
    </row>
    <row r="118" spans="1:7" x14ac:dyDescent="0.35">
      <c r="B118" s="28"/>
      <c r="C118" s="28"/>
      <c r="D118" s="28"/>
    </row>
    <row r="119" spans="1:7" x14ac:dyDescent="0.35">
      <c r="B119" s="28"/>
      <c r="C119" s="28"/>
      <c r="D119" s="28"/>
    </row>
    <row r="120" spans="1:7" x14ac:dyDescent="0.35">
      <c r="B120" s="28"/>
      <c r="C120" s="28"/>
      <c r="D120" s="28"/>
    </row>
    <row r="122" spans="1:7" x14ac:dyDescent="0.35">
      <c r="A122" s="29" t="s">
        <v>93</v>
      </c>
      <c r="B122" s="3" t="str">
        <f>A80</f>
        <v>A1</v>
      </c>
      <c r="C122" s="25">
        <f>SQRT((($B$111-B80)^2)+(($C$111-C80)^2)+(($D$111-D80)^2)+(($E$111-E80)^2)+(($F$111-F80)^2)+(($G$111-G80)^2)+(($H$111-H80)^2)+(($I$111-I80)^2)+(($J$111-J80)^2))</f>
        <v>1.3640463778235632E-2</v>
      </c>
      <c r="D122" s="29" t="s">
        <v>94</v>
      </c>
      <c r="E122" s="3" t="str">
        <f>B122</f>
        <v>A1</v>
      </c>
      <c r="F122" s="25">
        <f>SQRT(((B80-$B$112)^2)+((C80-$C$112)^2)+((D80-$D$112)^2)+((E80-$E$112)^2)+((F80-$F$112)^2)+((G80-$G$112)^2)+((H80-$H$112)^2)+((I80-$I$112)^2)+((J80-$J$112)^2))</f>
        <v>2.4866683221477066E-2</v>
      </c>
      <c r="G122" s="1"/>
    </row>
    <row r="123" spans="1:7" x14ac:dyDescent="0.35">
      <c r="A123" s="29"/>
      <c r="B123" s="3" t="str">
        <f t="shared" ref="B123:B141" si="50">A81</f>
        <v>A2</v>
      </c>
      <c r="C123" s="25">
        <f>SQRT((($B$111-B81)^2)+(($C$111-C81)^2)+(($D$111-D81)^2)+(($E$111-E81)^2)+(($F$111-F81)^2)+(($G$111-G81)^2)+(($H$111-H81)^2)+(($I$111-I81)^2)+(($J$111-J81)^2))</f>
        <v>1.6416787361535897E-2</v>
      </c>
      <c r="D123" s="29"/>
      <c r="E123" s="3" t="str">
        <f t="shared" ref="E123:E141" si="51">B123</f>
        <v>A2</v>
      </c>
      <c r="F123" s="25">
        <f t="shared" ref="F123:F141" si="52">SQRT(((B81-$B$112)^2)+((C81-$C$112)^2)+((D81-$D$112)^2)+((E81-$E$112)^2)+((F81-$F$112)^2)+((G81-$G$112)^2)+((H81-$H$112)^2)+((I81-$I$112)^2)+((J81-$J$112)^2))</f>
        <v>2.0667299759300529E-2</v>
      </c>
      <c r="G123" s="1"/>
    </row>
    <row r="124" spans="1:7" x14ac:dyDescent="0.35">
      <c r="A124" s="29"/>
      <c r="B124" s="3" t="str">
        <f t="shared" si="50"/>
        <v>A3</v>
      </c>
      <c r="C124" s="25">
        <f t="shared" ref="C124:C141" si="53">SQRT((($B$111-B82)^2)+(($C$111-C82)^2)+(($D$111-D82)^2)+(($E$111-E82)^2)+(($F$111-F82)^2)+(($G$111-G82)^2)+(($H$111-H82)^2)+(($I$111-I82)^2)+(($J$111-J82)^2))</f>
        <v>2.8454064558857482E-2</v>
      </c>
      <c r="D124" s="29"/>
      <c r="E124" s="3" t="str">
        <f t="shared" si="51"/>
        <v>A3</v>
      </c>
      <c r="F124" s="25">
        <f t="shared" si="52"/>
        <v>1.046350600377188E-2</v>
      </c>
      <c r="G124" s="1"/>
    </row>
    <row r="125" spans="1:7" x14ac:dyDescent="0.35">
      <c r="A125" s="29"/>
      <c r="B125" s="3" t="str">
        <f t="shared" si="50"/>
        <v>A4</v>
      </c>
      <c r="C125" s="25">
        <f t="shared" si="53"/>
        <v>2.4634764490382152E-2</v>
      </c>
      <c r="D125" s="29"/>
      <c r="E125" s="3" t="str">
        <f t="shared" si="51"/>
        <v>A4</v>
      </c>
      <c r="F125" s="25">
        <f t="shared" si="52"/>
        <v>1.3391826501459798E-2</v>
      </c>
    </row>
    <row r="126" spans="1:7" x14ac:dyDescent="0.35">
      <c r="A126" s="29"/>
      <c r="B126" s="3" t="str">
        <f t="shared" si="50"/>
        <v>A5</v>
      </c>
      <c r="C126" s="25">
        <f t="shared" si="53"/>
        <v>2.0662299002299229E-2</v>
      </c>
      <c r="D126" s="29"/>
      <c r="E126" s="3" t="str">
        <f t="shared" si="51"/>
        <v>A5</v>
      </c>
      <c r="F126" s="25">
        <f t="shared" si="52"/>
        <v>1.66043137111123E-2</v>
      </c>
    </row>
    <row r="127" spans="1:7" x14ac:dyDescent="0.35">
      <c r="A127" s="29"/>
      <c r="B127" s="3" t="str">
        <f t="shared" si="50"/>
        <v>A6</v>
      </c>
      <c r="C127" s="25">
        <f t="shared" si="53"/>
        <v>1.5237284975784443E-2</v>
      </c>
      <c r="D127" s="29"/>
      <c r="E127" s="3" t="str">
        <f t="shared" si="51"/>
        <v>A6</v>
      </c>
      <c r="F127" s="25">
        <f t="shared" si="52"/>
        <v>2.1645286251572061E-2</v>
      </c>
    </row>
    <row r="128" spans="1:7" x14ac:dyDescent="0.35">
      <c r="A128" s="29"/>
      <c r="B128" s="3" t="str">
        <f t="shared" si="50"/>
        <v>A7</v>
      </c>
      <c r="C128" s="25">
        <f t="shared" si="53"/>
        <v>2.0392498498135229E-2</v>
      </c>
      <c r="D128" s="29"/>
      <c r="E128" s="3" t="str">
        <f t="shared" si="51"/>
        <v>A7</v>
      </c>
      <c r="F128" s="25">
        <f t="shared" si="52"/>
        <v>1.6516386332933182E-2</v>
      </c>
    </row>
    <row r="129" spans="1:6" x14ac:dyDescent="0.35">
      <c r="A129" s="29"/>
      <c r="B129" s="3" t="str">
        <f t="shared" si="50"/>
        <v>A8</v>
      </c>
      <c r="C129" s="25">
        <f t="shared" si="53"/>
        <v>2.5781943512123626E-2</v>
      </c>
      <c r="D129" s="29"/>
      <c r="E129" s="3" t="str">
        <f t="shared" si="51"/>
        <v>A8</v>
      </c>
      <c r="F129" s="25">
        <f t="shared" si="52"/>
        <v>1.2452545155420125E-2</v>
      </c>
    </row>
    <row r="130" spans="1:6" x14ac:dyDescent="0.35">
      <c r="A130" s="29"/>
      <c r="B130" s="3" t="str">
        <f t="shared" si="50"/>
        <v>A9</v>
      </c>
      <c r="C130" s="25">
        <f t="shared" si="53"/>
        <v>2.2852540190199333E-2</v>
      </c>
      <c r="D130" s="29"/>
      <c r="E130" s="3" t="str">
        <f t="shared" si="51"/>
        <v>A9</v>
      </c>
      <c r="F130" s="25">
        <f t="shared" si="52"/>
        <v>1.4147924627955027E-2</v>
      </c>
    </row>
    <row r="131" spans="1:6" x14ac:dyDescent="0.35">
      <c r="A131" s="29"/>
      <c r="B131" s="3" t="str">
        <f t="shared" si="50"/>
        <v>A10</v>
      </c>
      <c r="C131" s="25">
        <f t="shared" si="53"/>
        <v>2.866395514745548E-2</v>
      </c>
      <c r="D131" s="29"/>
      <c r="E131" s="3" t="str">
        <f t="shared" si="51"/>
        <v>A10</v>
      </c>
      <c r="F131" s="25">
        <f t="shared" si="52"/>
        <v>1.1043229142150142E-2</v>
      </c>
    </row>
    <row r="132" spans="1:6" x14ac:dyDescent="0.35">
      <c r="A132" s="29"/>
      <c r="B132" s="3" t="str">
        <f t="shared" si="50"/>
        <v>A11</v>
      </c>
      <c r="C132" s="25">
        <f t="shared" si="53"/>
        <v>1.280636581290825E-2</v>
      </c>
      <c r="D132" s="29"/>
      <c r="E132" s="3" t="str">
        <f t="shared" si="51"/>
        <v>A11</v>
      </c>
      <c r="F132" s="25">
        <f t="shared" si="52"/>
        <v>2.5570634945384346E-2</v>
      </c>
    </row>
    <row r="133" spans="1:6" x14ac:dyDescent="0.35">
      <c r="A133" s="29"/>
      <c r="B133" s="3" t="str">
        <f t="shared" si="50"/>
        <v>A12</v>
      </c>
      <c r="C133" s="25">
        <f t="shared" si="53"/>
        <v>1.9191864281328404E-2</v>
      </c>
      <c r="D133" s="29"/>
      <c r="E133" s="3" t="str">
        <f t="shared" si="51"/>
        <v>A12</v>
      </c>
      <c r="F133" s="25">
        <f t="shared" si="52"/>
        <v>2.0702836054414635E-2</v>
      </c>
    </row>
    <row r="134" spans="1:6" x14ac:dyDescent="0.35">
      <c r="A134" s="29"/>
      <c r="B134" s="3" t="str">
        <f t="shared" si="50"/>
        <v>A13</v>
      </c>
      <c r="C134" s="25">
        <f t="shared" si="53"/>
        <v>2.0320645634510935E-2</v>
      </c>
      <c r="D134" s="29"/>
      <c r="E134" s="3" t="str">
        <f t="shared" si="51"/>
        <v>A13</v>
      </c>
      <c r="F134" s="25">
        <f t="shared" si="52"/>
        <v>1.9895743019836001E-2</v>
      </c>
    </row>
    <row r="135" spans="1:6" x14ac:dyDescent="0.35">
      <c r="A135" s="29"/>
      <c r="B135" s="3" t="str">
        <f t="shared" si="50"/>
        <v>A14</v>
      </c>
      <c r="C135" s="25">
        <f t="shared" si="53"/>
        <v>1.6556171758605225E-2</v>
      </c>
      <c r="D135" s="29"/>
      <c r="E135" s="3" t="str">
        <f t="shared" si="51"/>
        <v>A14</v>
      </c>
      <c r="F135" s="25">
        <f t="shared" si="52"/>
        <v>2.6402631704740945E-2</v>
      </c>
    </row>
    <row r="136" spans="1:6" x14ac:dyDescent="0.35">
      <c r="A136" s="29"/>
      <c r="B136" s="3" t="str">
        <f t="shared" si="50"/>
        <v>A15</v>
      </c>
      <c r="C136" s="25">
        <f t="shared" si="53"/>
        <v>1.854666175156585E-2</v>
      </c>
      <c r="D136" s="29"/>
      <c r="E136" s="3" t="str">
        <f t="shared" si="51"/>
        <v>A15</v>
      </c>
      <c r="F136" s="25">
        <f t="shared" si="52"/>
        <v>2.4107993278273617E-2</v>
      </c>
    </row>
    <row r="137" spans="1:6" x14ac:dyDescent="0.35">
      <c r="A137" s="29"/>
      <c r="B137" s="3" t="str">
        <f>A95</f>
        <v>A16</v>
      </c>
      <c r="C137" s="25">
        <f t="shared" si="53"/>
        <v>2.1353868651505299E-2</v>
      </c>
      <c r="D137" s="29"/>
      <c r="E137" s="3" t="str">
        <f t="shared" si="51"/>
        <v>A16</v>
      </c>
      <c r="F137" s="25">
        <f t="shared" si="52"/>
        <v>1.5912563750169351E-2</v>
      </c>
    </row>
    <row r="138" spans="1:6" x14ac:dyDescent="0.35">
      <c r="A138" s="29"/>
      <c r="B138" s="3" t="str">
        <f t="shared" si="50"/>
        <v>A17</v>
      </c>
      <c r="C138" s="25">
        <f t="shared" si="53"/>
        <v>2.0410230409910846E-2</v>
      </c>
      <c r="D138" s="29"/>
      <c r="E138" s="3" t="str">
        <f t="shared" si="51"/>
        <v>A17</v>
      </c>
      <c r="F138" s="25">
        <f t="shared" si="52"/>
        <v>1.6266664268851132E-2</v>
      </c>
    </row>
    <row r="139" spans="1:6" x14ac:dyDescent="0.35">
      <c r="A139" s="29"/>
      <c r="B139" s="3" t="str">
        <f t="shared" si="50"/>
        <v>A18</v>
      </c>
      <c r="C139" s="25">
        <f t="shared" si="53"/>
        <v>2.5743886546547124E-2</v>
      </c>
      <c r="D139" s="29"/>
      <c r="E139" s="3" t="str">
        <f t="shared" si="51"/>
        <v>A18</v>
      </c>
      <c r="F139" s="25">
        <f t="shared" si="52"/>
        <v>1.2646526576322486E-2</v>
      </c>
    </row>
    <row r="140" spans="1:6" x14ac:dyDescent="0.35">
      <c r="A140" s="29"/>
      <c r="B140" s="3" t="str">
        <f t="shared" si="50"/>
        <v>A19</v>
      </c>
      <c r="C140" s="25">
        <f t="shared" si="53"/>
        <v>1.9823084821034634E-2</v>
      </c>
      <c r="D140" s="29"/>
      <c r="E140" s="3" t="str">
        <f t="shared" si="51"/>
        <v>A19</v>
      </c>
      <c r="F140" s="25">
        <f t="shared" si="52"/>
        <v>1.8348663588206787E-2</v>
      </c>
    </row>
    <row r="141" spans="1:6" x14ac:dyDescent="0.35">
      <c r="A141" s="29"/>
      <c r="B141" s="3" t="str">
        <f t="shared" si="50"/>
        <v>A20</v>
      </c>
      <c r="C141" s="25">
        <f t="shared" si="53"/>
        <v>2.382000070820214E-2</v>
      </c>
      <c r="D141" s="29"/>
      <c r="E141" s="3" t="str">
        <f t="shared" si="51"/>
        <v>A20</v>
      </c>
      <c r="F141" s="25">
        <f t="shared" si="52"/>
        <v>2.186048906733476E-2</v>
      </c>
    </row>
    <row r="144" spans="1:6" x14ac:dyDescent="0.35">
      <c r="A144" t="s">
        <v>95</v>
      </c>
    </row>
    <row r="145" spans="1:3" x14ac:dyDescent="0.35">
      <c r="B145" s="28"/>
      <c r="C145" s="28"/>
    </row>
    <row r="146" spans="1:3" x14ac:dyDescent="0.35">
      <c r="B146" s="28"/>
      <c r="C146" s="28"/>
    </row>
    <row r="147" spans="1:3" x14ac:dyDescent="0.35">
      <c r="B147" s="28"/>
      <c r="C147" s="28"/>
    </row>
    <row r="148" spans="1:3" x14ac:dyDescent="0.35">
      <c r="A148" s="2" t="s">
        <v>96</v>
      </c>
      <c r="B148" s="2" t="s">
        <v>97</v>
      </c>
      <c r="C148" s="2" t="s">
        <v>98</v>
      </c>
    </row>
    <row r="149" spans="1:3" x14ac:dyDescent="0.35">
      <c r="A149" s="2" t="s">
        <v>64</v>
      </c>
      <c r="B149" s="26">
        <f>F122/(F122+C122)</f>
        <v>0.64576799786446382</v>
      </c>
      <c r="C149" s="2">
        <f>RANK(B149,$B$149:$B$168,0)</f>
        <v>2</v>
      </c>
    </row>
    <row r="150" spans="1:3" x14ac:dyDescent="0.35">
      <c r="A150" s="2" t="s">
        <v>65</v>
      </c>
      <c r="B150" s="26">
        <f>F123/(F123+C123)</f>
        <v>0.55730911460641563</v>
      </c>
      <c r="C150" s="2">
        <f t="shared" ref="C150:C168" si="54">RANK(B150,$B$149:$B$168,0)</f>
        <v>6</v>
      </c>
    </row>
    <row r="151" spans="1:3" x14ac:dyDescent="0.35">
      <c r="A151" s="2" t="s">
        <v>66</v>
      </c>
      <c r="B151" s="26">
        <f t="shared" ref="B151:B168" si="55">F124/(F124+C124)</f>
        <v>0.26886328854811592</v>
      </c>
      <c r="C151" s="2">
        <f t="shared" si="54"/>
        <v>20</v>
      </c>
    </row>
    <row r="152" spans="1:3" x14ac:dyDescent="0.35">
      <c r="A152" s="2" t="s">
        <v>67</v>
      </c>
      <c r="B152" s="26">
        <f t="shared" si="55"/>
        <v>0.35217005132889295</v>
      </c>
      <c r="C152" s="2">
        <f t="shared" si="54"/>
        <v>16</v>
      </c>
    </row>
    <row r="153" spans="1:3" x14ac:dyDescent="0.35">
      <c r="A153" s="2" t="s">
        <v>68</v>
      </c>
      <c r="B153" s="26">
        <f t="shared" si="55"/>
        <v>0.44555468023893491</v>
      </c>
      <c r="C153" s="2">
        <f t="shared" si="54"/>
        <v>12</v>
      </c>
    </row>
    <row r="154" spans="1:3" x14ac:dyDescent="0.35">
      <c r="A154" s="2" t="s">
        <v>69</v>
      </c>
      <c r="B154" s="26">
        <f t="shared" si="55"/>
        <v>0.58687031655529864</v>
      </c>
      <c r="C154" s="2">
        <f t="shared" si="54"/>
        <v>4</v>
      </c>
    </row>
    <row r="155" spans="1:3" x14ac:dyDescent="0.35">
      <c r="A155" s="2" t="s">
        <v>70</v>
      </c>
      <c r="B155" s="26">
        <f t="shared" si="55"/>
        <v>0.44749079817850129</v>
      </c>
      <c r="C155" s="2">
        <f t="shared" si="54"/>
        <v>11</v>
      </c>
    </row>
    <row r="156" spans="1:3" x14ac:dyDescent="0.35">
      <c r="A156" s="2" t="s">
        <v>71</v>
      </c>
      <c r="B156" s="26">
        <f t="shared" si="55"/>
        <v>0.32568881105478892</v>
      </c>
      <c r="C156" s="2">
        <f t="shared" si="54"/>
        <v>18</v>
      </c>
    </row>
    <row r="157" spans="1:3" x14ac:dyDescent="0.35">
      <c r="A157" s="2" t="s">
        <v>72</v>
      </c>
      <c r="B157" s="26">
        <f t="shared" si="55"/>
        <v>0.38237153769520532</v>
      </c>
      <c r="C157" s="2">
        <f t="shared" si="54"/>
        <v>15</v>
      </c>
    </row>
    <row r="158" spans="1:3" x14ac:dyDescent="0.35">
      <c r="A158" s="2" t="s">
        <v>73</v>
      </c>
      <c r="B158" s="26">
        <f t="shared" si="55"/>
        <v>0.27811665167708682</v>
      </c>
      <c r="C158" s="2">
        <f t="shared" si="54"/>
        <v>19</v>
      </c>
    </row>
    <row r="159" spans="1:3" x14ac:dyDescent="0.35">
      <c r="A159" s="2" t="s">
        <v>74</v>
      </c>
      <c r="B159" s="26">
        <f t="shared" si="55"/>
        <v>0.66630102509662592</v>
      </c>
      <c r="C159" s="2">
        <f t="shared" si="54"/>
        <v>1</v>
      </c>
    </row>
    <row r="160" spans="1:3" x14ac:dyDescent="0.35">
      <c r="A160" s="2" t="s">
        <v>75</v>
      </c>
      <c r="B160" s="26">
        <f t="shared" si="55"/>
        <v>0.51893699865358434</v>
      </c>
      <c r="C160" s="2">
        <f t="shared" si="54"/>
        <v>7</v>
      </c>
    </row>
    <row r="161" spans="1:4" x14ac:dyDescent="0.35">
      <c r="A161" s="2" t="s">
        <v>76</v>
      </c>
      <c r="B161" s="26">
        <f t="shared" si="55"/>
        <v>0.49471729525086278</v>
      </c>
      <c r="C161" s="2">
        <f t="shared" si="54"/>
        <v>8</v>
      </c>
    </row>
    <row r="162" spans="1:4" x14ac:dyDescent="0.35">
      <c r="A162" s="2" t="s">
        <v>77</v>
      </c>
      <c r="B162" s="26">
        <f t="shared" si="55"/>
        <v>0.6146035172340989</v>
      </c>
      <c r="C162" s="2">
        <f t="shared" si="54"/>
        <v>3</v>
      </c>
    </row>
    <row r="163" spans="1:4" x14ac:dyDescent="0.35">
      <c r="A163" s="2" t="s">
        <v>78</v>
      </c>
      <c r="B163" s="26">
        <f t="shared" si="55"/>
        <v>0.56519020635399919</v>
      </c>
      <c r="C163" s="2">
        <f t="shared" si="54"/>
        <v>5</v>
      </c>
    </row>
    <row r="164" spans="1:4" x14ac:dyDescent="0.35">
      <c r="A164" s="2" t="s">
        <v>79</v>
      </c>
      <c r="B164" s="26">
        <f t="shared" si="55"/>
        <v>0.42699455581517598</v>
      </c>
      <c r="C164" s="2">
        <f t="shared" si="54"/>
        <v>14</v>
      </c>
    </row>
    <row r="165" spans="1:4" x14ac:dyDescent="0.35">
      <c r="A165" s="2" t="s">
        <v>80</v>
      </c>
      <c r="B165" s="26">
        <f t="shared" si="55"/>
        <v>0.44351258227623241</v>
      </c>
      <c r="C165" s="2">
        <f t="shared" si="54"/>
        <v>13</v>
      </c>
    </row>
    <row r="166" spans="1:4" x14ac:dyDescent="0.35">
      <c r="A166" s="2" t="s">
        <v>81</v>
      </c>
      <c r="B166" s="26">
        <f t="shared" si="55"/>
        <v>0.32941887173359968</v>
      </c>
      <c r="C166" s="2">
        <f t="shared" si="54"/>
        <v>17</v>
      </c>
    </row>
    <row r="167" spans="1:4" x14ac:dyDescent="0.35">
      <c r="A167" s="2" t="s">
        <v>82</v>
      </c>
      <c r="B167" s="26">
        <f t="shared" si="55"/>
        <v>0.48068700944713744</v>
      </c>
      <c r="C167" s="2">
        <f t="shared" si="54"/>
        <v>9</v>
      </c>
    </row>
    <row r="168" spans="1:4" x14ac:dyDescent="0.35">
      <c r="A168" s="2" t="s">
        <v>83</v>
      </c>
      <c r="B168" s="26">
        <f t="shared" si="55"/>
        <v>0.47855198520751463</v>
      </c>
      <c r="C168" s="2">
        <f t="shared" si="54"/>
        <v>10</v>
      </c>
    </row>
    <row r="171" spans="1:4" x14ac:dyDescent="0.35">
      <c r="A171" s="14" t="s">
        <v>99</v>
      </c>
    </row>
    <row r="172" spans="1:4" x14ac:dyDescent="0.35">
      <c r="A172" s="17" t="s">
        <v>98</v>
      </c>
      <c r="B172" s="17" t="s">
        <v>100</v>
      </c>
      <c r="C172" s="27" t="s">
        <v>3</v>
      </c>
      <c r="D172" s="27"/>
    </row>
    <row r="173" spans="1:4" x14ac:dyDescent="0.35">
      <c r="A173" s="17">
        <v>1</v>
      </c>
      <c r="B173" s="17" t="s">
        <v>74</v>
      </c>
      <c r="C173" s="18" t="s">
        <v>25</v>
      </c>
      <c r="D173" s="18"/>
    </row>
    <row r="174" spans="1:4" x14ac:dyDescent="0.35">
      <c r="A174" s="17">
        <v>2</v>
      </c>
      <c r="B174" s="17" t="s">
        <v>64</v>
      </c>
      <c r="C174" s="18" t="s">
        <v>15</v>
      </c>
      <c r="D174" s="18"/>
    </row>
    <row r="175" spans="1:4" x14ac:dyDescent="0.35">
      <c r="A175" s="17">
        <v>3</v>
      </c>
      <c r="B175" s="17" t="s">
        <v>77</v>
      </c>
      <c r="C175" s="18" t="s">
        <v>28</v>
      </c>
      <c r="D175" s="18"/>
    </row>
    <row r="176" spans="1:4" x14ac:dyDescent="0.35">
      <c r="A176" s="17">
        <v>4</v>
      </c>
      <c r="B176" s="17" t="s">
        <v>69</v>
      </c>
      <c r="C176" s="18" t="s">
        <v>20</v>
      </c>
      <c r="D176" s="18"/>
    </row>
    <row r="177" spans="1:4" x14ac:dyDescent="0.35">
      <c r="A177" s="17">
        <v>5</v>
      </c>
      <c r="B177" s="17" t="s">
        <v>78</v>
      </c>
      <c r="C177" s="18" t="s">
        <v>29</v>
      </c>
      <c r="D177" s="18"/>
    </row>
    <row r="178" spans="1:4" x14ac:dyDescent="0.35">
      <c r="A178" s="17">
        <v>6</v>
      </c>
      <c r="B178" s="17" t="s">
        <v>65</v>
      </c>
      <c r="C178" s="18" t="s">
        <v>16</v>
      </c>
      <c r="D178" s="18"/>
    </row>
    <row r="179" spans="1:4" x14ac:dyDescent="0.35">
      <c r="A179" s="17">
        <v>7</v>
      </c>
      <c r="B179" s="19" t="s">
        <v>75</v>
      </c>
      <c r="C179" s="15" t="s">
        <v>26</v>
      </c>
      <c r="D179" s="21"/>
    </row>
    <row r="180" spans="1:4" x14ac:dyDescent="0.35">
      <c r="A180" s="17">
        <v>8</v>
      </c>
      <c r="B180" s="19" t="s">
        <v>76</v>
      </c>
      <c r="C180" s="22" t="s">
        <v>27</v>
      </c>
      <c r="D180" s="16"/>
    </row>
    <row r="181" spans="1:4" x14ac:dyDescent="0.35">
      <c r="A181" s="17">
        <v>9</v>
      </c>
      <c r="B181" s="17" t="s">
        <v>82</v>
      </c>
      <c r="C181" s="20" t="s">
        <v>34</v>
      </c>
      <c r="D181" s="18"/>
    </row>
    <row r="182" spans="1:4" x14ac:dyDescent="0.35">
      <c r="A182" s="17">
        <v>10</v>
      </c>
      <c r="B182" s="17" t="s">
        <v>83</v>
      </c>
      <c r="C182" s="18" t="s">
        <v>33</v>
      </c>
      <c r="D182" s="18"/>
    </row>
    <row r="183" spans="1:4" x14ac:dyDescent="0.35">
      <c r="A183" s="17">
        <v>11</v>
      </c>
      <c r="B183" s="17" t="s">
        <v>70</v>
      </c>
      <c r="C183" s="18" t="s">
        <v>21</v>
      </c>
      <c r="D183" s="18"/>
    </row>
    <row r="184" spans="1:4" x14ac:dyDescent="0.35">
      <c r="A184" s="17">
        <v>12</v>
      </c>
      <c r="B184" s="17" t="s">
        <v>68</v>
      </c>
      <c r="C184" s="18" t="s">
        <v>19</v>
      </c>
      <c r="D184" s="18"/>
    </row>
    <row r="185" spans="1:4" x14ac:dyDescent="0.35">
      <c r="A185" s="17">
        <v>13</v>
      </c>
      <c r="B185" s="17" t="s">
        <v>80</v>
      </c>
      <c r="C185" s="18" t="s">
        <v>31</v>
      </c>
      <c r="D185" s="18"/>
    </row>
    <row r="186" spans="1:4" x14ac:dyDescent="0.35">
      <c r="A186" s="17">
        <v>14</v>
      </c>
      <c r="B186" s="17" t="s">
        <v>79</v>
      </c>
      <c r="C186" s="18" t="s">
        <v>30</v>
      </c>
      <c r="D186" s="18"/>
    </row>
    <row r="187" spans="1:4" x14ac:dyDescent="0.35">
      <c r="A187" s="17">
        <v>15</v>
      </c>
      <c r="B187" s="17" t="s">
        <v>72</v>
      </c>
      <c r="C187" s="18" t="s">
        <v>23</v>
      </c>
      <c r="D187" s="18"/>
    </row>
    <row r="188" spans="1:4" x14ac:dyDescent="0.35">
      <c r="A188" s="17">
        <v>16</v>
      </c>
      <c r="B188" s="17" t="s">
        <v>67</v>
      </c>
      <c r="C188" s="18" t="s">
        <v>18</v>
      </c>
      <c r="D188" s="18"/>
    </row>
    <row r="189" spans="1:4" x14ac:dyDescent="0.35">
      <c r="A189" s="17">
        <v>17</v>
      </c>
      <c r="B189" s="17" t="s">
        <v>81</v>
      </c>
      <c r="C189" s="18" t="s">
        <v>32</v>
      </c>
      <c r="D189" s="18"/>
    </row>
    <row r="190" spans="1:4" x14ac:dyDescent="0.35">
      <c r="A190" s="17">
        <v>18</v>
      </c>
      <c r="B190" s="17" t="s">
        <v>71</v>
      </c>
      <c r="C190" s="18" t="s">
        <v>22</v>
      </c>
      <c r="D190" s="18"/>
    </row>
    <row r="191" spans="1:4" x14ac:dyDescent="0.35">
      <c r="A191" s="17">
        <v>19</v>
      </c>
      <c r="B191" s="17" t="s">
        <v>73</v>
      </c>
      <c r="C191" s="18" t="s">
        <v>24</v>
      </c>
      <c r="D191" s="18"/>
    </row>
    <row r="192" spans="1:4" x14ac:dyDescent="0.35">
      <c r="A192" s="17">
        <v>20</v>
      </c>
      <c r="B192" s="17" t="s">
        <v>66</v>
      </c>
      <c r="C192" s="18" t="s">
        <v>17</v>
      </c>
      <c r="D192" s="18"/>
    </row>
  </sheetData>
  <autoFilter ref="A172:D192" xr:uid="{32276A68-E2A9-4546-B2C6-3B3683F3F2B8}">
    <filterColumn colId="2" showButton="0"/>
    <sortState xmlns:xlrd2="http://schemas.microsoft.com/office/spreadsheetml/2017/richdata2" ref="A173:D192">
      <sortCondition ref="A172:A192"/>
    </sortState>
  </autoFilter>
  <mergeCells count="54">
    <mergeCell ref="A6:A8"/>
    <mergeCell ref="D7:H7"/>
    <mergeCell ref="I7:I8"/>
    <mergeCell ref="E102:G106"/>
    <mergeCell ref="B145:C147"/>
    <mergeCell ref="B18:C1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33:C33"/>
    <mergeCell ref="J7:J8"/>
    <mergeCell ref="K7:K8"/>
    <mergeCell ref="L7:L8"/>
    <mergeCell ref="D6:L6"/>
    <mergeCell ref="B6:C8"/>
    <mergeCell ref="B19:C19"/>
    <mergeCell ref="B20:C20"/>
    <mergeCell ref="B21:C21"/>
    <mergeCell ref="B22:C22"/>
    <mergeCell ref="B23:C23"/>
    <mergeCell ref="B24:C24"/>
    <mergeCell ref="B25:C25"/>
    <mergeCell ref="B27:C27"/>
    <mergeCell ref="B26:C26"/>
    <mergeCell ref="B28:C28"/>
    <mergeCell ref="B32:C32"/>
    <mergeCell ref="B74:D76"/>
    <mergeCell ref="B34:C34"/>
    <mergeCell ref="B35:C35"/>
    <mergeCell ref="B36:C36"/>
    <mergeCell ref="B37:C37"/>
    <mergeCell ref="B38:C38"/>
    <mergeCell ref="B39:C39"/>
    <mergeCell ref="A44:E44"/>
    <mergeCell ref="B40:C40"/>
    <mergeCell ref="B41:C41"/>
    <mergeCell ref="A50:A51"/>
    <mergeCell ref="B50:J50"/>
    <mergeCell ref="B46:D48"/>
    <mergeCell ref="C172:D172"/>
    <mergeCell ref="B116:D120"/>
    <mergeCell ref="A122:A141"/>
    <mergeCell ref="D122:D141"/>
    <mergeCell ref="A78:A79"/>
    <mergeCell ref="B78:J78"/>
    <mergeCell ref="B102:D106"/>
    <mergeCell ref="A109:A110"/>
    <mergeCell ref="B109:J109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Bella Sonia</dc:creator>
  <cp:lastModifiedBy>Bella Sonia</cp:lastModifiedBy>
  <dcterms:created xsi:type="dcterms:W3CDTF">2023-05-22T04:13:33Z</dcterms:created>
  <dcterms:modified xsi:type="dcterms:W3CDTF">2023-06-13T01:24:56Z</dcterms:modified>
</cp:coreProperties>
</file>