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autoCompressPictures="0"/>
  <bookViews>
    <workbookView xWindow="0" yWindow="280" windowWidth="25620" windowHeight="16480" tabRatio="117"/>
  </bookViews>
  <sheets>
    <sheet name="Sheet1" sheetId="1" r:id="rId1"/>
    <sheet name="Sheet2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21" i="1" l="1"/>
  <c r="S21" i="1"/>
  <c r="O31" i="1"/>
  <c r="N31" i="1"/>
  <c r="O30" i="1"/>
  <c r="N30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7" i="1"/>
  <c r="Q5" i="1"/>
  <c r="O5" i="1"/>
  <c r="J5" i="1"/>
  <c r="L5" i="1"/>
  <c r="Q4" i="1"/>
  <c r="O4" i="1"/>
  <c r="J4" i="1"/>
  <c r="L4" i="1"/>
  <c r="Q3" i="1"/>
  <c r="O3" i="1"/>
  <c r="J3" i="1"/>
  <c r="K3" i="1"/>
</calcChain>
</file>

<file path=xl/sharedStrings.xml><?xml version="1.0" encoding="utf-8"?>
<sst xmlns="http://schemas.openxmlformats.org/spreadsheetml/2006/main" count="28" uniqueCount="24">
  <si>
    <t>total size(byte)</t>
  </si>
  <si>
    <t>read size(byte)</t>
  </si>
  <si>
    <t>write size(byte)</t>
  </si>
  <si>
    <t>read/write</t>
  </si>
  <si>
    <t>read locality size(byte)</t>
  </si>
  <si>
    <t>read locality size/total size</t>
  </si>
  <si>
    <t>read locality size/read size</t>
  </si>
  <si>
    <t>Percent of IO can be buffered(read locality size+write size)/total size</t>
  </si>
  <si>
    <t>hdd</t>
  </si>
  <si>
    <t>IO time(s)</t>
  </si>
  <si>
    <t>compute time(s)</t>
  </si>
  <si>
    <t>total time(xtqh0)</t>
  </si>
  <si>
    <t>amazon s3</t>
  </si>
  <si>
    <t>ssd(sys+user)</t>
  </si>
  <si>
    <t>montage</t>
  </si>
  <si>
    <t>povray</t>
  </si>
  <si>
    <t>amazon</t>
  </si>
  <si>
    <t>real</t>
  </si>
  <si>
    <t>user</t>
  </si>
  <si>
    <t>sys</t>
  </si>
  <si>
    <t>tot</t>
  </si>
  <si>
    <t>Montage</t>
  </si>
  <si>
    <t>POV-Ray</t>
  </si>
  <si>
    <t>Supernovae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</si>
</sst>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  <family val="2"/>
      <charset val="1"/>
    </font>
    <font>
      <u/>
      <sz val="10"/>
      <color theme="10"/>
      <name val="Arial"/>
      <family val="2"/>
      <charset val="1"/>
    </font>
    <font>
      <u/>
      <sz val="10"/>
      <color theme="11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Font="1"/>
    <xf numFmtId="10" fontId="0" fillId="0" borderId="0" xfId="0" applyNumberFormat="1"/>
  </cellXfs>
  <cellStyles count="5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Normal" xfId="0" builtinId="0"/>
  </cellStyles>
  <dxfs count="0"/>
  <tableStyles count="0" defaultTableStyle="TableStyleMedium9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>
              <a:defRPr/>
            </a:pPr>
            <a:r>
              <a:rPr lang="en-US" b="1">
                <a:latin typeface="Arial"/>
              </a:rPr>
              <a:t>compute time(s)</a:t>
            </a:r>
          </a:p>
        </c:rich>
      </c:tx>
      <c:layout/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Sheet1!$L$2</c:f>
              <c:strCache>
                <c:ptCount val="1"/>
                <c:pt idx="0">
                  <c:v>compute time(s)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1"/>
          <c:cat>
            <c:strRef>
              <c:f>Sheet1!$A$3:$A$5</c:f>
              <c:strCache>
                <c:ptCount val="3"/>
                <c:pt idx="0">
                  <c:v>Montage</c:v>
                </c:pt>
                <c:pt idx="1">
                  <c:v>POV-Ray</c:v>
                </c:pt>
                <c:pt idx="2">
                  <c:v>Supernovae</c:v>
                </c:pt>
              </c:strCache>
            </c:strRef>
          </c:cat>
          <c:val>
            <c:numRef>
              <c:f>Sheet1!$L$3:$L$5</c:f>
              <c:numCache>
                <c:formatCode>General</c:formatCode>
                <c:ptCount val="3"/>
                <c:pt idx="0">
                  <c:v>0.0</c:v>
                </c:pt>
                <c:pt idx="1">
                  <c:v>1150.97979</c:v>
                </c:pt>
                <c:pt idx="2">
                  <c:v>1351.987268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-2095850424"/>
        <c:axId val="2104365048"/>
      </c:barChart>
      <c:catAx>
        <c:axId val="-209585042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104365048"/>
        <c:crosses val="autoZero"/>
        <c:auto val="1"/>
        <c:lblAlgn val="ctr"/>
        <c:lblOffset val="100"/>
        <c:noMultiLvlLbl val="1"/>
      </c:catAx>
      <c:valAx>
        <c:axId val="210436504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900" b="1">
                    <a:latin typeface="Arial"/>
                  </a:rPr>
                  <a:t>time(s)</a:t>
                </a:r>
              </a:p>
            </c:rich>
          </c:tx>
          <c:layout/>
          <c:overlay val="1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-2095850424"/>
        <c:crossesAt val="0.0"/>
        <c:crossBetween val="between"/>
      </c:valAx>
      <c:spPr>
        <a:noFill/>
        <a:ln>
          <a:solidFill>
            <a:srgbClr val="B3B3B3"/>
          </a:solidFill>
        </a:ln>
      </c:spPr>
    </c:plotArea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Sheet1!$O$2</c:f>
              <c:strCache>
                <c:ptCount val="1"/>
                <c:pt idx="0">
                  <c:v>amazon s3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1"/>
          <c:cat>
            <c:strRef>
              <c:f>Sheet1!$A$3:$A$5</c:f>
              <c:strCache>
                <c:ptCount val="3"/>
                <c:pt idx="0">
                  <c:v>Montage</c:v>
                </c:pt>
                <c:pt idx="1">
                  <c:v>POV-Ray</c:v>
                </c:pt>
                <c:pt idx="2">
                  <c:v>Supernovae</c:v>
                </c:pt>
              </c:strCache>
            </c:strRef>
          </c:cat>
          <c:val>
            <c:numRef>
              <c:f>Sheet1!$O$3:$O$5</c:f>
              <c:numCache>
                <c:formatCode>General</c:formatCode>
                <c:ptCount val="3"/>
                <c:pt idx="0">
                  <c:v>1053.906</c:v>
                </c:pt>
                <c:pt idx="1">
                  <c:v>3368.693</c:v>
                </c:pt>
                <c:pt idx="2">
                  <c:v>2209.92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Sheet1!$Q$2</c:f>
              <c:strCache>
                <c:ptCount val="1"/>
                <c:pt idx="0">
                  <c:v>ssd(sys+user)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1"/>
          <c:cat>
            <c:strRef>
              <c:f>Sheet1!$A$3:$A$5</c:f>
              <c:strCache>
                <c:ptCount val="3"/>
                <c:pt idx="0">
                  <c:v>Montage</c:v>
                </c:pt>
                <c:pt idx="1">
                  <c:v>POV-Ray</c:v>
                </c:pt>
                <c:pt idx="2">
                  <c:v>Supernovae</c:v>
                </c:pt>
              </c:strCache>
            </c:strRef>
          </c:cat>
          <c:val>
            <c:numRef>
              <c:f>Sheet1!$Q$3:$Q$5</c:f>
              <c:numCache>
                <c:formatCode>General</c:formatCode>
                <c:ptCount val="3"/>
                <c:pt idx="0">
                  <c:v>18.524</c:v>
                </c:pt>
                <c:pt idx="1">
                  <c:v>1132.788</c:v>
                </c:pt>
                <c:pt idx="2">
                  <c:v>1354.077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2054199688"/>
        <c:axId val="-2095762920"/>
      </c:barChart>
      <c:catAx>
        <c:axId val="205419968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-2095762920"/>
        <c:crosses val="autoZero"/>
        <c:auto val="1"/>
        <c:lblAlgn val="ctr"/>
        <c:lblOffset val="100"/>
        <c:noMultiLvlLbl val="1"/>
      </c:catAx>
      <c:valAx>
        <c:axId val="-209576292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900" b="1">
                    <a:latin typeface="Arial"/>
                  </a:rPr>
                  <a:t>time(s)</a:t>
                </a:r>
              </a:p>
            </c:rich>
          </c:tx>
          <c:layout/>
          <c:overlay val="1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054199688"/>
        <c:crossesAt val="0.0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8865521299988"/>
          <c:y val="0.0376811594202898"/>
          <c:w val="0.842875156248574"/>
          <c:h val="0.88885039370078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Sheet1!$G$2</c:f>
              <c:strCache>
                <c:ptCount val="1"/>
                <c:pt idx="0">
                  <c:v>read locality size/total size</c:v>
                </c:pt>
              </c:strCache>
            </c:strRef>
          </c:tx>
          <c:invertIfNegative val="0"/>
          <c:cat>
            <c:strRef>
              <c:f>Sheet1!$A$3:$A$5</c:f>
              <c:strCache>
                <c:ptCount val="3"/>
                <c:pt idx="0">
                  <c:v>Montage</c:v>
                </c:pt>
                <c:pt idx="1">
                  <c:v>POV-Ray</c:v>
                </c:pt>
                <c:pt idx="2">
                  <c:v>Supernovae</c:v>
                </c:pt>
              </c:strCache>
            </c:strRef>
          </c:cat>
          <c:val>
            <c:numRef>
              <c:f>Sheet1!$G$3:$G$5</c:f>
              <c:numCache>
                <c:formatCode>0.00%</c:formatCode>
                <c:ptCount val="3"/>
                <c:pt idx="0">
                  <c:v>0.70347089</c:v>
                </c:pt>
                <c:pt idx="1">
                  <c:v>0.90551528</c:v>
                </c:pt>
                <c:pt idx="2">
                  <c:v>0.46699753</c:v>
                </c:pt>
              </c:numCache>
            </c:numRef>
          </c:val>
        </c:ser>
        <c:ser>
          <c:idx val="1"/>
          <c:order val="1"/>
          <c:tx>
            <c:strRef>
              <c:f>Sheet1!$H$2</c:f>
              <c:strCache>
                <c:ptCount val="1"/>
                <c:pt idx="0">
                  <c:v>read locality size/read size</c:v>
                </c:pt>
              </c:strCache>
            </c:strRef>
          </c:tx>
          <c:invertIfNegative val="0"/>
          <c:cat>
            <c:strRef>
              <c:f>Sheet1!$A$3:$A$5</c:f>
              <c:strCache>
                <c:ptCount val="3"/>
                <c:pt idx="0">
                  <c:v>Montage</c:v>
                </c:pt>
                <c:pt idx="1">
                  <c:v>POV-Ray</c:v>
                </c:pt>
                <c:pt idx="2">
                  <c:v>Supernovae</c:v>
                </c:pt>
              </c:strCache>
            </c:strRef>
          </c:cat>
          <c:val>
            <c:numRef>
              <c:f>Sheet1!$H$3:$H$5</c:f>
              <c:numCache>
                <c:formatCode>0.00%</c:formatCode>
                <c:ptCount val="3"/>
                <c:pt idx="0">
                  <c:v>0.96279107</c:v>
                </c:pt>
                <c:pt idx="1">
                  <c:v>0.99570389</c:v>
                </c:pt>
                <c:pt idx="2">
                  <c:v>0.73997961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54216168"/>
        <c:axId val="2055055848"/>
      </c:barChart>
      <c:catAx>
        <c:axId val="2054216168"/>
        <c:scaling>
          <c:orientation val="minMax"/>
        </c:scaling>
        <c:delete val="0"/>
        <c:axPos val="b"/>
        <c:majorTickMark val="out"/>
        <c:minorTickMark val="none"/>
        <c:tickLblPos val="nextTo"/>
        <c:crossAx val="2055055848"/>
        <c:crosses val="autoZero"/>
        <c:auto val="1"/>
        <c:lblAlgn val="ctr"/>
        <c:lblOffset val="100"/>
        <c:noMultiLvlLbl val="0"/>
      </c:catAx>
      <c:valAx>
        <c:axId val="2055055848"/>
        <c:scaling>
          <c:orientation val="minMax"/>
          <c:max val="1.0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205421616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5962454926779"/>
          <c:y val="0.0826457069660551"/>
          <c:w val="0.325937449407609"/>
          <c:h val="0.119206570470557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865521299988"/>
          <c:y val="0.0376811594202898"/>
          <c:w val="0.842875156248574"/>
          <c:h val="0.856443022747157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Sheet1!$H$2</c:f>
              <c:strCache>
                <c:ptCount val="1"/>
                <c:pt idx="0">
                  <c:v>read locality size/read size</c:v>
                </c:pt>
              </c:strCache>
            </c:strRef>
          </c:tx>
          <c:spPr>
            <a:solidFill>
              <a:srgbClr val="7F7F7F"/>
            </a:solidFill>
          </c:spPr>
          <c:invertIfNegative val="0"/>
          <c:cat>
            <c:strRef>
              <c:f>Sheet1!$A$3:$A$5</c:f>
              <c:strCache>
                <c:ptCount val="3"/>
                <c:pt idx="0">
                  <c:v>Montage</c:v>
                </c:pt>
                <c:pt idx="1">
                  <c:v>POV-Ray</c:v>
                </c:pt>
                <c:pt idx="2">
                  <c:v>Supernovae</c:v>
                </c:pt>
              </c:strCache>
            </c:strRef>
          </c:cat>
          <c:val>
            <c:numRef>
              <c:f>Sheet1!$H$3:$H$5</c:f>
              <c:numCache>
                <c:formatCode>0.00%</c:formatCode>
                <c:ptCount val="3"/>
                <c:pt idx="0">
                  <c:v>0.96279107</c:v>
                </c:pt>
                <c:pt idx="1">
                  <c:v>0.99570389</c:v>
                </c:pt>
                <c:pt idx="2">
                  <c:v>0.73997961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0875000"/>
        <c:axId val="-2120870200"/>
      </c:barChart>
      <c:catAx>
        <c:axId val="-21208750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0870200"/>
        <c:crosses val="autoZero"/>
        <c:auto val="1"/>
        <c:lblAlgn val="ctr"/>
        <c:lblOffset val="100"/>
        <c:noMultiLvlLbl val="0"/>
      </c:catAx>
      <c:valAx>
        <c:axId val="-2120870200"/>
        <c:scaling>
          <c:orientation val="minMax"/>
          <c:max val="1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i="1"/>
                </a:pPr>
                <a:r>
                  <a:rPr lang="en-US" i="1"/>
                  <a:t>R</a:t>
                </a:r>
                <a:r>
                  <a:rPr lang="en-US" sz="1100" i="1"/>
                  <a:t>buf</a:t>
                </a:r>
                <a:endParaRPr lang="en-US" i="1"/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-2120875000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2000" b="0">
          <a:latin typeface="Century"/>
          <a:cs typeface="Century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277920</xdr:colOff>
      <xdr:row>29</xdr:row>
      <xdr:rowOff>125280</xdr:rowOff>
    </xdr:from>
    <xdr:to>
      <xdr:col>5</xdr:col>
      <xdr:colOff>525760</xdr:colOff>
      <xdr:row>52</xdr:row>
      <xdr:rowOff>105840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312580</xdr:colOff>
      <xdr:row>7</xdr:row>
      <xdr:rowOff>105060</xdr:rowOff>
    </xdr:from>
    <xdr:to>
      <xdr:col>5</xdr:col>
      <xdr:colOff>286180</xdr:colOff>
      <xdr:row>34</xdr:row>
      <xdr:rowOff>105420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317500</xdr:colOff>
      <xdr:row>12</xdr:row>
      <xdr:rowOff>127000</xdr:rowOff>
    </xdr:from>
    <xdr:to>
      <xdr:col>17</xdr:col>
      <xdr:colOff>381000</xdr:colOff>
      <xdr:row>47</xdr:row>
      <xdr:rowOff>101600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1003300</xdr:colOff>
      <xdr:row>51</xdr:row>
      <xdr:rowOff>127000</xdr:rowOff>
    </xdr:from>
    <xdr:to>
      <xdr:col>17</xdr:col>
      <xdr:colOff>203200</xdr:colOff>
      <xdr:row>87</xdr:row>
      <xdr:rowOff>127000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FF"/>
  </sheetPr>
  <dimension ref="A2:T31"/>
  <sheetViews>
    <sheetView tabSelected="1" topLeftCell="T1" workbookViewId="0">
      <selection activeCell="L97" sqref="L97"/>
    </sheetView>
  </sheetViews>
  <sheetFormatPr baseColWidth="10" defaultColWidth="8.83203125" defaultRowHeight="12" x14ac:dyDescent="0"/>
  <cols>
    <col min="2" max="2" width="17.83203125" customWidth="1"/>
    <col min="3" max="3" width="12.33203125" customWidth="1"/>
    <col min="4" max="4" width="16" customWidth="1"/>
    <col min="6" max="6" width="21.33203125" customWidth="1"/>
  </cols>
  <sheetData>
    <row r="2" spans="1:17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s="1" t="s">
        <v>9</v>
      </c>
      <c r="L2" t="s">
        <v>10</v>
      </c>
      <c r="N2" t="s">
        <v>11</v>
      </c>
      <c r="O2" t="s">
        <v>12</v>
      </c>
      <c r="Q2" t="s">
        <v>13</v>
      </c>
    </row>
    <row r="3" spans="1:17">
      <c r="A3" t="s">
        <v>21</v>
      </c>
      <c r="B3">
        <v>2132437508</v>
      </c>
      <c r="C3">
        <v>1558082295</v>
      </c>
      <c r="D3">
        <v>574355213</v>
      </c>
      <c r="E3">
        <v>2.7127500000000002</v>
      </c>
      <c r="F3">
        <v>1500107713</v>
      </c>
      <c r="G3" s="2">
        <v>0.70347088999999996</v>
      </c>
      <c r="H3" s="2">
        <v>0.96279106999999997</v>
      </c>
      <c r="I3" s="2">
        <v>0.97281300000000004</v>
      </c>
      <c r="J3">
        <f>19.89+2.521</f>
        <v>22.411000000000001</v>
      </c>
      <c r="K3">
        <f>3.730295</f>
        <v>3.7302949999999999</v>
      </c>
      <c r="L3" t="s">
        <v>20</v>
      </c>
      <c r="O3">
        <f>17*60+33.906</f>
        <v>1053.9059999999999</v>
      </c>
      <c r="Q3">
        <f>17.096+1.428</f>
        <v>18.524000000000001</v>
      </c>
    </row>
    <row r="4" spans="1:17">
      <c r="A4" t="s">
        <v>22</v>
      </c>
      <c r="B4">
        <v>748916378</v>
      </c>
      <c r="C4">
        <v>681081228</v>
      </c>
      <c r="D4">
        <v>67835150</v>
      </c>
      <c r="E4">
        <v>10.040241</v>
      </c>
      <c r="F4">
        <v>678155227</v>
      </c>
      <c r="G4" s="2">
        <v>0.90551528000000003</v>
      </c>
      <c r="H4" s="2">
        <v>0.99570389000000004</v>
      </c>
      <c r="I4" s="2">
        <v>0.99609302</v>
      </c>
      <c r="J4">
        <f>19*60+28.284-5.52</f>
        <v>1162.7640000000001</v>
      </c>
      <c r="K4">
        <v>11.78421</v>
      </c>
      <c r="L4">
        <f>J4-K4</f>
        <v>1150.9797900000001</v>
      </c>
      <c r="O4">
        <f>56*60+8.693</f>
        <v>3368.6930000000002</v>
      </c>
      <c r="Q4">
        <f>18*60+50.874+1.914</f>
        <v>1132.788</v>
      </c>
    </row>
    <row r="5" spans="1:17">
      <c r="A5" t="s">
        <v>23</v>
      </c>
      <c r="B5">
        <v>5203214882</v>
      </c>
      <c r="C5">
        <v>3283723596</v>
      </c>
      <c r="D5">
        <v>1919491286</v>
      </c>
      <c r="E5">
        <v>1.710726</v>
      </c>
      <c r="F5">
        <v>2429888509</v>
      </c>
      <c r="G5" s="2">
        <v>0.46699752999999999</v>
      </c>
      <c r="H5" s="2">
        <v>0.73997961000000001</v>
      </c>
      <c r="I5" s="2">
        <v>0.83590240000000005</v>
      </c>
      <c r="J5">
        <f>22*60+44.6</f>
        <v>1364.6</v>
      </c>
      <c r="K5">
        <v>12.612731999999999</v>
      </c>
      <c r="L5">
        <f>J5-K5</f>
        <v>1351.9872679999999</v>
      </c>
      <c r="O5">
        <f>36*60+49.92</f>
        <v>2209.92</v>
      </c>
      <c r="Q5">
        <f>22*60+28.954+5.123</f>
        <v>1354.077</v>
      </c>
    </row>
    <row r="7" spans="1:17">
      <c r="L7">
        <f>J7-K7</f>
        <v>0</v>
      </c>
    </row>
    <row r="9" spans="1:17">
      <c r="L9">
        <f t="shared" ref="L9:L23" si="0">J9-K9</f>
        <v>0</v>
      </c>
    </row>
    <row r="10" spans="1:17">
      <c r="L10">
        <f t="shared" si="0"/>
        <v>0</v>
      </c>
    </row>
    <row r="11" spans="1:17">
      <c r="L11">
        <f t="shared" si="0"/>
        <v>0</v>
      </c>
    </row>
    <row r="12" spans="1:17">
      <c r="L12">
        <f t="shared" si="0"/>
        <v>0</v>
      </c>
    </row>
    <row r="13" spans="1:17">
      <c r="L13">
        <f t="shared" si="0"/>
        <v>0</v>
      </c>
    </row>
    <row r="14" spans="1:17">
      <c r="L14">
        <f t="shared" si="0"/>
        <v>0</v>
      </c>
    </row>
    <row r="15" spans="1:17">
      <c r="L15">
        <f t="shared" si="0"/>
        <v>0</v>
      </c>
    </row>
    <row r="16" spans="1:17">
      <c r="L16">
        <f t="shared" si="0"/>
        <v>0</v>
      </c>
    </row>
    <row r="17" spans="12:20">
      <c r="L17">
        <f t="shared" si="0"/>
        <v>0</v>
      </c>
    </row>
    <row r="18" spans="12:20">
      <c r="L18">
        <f t="shared" si="0"/>
        <v>0</v>
      </c>
    </row>
    <row r="19" spans="12:20">
      <c r="L19">
        <f t="shared" si="0"/>
        <v>0</v>
      </c>
      <c r="Q19" t="s">
        <v>14</v>
      </c>
    </row>
    <row r="20" spans="12:20">
      <c r="L20">
        <f t="shared" si="0"/>
        <v>0</v>
      </c>
      <c r="R20" t="s">
        <v>17</v>
      </c>
      <c r="S20" t="s">
        <v>18</v>
      </c>
      <c r="T20" t="s">
        <v>19</v>
      </c>
    </row>
    <row r="21" spans="12:20">
      <c r="L21">
        <f t="shared" si="0"/>
        <v>0</v>
      </c>
      <c r="R21">
        <f>48*60+34.412</f>
        <v>2914.4119999999998</v>
      </c>
      <c r="S21">
        <f>6.824</f>
        <v>6.8239999999999998</v>
      </c>
      <c r="T21">
        <v>1.044</v>
      </c>
    </row>
    <row r="22" spans="12:20">
      <c r="L22">
        <f t="shared" si="0"/>
        <v>0</v>
      </c>
    </row>
    <row r="23" spans="12:20">
      <c r="L23">
        <f t="shared" si="0"/>
        <v>0</v>
      </c>
    </row>
    <row r="28" spans="12:20">
      <c r="N28" t="s">
        <v>16</v>
      </c>
    </row>
    <row r="29" spans="12:20">
      <c r="N29" t="s">
        <v>17</v>
      </c>
      <c r="O29" t="s">
        <v>18</v>
      </c>
      <c r="P29" t="s">
        <v>19</v>
      </c>
    </row>
    <row r="30" spans="12:20">
      <c r="M30" t="s">
        <v>14</v>
      </c>
      <c r="N30">
        <f>17*60+33.906</f>
        <v>1053.9059999999999</v>
      </c>
      <c r="O30">
        <f>19.8</f>
        <v>19.8</v>
      </c>
      <c r="P30">
        <v>2.6869999999999998</v>
      </c>
    </row>
    <row r="31" spans="12:20">
      <c r="M31" t="s">
        <v>15</v>
      </c>
      <c r="N31">
        <f>56*60+8.693</f>
        <v>3368.6930000000002</v>
      </c>
      <c r="O31">
        <f>19*60+0.17</f>
        <v>1140.17</v>
      </c>
      <c r="P31">
        <v>4.5629999999999997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4294967292" verticalDpi="4294967292"/>
  <headerFooter>
    <oddHeader>&amp;C&amp;"Times New Roman,Regular"&amp;12&amp;A</oddHeader>
    <oddFooter>&amp;C&amp;"Times New Roman,Regular"&amp;12Page &amp;P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13" sqref="A3:I13"/>
    </sheetView>
  </sheetViews>
  <sheetFormatPr baseColWidth="10" defaultRowHeight="12" x14ac:dyDescent="0"/>
  <sheetData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 Tianqi</dc:creator>
  <cp:lastModifiedBy>Sato, Kento</cp:lastModifiedBy>
  <cp:revision>0</cp:revision>
  <dcterms:created xsi:type="dcterms:W3CDTF">2014-10-10T19:04:39Z</dcterms:created>
  <dcterms:modified xsi:type="dcterms:W3CDTF">2014-11-04T23:20:05Z</dcterms:modified>
  <dc:language>en-US</dc:language>
</cp:coreProperties>
</file>