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9" l="1"/>
  <c r="I12" i="9"/>
  <c r="I13" i="9"/>
  <c r="I14" i="9"/>
  <c r="I15" i="9"/>
  <c r="I16" i="9"/>
  <c r="I17" i="9"/>
  <c r="I10" i="9"/>
  <c r="S11" i="9"/>
  <c r="S12" i="9"/>
  <c r="S13" i="9"/>
  <c r="S14" i="9"/>
  <c r="S15" i="9"/>
  <c r="S16" i="9"/>
  <c r="S17" i="9"/>
  <c r="S10" i="9"/>
  <c r="R11" i="9"/>
  <c r="R12" i="9"/>
  <c r="R13" i="9"/>
  <c r="R14" i="9"/>
  <c r="R15" i="9"/>
  <c r="R16" i="9"/>
  <c r="R17" i="9"/>
  <c r="R10" i="9"/>
  <c r="O11" i="9"/>
  <c r="O12" i="9"/>
  <c r="O13" i="9"/>
  <c r="O14" i="9"/>
  <c r="O15" i="9"/>
  <c r="O16" i="9"/>
  <c r="O17" i="9"/>
  <c r="O10" i="9"/>
  <c r="N11" i="9"/>
  <c r="N12" i="9"/>
  <c r="N13" i="9"/>
  <c r="N14" i="9"/>
  <c r="N15" i="9"/>
  <c r="N16" i="9"/>
  <c r="N17" i="9"/>
  <c r="N10" i="9"/>
  <c r="J11" i="9"/>
  <c r="J12" i="9"/>
  <c r="J13" i="9"/>
  <c r="J14" i="9"/>
  <c r="J15" i="9"/>
  <c r="J16" i="9"/>
  <c r="J17" i="9"/>
  <c r="H11" i="9"/>
  <c r="H12" i="9"/>
  <c r="H13" i="9"/>
  <c r="H14" i="9"/>
  <c r="H15" i="9"/>
  <c r="H16" i="9"/>
  <c r="H17" i="9"/>
  <c r="H10" i="9"/>
  <c r="G11" i="9"/>
  <c r="G12" i="9"/>
  <c r="G13" i="9"/>
  <c r="G14" i="9"/>
  <c r="G15" i="9"/>
  <c r="G16" i="9"/>
  <c r="G17" i="9"/>
  <c r="G10" i="9"/>
  <c r="F11" i="9"/>
  <c r="F12" i="9"/>
  <c r="F13" i="9"/>
  <c r="F14" i="9"/>
  <c r="F15" i="9"/>
  <c r="F16" i="9"/>
  <c r="F17" i="9"/>
  <c r="F10" i="9"/>
  <c r="X116" i="2"/>
  <c r="X117" i="2"/>
  <c r="X118" i="2"/>
  <c r="X119" i="2"/>
  <c r="X120" i="2"/>
  <c r="X121" i="2"/>
  <c r="X122" i="2"/>
  <c r="X115" i="2"/>
  <c r="W116" i="2"/>
  <c r="W117" i="2"/>
  <c r="W118" i="2"/>
  <c r="W119" i="2"/>
  <c r="W120" i="2"/>
  <c r="W121" i="2"/>
  <c r="W122" i="2"/>
  <c r="W115" i="2"/>
  <c r="V116" i="2"/>
  <c r="V117" i="2"/>
  <c r="V118" i="2"/>
  <c r="V119" i="2"/>
  <c r="V120" i="2"/>
  <c r="V121" i="2"/>
  <c r="V122" i="2"/>
  <c r="V115" i="2"/>
  <c r="T116" i="2"/>
  <c r="T117" i="2"/>
  <c r="T118" i="2"/>
  <c r="T119" i="2"/>
  <c r="T120" i="2"/>
  <c r="T121" i="2"/>
  <c r="T122" i="2"/>
  <c r="T115" i="2"/>
  <c r="S116" i="2"/>
  <c r="S117" i="2"/>
  <c r="S118" i="2"/>
  <c r="S119" i="2"/>
  <c r="S120" i="2"/>
  <c r="S121" i="2"/>
  <c r="S122" i="2"/>
  <c r="S115" i="2"/>
  <c r="R116" i="2"/>
  <c r="R117" i="2"/>
  <c r="R118" i="2"/>
  <c r="R119" i="2"/>
  <c r="R120" i="2"/>
  <c r="R121" i="2"/>
  <c r="R122" i="2"/>
  <c r="R115" i="2"/>
  <c r="K23" i="8"/>
  <c r="K17" i="8"/>
  <c r="K18" i="8"/>
  <c r="K19" i="8"/>
  <c r="K20" i="8"/>
  <c r="K21" i="8"/>
  <c r="K22" i="8"/>
  <c r="K16" i="8"/>
  <c r="R17" i="8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<sst xmlns="http://schemas.openxmlformats.org/spreadsheetml/2006/main" count="410" uniqueCount="120">
  <si>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</si>
  <si>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</si>
  <si>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</si>
  <si>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</si>
  <si>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</si>
  <si>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</si>
  <si>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</si>
  <si>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</si>
  <si>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</si>
  <si>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</si>
  <si>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</si>
  <si>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</si>
  <si>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</si>
  <si>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</si>
  <si>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</si>
  <si>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</si>
  <si>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</si>
  <si>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</si>
  <si>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</si>
  <si>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</si>
  <si>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</si>
  <si>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</si>
  <si>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</si>
  <si>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</si>
  <si>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</si>
  <si>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</si>
  <si>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</si>
  <si>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</si>
  <si>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</si>
  <si>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</si>
  <si>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</si>
  <si>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</si>
  <si>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</si>
  <si>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</si>
  <si>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</si>
  <si>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</si>
  <si>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</si>
  <si>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</si>
  <si>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</si>
  <si>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</si>
  <si>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</si>
  <si>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</si>
  <si>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</si>
  <si>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</si>
  <si>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</si>
  <si>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</si>
  <si>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</si>
  <si>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</si>
  <si>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</si>
  <si>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</si>
  <si>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</si>
  <si>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</si>
  <si>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</si>
  <si>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</si>
  <si>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</si>
  <si>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</si>
  <si>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</si>
  <si>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</si>
  <si>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</si>
  <si>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</si>
  <si>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</si>
  <si>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</si>
  <si>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</si>
  <si>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</si>
  <si>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</si>
  <si>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</si>
  <si>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</si>
  <si>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</si>
  <si>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</si>
  <si>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</si>
  <si>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</si>
  <si>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</si>
  <si>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</si>
  <si>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</si>
  <si>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</si>
  <si>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</si>
  <si>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</si>
  <si>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</si>
  <si>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</si>
  <si>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</si>
  <si>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</si>
  <si>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</si>
  <si>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</si>
  <si>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</si>
  <si>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</si>
  <si>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</si>
  <si>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</si>
  <si>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</si>
  <si>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</si>
  <si>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</si>
  <si>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</si>
  <si>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</si>
  <si>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</si>
  <si>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</si>
  <si>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</si>
  <si>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</si>
  <si>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</si>
  <si>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</si>
  <si>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</si>
  <si>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</si>
  <si>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</si>
  <si>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</si>
  <si>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</si>
  <si>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</si>
  <si>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</si>
  <si>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</si>
  <si>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</si>
  <si>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</si>
  <si>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</si>
  <si>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</si>
  <si>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</si>
  <si>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</si>
  <si>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</si>
  <si>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</si>
  <si>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</si>
  <si>
    <t>OX</t>
  </si>
  <si>
    <t>midian</t>
  </si>
  <si>
    <t>median-Q1</t>
  </si>
  <si>
    <t>Q3-median</t>
  </si>
  <si>
    <t>MIN-median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</si>
</sst>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1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32152"/>
        <c:axId val="2089361848"/>
      </c:barChart>
      <c:catAx>
        <c:axId val="211163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9361848"/>
        <c:crosses val="autoZero"/>
        <c:auto val="1"/>
        <c:lblAlgn val="ctr"/>
        <c:lblOffset val="100"/>
        <c:noMultiLvlLbl val="0"/>
      </c:catAx>
      <c:valAx>
        <c:axId val="208936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632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946616"/>
        <c:axId val="-2136941048"/>
      </c:lineChart>
      <c:catAx>
        <c:axId val="-213694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941048"/>
        <c:crosses val="autoZero"/>
        <c:auto val="1"/>
        <c:lblAlgn val="ctr"/>
        <c:lblOffset val="100"/>
        <c:noMultiLvlLbl val="0"/>
      </c:catAx>
      <c:valAx>
        <c:axId val="-213694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946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49928"/>
        <c:axId val="-2136344504"/>
      </c:lineChart>
      <c:catAx>
        <c:axId val="-213634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344504"/>
        <c:crosses val="autoZero"/>
        <c:auto val="1"/>
        <c:lblAlgn val="ctr"/>
        <c:lblOffset val="100"/>
        <c:noMultiLvlLbl val="0"/>
      </c:catAx>
      <c:valAx>
        <c:axId val="-213634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349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52968"/>
        <c:axId val="-2136247464"/>
      </c:barChart>
      <c:catAx>
        <c:axId val="-21362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247464"/>
        <c:crosses val="autoZero"/>
        <c:auto val="1"/>
        <c:lblAlgn val="ctr"/>
        <c:lblOffset val="100"/>
        <c:noMultiLvlLbl val="0"/>
      </c:catAx>
      <c:valAx>
        <c:axId val="-213624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6252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08088"/>
        <c:axId val="-2136202584"/>
      </c:barChart>
      <c:catAx>
        <c:axId val="-213620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6202584"/>
        <c:crosses val="autoZero"/>
        <c:auto val="1"/>
        <c:lblAlgn val="ctr"/>
        <c:lblOffset val="100"/>
        <c:noMultiLvlLbl val="0"/>
      </c:catAx>
      <c:valAx>
        <c:axId val="-213620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208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61656"/>
        <c:axId val="-2136556120"/>
      </c:barChart>
      <c:catAx>
        <c:axId val="-21365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6556120"/>
        <c:crosses val="autoZero"/>
        <c:auto val="1"/>
        <c:lblAlgn val="ctr"/>
        <c:lblOffset val="100"/>
        <c:noMultiLvlLbl val="0"/>
      </c:catAx>
      <c:valAx>
        <c:axId val="-213655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561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17656"/>
        <c:axId val="-2136512120"/>
      </c:barChart>
      <c:catAx>
        <c:axId val="-213651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6512120"/>
        <c:crosses val="autoZero"/>
        <c:auto val="1"/>
        <c:lblAlgn val="ctr"/>
        <c:lblOffset val="100"/>
        <c:noMultiLvlLbl val="0"/>
      </c:catAx>
      <c:valAx>
        <c:axId val="-213651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517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88472"/>
        <c:axId val="-2136483080"/>
      </c:lineChart>
      <c:catAx>
        <c:axId val="-213648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6483080"/>
        <c:crosses val="autoZero"/>
        <c:auto val="1"/>
        <c:lblAlgn val="ctr"/>
        <c:lblOffset val="100"/>
        <c:noMultiLvlLbl val="0"/>
      </c:catAx>
      <c:valAx>
        <c:axId val="-213648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6488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434296"/>
        <c:axId val="-2136431320"/>
      </c:barChart>
      <c:catAx>
        <c:axId val="-213643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31320"/>
        <c:crosses val="autoZero"/>
        <c:auto val="1"/>
        <c:lblAlgn val="ctr"/>
        <c:lblOffset val="100"/>
        <c:noMultiLvlLbl val="0"/>
      </c:catAx>
      <c:valAx>
        <c:axId val="-213643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36434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408600"/>
        <c:axId val="-2136664840"/>
      </c:barChart>
      <c:catAx>
        <c:axId val="-213640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64840"/>
        <c:crosses val="autoZero"/>
        <c:auto val="1"/>
        <c:lblAlgn val="ctr"/>
        <c:lblOffset val="100"/>
        <c:noMultiLvlLbl val="0"/>
      </c:catAx>
      <c:valAx>
        <c:axId val="-213666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408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86696"/>
        <c:axId val="-2136760216"/>
      </c:barChart>
      <c:catAx>
        <c:axId val="-213658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60216"/>
        <c:crosses val="autoZero"/>
        <c:auto val="1"/>
        <c:lblAlgn val="ctr"/>
        <c:lblOffset val="100"/>
        <c:noMultiLvlLbl val="0"/>
      </c:catAx>
      <c:valAx>
        <c:axId val="-213676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586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39272"/>
        <c:axId val="-2136927992"/>
      </c:barChart>
      <c:catAx>
        <c:axId val="211123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927992"/>
        <c:crosses val="autoZero"/>
        <c:auto val="1"/>
        <c:lblAlgn val="ctr"/>
        <c:lblOffset val="100"/>
        <c:noMultiLvlLbl val="0"/>
      </c:catAx>
      <c:valAx>
        <c:axId val="-213692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239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82392"/>
        <c:axId val="-2136276856"/>
      </c:barChart>
      <c:catAx>
        <c:axId val="-213628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276856"/>
        <c:crosses val="autoZero"/>
        <c:auto val="1"/>
        <c:lblAlgn val="ctr"/>
        <c:lblOffset val="100"/>
        <c:noMultiLvlLbl val="0"/>
      </c:catAx>
      <c:valAx>
        <c:axId val="-213627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282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79640"/>
        <c:axId val="-2136074104"/>
      </c:barChart>
      <c:catAx>
        <c:axId val="-213607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074104"/>
        <c:crosses val="autoZero"/>
        <c:auto val="1"/>
        <c:lblAlgn val="ctr"/>
        <c:lblOffset val="100"/>
        <c:noMultiLvlLbl val="0"/>
      </c:catAx>
      <c:valAx>
        <c:axId val="-213607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0796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26792"/>
        <c:axId val="-2136021256"/>
      </c:barChart>
      <c:catAx>
        <c:axId val="-213602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021256"/>
        <c:crosses val="autoZero"/>
        <c:auto val="1"/>
        <c:lblAlgn val="ctr"/>
        <c:lblOffset val="100"/>
        <c:noMultiLvlLbl val="0"/>
      </c:catAx>
      <c:valAx>
        <c:axId val="-213602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02679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982152"/>
        <c:axId val="-2135979032"/>
      </c:barChart>
      <c:catAx>
        <c:axId val="-213598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79032"/>
        <c:crosses val="autoZero"/>
        <c:auto val="1"/>
        <c:lblAlgn val="ctr"/>
        <c:lblOffset val="100"/>
        <c:noMultiLvlLbl val="0"/>
      </c:catAx>
      <c:valAx>
        <c:axId val="-213597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982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326632"/>
        <c:axId val="-2136323624"/>
      </c:barChart>
      <c:catAx>
        <c:axId val="-2136326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6323624"/>
        <c:crosses val="autoZero"/>
        <c:auto val="1"/>
        <c:lblAlgn val="ctr"/>
        <c:lblOffset val="100"/>
        <c:noMultiLvlLbl val="0"/>
      </c:catAx>
      <c:valAx>
        <c:axId val="-213632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2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56840"/>
        <c:axId val="-2136613384"/>
      </c:barChart>
      <c:catAx>
        <c:axId val="-2136656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6613384"/>
        <c:crosses val="autoZero"/>
        <c:auto val="1"/>
        <c:lblAlgn val="ctr"/>
        <c:lblOffset val="100"/>
        <c:noMultiLvlLbl val="0"/>
      </c:catAx>
      <c:valAx>
        <c:axId val="-213661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656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949080"/>
        <c:axId val="2120221112"/>
      </c:barChart>
      <c:catAx>
        <c:axId val="2095949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20221112"/>
        <c:crosses val="autoZero"/>
        <c:auto val="1"/>
        <c:lblAlgn val="ctr"/>
        <c:lblOffset val="100"/>
        <c:noMultiLvlLbl val="0"/>
      </c:catAx>
      <c:valAx>
        <c:axId val="212022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4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73240"/>
        <c:axId val="2120276216"/>
      </c:barChart>
      <c:catAx>
        <c:axId val="212027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76216"/>
        <c:crosses val="autoZero"/>
        <c:auto val="1"/>
        <c:lblAlgn val="ctr"/>
        <c:lblOffset val="100"/>
        <c:noMultiLvlLbl val="0"/>
      </c:catAx>
      <c:valAx>
        <c:axId val="212027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73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01240"/>
        <c:axId val="2046398040"/>
      </c:barChart>
      <c:catAx>
        <c:axId val="212070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398040"/>
        <c:crosses val="autoZero"/>
        <c:auto val="1"/>
        <c:lblAlgn val="ctr"/>
        <c:lblOffset val="100"/>
        <c:noMultiLvlLbl val="0"/>
      </c:catAx>
      <c:valAx>
        <c:axId val="204639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01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75960"/>
        <c:axId val="-2136672984"/>
      </c:barChart>
      <c:catAx>
        <c:axId val="-213667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72984"/>
        <c:crosses val="autoZero"/>
        <c:auto val="1"/>
        <c:lblAlgn val="ctr"/>
        <c:lblOffset val="100"/>
        <c:noMultiLvlLbl val="0"/>
      </c:catAx>
      <c:valAx>
        <c:axId val="-213667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75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899208"/>
        <c:axId val="-2136893736"/>
      </c:barChart>
      <c:catAx>
        <c:axId val="-213689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893736"/>
        <c:crosses val="autoZero"/>
        <c:auto val="1"/>
        <c:lblAlgn val="ctr"/>
        <c:lblOffset val="100"/>
        <c:noMultiLvlLbl val="0"/>
      </c:catAx>
      <c:valAx>
        <c:axId val="-213689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99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828200"/>
        <c:axId val="-2136825224"/>
      </c:barChart>
      <c:catAx>
        <c:axId val="-213682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25224"/>
        <c:crosses val="autoZero"/>
        <c:auto val="1"/>
        <c:lblAlgn val="ctr"/>
        <c:lblOffset val="100"/>
        <c:noMultiLvlLbl val="0"/>
      </c:catAx>
      <c:valAx>
        <c:axId val="-2136825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28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45256"/>
        <c:axId val="2110992904"/>
      </c:lineChart>
      <c:catAx>
        <c:axId val="-21367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992904"/>
        <c:crosses val="autoZero"/>
        <c:auto val="1"/>
        <c:lblAlgn val="ctr"/>
        <c:lblOffset val="100"/>
        <c:noMultiLvlLbl val="0"/>
      </c:catAx>
      <c:valAx>
        <c:axId val="211099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45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1514532906"/>
          <c:y val="0.0447216160064249"/>
          <c:w val="0.837131695343638"/>
          <c:h val="0.795011847477399"/>
        </c:manualLayout>
      </c:layout>
      <c:scatterChart>
        <c:scatterStyle val="lineMarker"/>
        <c:varyColors val="0"/>
        <c:ser>
          <c:idx val="0"/>
          <c:order val="0"/>
          <c:tx>
            <c:v>Burst buffer read/write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yVal>
          <c:smooth val="0"/>
        </c:ser>
        <c:ser>
          <c:idx val="4"/>
          <c:order val="1"/>
          <c:tx>
            <c:v>S3 write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yVal>
          <c:smooth val="0"/>
        </c:ser>
        <c:ser>
          <c:idx val="5"/>
          <c:order val="2"/>
          <c:tx>
            <c:v>S3 read</c:v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38488"/>
        <c:axId val="2113673352"/>
      </c:scatterChart>
      <c:valAx>
        <c:axId val="2100038488"/>
        <c:scaling>
          <c:orientation val="minMax"/>
          <c:max val="8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burst</a:t>
                </a:r>
                <a:r>
                  <a:rPr lang="en-US" baseline="0"/>
                  <a:t> buffer </a:t>
                </a:r>
                <a:r>
                  <a:rPr lang="en-US"/>
                  <a:t>nodes (= # of compute nodes)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73352"/>
        <c:crosses val="autoZero"/>
        <c:crossBetween val="midCat"/>
        <c:majorUnit val="1.0"/>
      </c:valAx>
      <c:valAx>
        <c:axId val="211367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038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8363954505687"/>
          <c:y val="0.0887696850393701"/>
          <c:w val="0.433641975308642"/>
          <c:h val="0.187031568970545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90376"/>
        <c:axId val="2106313832"/>
      </c:barChart>
      <c:catAx>
        <c:axId val="210579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13832"/>
        <c:crosses val="autoZero"/>
        <c:auto val="1"/>
        <c:lblAlgn val="ctr"/>
        <c:lblOffset val="100"/>
        <c:noMultiLvlLbl val="0"/>
      </c:catAx>
      <c:valAx>
        <c:axId val="210631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90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826088"/>
        <c:axId val="2105649944"/>
      </c:barChart>
      <c:catAx>
        <c:axId val="21058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49944"/>
        <c:crosses val="autoZero"/>
        <c:auto val="1"/>
        <c:lblAlgn val="ctr"/>
        <c:lblOffset val="100"/>
        <c:noMultiLvlLbl val="0"/>
      </c:catAx>
      <c:valAx>
        <c:axId val="210564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826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191368484003"/>
          <c:y val="0.0364876385336743"/>
          <c:w val="0.878632603318141"/>
          <c:h val="0.82720099885212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18.87091900000001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20.73761999999999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48.67352699999997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21.6017775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122.09420025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6.818786500000016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1.74112799999999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5.060834750000026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1.797061000000042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479672"/>
        <c:axId val="2106470616"/>
      </c:barChart>
      <c:catAx>
        <c:axId val="210647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470616"/>
        <c:crosses val="autoZero"/>
        <c:auto val="1"/>
        <c:lblAlgn val="ctr"/>
        <c:lblOffset val="100"/>
        <c:noMultiLvlLbl val="0"/>
      </c:catAx>
      <c:valAx>
        <c:axId val="210647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7967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155649991392"/>
          <c:y val="0.099176618267985"/>
          <c:w val="0.200215651984814"/>
          <c:h val="0.2082963798323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95576941771"/>
          <c:y val="0.0412979351032448"/>
          <c:w val="0.847386750267328"/>
          <c:h val="0.81478875036453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alpha val="77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>
                <a:alpha val="8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>
                <a:alpha val="79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>
                <a:alpha val="7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213448"/>
        <c:axId val="2106197096"/>
      </c:barChart>
      <c:catAx>
        <c:axId val="210621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197096"/>
        <c:crosses val="autoZero"/>
        <c:auto val="1"/>
        <c:lblAlgn val="ctr"/>
        <c:lblOffset val="100"/>
        <c:noMultiLvlLbl val="0"/>
      </c:catAx>
      <c:valAx>
        <c:axId val="210619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213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865336"/>
        <c:axId val="-2136859864"/>
      </c:barChart>
      <c:catAx>
        <c:axId val="-213686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859864"/>
        <c:crosses val="autoZero"/>
        <c:auto val="1"/>
        <c:lblAlgn val="ctr"/>
        <c:lblOffset val="100"/>
        <c:noMultiLvlLbl val="0"/>
      </c:catAx>
      <c:valAx>
        <c:axId val="-213685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6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781960"/>
        <c:axId val="-2136187144"/>
      </c:barChart>
      <c:catAx>
        <c:axId val="-213678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87144"/>
        <c:crosses val="autoZero"/>
        <c:auto val="1"/>
        <c:lblAlgn val="ctr"/>
        <c:lblOffset val="100"/>
        <c:noMultiLvlLbl val="0"/>
      </c:catAx>
      <c:valAx>
        <c:axId val="-213618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81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851592"/>
        <c:axId val="-2136848616"/>
      </c:barChart>
      <c:catAx>
        <c:axId val="-213685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48616"/>
        <c:crosses val="autoZero"/>
        <c:auto val="1"/>
        <c:lblAlgn val="ctr"/>
        <c:lblOffset val="100"/>
        <c:noMultiLvlLbl val="0"/>
      </c:catAx>
      <c:valAx>
        <c:axId val="-213684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51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51528"/>
        <c:axId val="2111332888"/>
      </c:barChart>
      <c:catAx>
        <c:axId val="211105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32888"/>
        <c:crosses val="autoZero"/>
        <c:auto val="1"/>
        <c:lblAlgn val="ctr"/>
        <c:lblOffset val="100"/>
        <c:noMultiLvlLbl val="0"/>
      </c:catAx>
      <c:valAx>
        <c:axId val="211133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51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73880"/>
        <c:axId val="2111569048"/>
      </c:barChart>
      <c:catAx>
        <c:axId val="211107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69048"/>
        <c:crosses val="autoZero"/>
        <c:auto val="1"/>
        <c:lblAlgn val="ctr"/>
        <c:lblOffset val="100"/>
        <c:noMultiLvlLbl val="0"/>
      </c:catAx>
      <c:valAx>
        <c:axId val="211156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73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994232"/>
        <c:axId val="-2136988696"/>
      </c:lineChart>
      <c:catAx>
        <c:axId val="-213699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6988696"/>
        <c:crosses val="autoZero"/>
        <c:auto val="1"/>
        <c:lblAlgn val="ctr"/>
        <c:lblOffset val="100"/>
        <c:noMultiLvlLbl val="0"/>
      </c:catAx>
      <c:valAx>
        <c:axId val="-2136988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994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50</xdr:row>
      <xdr:rowOff>38100</xdr:rowOff>
    </xdr:from>
    <xdr:to>
      <xdr:col>23</xdr:col>
      <xdr:colOff>749300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85</xdr:row>
      <xdr:rowOff>63500</xdr:rowOff>
    </xdr:from>
    <xdr:to>
      <xdr:col>21</xdr:col>
      <xdr:colOff>609600</xdr:colOff>
      <xdr:row>124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98</xdr:row>
      <xdr:rowOff>127000</xdr:rowOff>
    </xdr:from>
    <xdr:to>
      <xdr:col>11</xdr:col>
      <xdr:colOff>393700</xdr:colOff>
      <xdr:row>136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762000</xdr:colOff>
      <xdr:row>50</xdr:row>
      <xdr:rowOff>38100</xdr:rowOff>
    </xdr:from>
    <xdr:to>
      <xdr:col>22</xdr:col>
      <xdr:colOff>38100</xdr:colOff>
      <xdr:row>84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136</xdr:row>
      <xdr:rowOff>139700</xdr:rowOff>
    </xdr:from>
    <xdr:to>
      <xdr:col>28</xdr:col>
      <xdr:colOff>279400</xdr:colOff>
      <xdr:row>176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622300</xdr:colOff>
      <xdr:row>132</xdr:row>
      <xdr:rowOff>0</xdr:rowOff>
    </xdr:from>
    <xdr:to>
      <xdr:col>39</xdr:col>
      <xdr:colOff>596900</xdr:colOff>
      <xdr:row>170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35</xdr:col>
      <xdr:colOff>457200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711200</xdr:colOff>
      <xdr:row>5</xdr:row>
      <xdr:rowOff>38100</xdr:rowOff>
    </xdr:from>
    <xdr:to>
      <xdr:col>13</xdr:col>
      <xdr:colOff>76200</xdr:colOff>
      <xdr:row>37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29</xdr:row>
      <xdr:rowOff>12700</xdr:rowOff>
    </xdr:from>
    <xdr:to>
      <xdr:col>14</xdr:col>
      <xdr:colOff>139700</xdr:colOff>
      <xdr:row>68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42</xdr:row>
      <xdr:rowOff>76200</xdr:rowOff>
    </xdr:from>
    <xdr:to>
      <xdr:col>21</xdr:col>
      <xdr:colOff>12700</xdr:colOff>
      <xdr:row>80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84</xdr:row>
      <xdr:rowOff>0</xdr:rowOff>
    </xdr:from>
    <xdr:to>
      <xdr:col>21</xdr:col>
      <xdr:colOff>393700</xdr:colOff>
      <xdr:row>120</xdr:row>
      <xdr:rowOff>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34</xdr:row>
      <xdr:rowOff>114300</xdr:rowOff>
    </xdr:from>
    <xdr:to>
      <xdr:col>19</xdr:col>
      <xdr:colOff>304800</xdr:colOff>
      <xdr:row>87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21</xdr:row>
      <xdr:rowOff>6350</xdr:rowOff>
    </xdr:from>
    <xdr:to>
      <xdr:col>16</xdr:col>
      <xdr:colOff>533400</xdr:colOff>
      <xdr:row>57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4"/>
  <sheetViews>
    <sheetView topLeftCell="W15" workbookViewId="0">
      <selection activeCell="L45" sqref="L45:L47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29">C73/3600*0.405</f>
        <v>0.1356570811347374</v>
      </c>
      <c r="H73" s="2">
        <f t="shared" ref="H73:H74" si="30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29"/>
        <v>0.17565026303773676</v>
      </c>
      <c r="H74" s="2">
        <f t="shared" si="30"/>
        <v>0.48398183282621066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workbookViewId="0">
      <selection activeCell="F114" sqref="F114:G122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24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  <c r="Q113" t="s">
        <v>106</v>
      </c>
      <c r="U113" t="s">
        <v>107</v>
      </c>
    </row>
    <row r="114" spans="1:24" ht="14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  <c r="R114" s="7" t="s">
        <v>63</v>
      </c>
      <c r="S114" t="s">
        <v>72</v>
      </c>
      <c r="T114" t="s">
        <v>66</v>
      </c>
      <c r="V114" t="s">
        <v>63</v>
      </c>
      <c r="W114" t="s">
        <v>72</v>
      </c>
      <c r="X114" t="s">
        <v>66</v>
      </c>
    </row>
    <row r="115" spans="1:24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  <c r="R115">
        <f>MIN(I101,I115)</f>
        <v>40.079281000000002</v>
      </c>
      <c r="S115">
        <f>MIN(J101,J115)</f>
        <v>40.968435499999998</v>
      </c>
      <c r="T115">
        <f>MIN(L101,L115)</f>
        <v>47.002050750000002</v>
      </c>
      <c r="V115">
        <f>MAX(I101,I115)</f>
        <v>40.155080999999996</v>
      </c>
      <c r="W115">
        <f>MAX(J101,J115)</f>
        <v>41.739601</v>
      </c>
      <c r="X115">
        <f>MAX(L101,L115)</f>
        <v>52.543188749999999</v>
      </c>
    </row>
    <row r="116" spans="1:24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  <c r="R116" s="2">
        <f t="shared" ref="R116:R122" si="52">MIN(I102,I116)</f>
        <v>17.64503625</v>
      </c>
      <c r="S116" s="2">
        <f t="shared" ref="S116:S122" si="53">MIN(J102,J116)</f>
        <v>18.860916000000003</v>
      </c>
      <c r="T116" s="2">
        <f t="shared" ref="T116:T122" si="54">MIN(L102,L116)</f>
        <v>20.19762875</v>
      </c>
      <c r="V116" s="2">
        <f t="shared" ref="V116:V122" si="55">MAX(I102,I116)</f>
        <v>31.107888750000001</v>
      </c>
      <c r="W116" s="2">
        <f t="shared" ref="W116:W122" si="56">MAX(J102,J116)</f>
        <v>38.202726999999996</v>
      </c>
      <c r="X116" s="2">
        <f t="shared" ref="X116:X122" si="57">MAX(L102,L116)</f>
        <v>46.697035</v>
      </c>
    </row>
    <row r="117" spans="1:24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  <c r="R117" s="2">
        <f t="shared" si="52"/>
        <v>11.92453175</v>
      </c>
      <c r="S117" s="2">
        <f t="shared" si="53"/>
        <v>13.967976</v>
      </c>
      <c r="T117" s="2">
        <f t="shared" si="54"/>
        <v>20.356076999999999</v>
      </c>
      <c r="V117" s="2">
        <f t="shared" si="55"/>
        <v>38.039499249999999</v>
      </c>
      <c r="W117" s="2">
        <f t="shared" si="56"/>
        <v>49.709348500000004</v>
      </c>
      <c r="X117" s="2">
        <f t="shared" si="57"/>
        <v>72.323680999999993</v>
      </c>
    </row>
    <row r="118" spans="1:24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  <c r="R118" s="2">
        <f t="shared" si="52"/>
        <v>10.81128625</v>
      </c>
      <c r="S118" s="2">
        <f t="shared" si="53"/>
        <v>13.2082765</v>
      </c>
      <c r="T118" s="2">
        <f t="shared" si="54"/>
        <v>15.750318249999999</v>
      </c>
      <c r="V118" s="2">
        <f t="shared" si="55"/>
        <v>35.814119250000005</v>
      </c>
      <c r="W118" s="2">
        <f t="shared" si="56"/>
        <v>37.402089500000002</v>
      </c>
      <c r="X118" s="2">
        <f t="shared" si="57"/>
        <v>54.855139000000001</v>
      </c>
    </row>
    <row r="119" spans="1:24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  <c r="R119" s="2">
        <f t="shared" si="52"/>
        <v>11.056861999999999</v>
      </c>
      <c r="S119" s="2">
        <f t="shared" si="53"/>
        <v>14.21007</v>
      </c>
      <c r="T119" s="2">
        <f t="shared" si="54"/>
        <v>17.703549250000002</v>
      </c>
      <c r="V119" s="2">
        <f t="shared" si="55"/>
        <v>37.72086625</v>
      </c>
      <c r="W119" s="2">
        <f t="shared" si="56"/>
        <v>39.395425500000002</v>
      </c>
      <c r="X119" s="2">
        <f t="shared" si="57"/>
        <v>43.226235500000001</v>
      </c>
    </row>
    <row r="120" spans="1:24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  <c r="R120" s="2">
        <f t="shared" si="52"/>
        <v>12.8636</v>
      </c>
      <c r="S120" s="2">
        <f t="shared" si="53"/>
        <v>15.719389</v>
      </c>
      <c r="T120" s="2">
        <f t="shared" si="54"/>
        <v>18.757402500000001</v>
      </c>
      <c r="V120" s="2">
        <f t="shared" si="55"/>
        <v>27.144865750000001</v>
      </c>
      <c r="W120" s="2">
        <f t="shared" si="56"/>
        <v>33.150168999999998</v>
      </c>
      <c r="X120" s="2">
        <f t="shared" si="57"/>
        <v>40.174634999999995</v>
      </c>
    </row>
    <row r="121" spans="1:24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  <c r="R121" s="2">
        <f t="shared" si="52"/>
        <v>11.107956</v>
      </c>
      <c r="S121" s="2">
        <f t="shared" si="53"/>
        <v>13.846954</v>
      </c>
      <c r="T121" s="2">
        <f t="shared" si="54"/>
        <v>18.1602815</v>
      </c>
      <c r="V121" s="2">
        <f t="shared" si="55"/>
        <v>25.508251000000001</v>
      </c>
      <c r="W121" s="2">
        <f t="shared" si="56"/>
        <v>27.172570999999998</v>
      </c>
      <c r="X121" s="2">
        <f t="shared" si="57"/>
        <v>30.161216500000002</v>
      </c>
    </row>
    <row r="122" spans="1:24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  <c r="R122" s="2">
        <f t="shared" si="52"/>
        <v>7.4872440000000005</v>
      </c>
      <c r="S122" s="2">
        <f t="shared" si="53"/>
        <v>10.9237415</v>
      </c>
      <c r="T122" s="2">
        <f t="shared" si="54"/>
        <v>13.124901749999999</v>
      </c>
      <c r="V122" s="2">
        <f t="shared" si="55"/>
        <v>24.5757215</v>
      </c>
      <c r="W122" s="2">
        <f t="shared" si="56"/>
        <v>26.586546999999999</v>
      </c>
      <c r="X122" s="2">
        <f t="shared" si="57"/>
        <v>29.318067750000001</v>
      </c>
    </row>
    <row r="127" spans="1:24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24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8">M129-K129</f>
        <v>3.1645792500000027</v>
      </c>
      <c r="S129" s="2">
        <f t="shared" ref="S129" si="59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60">M130-K130</f>
        <v>23.999028750000001</v>
      </c>
      <c r="S130" s="2">
        <f t="shared" ref="S130" si="61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50" zoomScaleNormal="50" zoomScalePageLayoutView="50" workbookViewId="0">
      <selection activeCell="G90" sqref="G90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5">
      <c r="A17" t="s">
        <v>56</v>
      </c>
      <c r="B17">
        <v>151.73547400000001</v>
      </c>
    </row>
    <row r="18" spans="1:5">
      <c r="A18" t="s">
        <v>57</v>
      </c>
      <c r="B18">
        <v>147.04455200000001</v>
      </c>
    </row>
    <row r="19" spans="1:5">
      <c r="A19" t="s">
        <v>58</v>
      </c>
      <c r="B19">
        <v>143.66386700000001</v>
      </c>
    </row>
    <row r="20" spans="1:5">
      <c r="A20" t="s">
        <v>59</v>
      </c>
      <c r="B20">
        <v>141.173968</v>
      </c>
    </row>
    <row r="21" spans="1:5">
      <c r="A21" t="s">
        <v>51</v>
      </c>
      <c r="B21">
        <v>139.18380400000001</v>
      </c>
    </row>
    <row r="22" spans="1:5">
      <c r="A22" t="s">
        <v>52</v>
      </c>
      <c r="B22">
        <v>125.044572</v>
      </c>
    </row>
    <row r="29" spans="1:5">
      <c r="D29" s="2">
        <v>1</v>
      </c>
      <c r="E29" s="2">
        <v>4.1862000000000003E-2</v>
      </c>
    </row>
    <row r="30" spans="1:5">
      <c r="D30" s="2">
        <v>10</v>
      </c>
      <c r="E30" s="2">
        <v>0.423406</v>
      </c>
    </row>
    <row r="31" spans="1:5">
      <c r="D31" s="2">
        <v>100</v>
      </c>
      <c r="E31" s="2">
        <v>7.8883020000000004</v>
      </c>
    </row>
    <row r="32" spans="1:5">
      <c r="D32" s="2">
        <v>1000</v>
      </c>
      <c r="E32" s="2">
        <v>57.703404999999997</v>
      </c>
    </row>
    <row r="33" spans="4:8">
      <c r="D33" s="2">
        <v>10000</v>
      </c>
      <c r="E33" s="2">
        <v>249.07840999999999</v>
      </c>
      <c r="H33" t="s">
        <v>44</v>
      </c>
    </row>
    <row r="34" spans="4:8">
      <c r="D34">
        <v>100000</v>
      </c>
      <c r="E34" s="2">
        <v>634.31652399999996</v>
      </c>
      <c r="H34">
        <v>23721</v>
      </c>
    </row>
    <row r="35" spans="4:8">
      <c r="D35">
        <v>1000000</v>
      </c>
      <c r="E35" s="2">
        <v>139.18380400000001</v>
      </c>
      <c r="H35">
        <v>23767</v>
      </c>
    </row>
    <row r="36" spans="4:8">
      <c r="H36">
        <v>23915</v>
      </c>
    </row>
    <row r="37" spans="4:8">
      <c r="H37">
        <v>23888</v>
      </c>
    </row>
    <row r="38" spans="4:8">
      <c r="H38">
        <v>23618</v>
      </c>
    </row>
    <row r="39" spans="4:8">
      <c r="H39">
        <v>12577</v>
      </c>
    </row>
    <row r="40" spans="4:8">
      <c r="H40">
        <v>17330</v>
      </c>
    </row>
    <row r="41" spans="4:8">
      <c r="H41">
        <v>43113</v>
      </c>
    </row>
    <row r="42" spans="4:8">
      <c r="H42">
        <v>157650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E4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6"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I80" workbookViewId="0">
      <selection activeCell="Y88" sqref="Y88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G58" sqref="G58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B32" workbookViewId="0">
      <selection activeCell="O26" sqref="O26"/>
    </sheetView>
  </sheetViews>
  <sheetFormatPr baseColWidth="10" defaultRowHeight="12" x14ac:dyDescent="0"/>
  <sheetData>
    <row r="1" spans="1:19">
      <c r="A1" t="s">
        <v>17</v>
      </c>
      <c r="G1" t="s">
        <v>18</v>
      </c>
    </row>
    <row r="2" spans="1:19">
      <c r="D2" t="s">
        <v>69</v>
      </c>
      <c r="E2" t="s">
        <v>70</v>
      </c>
      <c r="H2" t="s">
        <v>60</v>
      </c>
      <c r="I2" t="s">
        <v>61</v>
      </c>
    </row>
    <row r="3" spans="1:19">
      <c r="D3">
        <v>86.565374000000006</v>
      </c>
      <c r="E3">
        <v>14.3461</v>
      </c>
      <c r="H3">
        <v>119.285352</v>
      </c>
      <c r="I3">
        <v>55.269734</v>
      </c>
    </row>
    <row r="4" spans="1:19">
      <c r="D4">
        <v>114.4666</v>
      </c>
      <c r="E4">
        <v>26.650355000000001</v>
      </c>
      <c r="H4">
        <v>230.96640500000001</v>
      </c>
      <c r="I4">
        <v>63.730490000000003</v>
      </c>
    </row>
    <row r="5" spans="1:19">
      <c r="D5">
        <v>169.115973</v>
      </c>
      <c r="E5">
        <v>110.59578399999999</v>
      </c>
      <c r="H5">
        <v>279.93399499999998</v>
      </c>
      <c r="I5">
        <v>88.164479999999998</v>
      </c>
      <c r="M5" s="2">
        <v>75.130383500000008</v>
      </c>
    </row>
    <row r="6" spans="1:19">
      <c r="D6">
        <v>168.10127800000001</v>
      </c>
      <c r="E6">
        <v>69.356492000000003</v>
      </c>
      <c r="H6">
        <v>329.21117099999998</v>
      </c>
      <c r="I6">
        <v>33.04909</v>
      </c>
    </row>
    <row r="7" spans="1:19">
      <c r="D7">
        <v>92.492025999999996</v>
      </c>
      <c r="E7">
        <v>71.312799999999996</v>
      </c>
      <c r="H7">
        <v>346.841949</v>
      </c>
      <c r="I7">
        <v>65.910719999999998</v>
      </c>
    </row>
    <row r="8" spans="1:19">
      <c r="D8">
        <v>272.58239500000002</v>
      </c>
      <c r="E8">
        <v>88.01473</v>
      </c>
      <c r="H8">
        <v>436.19068299999998</v>
      </c>
      <c r="I8">
        <v>124.036964</v>
      </c>
      <c r="M8" s="2">
        <v>129.34483549999999</v>
      </c>
    </row>
    <row r="9" spans="1:19">
      <c r="D9">
        <v>218.9366</v>
      </c>
      <c r="E9">
        <v>118.350092</v>
      </c>
      <c r="H9">
        <v>486.640468</v>
      </c>
      <c r="I9">
        <v>203.92740000000001</v>
      </c>
      <c r="K9" s="2">
        <v>150.08245549999998</v>
      </c>
    </row>
    <row r="10" spans="1:19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9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9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9" ht="14">
      <c r="D16">
        <f>E16-E3</f>
        <v>18.399453749999999</v>
      </c>
      <c r="E16" s="2">
        <v>32.745553749999999</v>
      </c>
      <c r="F16" s="2">
        <v>56.2594645</v>
      </c>
      <c r="G16" s="2">
        <v>75.130383500000008</v>
      </c>
      <c r="H16" s="2">
        <v>23.513910750000001</v>
      </c>
      <c r="I16" s="2">
        <v>20.612046999999997</v>
      </c>
      <c r="J16" s="2">
        <f>G16-F16</f>
        <v>18.870919000000008</v>
      </c>
      <c r="K16" s="2">
        <f>L16-G16</f>
        <v>1.7411279999999891</v>
      </c>
      <c r="L16" s="2">
        <v>76.871511499999997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21.601777499999997</v>
      </c>
      <c r="S16" s="7" t="s">
        <v>115</v>
      </c>
    </row>
    <row r="17" spans="4:19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f t="shared" ref="K17:K22" si="2">L17-G17</f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3">H4-N17</f>
        <v>52.820418750000016</v>
      </c>
      <c r="R17" s="2">
        <f t="shared" ref="R17:R23" si="4">L17-I4</f>
        <v>57.056358749999987</v>
      </c>
    </row>
    <row r="18" spans="4:19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f t="shared" si="2"/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3"/>
        <v>33.994678499999992</v>
      </c>
      <c r="R18" s="2">
        <f t="shared" si="4"/>
        <v>87.696552749999995</v>
      </c>
    </row>
    <row r="19" spans="4:19">
      <c r="D19" s="2">
        <f t="shared" si="0"/>
        <v>42.132226250000002</v>
      </c>
      <c r="E19" s="2">
        <v>111.48871825000001</v>
      </c>
      <c r="F19" s="2">
        <v>129.34483549999999</v>
      </c>
      <c r="G19" s="2">
        <v>150.08245549999998</v>
      </c>
      <c r="H19" s="2">
        <v>38.593737249999975</v>
      </c>
      <c r="I19" s="2">
        <v>5.0608347500000264</v>
      </c>
      <c r="J19" s="2">
        <f t="shared" si="1"/>
        <v>20.737619999999993</v>
      </c>
      <c r="K19" s="2">
        <f t="shared" si="2"/>
        <v>5.0608347500000264</v>
      </c>
      <c r="L19" s="2">
        <v>155.14329025000001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3"/>
        <v>124.11596549999999</v>
      </c>
      <c r="R19" s="2">
        <f t="shared" si="4"/>
        <v>122.09420025</v>
      </c>
    </row>
    <row r="20" spans="4:19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f t="shared" si="2"/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3"/>
        <v>62.46992924999995</v>
      </c>
      <c r="R20" s="2">
        <f t="shared" si="4"/>
        <v>17.836778999999993</v>
      </c>
      <c r="S20" t="s">
        <v>116</v>
      </c>
    </row>
    <row r="21" spans="4:19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f t="shared" si="2"/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3"/>
        <v>105.44441474999996</v>
      </c>
      <c r="R21" s="2">
        <f t="shared" si="4"/>
        <v>84.186476999999982</v>
      </c>
    </row>
    <row r="22" spans="4:19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f t="shared" si="2"/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3"/>
        <v>12.370332000000019</v>
      </c>
      <c r="R22" s="2">
        <f t="shared" si="4"/>
        <v>163.71720825000003</v>
      </c>
    </row>
    <row r="23" spans="4:19">
      <c r="D23" s="2">
        <f t="shared" si="0"/>
        <v>1.9530824999999936</v>
      </c>
      <c r="E23" s="2">
        <v>96.963347499999998</v>
      </c>
      <c r="F23" s="2">
        <v>118.5404585</v>
      </c>
      <c r="G23" s="2">
        <v>167.21398549999998</v>
      </c>
      <c r="H23" s="2">
        <v>21.577111000000002</v>
      </c>
      <c r="I23" s="2">
        <v>50.470588000000021</v>
      </c>
      <c r="J23" s="2">
        <f t="shared" si="1"/>
        <v>48.673526999999979</v>
      </c>
      <c r="K23" s="2">
        <f>L23-G23</f>
        <v>1.797061000000042</v>
      </c>
      <c r="L23" s="2">
        <v>169.01104650000002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3"/>
        <v>38.459266500000012</v>
      </c>
      <c r="R23" s="2">
        <f t="shared" si="4"/>
        <v>6.8187865000000158</v>
      </c>
      <c r="S23" t="s">
        <v>115</v>
      </c>
    </row>
    <row r="24" spans="4:19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9">
      <c r="E25" s="2"/>
      <c r="F25" s="2"/>
      <c r="G25" s="2"/>
      <c r="H25" s="2"/>
      <c r="I25" s="2"/>
      <c r="J25" s="2">
        <v>167.21398549999998</v>
      </c>
      <c r="K25" s="2"/>
      <c r="L25" s="2"/>
      <c r="M25" s="2"/>
      <c r="N25" s="2"/>
      <c r="O25" s="2"/>
      <c r="P25" s="2"/>
    </row>
    <row r="26" spans="4:19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9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9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9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9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9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9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30"/>
  <sheetViews>
    <sheetView topLeftCell="A21" workbookViewId="0">
      <selection activeCell="F52" sqref="F52"/>
    </sheetView>
  </sheetViews>
  <sheetFormatPr baseColWidth="10" defaultRowHeight="12" x14ac:dyDescent="0"/>
  <sheetData>
    <row r="8" spans="2:19">
      <c r="B8" t="s">
        <v>106</v>
      </c>
      <c r="J8" t="s">
        <v>107</v>
      </c>
    </row>
    <row r="9" spans="2:19">
      <c r="C9" t="s">
        <v>63</v>
      </c>
      <c r="D9" t="s">
        <v>72</v>
      </c>
      <c r="E9" t="s">
        <v>66</v>
      </c>
      <c r="F9" t="s">
        <v>117</v>
      </c>
      <c r="G9" t="s">
        <v>67</v>
      </c>
      <c r="H9" t="s">
        <v>118</v>
      </c>
      <c r="I9" t="s">
        <v>68</v>
      </c>
      <c r="K9" t="s">
        <v>63</v>
      </c>
      <c r="L9" t="s">
        <v>72</v>
      </c>
      <c r="M9" t="s">
        <v>66</v>
      </c>
      <c r="N9" t="s">
        <v>117</v>
      </c>
      <c r="O9" t="s">
        <v>118</v>
      </c>
      <c r="P9" t="s">
        <v>60</v>
      </c>
      <c r="Q9" t="s">
        <v>61</v>
      </c>
      <c r="R9" t="s">
        <v>68</v>
      </c>
      <c r="S9" t="s">
        <v>119</v>
      </c>
    </row>
    <row r="10" spans="2:19">
      <c r="C10">
        <v>40.079281000000002</v>
      </c>
      <c r="D10">
        <v>40.968435499999998</v>
      </c>
      <c r="E10">
        <v>47.002050750000002</v>
      </c>
      <c r="F10">
        <f>D10-C10</f>
        <v>0.88915449999999652</v>
      </c>
      <c r="G10">
        <f>C10-D23</f>
        <v>3.3348810000000029</v>
      </c>
      <c r="H10">
        <f>E10-D10</f>
        <v>6.033615250000004</v>
      </c>
      <c r="I10">
        <f>C23-E10</f>
        <v>14.141270249999998</v>
      </c>
      <c r="J10">
        <v>0</v>
      </c>
      <c r="K10">
        <v>40.155080999999996</v>
      </c>
      <c r="L10">
        <v>41.739601</v>
      </c>
      <c r="M10">
        <v>52.543188749999999</v>
      </c>
      <c r="N10">
        <f>L10-K10</f>
        <v>1.5845200000000048</v>
      </c>
      <c r="O10">
        <f>M10-L10</f>
        <v>10.803587749999998</v>
      </c>
      <c r="P10">
        <v>87.160842000000002</v>
      </c>
      <c r="Q10">
        <v>37.821624</v>
      </c>
      <c r="R10">
        <f>P10-M10</f>
        <v>34.617653250000004</v>
      </c>
      <c r="S10">
        <f>L10-Q10</f>
        <v>3.9179770000000005</v>
      </c>
    </row>
    <row r="11" spans="2:19">
      <c r="C11">
        <v>17.64503625</v>
      </c>
      <c r="D11">
        <v>18.860916000000003</v>
      </c>
      <c r="E11">
        <v>20.19762875</v>
      </c>
      <c r="F11" s="2">
        <f t="shared" ref="F11:F17" si="0">D11-C11</f>
        <v>1.2158797500000027</v>
      </c>
      <c r="G11" s="2">
        <f t="shared" ref="G11:G17" si="1">C11-D24</f>
        <v>2.5701322500000003</v>
      </c>
      <c r="H11" s="2">
        <f t="shared" ref="H11:H17" si="2">E11-D11</f>
        <v>1.3367127499999967</v>
      </c>
      <c r="I11" s="2">
        <f t="shared" ref="I11:I17" si="3">C24-E11</f>
        <v>2.93263125</v>
      </c>
      <c r="J11" s="2">
        <f t="shared" ref="J11:J17" si="4">K11-E11</f>
        <v>10.910260000000001</v>
      </c>
      <c r="K11">
        <v>31.107888750000001</v>
      </c>
      <c r="L11">
        <v>38.202726999999996</v>
      </c>
      <c r="M11">
        <v>46.697035</v>
      </c>
      <c r="N11" s="2">
        <f t="shared" ref="N11:N17" si="5">L11-K11</f>
        <v>7.0948382499999951</v>
      </c>
      <c r="O11" s="2">
        <f t="shared" ref="O11:O17" si="6">M11-L11</f>
        <v>8.4943080000000037</v>
      </c>
      <c r="P11">
        <v>61.360840000000003</v>
      </c>
      <c r="Q11">
        <v>20.642493000000002</v>
      </c>
      <c r="R11" s="2">
        <f t="shared" ref="R11:R17" si="7">P11-M11</f>
        <v>14.663805000000004</v>
      </c>
      <c r="S11" s="2">
        <f t="shared" ref="S11:S17" si="8">L11-Q11</f>
        <v>17.560233999999994</v>
      </c>
    </row>
    <row r="12" spans="2:19">
      <c r="C12">
        <v>11.92453175</v>
      </c>
      <c r="D12">
        <v>13.967976</v>
      </c>
      <c r="E12">
        <v>20.356076999999999</v>
      </c>
      <c r="F12" s="2">
        <f t="shared" si="0"/>
        <v>2.0434442500000003</v>
      </c>
      <c r="G12" s="2">
        <f t="shared" si="1"/>
        <v>2.9861407500000006</v>
      </c>
      <c r="H12" s="2">
        <f t="shared" si="2"/>
        <v>6.3881009999999989</v>
      </c>
      <c r="I12" s="2">
        <f t="shared" si="3"/>
        <v>16.020111</v>
      </c>
      <c r="J12" s="2">
        <f t="shared" si="4"/>
        <v>17.68342225</v>
      </c>
      <c r="K12">
        <v>38.039499249999999</v>
      </c>
      <c r="L12">
        <v>49.709348500000004</v>
      </c>
      <c r="M12">
        <v>72.323680999999993</v>
      </c>
      <c r="N12" s="2">
        <f t="shared" si="5"/>
        <v>11.669849250000006</v>
      </c>
      <c r="O12" s="2">
        <f t="shared" si="6"/>
        <v>22.614332499999989</v>
      </c>
      <c r="P12">
        <v>126.55283</v>
      </c>
      <c r="Q12">
        <v>16.643799999999999</v>
      </c>
      <c r="R12" s="2">
        <f t="shared" si="7"/>
        <v>54.229149000000007</v>
      </c>
      <c r="S12" s="2">
        <f t="shared" si="8"/>
        <v>33.065548500000006</v>
      </c>
    </row>
    <row r="13" spans="2:19">
      <c r="C13">
        <v>10.81128625</v>
      </c>
      <c r="D13">
        <v>13.2082765</v>
      </c>
      <c r="E13">
        <v>15.750318249999999</v>
      </c>
      <c r="F13" s="2">
        <f t="shared" si="0"/>
        <v>2.39699025</v>
      </c>
      <c r="G13" s="2">
        <f t="shared" si="1"/>
        <v>1.0963672500000001</v>
      </c>
      <c r="H13" s="2">
        <f t="shared" si="2"/>
        <v>2.5420417499999992</v>
      </c>
      <c r="I13" s="2">
        <f t="shared" si="3"/>
        <v>1.5315217499999996</v>
      </c>
      <c r="J13" s="2">
        <f t="shared" si="4"/>
        <v>20.063801000000005</v>
      </c>
      <c r="K13">
        <v>35.814119250000005</v>
      </c>
      <c r="L13">
        <v>37.402089500000002</v>
      </c>
      <c r="M13">
        <v>54.855139000000001</v>
      </c>
      <c r="N13" s="2">
        <f t="shared" si="5"/>
        <v>1.5879702499999979</v>
      </c>
      <c r="O13" s="2">
        <f t="shared" si="6"/>
        <v>17.453049499999999</v>
      </c>
      <c r="P13">
        <v>105.596476</v>
      </c>
      <c r="Q13">
        <v>32.668019999999999</v>
      </c>
      <c r="R13" s="2">
        <f t="shared" si="7"/>
        <v>50.741336999999994</v>
      </c>
      <c r="S13" s="2">
        <f t="shared" si="8"/>
        <v>4.7340695000000039</v>
      </c>
    </row>
    <row r="14" spans="2:19">
      <c r="C14">
        <v>11.056861999999999</v>
      </c>
      <c r="D14">
        <v>14.21007</v>
      </c>
      <c r="E14">
        <v>17.703549250000002</v>
      </c>
      <c r="F14" s="2">
        <f t="shared" si="0"/>
        <v>3.1532080000000011</v>
      </c>
      <c r="G14" s="2">
        <f t="shared" si="1"/>
        <v>4.0383119999999986</v>
      </c>
      <c r="H14" s="2">
        <f t="shared" si="2"/>
        <v>3.4934792500000018</v>
      </c>
      <c r="I14" s="2">
        <f t="shared" si="3"/>
        <v>5.0591257499999998</v>
      </c>
      <c r="J14" s="2">
        <f t="shared" si="4"/>
        <v>20.017316999999998</v>
      </c>
      <c r="K14">
        <v>37.72086625</v>
      </c>
      <c r="L14">
        <v>39.395425500000002</v>
      </c>
      <c r="M14">
        <v>43.226235500000001</v>
      </c>
      <c r="N14" s="2">
        <f t="shared" si="5"/>
        <v>1.6745592500000015</v>
      </c>
      <c r="O14" s="2">
        <f t="shared" si="6"/>
        <v>3.8308099999999996</v>
      </c>
      <c r="P14">
        <v>52.583789000000003</v>
      </c>
      <c r="Q14">
        <v>34.832065</v>
      </c>
      <c r="R14" s="2">
        <f t="shared" si="7"/>
        <v>9.3575535000000016</v>
      </c>
      <c r="S14" s="2">
        <f t="shared" si="8"/>
        <v>4.5633605000000017</v>
      </c>
    </row>
    <row r="15" spans="2:19">
      <c r="C15">
        <v>12.8636</v>
      </c>
      <c r="D15">
        <v>15.719389</v>
      </c>
      <c r="E15">
        <v>18.757402500000001</v>
      </c>
      <c r="F15" s="2">
        <f t="shared" si="0"/>
        <v>2.8557889999999997</v>
      </c>
      <c r="G15" s="2">
        <f t="shared" si="1"/>
        <v>1.7632200000000005</v>
      </c>
      <c r="H15" s="2">
        <f t="shared" si="2"/>
        <v>3.0380135000000017</v>
      </c>
      <c r="I15" s="2">
        <f t="shared" si="3"/>
        <v>2.3098934999999976</v>
      </c>
      <c r="J15" s="2">
        <f t="shared" si="4"/>
        <v>8.3874632499999997</v>
      </c>
      <c r="K15">
        <v>27.144865750000001</v>
      </c>
      <c r="L15">
        <v>33.150168999999998</v>
      </c>
      <c r="M15">
        <v>40.174634999999995</v>
      </c>
      <c r="N15" s="2">
        <f t="shared" si="5"/>
        <v>6.0053032499999972</v>
      </c>
      <c r="O15" s="2">
        <f t="shared" si="6"/>
        <v>7.0244659999999968</v>
      </c>
      <c r="P15">
        <v>46.420926000000001</v>
      </c>
      <c r="Q15">
        <v>23.956063</v>
      </c>
      <c r="R15" s="2">
        <f t="shared" si="7"/>
        <v>6.2462910000000065</v>
      </c>
      <c r="S15" s="2">
        <f t="shared" si="8"/>
        <v>9.1941059999999979</v>
      </c>
    </row>
    <row r="16" spans="2:19">
      <c r="C16">
        <v>11.107956</v>
      </c>
      <c r="D16">
        <v>13.846954</v>
      </c>
      <c r="E16">
        <v>18.1602815</v>
      </c>
      <c r="F16" s="2">
        <f t="shared" si="0"/>
        <v>2.7389980000000005</v>
      </c>
      <c r="G16" s="2">
        <f t="shared" si="1"/>
        <v>1.231031999999999</v>
      </c>
      <c r="H16" s="2">
        <f t="shared" si="2"/>
        <v>4.3133274999999998</v>
      </c>
      <c r="I16" s="2">
        <f t="shared" si="3"/>
        <v>5.9540204999999986</v>
      </c>
      <c r="J16" s="2">
        <f t="shared" si="4"/>
        <v>7.3479695000000014</v>
      </c>
      <c r="K16">
        <v>25.508251000000001</v>
      </c>
      <c r="L16">
        <v>27.172570999999998</v>
      </c>
      <c r="M16">
        <v>30.161216500000002</v>
      </c>
      <c r="N16" s="2">
        <f t="shared" si="5"/>
        <v>1.6643199999999965</v>
      </c>
      <c r="O16" s="2">
        <f t="shared" si="6"/>
        <v>2.9886455000000041</v>
      </c>
      <c r="P16">
        <v>36.715144000000002</v>
      </c>
      <c r="Q16">
        <v>22.927299999999999</v>
      </c>
      <c r="R16" s="2">
        <f t="shared" si="7"/>
        <v>6.5539275000000004</v>
      </c>
      <c r="S16" s="2">
        <f t="shared" si="8"/>
        <v>4.2452709999999989</v>
      </c>
    </row>
    <row r="17" spans="3:19">
      <c r="C17">
        <v>7.4872440000000005</v>
      </c>
      <c r="D17">
        <v>10.9237415</v>
      </c>
      <c r="E17">
        <v>13.124901749999999</v>
      </c>
      <c r="F17" s="2">
        <f t="shared" si="0"/>
        <v>3.4364974999999998</v>
      </c>
      <c r="G17" s="2">
        <f t="shared" si="1"/>
        <v>4.0318470000000008</v>
      </c>
      <c r="H17" s="2">
        <f t="shared" si="2"/>
        <v>2.2011602499999992</v>
      </c>
      <c r="I17" s="2">
        <f t="shared" si="3"/>
        <v>0.3258352500000008</v>
      </c>
      <c r="J17" s="2">
        <f t="shared" si="4"/>
        <v>11.450819750000001</v>
      </c>
      <c r="K17">
        <v>24.5757215</v>
      </c>
      <c r="L17">
        <v>26.586546999999999</v>
      </c>
      <c r="M17">
        <v>29.318067750000001</v>
      </c>
      <c r="N17" s="2">
        <f t="shared" si="5"/>
        <v>2.0108254999999993</v>
      </c>
      <c r="O17" s="2">
        <f t="shared" si="6"/>
        <v>2.7315207500000014</v>
      </c>
      <c r="P17">
        <v>33.064089000000003</v>
      </c>
      <c r="Q17">
        <v>22.991786000000001</v>
      </c>
      <c r="R17" s="2">
        <f t="shared" si="7"/>
        <v>3.7460212500000019</v>
      </c>
      <c r="S17" s="2">
        <f t="shared" si="8"/>
        <v>3.5947609999999983</v>
      </c>
    </row>
    <row r="22" spans="3:19">
      <c r="C22" t="s">
        <v>60</v>
      </c>
      <c r="D22" t="s">
        <v>61</v>
      </c>
    </row>
    <row r="23" spans="3:19">
      <c r="C23">
        <v>61.143321</v>
      </c>
      <c r="D23">
        <v>36.744399999999999</v>
      </c>
    </row>
    <row r="24" spans="3:19">
      <c r="C24">
        <v>23.13026</v>
      </c>
      <c r="D24">
        <v>15.074904</v>
      </c>
    </row>
    <row r="25" spans="3:19">
      <c r="C25">
        <v>36.376187999999999</v>
      </c>
      <c r="D25">
        <v>8.9383909999999993</v>
      </c>
    </row>
    <row r="26" spans="3:19">
      <c r="C26">
        <v>17.281839999999999</v>
      </c>
      <c r="D26">
        <v>9.7149190000000001</v>
      </c>
    </row>
    <row r="27" spans="3:19">
      <c r="C27">
        <v>22.762675000000002</v>
      </c>
      <c r="D27">
        <v>7.0185500000000003</v>
      </c>
    </row>
    <row r="28" spans="3:19">
      <c r="C28">
        <v>21.067295999999999</v>
      </c>
      <c r="D28">
        <v>11.100379999999999</v>
      </c>
    </row>
    <row r="29" spans="3:19">
      <c r="C29">
        <v>24.114301999999999</v>
      </c>
      <c r="D29">
        <v>9.8769240000000007</v>
      </c>
    </row>
    <row r="30" spans="3:19">
      <c r="C30">
        <v>13.450737</v>
      </c>
      <c r="D30">
        <v>3.4553970000000001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2014-11-04T09:41:38Z</dcterms:modified>
</cp:coreProperties>
</file>