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bellino_uc_cl/Documents/Progetti/SoundOrbit/data-to-publish/second-experiment/activations/excel/"/>
    </mc:Choice>
  </mc:AlternateContent>
  <xr:revisionPtr revIDLastSave="141" documentId="11_AD4D2F04E46CFB4ACB3E203A8D56F5F6683EDF09" xr6:coauthVersionLast="47" xr6:coauthVersionMax="47" xr10:uidLastSave="{1F3D3D15-3788-4E08-8775-73BC3235C267}"/>
  <bookViews>
    <workbookView xWindow="51480" yWindow="-120" windowWidth="38640" windowHeight="21120" activeTab="2" xr2:uid="{00000000-000D-0000-FFFF-FFFF00000000}"/>
  </bookViews>
  <sheets>
    <sheet name="raw-1-orbit-ws100-pt0.98" sheetId="1" r:id="rId1"/>
    <sheet name="Best six users" sheetId="3" r:id="rId2"/>
    <sheet name="processed-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2" l="1"/>
  <c r="R12" i="2"/>
  <c r="R10" i="2"/>
  <c r="R7" i="2"/>
  <c r="B1" i="2" a="1"/>
  <c r="B1" i="2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A1" i="2" a="1"/>
  <c r="A1" i="2" s="1"/>
  <c r="R8" i="2"/>
  <c r="L2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2" i="2"/>
  <c r="B2" i="3"/>
  <c r="K27" i="2" a="1"/>
  <c r="K27" i="2" s="1"/>
  <c r="K46" i="2" a="1"/>
  <c r="K46" i="2" s="1"/>
  <c r="K55" i="2" a="1"/>
  <c r="K55" i="2" s="1"/>
  <c r="K66" i="2" a="1"/>
  <c r="K66" i="2" s="1"/>
  <c r="K67" i="2" a="1"/>
  <c r="K67" i="2" s="1"/>
  <c r="K69" i="2" a="1"/>
  <c r="K69" i="2" s="1"/>
  <c r="K71" i="2" a="1"/>
  <c r="K71" i="2" s="1"/>
  <c r="K75" i="2" a="1"/>
  <c r="K75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K26" i="2" s="1" a="1"/>
  <c r="K26" i="2" s="1"/>
  <c r="J27" i="2"/>
  <c r="J28" i="2"/>
  <c r="K28" i="2" s="1" a="1"/>
  <c r="K28" i="2" s="1"/>
  <c r="J29" i="2"/>
  <c r="K29" i="2" s="1" a="1"/>
  <c r="K29" i="2" s="1"/>
  <c r="J30" i="2"/>
  <c r="J31" i="2"/>
  <c r="J32" i="2"/>
  <c r="K32" i="2" s="1" a="1"/>
  <c r="K32" i="2" s="1"/>
  <c r="J33" i="2"/>
  <c r="K33" i="2" s="1" a="1"/>
  <c r="K33" i="2" s="1"/>
  <c r="J34" i="2"/>
  <c r="K34" i="2" s="1" a="1"/>
  <c r="K34" i="2" s="1"/>
  <c r="J35" i="2"/>
  <c r="J36" i="2"/>
  <c r="K36" i="2" s="1" a="1"/>
  <c r="K36" i="2" s="1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K54" i="2" s="1" a="1"/>
  <c r="K54" i="2" s="1"/>
  <c r="J55" i="2"/>
  <c r="J56" i="2"/>
  <c r="J57" i="2"/>
  <c r="J58" i="2"/>
  <c r="K58" i="2" s="1" a="1"/>
  <c r="K58" i="2" s="1"/>
  <c r="J59" i="2"/>
  <c r="J60" i="2"/>
  <c r="J61" i="2"/>
  <c r="J62" i="2"/>
  <c r="J63" i="2"/>
  <c r="J64" i="2"/>
  <c r="J65" i="2"/>
  <c r="J66" i="2"/>
  <c r="J67" i="2"/>
  <c r="J68" i="2"/>
  <c r="J69" i="2"/>
  <c r="J70" i="2"/>
  <c r="K70" i="2" s="1" a="1"/>
  <c r="K70" i="2" s="1"/>
  <c r="J71" i="2"/>
  <c r="J72" i="2"/>
  <c r="J73" i="2"/>
  <c r="K73" i="2" s="1" a="1"/>
  <c r="K73" i="2" s="1"/>
  <c r="J74" i="2"/>
  <c r="J75" i="2"/>
  <c r="J76" i="2"/>
  <c r="J77" i="2"/>
  <c r="J2" i="2"/>
  <c r="K21" i="2" a="1"/>
  <c r="K25" i="2" a="1"/>
  <c r="K10" i="2" a="1"/>
  <c r="K47" i="2" a="1"/>
  <c r="K65" i="2" a="1"/>
  <c r="K15" i="2" a="1"/>
  <c r="K74" i="2" a="1"/>
  <c r="K20" i="2" a="1"/>
  <c r="K22" i="2" a="1"/>
  <c r="K19" i="2" a="1"/>
  <c r="K50" i="2" a="1"/>
  <c r="K35" i="2" a="1"/>
  <c r="K14" i="2" a="1"/>
  <c r="K8" i="2" a="1"/>
  <c r="K40" i="2" a="1"/>
  <c r="K13" i="2" a="1"/>
  <c r="K9" i="2" a="1"/>
  <c r="K37" i="2" a="1"/>
  <c r="K49" i="2" a="1"/>
  <c r="K45" i="2" a="1"/>
  <c r="K76" i="2" a="1"/>
  <c r="K48" i="2" a="1"/>
  <c r="K57" i="2" a="1"/>
  <c r="K30" i="2" a="1"/>
  <c r="K60" i="2" a="1"/>
  <c r="K18" i="2" a="1"/>
  <c r="K5" i="2" a="1"/>
  <c r="K11" i="2" a="1"/>
  <c r="K51" i="2" a="1"/>
  <c r="K6" i="2" a="1"/>
  <c r="K4" i="2" a="1"/>
  <c r="K77" i="2" a="1"/>
  <c r="K43" i="2" a="1"/>
  <c r="K64" i="2" a="1"/>
  <c r="K61" i="2" a="1"/>
  <c r="K7" i="2" a="1"/>
  <c r="K17" i="2" a="1"/>
  <c r="K72" i="2" a="1"/>
  <c r="K12" i="2" a="1"/>
  <c r="K63" i="2" a="1"/>
  <c r="K44" i="2" a="1"/>
  <c r="K41" i="2" a="1"/>
  <c r="K16" i="2" a="1"/>
  <c r="K68" i="2" a="1"/>
  <c r="K53" i="2" a="1"/>
  <c r="K52" i="2" a="1"/>
  <c r="K23" i="2" a="1"/>
  <c r="K59" i="2" a="1"/>
  <c r="K42" i="2" a="1"/>
  <c r="K3" i="2" a="1"/>
  <c r="K24" i="2" a="1"/>
  <c r="K38" i="2" a="1"/>
  <c r="K39" i="2" a="1"/>
  <c r="K62" i="2" a="1"/>
  <c r="K56" i="2" a="1"/>
  <c r="K31" i="2" a="1"/>
  <c r="K2" i="2" a="1"/>
  <c r="K62" i="2" l="1"/>
  <c r="K76" i="2"/>
  <c r="K16" i="2"/>
  <c r="K77" i="2"/>
  <c r="K47" i="2"/>
  <c r="K17" i="2"/>
  <c r="K61" i="2"/>
  <c r="K31" i="2"/>
  <c r="K45" i="2"/>
  <c r="K15" i="2"/>
  <c r="K60" i="2"/>
  <c r="K30" i="2"/>
  <c r="K74" i="2"/>
  <c r="K59" i="2"/>
  <c r="K44" i="2"/>
  <c r="K14" i="2"/>
  <c r="K57" i="2"/>
  <c r="K42" i="2"/>
  <c r="K12" i="2"/>
  <c r="K72" i="2"/>
  <c r="K56" i="2"/>
  <c r="K41" i="2"/>
  <c r="K11" i="2"/>
  <c r="K40" i="2"/>
  <c r="K25" i="2"/>
  <c r="K10" i="2"/>
  <c r="K39" i="2"/>
  <c r="K9" i="2"/>
  <c r="K38" i="2"/>
  <c r="K24" i="2"/>
  <c r="K8" i="2"/>
  <c r="K68" i="2"/>
  <c r="K37" i="2"/>
  <c r="K7" i="2"/>
  <c r="K52" i="2"/>
  <c r="K22" i="2"/>
  <c r="K6" i="2"/>
  <c r="K51" i="2"/>
  <c r="K21" i="2"/>
  <c r="K35" i="2"/>
  <c r="K5" i="2"/>
  <c r="K65" i="2"/>
  <c r="K50" i="2"/>
  <c r="K20" i="2"/>
  <c r="K49" i="2"/>
  <c r="K19" i="2"/>
  <c r="K4" i="2"/>
  <c r="K64" i="2"/>
  <c r="K48" i="2"/>
  <c r="K18" i="2"/>
  <c r="K63" i="2"/>
  <c r="K53" i="2"/>
  <c r="K43" i="2"/>
  <c r="K23" i="2"/>
  <c r="K13" i="2"/>
  <c r="K3" i="2"/>
  <c r="K2" i="2"/>
  <c r="R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<sst xmlns="http://schemas.openxmlformats.org/spreadsheetml/2006/main" count="483" uniqueCount="116">
  <si>
    <t>male</t>
  </si>
  <si>
    <t>flauta</t>
  </si>
  <si>
    <t>1i36s-0-trial3</t>
  </si>
  <si>
    <t>0.98</t>
  </si>
  <si>
    <t>missed</t>
  </si>
  <si>
    <t>MjRtYWxlZmxhdXRh</t>
  </si>
  <si>
    <t>1i36s-0-trial4</t>
  </si>
  <si>
    <t>correct(4840ms)</t>
  </si>
  <si>
    <t>1i36s-0-trial1</t>
  </si>
  <si>
    <t>correct(5436ms)</t>
  </si>
  <si>
    <t>1i36s-0-trial2</t>
  </si>
  <si>
    <t>correct(5384ms)</t>
  </si>
  <si>
    <t>NO</t>
  </si>
  <si>
    <t>MjRtYWxlTk8=</t>
  </si>
  <si>
    <t>correct(3495ms)</t>
  </si>
  <si>
    <t>correct(3732ms)</t>
  </si>
  <si>
    <t>female</t>
  </si>
  <si>
    <t>MjRmZW1hbGVOTw==</t>
  </si>
  <si>
    <t>correct(4520ms)</t>
  </si>
  <si>
    <t>correct(7441ms)</t>
  </si>
  <si>
    <t>correct(5091ms)</t>
  </si>
  <si>
    <t>media</t>
  </si>
  <si>
    <t>MjZtYWxlbWVkaWE=</t>
  </si>
  <si>
    <t>correct(5839ms)</t>
  </si>
  <si>
    <t xml:space="preserve">guitarra piano </t>
  </si>
  <si>
    <t>correct(4540ms)</t>
  </si>
  <si>
    <t>MjZtYWxlZ3VpdGFycmEgcGlhbm8g</t>
  </si>
  <si>
    <t>correct(6660ms)</t>
  </si>
  <si>
    <t>correct(3770ms)</t>
  </si>
  <si>
    <t>correct(8459ms)</t>
  </si>
  <si>
    <t>MjNmZW1hbGVOTw==</t>
  </si>
  <si>
    <t>correct(6450ms)</t>
  </si>
  <si>
    <t>teclado guitarra</t>
  </si>
  <si>
    <t>correct(2340ms)</t>
  </si>
  <si>
    <t>MjNtYWxldGVjbGFkbyBndWl0YXJyYQ==</t>
  </si>
  <si>
    <t>correct(6281ms)</t>
  </si>
  <si>
    <t>correct(5168ms)</t>
  </si>
  <si>
    <t>correct(4615ms)</t>
  </si>
  <si>
    <t>guitarra</t>
  </si>
  <si>
    <t>correct(3482ms)</t>
  </si>
  <si>
    <t>MjNtYWxlZ3VpdGFycmE=</t>
  </si>
  <si>
    <t>correct(5430ms)</t>
  </si>
  <si>
    <t>correct(5660ms)</t>
  </si>
  <si>
    <t>correct(7130ms)</t>
  </si>
  <si>
    <t>guitarra piano bajo</t>
  </si>
  <si>
    <t>MjVtYWxlZ3VpdGFycmEgcGlhbm8gYmFqbw==</t>
  </si>
  <si>
    <t>correct(5750ms)</t>
  </si>
  <si>
    <t>guitarra canto</t>
  </si>
  <si>
    <t>correct(4948ms)</t>
  </si>
  <si>
    <t>MjNtYWxlZ3VpdGFycmEgY2FudG8=</t>
  </si>
  <si>
    <t>correct(2500ms)</t>
  </si>
  <si>
    <t>correct(3099ms)</t>
  </si>
  <si>
    <t>correct(3459ms)</t>
  </si>
  <si>
    <t>Flauta</t>
  </si>
  <si>
    <t>correct(9207ms)</t>
  </si>
  <si>
    <t>MjJtYWxlRmxhdXRh</t>
  </si>
  <si>
    <t>correct(6489ms)</t>
  </si>
  <si>
    <t>correct(7260ms)</t>
  </si>
  <si>
    <t>correct(2859ms)</t>
  </si>
  <si>
    <t>no</t>
  </si>
  <si>
    <t>correct(8594ms)</t>
  </si>
  <si>
    <t>MjRtYWxlbm8=</t>
  </si>
  <si>
    <t>correct(6569ms)</t>
  </si>
  <si>
    <t>correct(10150ms)</t>
  </si>
  <si>
    <t>correct(6101ms)</t>
  </si>
  <si>
    <t>MjNmZW1hbGVubw==</t>
  </si>
  <si>
    <t>correct(12683ms)</t>
  </si>
  <si>
    <t>correct(7780ms)</t>
  </si>
  <si>
    <t>compositor</t>
  </si>
  <si>
    <t>correct(2984ms)</t>
  </si>
  <si>
    <t>MjNtYWxlY29tcG9zaXRvcg==</t>
  </si>
  <si>
    <t>correct(4969ms)</t>
  </si>
  <si>
    <t>correct(5032ms)</t>
  </si>
  <si>
    <t>correct(5061ms)</t>
  </si>
  <si>
    <t>correct(4646ms)</t>
  </si>
  <si>
    <t>MjVtYWxlbm8=</t>
  </si>
  <si>
    <t>correct(4629ms)</t>
  </si>
  <si>
    <t>correct(4700ms)</t>
  </si>
  <si>
    <t>correct(4543ms)</t>
  </si>
  <si>
    <t>No</t>
  </si>
  <si>
    <t>correct(6323ms)</t>
  </si>
  <si>
    <t>MjVtYWxlTm8=</t>
  </si>
  <si>
    <t>correct(3706ms)</t>
  </si>
  <si>
    <t>correct(3752ms)</t>
  </si>
  <si>
    <t>correct(3720ms)</t>
  </si>
  <si>
    <t>flauta "medio"</t>
  </si>
  <si>
    <t>MjNtYWxlZmxhdXRhICJtZWRpbyI=</t>
  </si>
  <si>
    <t>correct(3150ms)</t>
  </si>
  <si>
    <t>correct(4658ms)</t>
  </si>
  <si>
    <t>correct(5031ms)</t>
  </si>
  <si>
    <t>guitarra canto flauta</t>
  </si>
  <si>
    <t>correct(5733ms)</t>
  </si>
  <si>
    <t>MjVtYWxlZ3VpdGFycmEgY2FudG8gZmxhdXRh</t>
  </si>
  <si>
    <t>correct(4706ms)</t>
  </si>
  <si>
    <t>correct(4696ms)</t>
  </si>
  <si>
    <t>correct(3480ms)</t>
  </si>
  <si>
    <t>MjJtYWxlTk8=</t>
  </si>
  <si>
    <t>Age</t>
  </si>
  <si>
    <t>Gender</t>
  </si>
  <si>
    <t>Experience</t>
  </si>
  <si>
    <t>Trial</t>
  </si>
  <si>
    <t>Window Size</t>
  </si>
  <si>
    <t>Correlation Threshold</t>
  </si>
  <si>
    <t>Result</t>
  </si>
  <si>
    <t>Shifting</t>
  </si>
  <si>
    <t>ID</t>
  </si>
  <si>
    <t>Raw-Result</t>
  </si>
  <si>
    <t>Activation time</t>
  </si>
  <si>
    <t>Best six?</t>
  </si>
  <si>
    <t>Concatenated</t>
  </si>
  <si>
    <t>Activation time all users</t>
  </si>
  <si>
    <t>percent correct activation best 6 users</t>
  </si>
  <si>
    <t>Trial number</t>
  </si>
  <si>
    <t>Trial number best 6 users</t>
  </si>
  <si>
    <t>correct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</si>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</sst>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opLeftCell="A34" workbookViewId="0">
      <selection activeCell="G2" sqref="G2"/>
    </sheetView>
  </sheetViews>
  <sheetFormatPr baseColWidth="10" defaultColWidth="9.140625" defaultRowHeight="15" x14ac:dyDescent="0.25"/>
  <cols>
    <col min="1" max="1" width="4.42578125" style="1" bestFit="1" customWidth="1"/>
    <col min="2" max="2" width="9.140625" style="1"/>
    <col min="3" max="3" width="18.85546875" style="1" bestFit="1" customWidth="1"/>
    <col min="4" max="5" width="12.42578125" style="1" bestFit="1" customWidth="1"/>
    <col min="6" max="6" width="20.42578125" style="1" bestFit="1" customWidth="1"/>
    <col min="7" max="7" width="16.28515625" style="1" bestFit="1" customWidth="1"/>
    <col min="8" max="8" width="7.85546875" style="1" bestFit="1" customWidth="1"/>
    <col min="9" max="9" width="42.28515625" style="1" bestFit="1" customWidth="1"/>
  </cols>
  <sheetData>
    <row r="1" spans="1:10" s="3" customFormat="1" x14ac:dyDescent="0.25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106</v>
      </c>
      <c r="H1" s="2" t="s">
        <v>104</v>
      </c>
      <c r="I1" s="2" t="s">
        <v>105</v>
      </c>
      <c r="J1" s="2"/>
    </row>
    <row r="2" spans="1:10" x14ac:dyDescent="0.25">
      <c r="A2" s="1">
        <v>22</v>
      </c>
      <c r="B2" s="1" t="s">
        <v>0</v>
      </c>
      <c r="C2" s="1" t="s">
        <v>53</v>
      </c>
      <c r="D2" s="1" t="s">
        <v>8</v>
      </c>
      <c r="E2" s="1">
        <v>100</v>
      </c>
      <c r="F2" s="1" t="s">
        <v>3</v>
      </c>
      <c r="G2" s="1" t="s">
        <v>54</v>
      </c>
      <c r="H2" s="1">
        <v>18</v>
      </c>
      <c r="I2" s="1" t="s">
        <v>55</v>
      </c>
    </row>
    <row r="3" spans="1:10" x14ac:dyDescent="0.25">
      <c r="A3" s="1">
        <v>22</v>
      </c>
      <c r="B3" s="1" t="s">
        <v>0</v>
      </c>
      <c r="C3" s="1" t="s">
        <v>53</v>
      </c>
      <c r="D3" s="1" t="s">
        <v>10</v>
      </c>
      <c r="E3" s="1">
        <v>100</v>
      </c>
      <c r="F3" s="1" t="s">
        <v>3</v>
      </c>
      <c r="G3" s="1" t="s">
        <v>56</v>
      </c>
      <c r="H3" s="1">
        <v>18</v>
      </c>
      <c r="I3" s="1" t="s">
        <v>55</v>
      </c>
    </row>
    <row r="4" spans="1:10" x14ac:dyDescent="0.25">
      <c r="A4" s="1">
        <v>22</v>
      </c>
      <c r="B4" s="1" t="s">
        <v>0</v>
      </c>
      <c r="C4" s="1" t="s">
        <v>53</v>
      </c>
      <c r="D4" s="1" t="s">
        <v>2</v>
      </c>
      <c r="E4" s="1">
        <v>100</v>
      </c>
      <c r="F4" s="1" t="s">
        <v>3</v>
      </c>
      <c r="G4" s="1" t="s">
        <v>57</v>
      </c>
      <c r="H4" s="1">
        <v>18</v>
      </c>
      <c r="I4" s="1" t="s">
        <v>55</v>
      </c>
    </row>
    <row r="5" spans="1:10" x14ac:dyDescent="0.25">
      <c r="A5" s="1">
        <v>22</v>
      </c>
      <c r="B5" s="1" t="s">
        <v>0</v>
      </c>
      <c r="C5" s="1" t="s">
        <v>53</v>
      </c>
      <c r="D5" s="1" t="s">
        <v>6</v>
      </c>
      <c r="E5" s="1">
        <v>100</v>
      </c>
      <c r="F5" s="1" t="s">
        <v>3</v>
      </c>
      <c r="G5" s="1" t="s">
        <v>58</v>
      </c>
      <c r="H5" s="1">
        <v>18</v>
      </c>
      <c r="I5" s="1" t="s">
        <v>55</v>
      </c>
    </row>
    <row r="6" spans="1:10" x14ac:dyDescent="0.25">
      <c r="A6" s="1">
        <v>23</v>
      </c>
      <c r="B6" s="1" t="s">
        <v>0</v>
      </c>
      <c r="C6" s="1" t="s">
        <v>32</v>
      </c>
      <c r="D6" s="1" t="s">
        <v>6</v>
      </c>
      <c r="E6" s="1">
        <v>100</v>
      </c>
      <c r="F6" s="1" t="s">
        <v>3</v>
      </c>
      <c r="G6" s="1" t="s">
        <v>33</v>
      </c>
      <c r="H6" s="1">
        <v>18</v>
      </c>
      <c r="I6" s="1" t="s">
        <v>34</v>
      </c>
    </row>
    <row r="7" spans="1:10" x14ac:dyDescent="0.25">
      <c r="A7" s="1">
        <v>23</v>
      </c>
      <c r="B7" s="1" t="s">
        <v>0</v>
      </c>
      <c r="C7" s="1" t="s">
        <v>32</v>
      </c>
      <c r="D7" s="1" t="s">
        <v>8</v>
      </c>
      <c r="E7" s="1">
        <v>100</v>
      </c>
      <c r="F7" s="1" t="s">
        <v>3</v>
      </c>
      <c r="G7" s="1" t="s">
        <v>35</v>
      </c>
      <c r="H7" s="1">
        <v>18</v>
      </c>
      <c r="I7" s="1" t="s">
        <v>34</v>
      </c>
    </row>
    <row r="8" spans="1:10" x14ac:dyDescent="0.25">
      <c r="A8" s="1">
        <v>23</v>
      </c>
      <c r="B8" s="1" t="s">
        <v>0</v>
      </c>
      <c r="C8" s="1" t="s">
        <v>32</v>
      </c>
      <c r="D8" s="1" t="s">
        <v>10</v>
      </c>
      <c r="E8" s="1">
        <v>100</v>
      </c>
      <c r="F8" s="1" t="s">
        <v>3</v>
      </c>
      <c r="G8" s="1" t="s">
        <v>36</v>
      </c>
      <c r="H8" s="1">
        <v>18</v>
      </c>
      <c r="I8" s="1" t="s">
        <v>34</v>
      </c>
    </row>
    <row r="9" spans="1:10" x14ac:dyDescent="0.25">
      <c r="A9" s="1">
        <v>23</v>
      </c>
      <c r="B9" s="1" t="s">
        <v>0</v>
      </c>
      <c r="C9" s="1" t="s">
        <v>32</v>
      </c>
      <c r="D9" s="1" t="s">
        <v>2</v>
      </c>
      <c r="E9" s="1">
        <v>100</v>
      </c>
      <c r="F9" s="1" t="s">
        <v>3</v>
      </c>
      <c r="G9" s="1" t="s">
        <v>37</v>
      </c>
      <c r="H9" s="1">
        <v>18</v>
      </c>
      <c r="I9" s="1" t="s">
        <v>34</v>
      </c>
    </row>
    <row r="10" spans="1:10" x14ac:dyDescent="0.25">
      <c r="A10" s="1">
        <v>23</v>
      </c>
      <c r="B10" s="1" t="s">
        <v>0</v>
      </c>
      <c r="C10" s="1" t="s">
        <v>38</v>
      </c>
      <c r="D10" s="1" t="s">
        <v>8</v>
      </c>
      <c r="E10" s="1">
        <v>100</v>
      </c>
      <c r="F10" s="1" t="s">
        <v>3</v>
      </c>
      <c r="G10" s="1" t="s">
        <v>39</v>
      </c>
      <c r="H10" s="1">
        <v>18</v>
      </c>
      <c r="I10" s="1" t="s">
        <v>40</v>
      </c>
    </row>
    <row r="11" spans="1:10" x14ac:dyDescent="0.25">
      <c r="A11" s="1">
        <v>23</v>
      </c>
      <c r="B11" s="1" t="s">
        <v>0</v>
      </c>
      <c r="C11" s="1" t="s">
        <v>38</v>
      </c>
      <c r="D11" s="1" t="s">
        <v>10</v>
      </c>
      <c r="E11" s="1">
        <v>100</v>
      </c>
      <c r="F11" s="1" t="s">
        <v>3</v>
      </c>
      <c r="G11" s="1" t="s">
        <v>41</v>
      </c>
      <c r="H11" s="1">
        <v>18</v>
      </c>
      <c r="I11" s="1" t="s">
        <v>40</v>
      </c>
    </row>
    <row r="12" spans="1:10" x14ac:dyDescent="0.25">
      <c r="A12" s="1">
        <v>23</v>
      </c>
      <c r="B12" s="1" t="s">
        <v>0</v>
      </c>
      <c r="C12" s="1" t="s">
        <v>38</v>
      </c>
      <c r="D12" s="1" t="s">
        <v>2</v>
      </c>
      <c r="E12" s="1">
        <v>100</v>
      </c>
      <c r="F12" s="1" t="s">
        <v>3</v>
      </c>
      <c r="G12" s="1" t="s">
        <v>42</v>
      </c>
      <c r="H12" s="1">
        <v>18</v>
      </c>
      <c r="I12" s="1" t="s">
        <v>40</v>
      </c>
    </row>
    <row r="13" spans="1:10" x14ac:dyDescent="0.25">
      <c r="A13" s="1">
        <v>23</v>
      </c>
      <c r="B13" s="1" t="s">
        <v>0</v>
      </c>
      <c r="C13" s="1" t="s">
        <v>38</v>
      </c>
      <c r="D13" s="1" t="s">
        <v>6</v>
      </c>
      <c r="E13" s="1">
        <v>100</v>
      </c>
      <c r="F13" s="1" t="s">
        <v>3</v>
      </c>
      <c r="G13" s="1" t="s">
        <v>43</v>
      </c>
      <c r="H13" s="1">
        <v>18</v>
      </c>
      <c r="I13" s="1" t="s">
        <v>40</v>
      </c>
    </row>
    <row r="14" spans="1:10" x14ac:dyDescent="0.25">
      <c r="A14" s="1">
        <v>23</v>
      </c>
      <c r="B14" s="1" t="s">
        <v>0</v>
      </c>
      <c r="C14" s="1" t="s">
        <v>47</v>
      </c>
      <c r="D14" s="1" t="s">
        <v>8</v>
      </c>
      <c r="E14" s="1">
        <v>100</v>
      </c>
      <c r="F14" s="1" t="s">
        <v>3</v>
      </c>
      <c r="G14" s="1" t="s">
        <v>48</v>
      </c>
      <c r="H14" s="1">
        <v>18</v>
      </c>
      <c r="I14" s="1" t="s">
        <v>49</v>
      </c>
    </row>
    <row r="15" spans="1:10" x14ac:dyDescent="0.25">
      <c r="A15" s="1">
        <v>23</v>
      </c>
      <c r="B15" s="1" t="s">
        <v>0</v>
      </c>
      <c r="C15" s="1" t="s">
        <v>47</v>
      </c>
      <c r="D15" s="1" t="s">
        <v>10</v>
      </c>
      <c r="E15" s="1">
        <v>100</v>
      </c>
      <c r="F15" s="1" t="s">
        <v>3</v>
      </c>
      <c r="G15" s="1" t="s">
        <v>50</v>
      </c>
      <c r="H15" s="1">
        <v>18</v>
      </c>
      <c r="I15" s="1" t="s">
        <v>49</v>
      </c>
    </row>
    <row r="16" spans="1:10" x14ac:dyDescent="0.25">
      <c r="A16" s="1">
        <v>23</v>
      </c>
      <c r="B16" s="1" t="s">
        <v>0</v>
      </c>
      <c r="C16" s="1" t="s">
        <v>47</v>
      </c>
      <c r="D16" s="1" t="s">
        <v>2</v>
      </c>
      <c r="E16" s="1">
        <v>100</v>
      </c>
      <c r="F16" s="1" t="s">
        <v>3</v>
      </c>
      <c r="G16" s="1" t="s">
        <v>51</v>
      </c>
      <c r="H16" s="1">
        <v>18</v>
      </c>
      <c r="I16" s="1" t="s">
        <v>49</v>
      </c>
    </row>
    <row r="17" spans="1:9" x14ac:dyDescent="0.25">
      <c r="A17" s="1">
        <v>23</v>
      </c>
      <c r="B17" s="1" t="s">
        <v>0</v>
      </c>
      <c r="C17" s="1" t="s">
        <v>47</v>
      </c>
      <c r="D17" s="1" t="s">
        <v>6</v>
      </c>
      <c r="E17" s="1">
        <v>100</v>
      </c>
      <c r="F17" s="1" t="s">
        <v>3</v>
      </c>
      <c r="G17" s="1" t="s">
        <v>52</v>
      </c>
      <c r="H17" s="1">
        <v>18</v>
      </c>
      <c r="I17" s="1" t="s">
        <v>49</v>
      </c>
    </row>
    <row r="18" spans="1:9" x14ac:dyDescent="0.25">
      <c r="A18" s="1">
        <v>25</v>
      </c>
      <c r="B18" s="1" t="s">
        <v>0</v>
      </c>
      <c r="C18" s="1" t="s">
        <v>59</v>
      </c>
      <c r="D18" s="1" t="s">
        <v>8</v>
      </c>
      <c r="E18" s="1">
        <v>100</v>
      </c>
      <c r="F18" s="1" t="s">
        <v>3</v>
      </c>
      <c r="G18" s="1" t="s">
        <v>74</v>
      </c>
      <c r="H18" s="1">
        <v>18</v>
      </c>
      <c r="I18" s="1" t="s">
        <v>75</v>
      </c>
    </row>
    <row r="19" spans="1:9" x14ac:dyDescent="0.25">
      <c r="A19" s="1">
        <v>25</v>
      </c>
      <c r="B19" s="1" t="s">
        <v>0</v>
      </c>
      <c r="C19" s="1" t="s">
        <v>59</v>
      </c>
      <c r="D19" s="1" t="s">
        <v>2</v>
      </c>
      <c r="E19" s="1">
        <v>100</v>
      </c>
      <c r="F19" s="1" t="s">
        <v>3</v>
      </c>
      <c r="G19" s="1" t="s">
        <v>76</v>
      </c>
      <c r="H19" s="1">
        <v>18</v>
      </c>
      <c r="I19" s="1" t="s">
        <v>75</v>
      </c>
    </row>
    <row r="20" spans="1:9" x14ac:dyDescent="0.25">
      <c r="A20" s="1">
        <v>25</v>
      </c>
      <c r="B20" s="1" t="s">
        <v>0</v>
      </c>
      <c r="C20" s="1" t="s">
        <v>59</v>
      </c>
      <c r="D20" s="1" t="s">
        <v>10</v>
      </c>
      <c r="E20" s="1">
        <v>100</v>
      </c>
      <c r="F20" s="1" t="s">
        <v>3</v>
      </c>
      <c r="G20" s="1" t="s">
        <v>77</v>
      </c>
      <c r="H20" s="1">
        <v>18</v>
      </c>
      <c r="I20" s="1" t="s">
        <v>75</v>
      </c>
    </row>
    <row r="21" spans="1:9" x14ac:dyDescent="0.25">
      <c r="A21" s="1">
        <v>25</v>
      </c>
      <c r="B21" s="1" t="s">
        <v>0</v>
      </c>
      <c r="C21" s="1" t="s">
        <v>59</v>
      </c>
      <c r="D21" s="1" t="s">
        <v>6</v>
      </c>
      <c r="E21" s="1">
        <v>100</v>
      </c>
      <c r="F21" s="1" t="s">
        <v>3</v>
      </c>
      <c r="G21" s="1" t="s">
        <v>78</v>
      </c>
      <c r="H21" s="1">
        <v>18</v>
      </c>
      <c r="I21" s="1" t="s">
        <v>75</v>
      </c>
    </row>
    <row r="22" spans="1:9" x14ac:dyDescent="0.25">
      <c r="A22" s="1">
        <v>25</v>
      </c>
      <c r="B22" s="1" t="s">
        <v>0</v>
      </c>
      <c r="C22" s="1" t="s">
        <v>90</v>
      </c>
      <c r="D22" s="1" t="s">
        <v>8</v>
      </c>
      <c r="E22" s="1">
        <v>100</v>
      </c>
      <c r="F22" s="1" t="s">
        <v>3</v>
      </c>
      <c r="G22" s="1" t="s">
        <v>91</v>
      </c>
      <c r="H22" s="1">
        <v>18</v>
      </c>
      <c r="I22" s="1" t="s">
        <v>92</v>
      </c>
    </row>
    <row r="23" spans="1:9" x14ac:dyDescent="0.25">
      <c r="A23" s="1">
        <v>25</v>
      </c>
      <c r="B23" s="1" t="s">
        <v>0</v>
      </c>
      <c r="C23" s="1" t="s">
        <v>90</v>
      </c>
      <c r="D23" s="1" t="s">
        <v>10</v>
      </c>
      <c r="E23" s="1">
        <v>100</v>
      </c>
      <c r="F23" s="1" t="s">
        <v>3</v>
      </c>
      <c r="G23" s="1" t="s">
        <v>93</v>
      </c>
      <c r="H23" s="1">
        <v>18</v>
      </c>
      <c r="I23" s="1" t="s">
        <v>92</v>
      </c>
    </row>
    <row r="24" spans="1:9" x14ac:dyDescent="0.25">
      <c r="A24" s="1">
        <v>25</v>
      </c>
      <c r="B24" s="1" t="s">
        <v>0</v>
      </c>
      <c r="C24" s="1" t="s">
        <v>90</v>
      </c>
      <c r="D24" s="1" t="s">
        <v>2</v>
      </c>
      <c r="E24" s="1">
        <v>100</v>
      </c>
      <c r="F24" s="1" t="s">
        <v>3</v>
      </c>
      <c r="G24" s="1" t="s">
        <v>94</v>
      </c>
      <c r="H24" s="1">
        <v>18</v>
      </c>
      <c r="I24" s="1" t="s">
        <v>92</v>
      </c>
    </row>
    <row r="25" spans="1:9" x14ac:dyDescent="0.25">
      <c r="A25" s="1">
        <v>25</v>
      </c>
      <c r="B25" s="1" t="s">
        <v>0</v>
      </c>
      <c r="C25" s="1" t="s">
        <v>90</v>
      </c>
      <c r="D25" s="1" t="s">
        <v>6</v>
      </c>
      <c r="E25" s="1">
        <v>100</v>
      </c>
      <c r="F25" s="1" t="s">
        <v>3</v>
      </c>
      <c r="G25" s="1" t="s">
        <v>95</v>
      </c>
      <c r="H25" s="1">
        <v>18</v>
      </c>
      <c r="I25" s="1" t="s">
        <v>92</v>
      </c>
    </row>
    <row r="26" spans="1:9" x14ac:dyDescent="0.25">
      <c r="A26" s="1">
        <v>22</v>
      </c>
      <c r="B26" s="1" t="s">
        <v>0</v>
      </c>
      <c r="C26" s="1" t="s">
        <v>12</v>
      </c>
      <c r="D26" s="1" t="s">
        <v>10</v>
      </c>
      <c r="E26" s="1">
        <v>100</v>
      </c>
      <c r="F26" s="1" t="s">
        <v>3</v>
      </c>
      <c r="G26" s="1" t="s">
        <v>4</v>
      </c>
      <c r="H26" s="1">
        <v>18</v>
      </c>
      <c r="I26" s="1" t="s">
        <v>96</v>
      </c>
    </row>
    <row r="27" spans="1:9" x14ac:dyDescent="0.25">
      <c r="A27" s="1">
        <v>22</v>
      </c>
      <c r="B27" s="1" t="s">
        <v>0</v>
      </c>
      <c r="C27" s="1" t="s">
        <v>12</v>
      </c>
      <c r="D27" s="1" t="s">
        <v>2</v>
      </c>
      <c r="E27" s="1">
        <v>100</v>
      </c>
      <c r="F27" s="1" t="s">
        <v>3</v>
      </c>
      <c r="G27" s="1" t="s">
        <v>4</v>
      </c>
      <c r="H27" s="1">
        <v>18</v>
      </c>
      <c r="I27" s="1" t="s">
        <v>96</v>
      </c>
    </row>
    <row r="28" spans="1:9" x14ac:dyDescent="0.25">
      <c r="A28" s="1">
        <v>22</v>
      </c>
      <c r="B28" s="1" t="s">
        <v>0</v>
      </c>
      <c r="C28" s="1" t="s">
        <v>12</v>
      </c>
      <c r="D28" s="1" t="s">
        <v>8</v>
      </c>
      <c r="E28" s="1">
        <v>100</v>
      </c>
      <c r="F28" s="1" t="s">
        <v>3</v>
      </c>
      <c r="G28" s="1" t="s">
        <v>4</v>
      </c>
      <c r="H28" s="1">
        <v>18</v>
      </c>
      <c r="I28" s="1" t="s">
        <v>96</v>
      </c>
    </row>
    <row r="29" spans="1:9" x14ac:dyDescent="0.25">
      <c r="A29" s="1">
        <v>22</v>
      </c>
      <c r="B29" s="1" t="s">
        <v>0</v>
      </c>
      <c r="C29" s="1" t="s">
        <v>12</v>
      </c>
      <c r="D29" s="1" t="s">
        <v>6</v>
      </c>
      <c r="E29" s="1">
        <v>100</v>
      </c>
      <c r="F29" s="1" t="s">
        <v>3</v>
      </c>
      <c r="G29" s="1" t="s">
        <v>4</v>
      </c>
      <c r="H29" s="1">
        <v>18</v>
      </c>
      <c r="I29" s="1" t="s">
        <v>96</v>
      </c>
    </row>
    <row r="30" spans="1:9" x14ac:dyDescent="0.25">
      <c r="A30" s="1">
        <v>23</v>
      </c>
      <c r="B30" s="1" t="s">
        <v>16</v>
      </c>
      <c r="C30" s="1" t="s">
        <v>12</v>
      </c>
      <c r="D30" s="1" t="s">
        <v>8</v>
      </c>
      <c r="E30" s="1">
        <v>100</v>
      </c>
      <c r="F30" s="1" t="s">
        <v>3</v>
      </c>
      <c r="G30" s="1" t="s">
        <v>29</v>
      </c>
      <c r="H30" s="1">
        <v>18</v>
      </c>
      <c r="I30" s="1" t="s">
        <v>30</v>
      </c>
    </row>
    <row r="31" spans="1:9" x14ac:dyDescent="0.25">
      <c r="A31" s="1">
        <v>23</v>
      </c>
      <c r="B31" s="1" t="s">
        <v>16</v>
      </c>
      <c r="C31" s="1" t="s">
        <v>12</v>
      </c>
      <c r="D31" s="1" t="s">
        <v>10</v>
      </c>
      <c r="E31" s="1">
        <v>100</v>
      </c>
      <c r="F31" s="1" t="s">
        <v>3</v>
      </c>
      <c r="G31" s="1" t="s">
        <v>31</v>
      </c>
      <c r="H31" s="1">
        <v>18</v>
      </c>
      <c r="I31" s="1" t="s">
        <v>30</v>
      </c>
    </row>
    <row r="32" spans="1:9" x14ac:dyDescent="0.25">
      <c r="A32" s="1">
        <v>23</v>
      </c>
      <c r="B32" s="1" t="s">
        <v>16</v>
      </c>
      <c r="C32" s="1" t="s">
        <v>12</v>
      </c>
      <c r="D32" s="1" t="s">
        <v>2</v>
      </c>
      <c r="E32" s="1">
        <v>100</v>
      </c>
      <c r="F32" s="1" t="s">
        <v>3</v>
      </c>
      <c r="G32" s="1" t="s">
        <v>4</v>
      </c>
      <c r="H32" s="1">
        <v>18</v>
      </c>
      <c r="I32" s="1" t="s">
        <v>30</v>
      </c>
    </row>
    <row r="33" spans="1:9" x14ac:dyDescent="0.25">
      <c r="A33" s="1">
        <v>23</v>
      </c>
      <c r="B33" s="1" t="s">
        <v>16</v>
      </c>
      <c r="C33" s="1" t="s">
        <v>12</v>
      </c>
      <c r="D33" s="1" t="s">
        <v>6</v>
      </c>
      <c r="E33" s="1">
        <v>100</v>
      </c>
      <c r="F33" s="1" t="s">
        <v>3</v>
      </c>
      <c r="G33" s="1" t="s">
        <v>4</v>
      </c>
      <c r="H33" s="1">
        <v>18</v>
      </c>
      <c r="I33" s="1" t="s">
        <v>30</v>
      </c>
    </row>
    <row r="34" spans="1:9" x14ac:dyDescent="0.25">
      <c r="A34" s="1">
        <v>23</v>
      </c>
      <c r="B34" s="1" t="s">
        <v>16</v>
      </c>
      <c r="C34" s="1" t="s">
        <v>59</v>
      </c>
      <c r="D34" s="1" t="s">
        <v>8</v>
      </c>
      <c r="E34" s="1">
        <v>100</v>
      </c>
      <c r="F34" s="1" t="s">
        <v>3</v>
      </c>
      <c r="G34" s="1" t="s">
        <v>4</v>
      </c>
      <c r="H34" s="1">
        <v>18</v>
      </c>
      <c r="I34" s="1" t="s">
        <v>65</v>
      </c>
    </row>
    <row r="35" spans="1:9" x14ac:dyDescent="0.25">
      <c r="A35" s="1">
        <v>23</v>
      </c>
      <c r="B35" s="1" t="s">
        <v>16</v>
      </c>
      <c r="C35" s="1" t="s">
        <v>59</v>
      </c>
      <c r="D35" s="1" t="s">
        <v>10</v>
      </c>
      <c r="E35" s="1">
        <v>100</v>
      </c>
      <c r="F35" s="1" t="s">
        <v>3</v>
      </c>
      <c r="G35" s="1" t="s">
        <v>66</v>
      </c>
      <c r="H35" s="1">
        <v>18</v>
      </c>
      <c r="I35" s="1" t="s">
        <v>65</v>
      </c>
    </row>
    <row r="36" spans="1:9" x14ac:dyDescent="0.25">
      <c r="A36" s="1">
        <v>23</v>
      </c>
      <c r="B36" s="1" t="s">
        <v>16</v>
      </c>
      <c r="C36" s="1" t="s">
        <v>59</v>
      </c>
      <c r="D36" s="1" t="s">
        <v>2</v>
      </c>
      <c r="E36" s="1">
        <v>100</v>
      </c>
      <c r="F36" s="1" t="s">
        <v>3</v>
      </c>
      <c r="G36" s="1" t="s">
        <v>4</v>
      </c>
      <c r="H36" s="1">
        <v>18</v>
      </c>
      <c r="I36" s="1" t="s">
        <v>65</v>
      </c>
    </row>
    <row r="37" spans="1:9" x14ac:dyDescent="0.25">
      <c r="A37" s="1">
        <v>23</v>
      </c>
      <c r="B37" s="1" t="s">
        <v>16</v>
      </c>
      <c r="C37" s="1" t="s">
        <v>59</v>
      </c>
      <c r="D37" s="1" t="s">
        <v>6</v>
      </c>
      <c r="E37" s="1">
        <v>100</v>
      </c>
      <c r="F37" s="1" t="s">
        <v>3</v>
      </c>
      <c r="G37" s="1" t="s">
        <v>67</v>
      </c>
      <c r="H37" s="1">
        <v>18</v>
      </c>
      <c r="I37" s="1" t="s">
        <v>65</v>
      </c>
    </row>
    <row r="38" spans="1:9" x14ac:dyDescent="0.25">
      <c r="A38" s="1">
        <v>23</v>
      </c>
      <c r="B38" s="1" t="s">
        <v>0</v>
      </c>
      <c r="C38" s="1" t="s">
        <v>68</v>
      </c>
      <c r="D38" s="1" t="s">
        <v>2</v>
      </c>
      <c r="E38" s="1">
        <v>100</v>
      </c>
      <c r="F38" s="1" t="s">
        <v>3</v>
      </c>
      <c r="G38" s="1" t="s">
        <v>69</v>
      </c>
      <c r="H38" s="1">
        <v>18</v>
      </c>
      <c r="I38" s="1" t="s">
        <v>70</v>
      </c>
    </row>
    <row r="39" spans="1:9" x14ac:dyDescent="0.25">
      <c r="A39" s="1">
        <v>23</v>
      </c>
      <c r="B39" s="1" t="s">
        <v>0</v>
      </c>
      <c r="C39" s="1" t="s">
        <v>68</v>
      </c>
      <c r="D39" s="1" t="s">
        <v>6</v>
      </c>
      <c r="E39" s="1">
        <v>100</v>
      </c>
      <c r="F39" s="1" t="s">
        <v>3</v>
      </c>
      <c r="G39" s="1" t="s">
        <v>71</v>
      </c>
      <c r="H39" s="1">
        <v>18</v>
      </c>
      <c r="I39" s="1" t="s">
        <v>70</v>
      </c>
    </row>
    <row r="40" spans="1:9" x14ac:dyDescent="0.25">
      <c r="A40" s="1">
        <v>23</v>
      </c>
      <c r="B40" s="1" t="s">
        <v>0</v>
      </c>
      <c r="C40" s="1" t="s">
        <v>68</v>
      </c>
      <c r="D40" s="1" t="s">
        <v>8</v>
      </c>
      <c r="E40" s="1">
        <v>100</v>
      </c>
      <c r="F40" s="1" t="s">
        <v>3</v>
      </c>
      <c r="G40" s="1" t="s">
        <v>72</v>
      </c>
      <c r="H40" s="1">
        <v>18</v>
      </c>
      <c r="I40" s="1" t="s">
        <v>70</v>
      </c>
    </row>
    <row r="41" spans="1:9" x14ac:dyDescent="0.25">
      <c r="A41" s="1">
        <v>23</v>
      </c>
      <c r="B41" s="1" t="s">
        <v>0</v>
      </c>
      <c r="C41" s="1" t="s">
        <v>68</v>
      </c>
      <c r="D41" s="1" t="s">
        <v>10</v>
      </c>
      <c r="E41" s="1">
        <v>100</v>
      </c>
      <c r="F41" s="1" t="s">
        <v>3</v>
      </c>
      <c r="G41" s="1" t="s">
        <v>73</v>
      </c>
      <c r="H41" s="1">
        <v>18</v>
      </c>
      <c r="I41" s="1" t="s">
        <v>70</v>
      </c>
    </row>
    <row r="42" spans="1:9" x14ac:dyDescent="0.25">
      <c r="A42" s="1">
        <v>23</v>
      </c>
      <c r="B42" s="1" t="s">
        <v>0</v>
      </c>
      <c r="C42" s="1" t="s">
        <v>85</v>
      </c>
      <c r="D42" s="1" t="s">
        <v>8</v>
      </c>
      <c r="E42" s="1">
        <v>100</v>
      </c>
      <c r="F42" s="1" t="s">
        <v>3</v>
      </c>
      <c r="G42" s="1" t="s">
        <v>60</v>
      </c>
      <c r="H42" s="1">
        <v>18</v>
      </c>
      <c r="I42" s="1" t="s">
        <v>86</v>
      </c>
    </row>
    <row r="43" spans="1:9" x14ac:dyDescent="0.25">
      <c r="A43" s="1">
        <v>23</v>
      </c>
      <c r="B43" s="1" t="s">
        <v>0</v>
      </c>
      <c r="C43" s="1" t="s">
        <v>85</v>
      </c>
      <c r="D43" s="1" t="s">
        <v>2</v>
      </c>
      <c r="E43" s="1">
        <v>100</v>
      </c>
      <c r="F43" s="1" t="s">
        <v>3</v>
      </c>
      <c r="G43" s="1" t="s">
        <v>87</v>
      </c>
      <c r="H43" s="1">
        <v>18</v>
      </c>
      <c r="I43" s="1" t="s">
        <v>86</v>
      </c>
    </row>
    <row r="44" spans="1:9" x14ac:dyDescent="0.25">
      <c r="A44" s="1">
        <v>23</v>
      </c>
      <c r="B44" s="1" t="s">
        <v>0</v>
      </c>
      <c r="C44" s="1" t="s">
        <v>85</v>
      </c>
      <c r="D44" s="1" t="s">
        <v>10</v>
      </c>
      <c r="E44" s="1">
        <v>100</v>
      </c>
      <c r="F44" s="1" t="s">
        <v>3</v>
      </c>
      <c r="G44" s="1" t="s">
        <v>88</v>
      </c>
      <c r="H44" s="1">
        <v>18</v>
      </c>
      <c r="I44" s="1" t="s">
        <v>86</v>
      </c>
    </row>
    <row r="45" spans="1:9" x14ac:dyDescent="0.25">
      <c r="A45" s="1">
        <v>23</v>
      </c>
      <c r="B45" s="1" t="s">
        <v>0</v>
      </c>
      <c r="C45" s="1" t="s">
        <v>85</v>
      </c>
      <c r="D45" s="1" t="s">
        <v>6</v>
      </c>
      <c r="E45" s="1">
        <v>100</v>
      </c>
      <c r="F45" s="1" t="s">
        <v>3</v>
      </c>
      <c r="G45" s="1" t="s">
        <v>89</v>
      </c>
      <c r="H45" s="1">
        <v>18</v>
      </c>
      <c r="I45" s="1" t="s">
        <v>86</v>
      </c>
    </row>
    <row r="46" spans="1:9" x14ac:dyDescent="0.25">
      <c r="A46" s="1">
        <v>24</v>
      </c>
      <c r="B46" s="1" t="s">
        <v>16</v>
      </c>
      <c r="C46" s="1" t="s">
        <v>12</v>
      </c>
      <c r="D46" s="1" t="s">
        <v>8</v>
      </c>
      <c r="E46" s="1">
        <v>100</v>
      </c>
      <c r="F46" s="1" t="s">
        <v>3</v>
      </c>
      <c r="G46" s="1" t="s">
        <v>4</v>
      </c>
      <c r="H46" s="1">
        <v>18</v>
      </c>
      <c r="I46" s="1" t="s">
        <v>17</v>
      </c>
    </row>
    <row r="47" spans="1:9" x14ac:dyDescent="0.25">
      <c r="A47" s="1">
        <v>24</v>
      </c>
      <c r="B47" s="1" t="s">
        <v>16</v>
      </c>
      <c r="C47" s="1" t="s">
        <v>12</v>
      </c>
      <c r="D47" s="1" t="s">
        <v>10</v>
      </c>
      <c r="E47" s="1">
        <v>100</v>
      </c>
      <c r="F47" s="1" t="s">
        <v>3</v>
      </c>
      <c r="G47" s="1" t="s">
        <v>18</v>
      </c>
      <c r="H47" s="1">
        <v>18</v>
      </c>
      <c r="I47" s="1" t="s">
        <v>17</v>
      </c>
    </row>
    <row r="48" spans="1:9" x14ac:dyDescent="0.25">
      <c r="A48" s="1">
        <v>24</v>
      </c>
      <c r="B48" s="1" t="s">
        <v>16</v>
      </c>
      <c r="C48" s="1" t="s">
        <v>12</v>
      </c>
      <c r="D48" s="1" t="s">
        <v>2</v>
      </c>
      <c r="E48" s="1">
        <v>100</v>
      </c>
      <c r="F48" s="1" t="s">
        <v>3</v>
      </c>
      <c r="G48" s="1" t="s">
        <v>19</v>
      </c>
      <c r="H48" s="1">
        <v>18</v>
      </c>
      <c r="I48" s="1" t="s">
        <v>17</v>
      </c>
    </row>
    <row r="49" spans="1:9" x14ac:dyDescent="0.25">
      <c r="A49" s="1">
        <v>24</v>
      </c>
      <c r="B49" s="1" t="s">
        <v>16</v>
      </c>
      <c r="C49" s="1" t="s">
        <v>12</v>
      </c>
      <c r="D49" s="1" t="s">
        <v>6</v>
      </c>
      <c r="E49" s="1">
        <v>100</v>
      </c>
      <c r="F49" s="1" t="s">
        <v>3</v>
      </c>
      <c r="G49" s="1" t="s">
        <v>20</v>
      </c>
      <c r="H49" s="1">
        <v>18</v>
      </c>
      <c r="I49" s="1" t="s">
        <v>17</v>
      </c>
    </row>
    <row r="50" spans="1:9" x14ac:dyDescent="0.25">
      <c r="A50" s="1">
        <v>24</v>
      </c>
      <c r="B50" s="1" t="s">
        <v>0</v>
      </c>
      <c r="C50" s="1" t="s">
        <v>59</v>
      </c>
      <c r="D50" s="1" t="s">
        <v>8</v>
      </c>
      <c r="E50" s="1">
        <v>100</v>
      </c>
      <c r="F50" s="1" t="s">
        <v>3</v>
      </c>
      <c r="G50" s="1" t="s">
        <v>60</v>
      </c>
      <c r="H50" s="1">
        <v>18</v>
      </c>
      <c r="I50" s="1" t="s">
        <v>61</v>
      </c>
    </row>
    <row r="51" spans="1:9" x14ac:dyDescent="0.25">
      <c r="A51" s="1">
        <v>24</v>
      </c>
      <c r="B51" s="1" t="s">
        <v>0</v>
      </c>
      <c r="C51" s="1" t="s">
        <v>59</v>
      </c>
      <c r="D51" s="1" t="s">
        <v>10</v>
      </c>
      <c r="E51" s="1">
        <v>100</v>
      </c>
      <c r="F51" s="1" t="s">
        <v>3</v>
      </c>
      <c r="G51" s="1" t="s">
        <v>62</v>
      </c>
      <c r="H51" s="1">
        <v>18</v>
      </c>
      <c r="I51" s="1" t="s">
        <v>61</v>
      </c>
    </row>
    <row r="52" spans="1:9" x14ac:dyDescent="0.25">
      <c r="A52" s="1">
        <v>24</v>
      </c>
      <c r="B52" s="1" t="s">
        <v>0</v>
      </c>
      <c r="C52" s="1" t="s">
        <v>59</v>
      </c>
      <c r="D52" s="1" t="s">
        <v>2</v>
      </c>
      <c r="E52" s="1">
        <v>100</v>
      </c>
      <c r="F52" s="1" t="s">
        <v>3</v>
      </c>
      <c r="G52" s="1" t="s">
        <v>63</v>
      </c>
      <c r="H52" s="1">
        <v>18</v>
      </c>
      <c r="I52" s="1" t="s">
        <v>61</v>
      </c>
    </row>
    <row r="53" spans="1:9" x14ac:dyDescent="0.25">
      <c r="A53" s="1">
        <v>24</v>
      </c>
      <c r="B53" s="1" t="s">
        <v>0</v>
      </c>
      <c r="C53" s="1" t="s">
        <v>59</v>
      </c>
      <c r="D53" s="1" t="s">
        <v>6</v>
      </c>
      <c r="E53" s="1">
        <v>100</v>
      </c>
      <c r="F53" s="1" t="s">
        <v>3</v>
      </c>
      <c r="G53" s="1" t="s">
        <v>64</v>
      </c>
      <c r="H53" s="1">
        <v>18</v>
      </c>
      <c r="I53" s="1" t="s">
        <v>61</v>
      </c>
    </row>
    <row r="54" spans="1:9" x14ac:dyDescent="0.25">
      <c r="A54" s="1">
        <v>24</v>
      </c>
      <c r="B54" s="1" t="s">
        <v>0</v>
      </c>
      <c r="C54" s="1" t="s">
        <v>12</v>
      </c>
      <c r="D54" s="1" t="s">
        <v>8</v>
      </c>
      <c r="E54" s="1">
        <v>100</v>
      </c>
      <c r="F54" s="1" t="s">
        <v>3</v>
      </c>
      <c r="G54" s="1" t="s">
        <v>4</v>
      </c>
      <c r="H54" s="1">
        <v>18</v>
      </c>
      <c r="I54" s="1" t="s">
        <v>13</v>
      </c>
    </row>
    <row r="55" spans="1:9" x14ac:dyDescent="0.25">
      <c r="A55" s="1">
        <v>24</v>
      </c>
      <c r="B55" s="1" t="s">
        <v>0</v>
      </c>
      <c r="C55" s="1" t="s">
        <v>12</v>
      </c>
      <c r="D55" s="1" t="s">
        <v>10</v>
      </c>
      <c r="E55" s="1">
        <v>100</v>
      </c>
      <c r="F55" s="1" t="s">
        <v>3</v>
      </c>
      <c r="G55" s="1" t="s">
        <v>4</v>
      </c>
      <c r="H55" s="1">
        <v>18</v>
      </c>
      <c r="I55" s="1" t="s">
        <v>13</v>
      </c>
    </row>
    <row r="56" spans="1:9" x14ac:dyDescent="0.25">
      <c r="A56" s="1">
        <v>24</v>
      </c>
      <c r="B56" s="1" t="s">
        <v>0</v>
      </c>
      <c r="C56" s="1" t="s">
        <v>12</v>
      </c>
      <c r="D56" s="1" t="s">
        <v>2</v>
      </c>
      <c r="E56" s="1">
        <v>100</v>
      </c>
      <c r="F56" s="1" t="s">
        <v>3</v>
      </c>
      <c r="G56" s="1" t="s">
        <v>14</v>
      </c>
      <c r="H56" s="1">
        <v>18</v>
      </c>
      <c r="I56" s="1" t="s">
        <v>13</v>
      </c>
    </row>
    <row r="57" spans="1:9" x14ac:dyDescent="0.25">
      <c r="A57" s="1">
        <v>24</v>
      </c>
      <c r="B57" s="1" t="s">
        <v>0</v>
      </c>
      <c r="C57" s="1" t="s">
        <v>12</v>
      </c>
      <c r="D57" s="1" t="s">
        <v>6</v>
      </c>
      <c r="E57" s="1">
        <v>100</v>
      </c>
      <c r="F57" s="1" t="s">
        <v>3</v>
      </c>
      <c r="G57" s="1" t="s">
        <v>15</v>
      </c>
      <c r="H57" s="1">
        <v>18</v>
      </c>
      <c r="I57" s="1" t="s">
        <v>13</v>
      </c>
    </row>
    <row r="58" spans="1:9" x14ac:dyDescent="0.25">
      <c r="A58" s="1">
        <v>24</v>
      </c>
      <c r="B58" s="1" t="s">
        <v>0</v>
      </c>
      <c r="C58" s="1" t="s">
        <v>1</v>
      </c>
      <c r="D58" s="1" t="s">
        <v>2</v>
      </c>
      <c r="E58" s="1">
        <v>100</v>
      </c>
      <c r="F58" s="1" t="s">
        <v>3</v>
      </c>
      <c r="G58" s="1" t="s">
        <v>4</v>
      </c>
      <c r="H58" s="1">
        <v>18</v>
      </c>
      <c r="I58" s="1" t="s">
        <v>5</v>
      </c>
    </row>
    <row r="59" spans="1:9" x14ac:dyDescent="0.25">
      <c r="A59" s="1">
        <v>24</v>
      </c>
      <c r="B59" s="1" t="s">
        <v>0</v>
      </c>
      <c r="C59" s="1" t="s">
        <v>1</v>
      </c>
      <c r="D59" s="1" t="s">
        <v>6</v>
      </c>
      <c r="E59" s="1">
        <v>100</v>
      </c>
      <c r="F59" s="1" t="s">
        <v>3</v>
      </c>
      <c r="G59" s="1" t="s">
        <v>7</v>
      </c>
      <c r="H59" s="1">
        <v>18</v>
      </c>
      <c r="I59" s="1" t="s">
        <v>5</v>
      </c>
    </row>
    <row r="60" spans="1:9" x14ac:dyDescent="0.25">
      <c r="A60" s="1">
        <v>24</v>
      </c>
      <c r="B60" s="1" t="s">
        <v>0</v>
      </c>
      <c r="C60" s="1" t="s">
        <v>1</v>
      </c>
      <c r="D60" s="1" t="s">
        <v>8</v>
      </c>
      <c r="E60" s="1">
        <v>100</v>
      </c>
      <c r="F60" s="1" t="s">
        <v>3</v>
      </c>
      <c r="G60" s="1" t="s">
        <v>9</v>
      </c>
      <c r="H60" s="1">
        <v>18</v>
      </c>
      <c r="I60" s="1" t="s">
        <v>5</v>
      </c>
    </row>
    <row r="61" spans="1:9" x14ac:dyDescent="0.25">
      <c r="A61" s="1">
        <v>24</v>
      </c>
      <c r="B61" s="1" t="s">
        <v>0</v>
      </c>
      <c r="C61" s="1" t="s">
        <v>1</v>
      </c>
      <c r="D61" s="1" t="s">
        <v>10</v>
      </c>
      <c r="E61" s="1">
        <v>100</v>
      </c>
      <c r="F61" s="1" t="s">
        <v>3</v>
      </c>
      <c r="G61" s="1" t="s">
        <v>11</v>
      </c>
      <c r="H61" s="1">
        <v>18</v>
      </c>
      <c r="I61" s="1" t="s">
        <v>5</v>
      </c>
    </row>
    <row r="62" spans="1:9" x14ac:dyDescent="0.25">
      <c r="A62" s="1">
        <v>25</v>
      </c>
      <c r="B62" s="1" t="s">
        <v>0</v>
      </c>
      <c r="C62" s="1" t="s">
        <v>79</v>
      </c>
      <c r="D62" s="1" t="s">
        <v>8</v>
      </c>
      <c r="E62" s="1">
        <v>100</v>
      </c>
      <c r="F62" s="1" t="s">
        <v>3</v>
      </c>
      <c r="G62" s="1" t="s">
        <v>80</v>
      </c>
      <c r="H62" s="1">
        <v>18</v>
      </c>
      <c r="I62" s="1" t="s">
        <v>81</v>
      </c>
    </row>
    <row r="63" spans="1:9" x14ac:dyDescent="0.25">
      <c r="A63" s="1">
        <v>25</v>
      </c>
      <c r="B63" s="1" t="s">
        <v>0</v>
      </c>
      <c r="C63" s="1" t="s">
        <v>79</v>
      </c>
      <c r="D63" s="1" t="s">
        <v>2</v>
      </c>
      <c r="E63" s="1">
        <v>100</v>
      </c>
      <c r="F63" s="1" t="s">
        <v>3</v>
      </c>
      <c r="G63" s="1" t="s">
        <v>82</v>
      </c>
      <c r="H63" s="1">
        <v>18</v>
      </c>
      <c r="I63" s="1" t="s">
        <v>81</v>
      </c>
    </row>
    <row r="64" spans="1:9" x14ac:dyDescent="0.25">
      <c r="A64" s="1">
        <v>25</v>
      </c>
      <c r="B64" s="1" t="s">
        <v>0</v>
      </c>
      <c r="C64" s="1" t="s">
        <v>79</v>
      </c>
      <c r="D64" s="1" t="s">
        <v>10</v>
      </c>
      <c r="E64" s="1">
        <v>100</v>
      </c>
      <c r="F64" s="1" t="s">
        <v>3</v>
      </c>
      <c r="G64" s="1" t="s">
        <v>83</v>
      </c>
      <c r="H64" s="1">
        <v>18</v>
      </c>
      <c r="I64" s="1" t="s">
        <v>81</v>
      </c>
    </row>
    <row r="65" spans="1:9" x14ac:dyDescent="0.25">
      <c r="A65" s="1">
        <v>25</v>
      </c>
      <c r="B65" s="1" t="s">
        <v>0</v>
      </c>
      <c r="C65" s="1" t="s">
        <v>79</v>
      </c>
      <c r="D65" s="1" t="s">
        <v>6</v>
      </c>
      <c r="E65" s="1">
        <v>100</v>
      </c>
      <c r="F65" s="1" t="s">
        <v>3</v>
      </c>
      <c r="G65" s="1" t="s">
        <v>84</v>
      </c>
      <c r="H65" s="1">
        <v>18</v>
      </c>
      <c r="I65" s="1" t="s">
        <v>81</v>
      </c>
    </row>
    <row r="66" spans="1:9" x14ac:dyDescent="0.25">
      <c r="A66" s="1">
        <v>25</v>
      </c>
      <c r="B66" s="1" t="s">
        <v>0</v>
      </c>
      <c r="C66" s="1" t="s">
        <v>44</v>
      </c>
      <c r="D66" s="1" t="s">
        <v>8</v>
      </c>
      <c r="E66" s="1">
        <v>100</v>
      </c>
      <c r="F66" s="1" t="s">
        <v>3</v>
      </c>
      <c r="G66" s="1" t="s">
        <v>4</v>
      </c>
      <c r="H66" s="1">
        <v>18</v>
      </c>
      <c r="I66" s="1" t="s">
        <v>45</v>
      </c>
    </row>
    <row r="67" spans="1:9" x14ac:dyDescent="0.25">
      <c r="A67" s="1">
        <v>25</v>
      </c>
      <c r="B67" s="1" t="s">
        <v>0</v>
      </c>
      <c r="C67" s="1" t="s">
        <v>44</v>
      </c>
      <c r="D67" s="1" t="s">
        <v>10</v>
      </c>
      <c r="E67" s="1">
        <v>100</v>
      </c>
      <c r="F67" s="1" t="s">
        <v>3</v>
      </c>
      <c r="G67" s="1" t="s">
        <v>4</v>
      </c>
      <c r="H67" s="1">
        <v>18</v>
      </c>
      <c r="I67" s="1" t="s">
        <v>45</v>
      </c>
    </row>
    <row r="68" spans="1:9" x14ac:dyDescent="0.25">
      <c r="A68" s="1">
        <v>25</v>
      </c>
      <c r="B68" s="1" t="s">
        <v>0</v>
      </c>
      <c r="C68" s="1" t="s">
        <v>44</v>
      </c>
      <c r="D68" s="1" t="s">
        <v>2</v>
      </c>
      <c r="E68" s="1">
        <v>100</v>
      </c>
      <c r="F68" s="1" t="s">
        <v>3</v>
      </c>
      <c r="G68" s="1" t="s">
        <v>46</v>
      </c>
      <c r="H68" s="1">
        <v>18</v>
      </c>
      <c r="I68" s="1" t="s">
        <v>45</v>
      </c>
    </row>
    <row r="69" spans="1:9" x14ac:dyDescent="0.25">
      <c r="A69" s="1">
        <v>25</v>
      </c>
      <c r="B69" s="1" t="s">
        <v>0</v>
      </c>
      <c r="C69" s="1" t="s">
        <v>44</v>
      </c>
      <c r="D69" s="1" t="s">
        <v>6</v>
      </c>
      <c r="E69" s="1">
        <v>100</v>
      </c>
      <c r="F69" s="1" t="s">
        <v>3</v>
      </c>
      <c r="G69" s="1" t="s">
        <v>4</v>
      </c>
      <c r="H69" s="1">
        <v>18</v>
      </c>
      <c r="I69" s="1" t="s">
        <v>45</v>
      </c>
    </row>
    <row r="70" spans="1:9" x14ac:dyDescent="0.25">
      <c r="A70" s="1">
        <v>26</v>
      </c>
      <c r="B70" s="1" t="s">
        <v>0</v>
      </c>
      <c r="C70" s="1" t="s">
        <v>21</v>
      </c>
      <c r="D70" s="1" t="s">
        <v>8</v>
      </c>
      <c r="E70" s="1">
        <v>100</v>
      </c>
      <c r="F70" s="1" t="s">
        <v>3</v>
      </c>
      <c r="G70" s="1" t="s">
        <v>4</v>
      </c>
      <c r="H70" s="1">
        <v>18</v>
      </c>
      <c r="I70" s="1" t="s">
        <v>22</v>
      </c>
    </row>
    <row r="71" spans="1:9" x14ac:dyDescent="0.25">
      <c r="A71" s="1">
        <v>26</v>
      </c>
      <c r="B71" s="1" t="s">
        <v>0</v>
      </c>
      <c r="C71" s="1" t="s">
        <v>21</v>
      </c>
      <c r="D71" s="1" t="s">
        <v>10</v>
      </c>
      <c r="E71" s="1">
        <v>100</v>
      </c>
      <c r="F71" s="1" t="s">
        <v>3</v>
      </c>
      <c r="G71" s="1" t="s">
        <v>4</v>
      </c>
      <c r="H71" s="1">
        <v>18</v>
      </c>
      <c r="I71" s="1" t="s">
        <v>22</v>
      </c>
    </row>
    <row r="72" spans="1:9" x14ac:dyDescent="0.25">
      <c r="A72" s="1">
        <v>26</v>
      </c>
      <c r="B72" s="1" t="s">
        <v>0</v>
      </c>
      <c r="C72" s="1" t="s">
        <v>21</v>
      </c>
      <c r="D72" s="1" t="s">
        <v>2</v>
      </c>
      <c r="E72" s="1">
        <v>100</v>
      </c>
      <c r="F72" s="1" t="s">
        <v>3</v>
      </c>
      <c r="G72" s="1" t="s">
        <v>23</v>
      </c>
      <c r="H72" s="1">
        <v>18</v>
      </c>
      <c r="I72" s="1" t="s">
        <v>22</v>
      </c>
    </row>
    <row r="73" spans="1:9" x14ac:dyDescent="0.25">
      <c r="A73" s="1">
        <v>26</v>
      </c>
      <c r="B73" s="1" t="s">
        <v>0</v>
      </c>
      <c r="C73" s="1" t="s">
        <v>21</v>
      </c>
      <c r="D73" s="1" t="s">
        <v>6</v>
      </c>
      <c r="E73" s="1">
        <v>100</v>
      </c>
      <c r="F73" s="1" t="s">
        <v>3</v>
      </c>
      <c r="G73" s="1" t="s">
        <v>4</v>
      </c>
      <c r="H73" s="1">
        <v>18</v>
      </c>
      <c r="I73" s="1" t="s">
        <v>22</v>
      </c>
    </row>
    <row r="74" spans="1:9" x14ac:dyDescent="0.25">
      <c r="A74" s="1">
        <v>26</v>
      </c>
      <c r="B74" s="1" t="s">
        <v>0</v>
      </c>
      <c r="C74" s="1" t="s">
        <v>24</v>
      </c>
      <c r="D74" s="1" t="s">
        <v>10</v>
      </c>
      <c r="E74" s="1">
        <v>100</v>
      </c>
      <c r="F74" s="1" t="s">
        <v>3</v>
      </c>
      <c r="G74" s="1" t="s">
        <v>25</v>
      </c>
      <c r="H74" s="1">
        <v>18</v>
      </c>
      <c r="I74" s="1" t="s">
        <v>26</v>
      </c>
    </row>
    <row r="75" spans="1:9" x14ac:dyDescent="0.25">
      <c r="A75" s="1">
        <v>26</v>
      </c>
      <c r="B75" s="1" t="s">
        <v>0</v>
      </c>
      <c r="C75" s="1" t="s">
        <v>24</v>
      </c>
      <c r="D75" s="1" t="s">
        <v>8</v>
      </c>
      <c r="E75" s="1">
        <v>100</v>
      </c>
      <c r="F75" s="1" t="s">
        <v>3</v>
      </c>
      <c r="G75" s="1" t="s">
        <v>4</v>
      </c>
      <c r="H75" s="1">
        <v>18</v>
      </c>
      <c r="I75" s="1" t="s">
        <v>26</v>
      </c>
    </row>
    <row r="76" spans="1:9" x14ac:dyDescent="0.25">
      <c r="A76" s="1">
        <v>26</v>
      </c>
      <c r="B76" s="1" t="s">
        <v>0</v>
      </c>
      <c r="C76" s="1" t="s">
        <v>24</v>
      </c>
      <c r="D76" s="1" t="s">
        <v>2</v>
      </c>
      <c r="E76" s="1">
        <v>100</v>
      </c>
      <c r="F76" s="1" t="s">
        <v>3</v>
      </c>
      <c r="G76" s="1" t="s">
        <v>27</v>
      </c>
      <c r="H76" s="1">
        <v>18</v>
      </c>
      <c r="I76" s="1" t="s">
        <v>26</v>
      </c>
    </row>
    <row r="77" spans="1:9" x14ac:dyDescent="0.25">
      <c r="A77" s="1">
        <v>26</v>
      </c>
      <c r="B77" s="1" t="s">
        <v>0</v>
      </c>
      <c r="C77" s="1" t="s">
        <v>24</v>
      </c>
      <c r="D77" s="1" t="s">
        <v>6</v>
      </c>
      <c r="E77" s="1">
        <v>100</v>
      </c>
      <c r="F77" s="1" t="s">
        <v>3</v>
      </c>
      <c r="G77" s="1" t="s">
        <v>28</v>
      </c>
      <c r="H77" s="1">
        <v>18</v>
      </c>
      <c r="I77" s="1" t="s">
        <v>26</v>
      </c>
    </row>
  </sheetData>
  <sortState xmlns:xlrd2="http://schemas.microsoft.com/office/spreadsheetml/2017/richdata2" ref="A2:J77">
    <sortCondition ref="J2:J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4C1-CE21-4463-9EE3-638F8264C224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42" bestFit="1" customWidth="1"/>
  </cols>
  <sheetData>
    <row r="1" spans="1:2" x14ac:dyDescent="0.25">
      <c r="A1" s="3" t="s">
        <v>105</v>
      </c>
      <c r="B1" s="3" t="s">
        <v>109</v>
      </c>
    </row>
    <row r="2" spans="1:2" x14ac:dyDescent="0.25">
      <c r="A2" s="1" t="s">
        <v>55</v>
      </c>
      <c r="B2" t="str">
        <f>_xlfn.CONCAT(A2:A7)</f>
        <v>MjJtYWxlRmxhdXRhMjNtYWxldGVjbGFkbyBndWl0YXJyYQ==MjNtYWxlZ3VpdGFycmE=MjNtYWxlZ3VpdGFycmEgY2FudG8=MjVtYWxlbm8=MjVtYWxlZ3VpdGFycmEgY2FudG8gZmxhdXRh</v>
      </c>
    </row>
    <row r="3" spans="1:2" x14ac:dyDescent="0.25">
      <c r="A3" s="1" t="s">
        <v>34</v>
      </c>
    </row>
    <row r="4" spans="1:2" x14ac:dyDescent="0.25">
      <c r="A4" s="1" t="s">
        <v>40</v>
      </c>
    </row>
    <row r="5" spans="1:2" x14ac:dyDescent="0.25">
      <c r="A5" s="1" t="s">
        <v>49</v>
      </c>
    </row>
    <row r="6" spans="1:2" x14ac:dyDescent="0.25">
      <c r="A6" s="1" t="s">
        <v>75</v>
      </c>
    </row>
    <row r="7" spans="1:2" x14ac:dyDescent="0.25">
      <c r="A7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52C7-B89F-4E54-9DE2-88836927834C}">
  <dimension ref="A1:R77"/>
  <sheetViews>
    <sheetView tabSelected="1" workbookViewId="0">
      <selection activeCell="O22" sqref="O22"/>
    </sheetView>
  </sheetViews>
  <sheetFormatPr baseColWidth="10" defaultRowHeight="15" x14ac:dyDescent="0.25"/>
  <cols>
    <col min="9" max="9" width="42.28515625" bestFit="1" customWidth="1"/>
    <col min="11" max="11" width="14.5703125" bestFit="1" customWidth="1"/>
    <col min="12" max="12" width="26.140625" style="1" customWidth="1"/>
    <col min="17" max="17" width="35" bestFit="1" customWidth="1"/>
    <col min="18" max="18" width="11.85546875" bestFit="1" customWidth="1"/>
  </cols>
  <sheetData>
    <row r="1" spans="1:18" x14ac:dyDescent="0.25">
      <c r="A1" s="3" t="str" cm="1">
        <f t="array" ref="A1:A77">'raw-1-orbit-ws100-pt0.98'!A1:A77</f>
        <v>Age</v>
      </c>
      <c r="B1" s="3" t="str" cm="1">
        <f t="array" ref="B1:B77">'raw-1-orbit-ws100-pt0.98'!B1:B77</f>
        <v>Gender</v>
      </c>
      <c r="C1" s="3" t="str" cm="1">
        <f t="array" ref="C1:C77">'raw-1-orbit-ws100-pt0.98'!C1:C77</f>
        <v>Experience</v>
      </c>
      <c r="D1" s="3" t="str" cm="1">
        <f t="array" ref="D1:D77">'raw-1-orbit-ws100-pt0.98'!D1:D77</f>
        <v>Trial</v>
      </c>
      <c r="E1" s="3" t="str" cm="1">
        <f t="array" ref="E1:E77">'raw-1-orbit-ws100-pt0.98'!E1:E77</f>
        <v>Window Size</v>
      </c>
      <c r="F1" s="3" t="str" cm="1">
        <f t="array" ref="F1:F77">'raw-1-orbit-ws100-pt0.98'!F1:F77</f>
        <v>Correlation Threshold</v>
      </c>
      <c r="G1" s="3" t="str" cm="1">
        <f t="array" ref="G1:G77">'raw-1-orbit-ws100-pt0.98'!G1:G77</f>
        <v>Raw-Result</v>
      </c>
      <c r="H1" s="3" t="str" cm="1">
        <f t="array" ref="H1:H77">'raw-1-orbit-ws100-pt0.98'!H1:H77</f>
        <v>Shifting</v>
      </c>
      <c r="I1" s="3" t="str" cm="1">
        <f t="array" ref="I1:I77">'raw-1-orbit-ws100-pt0.98'!I1:I77</f>
        <v>ID</v>
      </c>
      <c r="J1" s="3" t="s">
        <v>103</v>
      </c>
      <c r="K1" s="3" t="s">
        <v>107</v>
      </c>
      <c r="L1" s="2" t="s">
        <v>108</v>
      </c>
    </row>
    <row r="2" spans="1:18" x14ac:dyDescent="0.25">
      <c r="A2">
        <v>22</v>
      </c>
      <c r="B2" t="str">
        <v>male</v>
      </c>
      <c r="C2" t="str">
        <v>Flauta</v>
      </c>
      <c r="D2" t="str">
        <v>1i36s-0-trial1</v>
      </c>
      <c r="E2">
        <v>100</v>
      </c>
      <c r="F2" t="str">
        <v>0.98</v>
      </c>
      <c r="G2" t="str">
        <v>correct(9207ms)</v>
      </c>
      <c r="H2">
        <v>18</v>
      </c>
      <c r="I2" t="str">
        <v>MjJtYWxlRmxhdXRh</v>
      </c>
      <c r="J2" t="str">
        <f>IF(ISNUMBER(SEARCH("correct",G2)),"correct",IF(ISNUMBER(SEARCH("error",G2)),"error","missed"))</f>
        <v>correct</v>
      </c>
      <c r="K2" cm="1">
        <f t="array" aca="1" ref="K2" ca="1">IF(J2="correct",SUMPRODUCT(MID(0&amp;G2, LARGE(INDEX(ISNUMBER(--MID(G2, ROW(INDIRECT("1:"&amp;LEN(G2))), 1)) * ROW(INDIRECT("1:"&amp;LEN(G2))), 0), ROW(INDIRECT("1:"&amp;LEN(G2))))+1, 1) * 10^ROW(INDIRECT("1:"&amp;LEN(G2)))/10))</f>
        <v>9207</v>
      </c>
      <c r="L2" s="1">
        <f>IF(FIND(I2,'Best six users'!$B$2),1,0)</f>
        <v>1</v>
      </c>
    </row>
    <row r="3" spans="1:18" x14ac:dyDescent="0.25">
      <c r="A3">
        <v>22</v>
      </c>
      <c r="B3" t="str">
        <v>male</v>
      </c>
      <c r="C3" t="str">
        <v>Flauta</v>
      </c>
      <c r="D3" t="str">
        <v>1i36s-0-trial2</v>
      </c>
      <c r="E3">
        <v>100</v>
      </c>
      <c r="F3" t="str">
        <v>0.98</v>
      </c>
      <c r="G3" t="str">
        <v>correct(6489ms)</v>
      </c>
      <c r="H3">
        <v>18</v>
      </c>
      <c r="I3" t="str">
        <v>MjJtYWxlRmxhdXRh</v>
      </c>
      <c r="J3" t="str">
        <f t="shared" ref="J3:J66" si="0">IF(ISNUMBER(SEARCH("correct",G3)),"correct",IF(ISNUMBER(SEARCH("error",G3)),"error","missed"))</f>
        <v>correct</v>
      </c>
      <c r="K3" cm="1">
        <f t="array" aca="1" ref="K3" ca="1">IF(J3="correct",SUMPRODUCT(MID(0&amp;G3, LARGE(INDEX(ISNUMBER(--MID(G3, ROW(INDIRECT("1:"&amp;LEN(G3))), 1)) * ROW(INDIRECT("1:"&amp;LEN(G3))), 0), ROW(INDIRECT("1:"&amp;LEN(G3))))+1, 1) * 10^ROW(INDIRECT("1:"&amp;LEN(G3)))/10))</f>
        <v>6489</v>
      </c>
      <c r="L3" s="1">
        <f>IF(FIND(I3,'Best six users'!$B$2),1,0)</f>
        <v>1</v>
      </c>
    </row>
    <row r="4" spans="1:18" x14ac:dyDescent="0.25">
      <c r="A4">
        <v>22</v>
      </c>
      <c r="B4" t="str">
        <v>male</v>
      </c>
      <c r="C4" t="str">
        <v>Flauta</v>
      </c>
      <c r="D4" t="str">
        <v>1i36s-0-trial3</v>
      </c>
      <c r="E4">
        <v>100</v>
      </c>
      <c r="F4" t="str">
        <v>0.98</v>
      </c>
      <c r="G4" t="str">
        <v>correct(7260ms)</v>
      </c>
      <c r="H4">
        <v>18</v>
      </c>
      <c r="I4" t="str">
        <v>MjJtYWxlRmxhdXRh</v>
      </c>
      <c r="J4" t="str">
        <f t="shared" si="0"/>
        <v>correct</v>
      </c>
      <c r="K4" cm="1">
        <f t="array" aca="1" ref="K4" ca="1">IF(J4="correct",SUMPRODUCT(MID(0&amp;G4, LARGE(INDEX(ISNUMBER(--MID(G4, ROW(INDIRECT("1:"&amp;LEN(G4))), 1)) * ROW(INDIRECT("1:"&amp;LEN(G4))), 0), ROW(INDIRECT("1:"&amp;LEN(G4))))+1, 1) * 10^ROW(INDIRECT("1:"&amp;LEN(G4)))/10))</f>
        <v>7260</v>
      </c>
      <c r="L4" s="1">
        <f>IF(FIND(I4,'Best six users'!$B$2),1,0)</f>
        <v>1</v>
      </c>
    </row>
    <row r="5" spans="1:18" x14ac:dyDescent="0.25">
      <c r="A5">
        <v>22</v>
      </c>
      <c r="B5" t="str">
        <v>male</v>
      </c>
      <c r="C5" t="str">
        <v>Flauta</v>
      </c>
      <c r="D5" t="str">
        <v>1i36s-0-trial4</v>
      </c>
      <c r="E5">
        <v>100</v>
      </c>
      <c r="F5" t="str">
        <v>0.98</v>
      </c>
      <c r="G5" t="str">
        <v>correct(2859ms)</v>
      </c>
      <c r="H5">
        <v>18</v>
      </c>
      <c r="I5" t="str">
        <v>MjJtYWxlRmxhdXRh</v>
      </c>
      <c r="J5" t="str">
        <f t="shared" si="0"/>
        <v>correct</v>
      </c>
      <c r="K5" cm="1">
        <f t="array" aca="1" ref="K5" ca="1">IF(J5="correct",SUMPRODUCT(MID(0&amp;G5, LARGE(INDEX(ISNUMBER(--MID(G5, ROW(INDIRECT("1:"&amp;LEN(G5))), 1)) * ROW(INDIRECT("1:"&amp;LEN(G5))), 0), ROW(INDIRECT("1:"&amp;LEN(G5))))+1, 1) * 10^ROW(INDIRECT("1:"&amp;LEN(G5)))/10))</f>
        <v>2859</v>
      </c>
      <c r="L5" s="1">
        <f>IF(FIND(I5,'Best six users'!$B$2),1,0)</f>
        <v>1</v>
      </c>
    </row>
    <row r="6" spans="1:18" x14ac:dyDescent="0.25">
      <c r="A6">
        <v>23</v>
      </c>
      <c r="B6" t="str">
        <v>male</v>
      </c>
      <c r="C6" t="str">
        <v>teclado guitarra</v>
      </c>
      <c r="D6" t="str">
        <v>1i36s-0-trial4</v>
      </c>
      <c r="E6">
        <v>100</v>
      </c>
      <c r="F6" t="str">
        <v>0.98</v>
      </c>
      <c r="G6" t="str">
        <v>correct(2340ms)</v>
      </c>
      <c r="H6">
        <v>18</v>
      </c>
      <c r="I6" t="str">
        <v>MjNtYWxldGVjbGFkbyBndWl0YXJyYQ==</v>
      </c>
      <c r="J6" t="str">
        <f t="shared" si="0"/>
        <v>correct</v>
      </c>
      <c r="K6" cm="1">
        <f t="array" aca="1" ref="K6" ca="1">IF(J6="correct",SUMPRODUCT(MID(0&amp;G6, LARGE(INDEX(ISNUMBER(--MID(G6, ROW(INDIRECT("1:"&amp;LEN(G6))), 1)) * ROW(INDIRECT("1:"&amp;LEN(G6))), 0), ROW(INDIRECT("1:"&amp;LEN(G6))))+1, 1) * 10^ROW(INDIRECT("1:"&amp;LEN(G6)))/10))</f>
        <v>2340</v>
      </c>
      <c r="L6" s="1">
        <f>IF(FIND(I6,'Best six users'!$B$2),1,0)</f>
        <v>1</v>
      </c>
    </row>
    <row r="7" spans="1:18" x14ac:dyDescent="0.25">
      <c r="A7">
        <v>23</v>
      </c>
      <c r="B7" t="str">
        <v>male</v>
      </c>
      <c r="C7" t="str">
        <v>teclado guitarra</v>
      </c>
      <c r="D7" t="str">
        <v>1i36s-0-trial1</v>
      </c>
      <c r="E7">
        <v>100</v>
      </c>
      <c r="F7" t="str">
        <v>0.98</v>
      </c>
      <c r="G7" t="str">
        <v>correct(6281ms)</v>
      </c>
      <c r="H7">
        <v>18</v>
      </c>
      <c r="I7" t="str">
        <v>MjNtYWxldGVjbGFkbyBndWl0YXJyYQ==</v>
      </c>
      <c r="J7" t="str">
        <f t="shared" si="0"/>
        <v>correct</v>
      </c>
      <c r="K7" cm="1">
        <f t="array" aca="1" ref="K7" ca="1">IF(J7="correct",SUMPRODUCT(MID(0&amp;G7, LARGE(INDEX(ISNUMBER(--MID(G7, ROW(INDIRECT("1:"&amp;LEN(G7))), 1)) * ROW(INDIRECT("1:"&amp;LEN(G7))), 0), ROW(INDIRECT("1:"&amp;LEN(G7))))+1, 1) * 10^ROW(INDIRECT("1:"&amp;LEN(G7)))/10))</f>
        <v>6281</v>
      </c>
      <c r="L7" s="1">
        <f>IF(FIND(I7,'Best six users'!$B$2),1,0)</f>
        <v>1</v>
      </c>
      <c r="Q7" s="3" t="s">
        <v>112</v>
      </c>
      <c r="R7">
        <f>COUNTIF(D:D,"&lt;&gt;")-1</f>
        <v>76</v>
      </c>
    </row>
    <row r="8" spans="1:18" x14ac:dyDescent="0.25">
      <c r="A8">
        <v>23</v>
      </c>
      <c r="B8" t="str">
        <v>male</v>
      </c>
      <c r="C8" t="str">
        <v>teclado guitarra</v>
      </c>
      <c r="D8" t="str">
        <v>1i36s-0-trial2</v>
      </c>
      <c r="E8">
        <v>100</v>
      </c>
      <c r="F8" t="str">
        <v>0.98</v>
      </c>
      <c r="G8" t="str">
        <v>correct(5168ms)</v>
      </c>
      <c r="H8">
        <v>18</v>
      </c>
      <c r="I8" t="str">
        <v>MjNtYWxldGVjbGFkbyBndWl0YXJyYQ==</v>
      </c>
      <c r="J8" t="str">
        <f t="shared" si="0"/>
        <v>correct</v>
      </c>
      <c r="K8" cm="1">
        <f t="array" aca="1" ref="K8" ca="1">IF(J8="correct",SUMPRODUCT(MID(0&amp;G8, LARGE(INDEX(ISNUMBER(--MID(G8, ROW(INDIRECT("1:"&amp;LEN(G8))), 1)) * ROW(INDIRECT("1:"&amp;LEN(G8))), 0), ROW(INDIRECT("1:"&amp;LEN(G8))))+1, 1) * 10^ROW(INDIRECT("1:"&amp;LEN(G8)))/10))</f>
        <v>5168</v>
      </c>
      <c r="L8" s="1">
        <f>IF(FIND(I8,'Best six users'!$B$2),1,0)</f>
        <v>1</v>
      </c>
      <c r="Q8" s="3" t="s">
        <v>113</v>
      </c>
      <c r="R8">
        <f>COUNTIF(L:L,"=1")</f>
        <v>24</v>
      </c>
    </row>
    <row r="9" spans="1:18" x14ac:dyDescent="0.25">
      <c r="A9">
        <v>23</v>
      </c>
      <c r="B9" t="str">
        <v>male</v>
      </c>
      <c r="C9" t="str">
        <v>teclado guitarra</v>
      </c>
      <c r="D9" t="str">
        <v>1i36s-0-trial3</v>
      </c>
      <c r="E9">
        <v>100</v>
      </c>
      <c r="F9" t="str">
        <v>0.98</v>
      </c>
      <c r="G9" t="str">
        <v>correct(4615ms)</v>
      </c>
      <c r="H9">
        <v>18</v>
      </c>
      <c r="I9" t="str">
        <v>MjNtYWxldGVjbGFkbyBndWl0YXJyYQ==</v>
      </c>
      <c r="J9" t="str">
        <f t="shared" si="0"/>
        <v>correct</v>
      </c>
      <c r="K9" cm="1">
        <f t="array" aca="1" ref="K9" ca="1">IF(J9="correct",SUMPRODUCT(MID(0&amp;G9, LARGE(INDEX(ISNUMBER(--MID(G9, ROW(INDIRECT("1:"&amp;LEN(G9))), 1)) * ROW(INDIRECT("1:"&amp;LEN(G9))), 0), ROW(INDIRECT("1:"&amp;LEN(G9))))+1, 1) * 10^ROW(INDIRECT("1:"&amp;LEN(G9)))/10))</f>
        <v>4615</v>
      </c>
      <c r="L9" s="1">
        <f>IF(FIND(I9,'Best six users'!$B$2),1,0)</f>
        <v>1</v>
      </c>
      <c r="Q9" s="3" t="s">
        <v>110</v>
      </c>
      <c r="R9">
        <f ca="1">AVERAGE(K:K)</f>
        <v>5391.6491228070172</v>
      </c>
    </row>
    <row r="10" spans="1:18" x14ac:dyDescent="0.25">
      <c r="A10">
        <v>23</v>
      </c>
      <c r="B10" t="str">
        <v>male</v>
      </c>
      <c r="C10" t="str">
        <v>guitarra</v>
      </c>
      <c r="D10" t="str">
        <v>1i36s-0-trial1</v>
      </c>
      <c r="E10">
        <v>100</v>
      </c>
      <c r="F10" t="str">
        <v>0.98</v>
      </c>
      <c r="G10" t="str">
        <v>correct(3482ms)</v>
      </c>
      <c r="H10">
        <v>18</v>
      </c>
      <c r="I10" t="str">
        <v>MjNtYWxlZ3VpdGFycmE=</v>
      </c>
      <c r="J10" t="str">
        <f t="shared" si="0"/>
        <v>correct</v>
      </c>
      <c r="K10" cm="1">
        <f t="array" aca="1" ref="K10" ca="1">IF(J10="correct",SUMPRODUCT(MID(0&amp;G10, LARGE(INDEX(ISNUMBER(--MID(G10, ROW(INDIRECT("1:"&amp;LEN(G10))), 1)) * ROW(INDIRECT("1:"&amp;LEN(G10))), 0), ROW(INDIRECT("1:"&amp;LEN(G10))))+1, 1) * 10^ROW(INDIRECT("1:"&amp;LEN(G10)))/10))</f>
        <v>3482</v>
      </c>
      <c r="L10" s="1">
        <f>IF(FIND(I10,'Best six users'!$B$2),1,0)</f>
        <v>1</v>
      </c>
      <c r="P10" t="s">
        <v>114</v>
      </c>
      <c r="Q10" s="3" t="s">
        <v>111</v>
      </c>
      <c r="R10">
        <f>COUNTIFS(J:J,P10,L:L,1)/R8*100</f>
        <v>100</v>
      </c>
    </row>
    <row r="11" spans="1:18" x14ac:dyDescent="0.25">
      <c r="A11">
        <v>23</v>
      </c>
      <c r="B11" t="str">
        <v>male</v>
      </c>
      <c r="C11" t="str">
        <v>guitarra</v>
      </c>
      <c r="D11" t="str">
        <v>1i36s-0-trial2</v>
      </c>
      <c r="E11">
        <v>100</v>
      </c>
      <c r="F11" t="str">
        <v>0.98</v>
      </c>
      <c r="G11" t="str">
        <v>correct(5430ms)</v>
      </c>
      <c r="H11">
        <v>18</v>
      </c>
      <c r="I11" t="str">
        <v>MjNtYWxlZ3VpdGFycmE=</v>
      </c>
      <c r="J11" t="str">
        <f t="shared" si="0"/>
        <v>correct</v>
      </c>
      <c r="K11" cm="1">
        <f t="array" aca="1" ref="K11" ca="1">IF(J11="correct",SUMPRODUCT(MID(0&amp;G11, LARGE(INDEX(ISNUMBER(--MID(G11, ROW(INDIRECT("1:"&amp;LEN(G11))), 1)) * ROW(INDIRECT("1:"&amp;LEN(G11))), 0), ROW(INDIRECT("1:"&amp;LEN(G11))))+1, 1) * 10^ROW(INDIRECT("1:"&amp;LEN(G11)))/10))</f>
        <v>5430</v>
      </c>
      <c r="L11" s="1">
        <f>IF(FIND(I11,'Best six users'!$B$2),1,0)</f>
        <v>1</v>
      </c>
      <c r="P11" t="s">
        <v>4</v>
      </c>
      <c r="R11">
        <f>COUNTIFS(J:J,P11,L:L,1)/R8*100</f>
        <v>0</v>
      </c>
    </row>
    <row r="12" spans="1:18" x14ac:dyDescent="0.25">
      <c r="A12">
        <v>23</v>
      </c>
      <c r="B12" t="str">
        <v>male</v>
      </c>
      <c r="C12" t="str">
        <v>guitarra</v>
      </c>
      <c r="D12" t="str">
        <v>1i36s-0-trial3</v>
      </c>
      <c r="E12">
        <v>100</v>
      </c>
      <c r="F12" t="str">
        <v>0.98</v>
      </c>
      <c r="G12" t="str">
        <v>correct(5660ms)</v>
      </c>
      <c r="H12">
        <v>18</v>
      </c>
      <c r="I12" t="str">
        <v>MjNtYWxlZ3VpdGFycmE=</v>
      </c>
      <c r="J12" t="str">
        <f t="shared" si="0"/>
        <v>correct</v>
      </c>
      <c r="K12" cm="1">
        <f t="array" aca="1" ref="K12" ca="1">IF(J12="correct",SUMPRODUCT(MID(0&amp;G12, LARGE(INDEX(ISNUMBER(--MID(G12, ROW(INDIRECT("1:"&amp;LEN(G12))), 1)) * ROW(INDIRECT("1:"&amp;LEN(G12))), 0), ROW(INDIRECT("1:"&amp;LEN(G12))))+1, 1) * 10^ROW(INDIRECT("1:"&amp;LEN(G12)))/10))</f>
        <v>5660</v>
      </c>
      <c r="L12" s="1">
        <f>IF(FIND(I12,'Best six users'!$B$2),1,0)</f>
        <v>1</v>
      </c>
      <c r="P12" t="s">
        <v>115</v>
      </c>
      <c r="R12">
        <f>COUNTIFS(J:J,P12,L:L,1)/R8*100</f>
        <v>0</v>
      </c>
    </row>
    <row r="13" spans="1:18" x14ac:dyDescent="0.25">
      <c r="A13">
        <v>23</v>
      </c>
      <c r="B13" t="str">
        <v>male</v>
      </c>
      <c r="C13" t="str">
        <v>guitarra</v>
      </c>
      <c r="D13" t="str">
        <v>1i36s-0-trial4</v>
      </c>
      <c r="E13">
        <v>100</v>
      </c>
      <c r="F13" t="str">
        <v>0.98</v>
      </c>
      <c r="G13" t="str">
        <v>correct(7130ms)</v>
      </c>
      <c r="H13">
        <v>18</v>
      </c>
      <c r="I13" t="str">
        <v>MjNtYWxlZ3VpdGFycmE=</v>
      </c>
      <c r="J13" t="str">
        <f t="shared" si="0"/>
        <v>correct</v>
      </c>
      <c r="K13" cm="1">
        <f t="array" aca="1" ref="K13" ca="1">IF(J13="correct",SUMPRODUCT(MID(0&amp;G13, LARGE(INDEX(ISNUMBER(--MID(G13, ROW(INDIRECT("1:"&amp;LEN(G13))), 1)) * ROW(INDIRECT("1:"&amp;LEN(G13))), 0), ROW(INDIRECT("1:"&amp;LEN(G13))))+1, 1) * 10^ROW(INDIRECT("1:"&amp;LEN(G13)))/10))</f>
        <v>7130</v>
      </c>
      <c r="L13" s="1">
        <f>IF(FIND(I13,'Best six users'!$B$2),1,0)</f>
        <v>1</v>
      </c>
    </row>
    <row r="14" spans="1:18" x14ac:dyDescent="0.25">
      <c r="A14">
        <v>23</v>
      </c>
      <c r="B14" t="str">
        <v>male</v>
      </c>
      <c r="C14" t="str">
        <v>guitarra canto</v>
      </c>
      <c r="D14" t="str">
        <v>1i36s-0-trial1</v>
      </c>
      <c r="E14">
        <v>100</v>
      </c>
      <c r="F14" t="str">
        <v>0.98</v>
      </c>
      <c r="G14" t="str">
        <v>correct(4948ms)</v>
      </c>
      <c r="H14">
        <v>18</v>
      </c>
      <c r="I14" t="str">
        <v>MjNtYWxlZ3VpdGFycmEgY2FudG8=</v>
      </c>
      <c r="J14" t="str">
        <f t="shared" si="0"/>
        <v>correct</v>
      </c>
      <c r="K14" cm="1">
        <f t="array" aca="1" ref="K14" ca="1">IF(J14="correct",SUMPRODUCT(MID(0&amp;G14, LARGE(INDEX(ISNUMBER(--MID(G14, ROW(INDIRECT("1:"&amp;LEN(G14))), 1)) * ROW(INDIRECT("1:"&amp;LEN(G14))), 0), ROW(INDIRECT("1:"&amp;LEN(G14))))+1, 1) * 10^ROW(INDIRECT("1:"&amp;LEN(G14)))/10))</f>
        <v>4948</v>
      </c>
      <c r="L14" s="1">
        <f>IF(FIND(I14,'Best six users'!$B$2),1,0)</f>
        <v>1</v>
      </c>
    </row>
    <row r="15" spans="1:18" x14ac:dyDescent="0.25">
      <c r="A15">
        <v>23</v>
      </c>
      <c r="B15" t="str">
        <v>male</v>
      </c>
      <c r="C15" t="str">
        <v>guitarra canto</v>
      </c>
      <c r="D15" t="str">
        <v>1i36s-0-trial2</v>
      </c>
      <c r="E15">
        <v>100</v>
      </c>
      <c r="F15" t="str">
        <v>0.98</v>
      </c>
      <c r="G15" t="str">
        <v>correct(2500ms)</v>
      </c>
      <c r="H15">
        <v>18</v>
      </c>
      <c r="I15" t="str">
        <v>MjNtYWxlZ3VpdGFycmEgY2FudG8=</v>
      </c>
      <c r="J15" t="str">
        <f t="shared" si="0"/>
        <v>correct</v>
      </c>
      <c r="K15" cm="1">
        <f t="array" aca="1" ref="K15" ca="1">IF(J15="correct",SUMPRODUCT(MID(0&amp;G15, LARGE(INDEX(ISNUMBER(--MID(G15, ROW(INDIRECT("1:"&amp;LEN(G15))), 1)) * ROW(INDIRECT("1:"&amp;LEN(G15))), 0), ROW(INDIRECT("1:"&amp;LEN(G15))))+1, 1) * 10^ROW(INDIRECT("1:"&amp;LEN(G15)))/10))</f>
        <v>2500</v>
      </c>
      <c r="L15" s="1">
        <f>IF(FIND(I15,'Best six users'!$B$2),1,0)</f>
        <v>1</v>
      </c>
    </row>
    <row r="16" spans="1:18" x14ac:dyDescent="0.25">
      <c r="A16">
        <v>23</v>
      </c>
      <c r="B16" t="str">
        <v>male</v>
      </c>
      <c r="C16" t="str">
        <v>guitarra canto</v>
      </c>
      <c r="D16" t="str">
        <v>1i36s-0-trial3</v>
      </c>
      <c r="E16">
        <v>100</v>
      </c>
      <c r="F16" t="str">
        <v>0.98</v>
      </c>
      <c r="G16" t="str">
        <v>correct(3099ms)</v>
      </c>
      <c r="H16">
        <v>18</v>
      </c>
      <c r="I16" t="str">
        <v>MjNtYWxlZ3VpdGFycmEgY2FudG8=</v>
      </c>
      <c r="J16" t="str">
        <f t="shared" si="0"/>
        <v>correct</v>
      </c>
      <c r="K16" cm="1">
        <f t="array" aca="1" ref="K16" ca="1">IF(J16="correct",SUMPRODUCT(MID(0&amp;G16, LARGE(INDEX(ISNUMBER(--MID(G16, ROW(INDIRECT("1:"&amp;LEN(G16))), 1)) * ROW(INDIRECT("1:"&amp;LEN(G16))), 0), ROW(INDIRECT("1:"&amp;LEN(G16))))+1, 1) * 10^ROW(INDIRECT("1:"&amp;LEN(G16)))/10))</f>
        <v>3099</v>
      </c>
      <c r="L16" s="1">
        <f>IF(FIND(I16,'Best six users'!$B$2),1,0)</f>
        <v>1</v>
      </c>
    </row>
    <row r="17" spans="1:12" x14ac:dyDescent="0.25">
      <c r="A17">
        <v>23</v>
      </c>
      <c r="B17" t="str">
        <v>male</v>
      </c>
      <c r="C17" t="str">
        <v>guitarra canto</v>
      </c>
      <c r="D17" t="str">
        <v>1i36s-0-trial4</v>
      </c>
      <c r="E17">
        <v>100</v>
      </c>
      <c r="F17" t="str">
        <v>0.98</v>
      </c>
      <c r="G17" t="str">
        <v>correct(3459ms)</v>
      </c>
      <c r="H17">
        <v>18</v>
      </c>
      <c r="I17" t="str">
        <v>MjNtYWxlZ3VpdGFycmEgY2FudG8=</v>
      </c>
      <c r="J17" t="str">
        <f t="shared" si="0"/>
        <v>correct</v>
      </c>
      <c r="K17" cm="1">
        <f t="array" aca="1" ref="K17" ca="1">IF(J17="correct",SUMPRODUCT(MID(0&amp;G17, LARGE(INDEX(ISNUMBER(--MID(G17, ROW(INDIRECT("1:"&amp;LEN(G17))), 1)) * ROW(INDIRECT("1:"&amp;LEN(G17))), 0), ROW(INDIRECT("1:"&amp;LEN(G17))))+1, 1) * 10^ROW(INDIRECT("1:"&amp;LEN(G17)))/10))</f>
        <v>3459</v>
      </c>
      <c r="L17" s="1">
        <f>IF(FIND(I17,'Best six users'!$B$2),1,0)</f>
        <v>1</v>
      </c>
    </row>
    <row r="18" spans="1:12" x14ac:dyDescent="0.25">
      <c r="A18">
        <v>25</v>
      </c>
      <c r="B18" t="str">
        <v>male</v>
      </c>
      <c r="C18" t="str">
        <v>no</v>
      </c>
      <c r="D18" t="str">
        <v>1i36s-0-trial1</v>
      </c>
      <c r="E18">
        <v>100</v>
      </c>
      <c r="F18" t="str">
        <v>0.98</v>
      </c>
      <c r="G18" t="str">
        <v>correct(4646ms)</v>
      </c>
      <c r="H18">
        <v>18</v>
      </c>
      <c r="I18" t="str">
        <v>MjVtYWxlbm8=</v>
      </c>
      <c r="J18" t="str">
        <f t="shared" si="0"/>
        <v>correct</v>
      </c>
      <c r="K18" cm="1">
        <f t="array" aca="1" ref="K18" ca="1">IF(J18="correct",SUMPRODUCT(MID(0&amp;G18, LARGE(INDEX(ISNUMBER(--MID(G18, ROW(INDIRECT("1:"&amp;LEN(G18))), 1)) * ROW(INDIRECT("1:"&amp;LEN(G18))), 0), ROW(INDIRECT("1:"&amp;LEN(G18))))+1, 1) * 10^ROW(INDIRECT("1:"&amp;LEN(G18)))/10))</f>
        <v>4646</v>
      </c>
      <c r="L18" s="1">
        <f>IF(FIND(I18,'Best six users'!$B$2),1,0)</f>
        <v>1</v>
      </c>
    </row>
    <row r="19" spans="1:12" x14ac:dyDescent="0.25">
      <c r="A19">
        <v>25</v>
      </c>
      <c r="B19" t="str">
        <v>male</v>
      </c>
      <c r="C19" t="str">
        <v>no</v>
      </c>
      <c r="D19" t="str">
        <v>1i36s-0-trial3</v>
      </c>
      <c r="E19">
        <v>100</v>
      </c>
      <c r="F19" t="str">
        <v>0.98</v>
      </c>
      <c r="G19" t="str">
        <v>correct(4629ms)</v>
      </c>
      <c r="H19">
        <v>18</v>
      </c>
      <c r="I19" t="str">
        <v>MjVtYWxlbm8=</v>
      </c>
      <c r="J19" t="str">
        <f t="shared" si="0"/>
        <v>correct</v>
      </c>
      <c r="K19" cm="1">
        <f t="array" aca="1" ref="K19" ca="1">IF(J19="correct",SUMPRODUCT(MID(0&amp;G19, LARGE(INDEX(ISNUMBER(--MID(G19, ROW(INDIRECT("1:"&amp;LEN(G19))), 1)) * ROW(INDIRECT("1:"&amp;LEN(G19))), 0), ROW(INDIRECT("1:"&amp;LEN(G19))))+1, 1) * 10^ROW(INDIRECT("1:"&amp;LEN(G19)))/10))</f>
        <v>4629</v>
      </c>
      <c r="L19" s="1">
        <f>IF(FIND(I19,'Best six users'!$B$2),1,0)</f>
        <v>1</v>
      </c>
    </row>
    <row r="20" spans="1:12" x14ac:dyDescent="0.25">
      <c r="A20">
        <v>25</v>
      </c>
      <c r="B20" t="str">
        <v>male</v>
      </c>
      <c r="C20" t="str">
        <v>no</v>
      </c>
      <c r="D20" t="str">
        <v>1i36s-0-trial2</v>
      </c>
      <c r="E20">
        <v>100</v>
      </c>
      <c r="F20" t="str">
        <v>0.98</v>
      </c>
      <c r="G20" t="str">
        <v>correct(4700ms)</v>
      </c>
      <c r="H20">
        <v>18</v>
      </c>
      <c r="I20" t="str">
        <v>MjVtYWxlbm8=</v>
      </c>
      <c r="J20" t="str">
        <f t="shared" si="0"/>
        <v>correct</v>
      </c>
      <c r="K20" cm="1">
        <f t="array" aca="1" ref="K20" ca="1">IF(J20="correct",SUMPRODUCT(MID(0&amp;G20, LARGE(INDEX(ISNUMBER(--MID(G20, ROW(INDIRECT("1:"&amp;LEN(G20))), 1)) * ROW(INDIRECT("1:"&amp;LEN(G20))), 0), ROW(INDIRECT("1:"&amp;LEN(G20))))+1, 1) * 10^ROW(INDIRECT("1:"&amp;LEN(G20)))/10))</f>
        <v>4700</v>
      </c>
      <c r="L20" s="1">
        <f>IF(FIND(I20,'Best six users'!$B$2),1,0)</f>
        <v>1</v>
      </c>
    </row>
    <row r="21" spans="1:12" x14ac:dyDescent="0.25">
      <c r="A21">
        <v>25</v>
      </c>
      <c r="B21" t="str">
        <v>male</v>
      </c>
      <c r="C21" t="str">
        <v>no</v>
      </c>
      <c r="D21" t="str">
        <v>1i36s-0-trial4</v>
      </c>
      <c r="E21">
        <v>100</v>
      </c>
      <c r="F21" t="str">
        <v>0.98</v>
      </c>
      <c r="G21" t="str">
        <v>correct(4543ms)</v>
      </c>
      <c r="H21">
        <v>18</v>
      </c>
      <c r="I21" t="str">
        <v>MjVtYWxlbm8=</v>
      </c>
      <c r="J21" t="str">
        <f t="shared" si="0"/>
        <v>correct</v>
      </c>
      <c r="K21" cm="1">
        <f t="array" aca="1" ref="K21" ca="1">IF(J21="correct",SUMPRODUCT(MID(0&amp;G21, LARGE(INDEX(ISNUMBER(--MID(G21, ROW(INDIRECT("1:"&amp;LEN(G21))), 1)) * ROW(INDIRECT("1:"&amp;LEN(G21))), 0), ROW(INDIRECT("1:"&amp;LEN(G21))))+1, 1) * 10^ROW(INDIRECT("1:"&amp;LEN(G21)))/10))</f>
        <v>4543</v>
      </c>
      <c r="L21" s="1">
        <f>IF(FIND(I21,'Best six users'!$B$2),1,0)</f>
        <v>1</v>
      </c>
    </row>
    <row r="22" spans="1:12" x14ac:dyDescent="0.25">
      <c r="A22">
        <v>25</v>
      </c>
      <c r="B22" t="str">
        <v>male</v>
      </c>
      <c r="C22" t="str">
        <v>guitarra canto flauta</v>
      </c>
      <c r="D22" t="str">
        <v>1i36s-0-trial1</v>
      </c>
      <c r="E22">
        <v>100</v>
      </c>
      <c r="F22" t="str">
        <v>0.98</v>
      </c>
      <c r="G22" t="str">
        <v>correct(5733ms)</v>
      </c>
      <c r="H22">
        <v>18</v>
      </c>
      <c r="I22" t="str">
        <v>MjVtYWxlZ3VpdGFycmEgY2FudG8gZmxhdXRh</v>
      </c>
      <c r="J22" t="str">
        <f t="shared" si="0"/>
        <v>correct</v>
      </c>
      <c r="K22" cm="1">
        <f t="array" aca="1" ref="K22" ca="1">IF(J22="correct",SUMPRODUCT(MID(0&amp;G22, LARGE(INDEX(ISNUMBER(--MID(G22, ROW(INDIRECT("1:"&amp;LEN(G22))), 1)) * ROW(INDIRECT("1:"&amp;LEN(G22))), 0), ROW(INDIRECT("1:"&amp;LEN(G22))))+1, 1) * 10^ROW(INDIRECT("1:"&amp;LEN(G22)))/10))</f>
        <v>5733</v>
      </c>
      <c r="L22" s="1">
        <f>IF(FIND(I22,'Best six users'!$B$2),1,0)</f>
        <v>1</v>
      </c>
    </row>
    <row r="23" spans="1:12" x14ac:dyDescent="0.25">
      <c r="A23">
        <v>25</v>
      </c>
      <c r="B23" t="str">
        <v>male</v>
      </c>
      <c r="C23" t="str">
        <v>guitarra canto flauta</v>
      </c>
      <c r="D23" t="str">
        <v>1i36s-0-trial2</v>
      </c>
      <c r="E23">
        <v>100</v>
      </c>
      <c r="F23" t="str">
        <v>0.98</v>
      </c>
      <c r="G23" t="str">
        <v>correct(4706ms)</v>
      </c>
      <c r="H23">
        <v>18</v>
      </c>
      <c r="I23" t="str">
        <v>MjVtYWxlZ3VpdGFycmEgY2FudG8gZmxhdXRh</v>
      </c>
      <c r="J23" t="str">
        <f t="shared" si="0"/>
        <v>correct</v>
      </c>
      <c r="K23" cm="1">
        <f t="array" aca="1" ref="K23" ca="1">IF(J23="correct",SUMPRODUCT(MID(0&amp;G23, LARGE(INDEX(ISNUMBER(--MID(G23, ROW(INDIRECT("1:"&amp;LEN(G23))), 1)) * ROW(INDIRECT("1:"&amp;LEN(G23))), 0), ROW(INDIRECT("1:"&amp;LEN(G23))))+1, 1) * 10^ROW(INDIRECT("1:"&amp;LEN(G23)))/10))</f>
        <v>4706</v>
      </c>
      <c r="L23" s="1">
        <f>IF(FIND(I23,'Best six users'!$B$2),1,0)</f>
        <v>1</v>
      </c>
    </row>
    <row r="24" spans="1:12" x14ac:dyDescent="0.25">
      <c r="A24">
        <v>25</v>
      </c>
      <c r="B24" t="str">
        <v>male</v>
      </c>
      <c r="C24" t="str">
        <v>guitarra canto flauta</v>
      </c>
      <c r="D24" t="str">
        <v>1i36s-0-trial3</v>
      </c>
      <c r="E24">
        <v>100</v>
      </c>
      <c r="F24" t="str">
        <v>0.98</v>
      </c>
      <c r="G24" t="str">
        <v>correct(4696ms)</v>
      </c>
      <c r="H24">
        <v>18</v>
      </c>
      <c r="I24" t="str">
        <v>MjVtYWxlZ3VpdGFycmEgY2FudG8gZmxhdXRh</v>
      </c>
      <c r="J24" t="str">
        <f t="shared" si="0"/>
        <v>correct</v>
      </c>
      <c r="K24" cm="1">
        <f t="array" aca="1" ref="K24" ca="1">IF(J24="correct",SUMPRODUCT(MID(0&amp;G24, LARGE(INDEX(ISNUMBER(--MID(G24, ROW(INDIRECT("1:"&amp;LEN(G24))), 1)) * ROW(INDIRECT("1:"&amp;LEN(G24))), 0), ROW(INDIRECT("1:"&amp;LEN(G24))))+1, 1) * 10^ROW(INDIRECT("1:"&amp;LEN(G24)))/10))</f>
        <v>4696</v>
      </c>
      <c r="L24" s="1">
        <f>IF(FIND(I24,'Best six users'!$B$2),1,0)</f>
        <v>1</v>
      </c>
    </row>
    <row r="25" spans="1:12" x14ac:dyDescent="0.25">
      <c r="A25">
        <v>25</v>
      </c>
      <c r="B25" t="str">
        <v>male</v>
      </c>
      <c r="C25" t="str">
        <v>guitarra canto flauta</v>
      </c>
      <c r="D25" t="str">
        <v>1i36s-0-trial4</v>
      </c>
      <c r="E25">
        <v>100</v>
      </c>
      <c r="F25" t="str">
        <v>0.98</v>
      </c>
      <c r="G25" t="str">
        <v>correct(3480ms)</v>
      </c>
      <c r="H25">
        <v>18</v>
      </c>
      <c r="I25" t="str">
        <v>MjVtYWxlZ3VpdGFycmEgY2FudG8gZmxhdXRh</v>
      </c>
      <c r="J25" t="str">
        <f t="shared" si="0"/>
        <v>correct</v>
      </c>
      <c r="K25" cm="1">
        <f t="array" aca="1" ref="K25" ca="1">IF(J25="correct",SUMPRODUCT(MID(0&amp;G25, LARGE(INDEX(ISNUMBER(--MID(G25, ROW(INDIRECT("1:"&amp;LEN(G25))), 1)) * ROW(INDIRECT("1:"&amp;LEN(G25))), 0), ROW(INDIRECT("1:"&amp;LEN(G25))))+1, 1) * 10^ROW(INDIRECT("1:"&amp;LEN(G25)))/10))</f>
        <v>3480</v>
      </c>
      <c r="L25" s="1">
        <f>IF(FIND(I25,'Best six users'!$B$2),1,0)</f>
        <v>1</v>
      </c>
    </row>
    <row r="26" spans="1:12" x14ac:dyDescent="0.25">
      <c r="A26">
        <v>22</v>
      </c>
      <c r="B26" t="str">
        <v>male</v>
      </c>
      <c r="C26" t="str">
        <v>NO</v>
      </c>
      <c r="D26" t="str">
        <v>1i36s-0-trial2</v>
      </c>
      <c r="E26">
        <v>100</v>
      </c>
      <c r="F26" t="str">
        <v>0.98</v>
      </c>
      <c r="G26" t="str">
        <v>missed</v>
      </c>
      <c r="H26">
        <v>18</v>
      </c>
      <c r="I26" t="str">
        <v>MjJtYWxlTk8=</v>
      </c>
      <c r="J26" t="str">
        <f t="shared" si="0"/>
        <v>missed</v>
      </c>
      <c r="K26" t="b" cm="1">
        <f t="array" aca="1" ref="K26" ca="1">IF(J26="correct",SUMPRODUCT(MID(0&amp;G26, LARGE(INDEX(ISNUMBER(--MID(G26, ROW(INDIRECT("1:"&amp;LEN(G26))), 1)) * ROW(INDIRECT("1:"&amp;LEN(G26))), 0), ROW(INDIRECT("1:"&amp;LEN(G26))))+1, 1) * 10^ROW(INDIRECT("1:"&amp;LEN(G26)))/10))</f>
        <v>0</v>
      </c>
      <c r="L26" s="1" t="e">
        <f>IF(FIND(I26,'Best six users'!$B$2),1,0)</f>
        <v>#VALUE!</v>
      </c>
    </row>
    <row r="27" spans="1:12" x14ac:dyDescent="0.25">
      <c r="A27">
        <v>22</v>
      </c>
      <c r="B27" t="str">
        <v>male</v>
      </c>
      <c r="C27" t="str">
        <v>NO</v>
      </c>
      <c r="D27" t="str">
        <v>1i36s-0-trial3</v>
      </c>
      <c r="E27">
        <v>100</v>
      </c>
      <c r="F27" t="str">
        <v>0.98</v>
      </c>
      <c r="G27" t="str">
        <v>missed</v>
      </c>
      <c r="H27">
        <v>18</v>
      </c>
      <c r="I27" t="str">
        <v>MjJtYWxlTk8=</v>
      </c>
      <c r="J27" t="str">
        <f t="shared" si="0"/>
        <v>missed</v>
      </c>
      <c r="K27" t="b" cm="1">
        <f t="array" aca="1" ref="K27" ca="1">IF(J27="correct",SUMPRODUCT(MID(0&amp;G27, LARGE(INDEX(ISNUMBER(--MID(G27, ROW(INDIRECT("1:"&amp;LEN(G27))), 1)) * ROW(INDIRECT("1:"&amp;LEN(G27))), 0), ROW(INDIRECT("1:"&amp;LEN(G27))))+1, 1) * 10^ROW(INDIRECT("1:"&amp;LEN(G27)))/10))</f>
        <v>0</v>
      </c>
      <c r="L27" s="1" t="e">
        <f>IF(FIND(I27,'Best six users'!$B$2),1,0)</f>
        <v>#VALUE!</v>
      </c>
    </row>
    <row r="28" spans="1:12" x14ac:dyDescent="0.25">
      <c r="A28">
        <v>22</v>
      </c>
      <c r="B28" t="str">
        <v>male</v>
      </c>
      <c r="C28" t="str">
        <v>NO</v>
      </c>
      <c r="D28" t="str">
        <v>1i36s-0-trial1</v>
      </c>
      <c r="E28">
        <v>100</v>
      </c>
      <c r="F28" t="str">
        <v>0.98</v>
      </c>
      <c r="G28" t="str">
        <v>missed</v>
      </c>
      <c r="H28">
        <v>18</v>
      </c>
      <c r="I28" t="str">
        <v>MjJtYWxlTk8=</v>
      </c>
      <c r="J28" t="str">
        <f t="shared" si="0"/>
        <v>missed</v>
      </c>
      <c r="K28" t="b" cm="1">
        <f t="array" aca="1" ref="K28" ca="1">IF(J28="correct",SUMPRODUCT(MID(0&amp;G28, LARGE(INDEX(ISNUMBER(--MID(G28, ROW(INDIRECT("1:"&amp;LEN(G28))), 1)) * ROW(INDIRECT("1:"&amp;LEN(G28))), 0), ROW(INDIRECT("1:"&amp;LEN(G28))))+1, 1) * 10^ROW(INDIRECT("1:"&amp;LEN(G28)))/10))</f>
        <v>0</v>
      </c>
      <c r="L28" s="1" t="e">
        <f>IF(FIND(I28,'Best six users'!$B$2),1,0)</f>
        <v>#VALUE!</v>
      </c>
    </row>
    <row r="29" spans="1:12" x14ac:dyDescent="0.25">
      <c r="A29">
        <v>22</v>
      </c>
      <c r="B29" t="str">
        <v>male</v>
      </c>
      <c r="C29" t="str">
        <v>NO</v>
      </c>
      <c r="D29" t="str">
        <v>1i36s-0-trial4</v>
      </c>
      <c r="E29">
        <v>100</v>
      </c>
      <c r="F29" t="str">
        <v>0.98</v>
      </c>
      <c r="G29" t="str">
        <v>missed</v>
      </c>
      <c r="H29">
        <v>18</v>
      </c>
      <c r="I29" t="str">
        <v>MjJtYWxlTk8=</v>
      </c>
      <c r="J29" t="str">
        <f t="shared" si="0"/>
        <v>missed</v>
      </c>
      <c r="K29" t="b" cm="1">
        <f t="array" aca="1" ref="K29" ca="1">IF(J29="correct",SUMPRODUCT(MID(0&amp;G29, LARGE(INDEX(ISNUMBER(--MID(G29, ROW(INDIRECT("1:"&amp;LEN(G29))), 1)) * ROW(INDIRECT("1:"&amp;LEN(G29))), 0), ROW(INDIRECT("1:"&amp;LEN(G29))))+1, 1) * 10^ROW(INDIRECT("1:"&amp;LEN(G29)))/10))</f>
        <v>0</v>
      </c>
      <c r="L29" s="1" t="e">
        <f>IF(FIND(I29,'Best six users'!$B$2),1,0)</f>
        <v>#VALUE!</v>
      </c>
    </row>
    <row r="30" spans="1:12" x14ac:dyDescent="0.25">
      <c r="A30">
        <v>23</v>
      </c>
      <c r="B30" t="str">
        <v>female</v>
      </c>
      <c r="C30" t="str">
        <v>NO</v>
      </c>
      <c r="D30" t="str">
        <v>1i36s-0-trial1</v>
      </c>
      <c r="E30">
        <v>100</v>
      </c>
      <c r="F30" t="str">
        <v>0.98</v>
      </c>
      <c r="G30" t="str">
        <v>correct(8459ms)</v>
      </c>
      <c r="H30">
        <v>18</v>
      </c>
      <c r="I30" t="str">
        <v>MjNmZW1hbGVOTw==</v>
      </c>
      <c r="J30" t="str">
        <f t="shared" si="0"/>
        <v>correct</v>
      </c>
      <c r="K30" cm="1">
        <f t="array" aca="1" ref="K30" ca="1">IF(J30="correct",SUMPRODUCT(MID(0&amp;G30, LARGE(INDEX(ISNUMBER(--MID(G30, ROW(INDIRECT("1:"&amp;LEN(G30))), 1)) * ROW(INDIRECT("1:"&amp;LEN(G30))), 0), ROW(INDIRECT("1:"&amp;LEN(G30))))+1, 1) * 10^ROW(INDIRECT("1:"&amp;LEN(G30)))/10))</f>
        <v>8459</v>
      </c>
      <c r="L30" s="1" t="e">
        <f>IF(FIND(I30,'Best six users'!$B$2),1,0)</f>
        <v>#VALUE!</v>
      </c>
    </row>
    <row r="31" spans="1:12" x14ac:dyDescent="0.25">
      <c r="A31">
        <v>23</v>
      </c>
      <c r="B31" t="str">
        <v>female</v>
      </c>
      <c r="C31" t="str">
        <v>NO</v>
      </c>
      <c r="D31" t="str">
        <v>1i36s-0-trial2</v>
      </c>
      <c r="E31">
        <v>100</v>
      </c>
      <c r="F31" t="str">
        <v>0.98</v>
      </c>
      <c r="G31" t="str">
        <v>correct(6450ms)</v>
      </c>
      <c r="H31">
        <v>18</v>
      </c>
      <c r="I31" t="str">
        <v>MjNmZW1hbGVOTw==</v>
      </c>
      <c r="J31" t="str">
        <f t="shared" si="0"/>
        <v>correct</v>
      </c>
      <c r="K31" cm="1">
        <f t="array" aca="1" ref="K31" ca="1">IF(J31="correct",SUMPRODUCT(MID(0&amp;G31, LARGE(INDEX(ISNUMBER(--MID(G31, ROW(INDIRECT("1:"&amp;LEN(G31))), 1)) * ROW(INDIRECT("1:"&amp;LEN(G31))), 0), ROW(INDIRECT("1:"&amp;LEN(G31))))+1, 1) * 10^ROW(INDIRECT("1:"&amp;LEN(G31)))/10))</f>
        <v>6450</v>
      </c>
      <c r="L31" s="1" t="e">
        <f>IF(FIND(I31,'Best six users'!$B$2),1,0)</f>
        <v>#VALUE!</v>
      </c>
    </row>
    <row r="32" spans="1:12" x14ac:dyDescent="0.25">
      <c r="A32">
        <v>23</v>
      </c>
      <c r="B32" t="str">
        <v>female</v>
      </c>
      <c r="C32" t="str">
        <v>NO</v>
      </c>
      <c r="D32" t="str">
        <v>1i36s-0-trial3</v>
      </c>
      <c r="E32">
        <v>100</v>
      </c>
      <c r="F32" t="str">
        <v>0.98</v>
      </c>
      <c r="G32" t="str">
        <v>missed</v>
      </c>
      <c r="H32">
        <v>18</v>
      </c>
      <c r="I32" t="str">
        <v>MjNmZW1hbGVOTw==</v>
      </c>
      <c r="J32" t="str">
        <f t="shared" si="0"/>
        <v>missed</v>
      </c>
      <c r="K32" t="b" cm="1">
        <f t="array" aca="1" ref="K32" ca="1">IF(J32="correct",SUMPRODUCT(MID(0&amp;G32, LARGE(INDEX(ISNUMBER(--MID(G32, ROW(INDIRECT("1:"&amp;LEN(G32))), 1)) * ROW(INDIRECT("1:"&amp;LEN(G32))), 0), ROW(INDIRECT("1:"&amp;LEN(G32))))+1, 1) * 10^ROW(INDIRECT("1:"&amp;LEN(G32)))/10))</f>
        <v>0</v>
      </c>
      <c r="L32" s="1" t="e">
        <f>IF(FIND(I32,'Best six users'!$B$2),1,0)</f>
        <v>#VALUE!</v>
      </c>
    </row>
    <row r="33" spans="1:12" x14ac:dyDescent="0.25">
      <c r="A33">
        <v>23</v>
      </c>
      <c r="B33" t="str">
        <v>female</v>
      </c>
      <c r="C33" t="str">
        <v>NO</v>
      </c>
      <c r="D33" t="str">
        <v>1i36s-0-trial4</v>
      </c>
      <c r="E33">
        <v>100</v>
      </c>
      <c r="F33" t="str">
        <v>0.98</v>
      </c>
      <c r="G33" t="str">
        <v>missed</v>
      </c>
      <c r="H33">
        <v>18</v>
      </c>
      <c r="I33" t="str">
        <v>MjNmZW1hbGVOTw==</v>
      </c>
      <c r="J33" t="str">
        <f t="shared" si="0"/>
        <v>missed</v>
      </c>
      <c r="K33" t="b" cm="1">
        <f t="array" aca="1" ref="K33" ca="1">IF(J33="correct",SUMPRODUCT(MID(0&amp;G33, LARGE(INDEX(ISNUMBER(--MID(G33, ROW(INDIRECT("1:"&amp;LEN(G33))), 1)) * ROW(INDIRECT("1:"&amp;LEN(G33))), 0), ROW(INDIRECT("1:"&amp;LEN(G33))))+1, 1) * 10^ROW(INDIRECT("1:"&amp;LEN(G33)))/10))</f>
        <v>0</v>
      </c>
      <c r="L33" s="1" t="e">
        <f>IF(FIND(I33,'Best six users'!$B$2),1,0)</f>
        <v>#VALUE!</v>
      </c>
    </row>
    <row r="34" spans="1:12" x14ac:dyDescent="0.25">
      <c r="A34">
        <v>23</v>
      </c>
      <c r="B34" t="str">
        <v>female</v>
      </c>
      <c r="C34" t="str">
        <v>no</v>
      </c>
      <c r="D34" t="str">
        <v>1i36s-0-trial1</v>
      </c>
      <c r="E34">
        <v>100</v>
      </c>
      <c r="F34" t="str">
        <v>0.98</v>
      </c>
      <c r="G34" t="str">
        <v>missed</v>
      </c>
      <c r="H34">
        <v>18</v>
      </c>
      <c r="I34" t="str">
        <v>MjNmZW1hbGVubw==</v>
      </c>
      <c r="J34" t="str">
        <f t="shared" si="0"/>
        <v>missed</v>
      </c>
      <c r="K34" t="b" cm="1">
        <f t="array" aca="1" ref="K34" ca="1">IF(J34="correct",SUMPRODUCT(MID(0&amp;G34, LARGE(INDEX(ISNUMBER(--MID(G34, ROW(INDIRECT("1:"&amp;LEN(G34))), 1)) * ROW(INDIRECT("1:"&amp;LEN(G34))), 0), ROW(INDIRECT("1:"&amp;LEN(G34))))+1, 1) * 10^ROW(INDIRECT("1:"&amp;LEN(G34)))/10))</f>
        <v>0</v>
      </c>
      <c r="L34" s="1" t="e">
        <f>IF(FIND(I34,'Best six users'!$B$2),1,0)</f>
        <v>#VALUE!</v>
      </c>
    </row>
    <row r="35" spans="1:12" x14ac:dyDescent="0.25">
      <c r="A35">
        <v>23</v>
      </c>
      <c r="B35" t="str">
        <v>female</v>
      </c>
      <c r="C35" t="str">
        <v>no</v>
      </c>
      <c r="D35" t="str">
        <v>1i36s-0-trial2</v>
      </c>
      <c r="E35">
        <v>100</v>
      </c>
      <c r="F35" t="str">
        <v>0.98</v>
      </c>
      <c r="G35" t="str">
        <v>correct(12683ms)</v>
      </c>
      <c r="H35">
        <v>18</v>
      </c>
      <c r="I35" t="str">
        <v>MjNmZW1hbGVubw==</v>
      </c>
      <c r="J35" t="str">
        <f t="shared" si="0"/>
        <v>correct</v>
      </c>
      <c r="K35" cm="1">
        <f t="array" aca="1" ref="K35" ca="1">IF(J35="correct",SUMPRODUCT(MID(0&amp;G35, LARGE(INDEX(ISNUMBER(--MID(G35, ROW(INDIRECT("1:"&amp;LEN(G35))), 1)) * ROW(INDIRECT("1:"&amp;LEN(G35))), 0), ROW(INDIRECT("1:"&amp;LEN(G35))))+1, 1) * 10^ROW(INDIRECT("1:"&amp;LEN(G35)))/10))</f>
        <v>12683</v>
      </c>
      <c r="L35" s="1" t="e">
        <f>IF(FIND(I35,'Best six users'!$B$2),1,0)</f>
        <v>#VALUE!</v>
      </c>
    </row>
    <row r="36" spans="1:12" x14ac:dyDescent="0.25">
      <c r="A36">
        <v>23</v>
      </c>
      <c r="B36" t="str">
        <v>female</v>
      </c>
      <c r="C36" t="str">
        <v>no</v>
      </c>
      <c r="D36" t="str">
        <v>1i36s-0-trial3</v>
      </c>
      <c r="E36">
        <v>100</v>
      </c>
      <c r="F36" t="str">
        <v>0.98</v>
      </c>
      <c r="G36" t="str">
        <v>missed</v>
      </c>
      <c r="H36">
        <v>18</v>
      </c>
      <c r="I36" t="str">
        <v>MjNmZW1hbGVubw==</v>
      </c>
      <c r="J36" t="str">
        <f t="shared" si="0"/>
        <v>missed</v>
      </c>
      <c r="K36" t="b" cm="1">
        <f t="array" aca="1" ref="K36" ca="1">IF(J36="correct",SUMPRODUCT(MID(0&amp;G36, LARGE(INDEX(ISNUMBER(--MID(G36, ROW(INDIRECT("1:"&amp;LEN(G36))), 1)) * ROW(INDIRECT("1:"&amp;LEN(G36))), 0), ROW(INDIRECT("1:"&amp;LEN(G36))))+1, 1) * 10^ROW(INDIRECT("1:"&amp;LEN(G36)))/10))</f>
        <v>0</v>
      </c>
      <c r="L36" s="1" t="e">
        <f>IF(FIND(I36,'Best six users'!$B$2),1,0)</f>
        <v>#VALUE!</v>
      </c>
    </row>
    <row r="37" spans="1:12" x14ac:dyDescent="0.25">
      <c r="A37">
        <v>23</v>
      </c>
      <c r="B37" t="str">
        <v>female</v>
      </c>
      <c r="C37" t="str">
        <v>no</v>
      </c>
      <c r="D37" t="str">
        <v>1i36s-0-trial4</v>
      </c>
      <c r="E37">
        <v>100</v>
      </c>
      <c r="F37" t="str">
        <v>0.98</v>
      </c>
      <c r="G37" t="str">
        <v>correct(7780ms)</v>
      </c>
      <c r="H37">
        <v>18</v>
      </c>
      <c r="I37" t="str">
        <v>MjNmZW1hbGVubw==</v>
      </c>
      <c r="J37" t="str">
        <f t="shared" si="0"/>
        <v>correct</v>
      </c>
      <c r="K37" cm="1">
        <f t="array" aca="1" ref="K37" ca="1">IF(J37="correct",SUMPRODUCT(MID(0&amp;G37, LARGE(INDEX(ISNUMBER(--MID(G37, ROW(INDIRECT("1:"&amp;LEN(G37))), 1)) * ROW(INDIRECT("1:"&amp;LEN(G37))), 0), ROW(INDIRECT("1:"&amp;LEN(G37))))+1, 1) * 10^ROW(INDIRECT("1:"&amp;LEN(G37)))/10))</f>
        <v>7780</v>
      </c>
      <c r="L37" s="1" t="e">
        <f>IF(FIND(I37,'Best six users'!$B$2),1,0)</f>
        <v>#VALUE!</v>
      </c>
    </row>
    <row r="38" spans="1:12" x14ac:dyDescent="0.25">
      <c r="A38">
        <v>23</v>
      </c>
      <c r="B38" t="str">
        <v>male</v>
      </c>
      <c r="C38" t="str">
        <v>compositor</v>
      </c>
      <c r="D38" t="str">
        <v>1i36s-0-trial3</v>
      </c>
      <c r="E38">
        <v>100</v>
      </c>
      <c r="F38" t="str">
        <v>0.98</v>
      </c>
      <c r="G38" t="str">
        <v>correct(2984ms)</v>
      </c>
      <c r="H38">
        <v>18</v>
      </c>
      <c r="I38" t="str">
        <v>MjNtYWxlY29tcG9zaXRvcg==</v>
      </c>
      <c r="J38" t="str">
        <f t="shared" si="0"/>
        <v>correct</v>
      </c>
      <c r="K38" cm="1">
        <f t="array" aca="1" ref="K38" ca="1">IF(J38="correct",SUMPRODUCT(MID(0&amp;G38, LARGE(INDEX(ISNUMBER(--MID(G38, ROW(INDIRECT("1:"&amp;LEN(G38))), 1)) * ROW(INDIRECT("1:"&amp;LEN(G38))), 0), ROW(INDIRECT("1:"&amp;LEN(G38))))+1, 1) * 10^ROW(INDIRECT("1:"&amp;LEN(G38)))/10))</f>
        <v>2984</v>
      </c>
      <c r="L38" s="1" t="e">
        <f>IF(FIND(I38,'Best six users'!$B$2),1,0)</f>
        <v>#VALUE!</v>
      </c>
    </row>
    <row r="39" spans="1:12" x14ac:dyDescent="0.25">
      <c r="A39">
        <v>23</v>
      </c>
      <c r="B39" t="str">
        <v>male</v>
      </c>
      <c r="C39" t="str">
        <v>compositor</v>
      </c>
      <c r="D39" t="str">
        <v>1i36s-0-trial4</v>
      </c>
      <c r="E39">
        <v>100</v>
      </c>
      <c r="F39" t="str">
        <v>0.98</v>
      </c>
      <c r="G39" t="str">
        <v>correct(4969ms)</v>
      </c>
      <c r="H39">
        <v>18</v>
      </c>
      <c r="I39" t="str">
        <v>MjNtYWxlY29tcG9zaXRvcg==</v>
      </c>
      <c r="J39" t="str">
        <f t="shared" si="0"/>
        <v>correct</v>
      </c>
      <c r="K39" cm="1">
        <f t="array" aca="1" ref="K39" ca="1">IF(J39="correct",SUMPRODUCT(MID(0&amp;G39, LARGE(INDEX(ISNUMBER(--MID(G39, ROW(INDIRECT("1:"&amp;LEN(G39))), 1)) * ROW(INDIRECT("1:"&amp;LEN(G39))), 0), ROW(INDIRECT("1:"&amp;LEN(G39))))+1, 1) * 10^ROW(INDIRECT("1:"&amp;LEN(G39)))/10))</f>
        <v>4969</v>
      </c>
      <c r="L39" s="1" t="e">
        <f>IF(FIND(I39,'Best six users'!$B$2),1,0)</f>
        <v>#VALUE!</v>
      </c>
    </row>
    <row r="40" spans="1:12" x14ac:dyDescent="0.25">
      <c r="A40">
        <v>23</v>
      </c>
      <c r="B40" t="str">
        <v>male</v>
      </c>
      <c r="C40" t="str">
        <v>compositor</v>
      </c>
      <c r="D40" t="str">
        <v>1i36s-0-trial1</v>
      </c>
      <c r="E40">
        <v>100</v>
      </c>
      <c r="F40" t="str">
        <v>0.98</v>
      </c>
      <c r="G40" t="str">
        <v>correct(5032ms)</v>
      </c>
      <c r="H40">
        <v>18</v>
      </c>
      <c r="I40" t="str">
        <v>MjNtYWxlY29tcG9zaXRvcg==</v>
      </c>
      <c r="J40" t="str">
        <f t="shared" si="0"/>
        <v>correct</v>
      </c>
      <c r="K40" cm="1">
        <f t="array" aca="1" ref="K40" ca="1">IF(J40="correct",SUMPRODUCT(MID(0&amp;G40, LARGE(INDEX(ISNUMBER(--MID(G40, ROW(INDIRECT("1:"&amp;LEN(G40))), 1)) * ROW(INDIRECT("1:"&amp;LEN(G40))), 0), ROW(INDIRECT("1:"&amp;LEN(G40))))+1, 1) * 10^ROW(INDIRECT("1:"&amp;LEN(G40)))/10))</f>
        <v>5032</v>
      </c>
      <c r="L40" s="1" t="e">
        <f>IF(FIND(I40,'Best six users'!$B$2),1,0)</f>
        <v>#VALUE!</v>
      </c>
    </row>
    <row r="41" spans="1:12" x14ac:dyDescent="0.25">
      <c r="A41">
        <v>23</v>
      </c>
      <c r="B41" t="str">
        <v>male</v>
      </c>
      <c r="C41" t="str">
        <v>compositor</v>
      </c>
      <c r="D41" t="str">
        <v>1i36s-0-trial2</v>
      </c>
      <c r="E41">
        <v>100</v>
      </c>
      <c r="F41" t="str">
        <v>0.98</v>
      </c>
      <c r="G41" t="str">
        <v>correct(5061ms)</v>
      </c>
      <c r="H41">
        <v>18</v>
      </c>
      <c r="I41" t="str">
        <v>MjNtYWxlY29tcG9zaXRvcg==</v>
      </c>
      <c r="J41" t="str">
        <f t="shared" si="0"/>
        <v>correct</v>
      </c>
      <c r="K41" cm="1">
        <f t="array" aca="1" ref="K41" ca="1">IF(J41="correct",SUMPRODUCT(MID(0&amp;G41, LARGE(INDEX(ISNUMBER(--MID(G41, ROW(INDIRECT("1:"&amp;LEN(G41))), 1)) * ROW(INDIRECT("1:"&amp;LEN(G41))), 0), ROW(INDIRECT("1:"&amp;LEN(G41))))+1, 1) * 10^ROW(INDIRECT("1:"&amp;LEN(G41)))/10))</f>
        <v>5061</v>
      </c>
      <c r="L41" s="1" t="e">
        <f>IF(FIND(I41,'Best six users'!$B$2),1,0)</f>
        <v>#VALUE!</v>
      </c>
    </row>
    <row r="42" spans="1:12" x14ac:dyDescent="0.25">
      <c r="A42">
        <v>23</v>
      </c>
      <c r="B42" t="str">
        <v>male</v>
      </c>
      <c r="C42" t="str">
        <v>flauta "medio"</v>
      </c>
      <c r="D42" t="str">
        <v>1i36s-0-trial1</v>
      </c>
      <c r="E42">
        <v>100</v>
      </c>
      <c r="F42" t="str">
        <v>0.98</v>
      </c>
      <c r="G42" t="str">
        <v>correct(8594ms)</v>
      </c>
      <c r="H42">
        <v>18</v>
      </c>
      <c r="I42" t="str">
        <v>MjNtYWxlZmxhdXRhICJtZWRpbyI=</v>
      </c>
      <c r="J42" t="str">
        <f t="shared" si="0"/>
        <v>correct</v>
      </c>
      <c r="K42" cm="1">
        <f t="array" aca="1" ref="K42" ca="1">IF(J42="correct",SUMPRODUCT(MID(0&amp;G42, LARGE(INDEX(ISNUMBER(--MID(G42, ROW(INDIRECT("1:"&amp;LEN(G42))), 1)) * ROW(INDIRECT("1:"&amp;LEN(G42))), 0), ROW(INDIRECT("1:"&amp;LEN(G42))))+1, 1) * 10^ROW(INDIRECT("1:"&amp;LEN(G42)))/10))</f>
        <v>8594</v>
      </c>
      <c r="L42" s="1" t="e">
        <f>IF(FIND(I42,'Best six users'!$B$2),1,0)</f>
        <v>#VALUE!</v>
      </c>
    </row>
    <row r="43" spans="1:12" x14ac:dyDescent="0.25">
      <c r="A43">
        <v>23</v>
      </c>
      <c r="B43" t="str">
        <v>male</v>
      </c>
      <c r="C43" t="str">
        <v>flauta "medio"</v>
      </c>
      <c r="D43" t="str">
        <v>1i36s-0-trial3</v>
      </c>
      <c r="E43">
        <v>100</v>
      </c>
      <c r="F43" t="str">
        <v>0.98</v>
      </c>
      <c r="G43" t="str">
        <v>correct(3150ms)</v>
      </c>
      <c r="H43">
        <v>18</v>
      </c>
      <c r="I43" t="str">
        <v>MjNtYWxlZmxhdXRhICJtZWRpbyI=</v>
      </c>
      <c r="J43" t="str">
        <f t="shared" si="0"/>
        <v>correct</v>
      </c>
      <c r="K43" cm="1">
        <f t="array" aca="1" ref="K43" ca="1">IF(J43="correct",SUMPRODUCT(MID(0&amp;G43, LARGE(INDEX(ISNUMBER(--MID(G43, ROW(INDIRECT("1:"&amp;LEN(G43))), 1)) * ROW(INDIRECT("1:"&amp;LEN(G43))), 0), ROW(INDIRECT("1:"&amp;LEN(G43))))+1, 1) * 10^ROW(INDIRECT("1:"&amp;LEN(G43)))/10))</f>
        <v>3150</v>
      </c>
      <c r="L43" s="1" t="e">
        <f>IF(FIND(I43,'Best six users'!$B$2),1,0)</f>
        <v>#VALUE!</v>
      </c>
    </row>
    <row r="44" spans="1:12" x14ac:dyDescent="0.25">
      <c r="A44">
        <v>23</v>
      </c>
      <c r="B44" t="str">
        <v>male</v>
      </c>
      <c r="C44" t="str">
        <v>flauta "medio"</v>
      </c>
      <c r="D44" t="str">
        <v>1i36s-0-trial2</v>
      </c>
      <c r="E44">
        <v>100</v>
      </c>
      <c r="F44" t="str">
        <v>0.98</v>
      </c>
      <c r="G44" t="str">
        <v>correct(4658ms)</v>
      </c>
      <c r="H44">
        <v>18</v>
      </c>
      <c r="I44" t="str">
        <v>MjNtYWxlZmxhdXRhICJtZWRpbyI=</v>
      </c>
      <c r="J44" t="str">
        <f t="shared" si="0"/>
        <v>correct</v>
      </c>
      <c r="K44" cm="1">
        <f t="array" aca="1" ref="K44" ca="1">IF(J44="correct",SUMPRODUCT(MID(0&amp;G44, LARGE(INDEX(ISNUMBER(--MID(G44, ROW(INDIRECT("1:"&amp;LEN(G44))), 1)) * ROW(INDIRECT("1:"&amp;LEN(G44))), 0), ROW(INDIRECT("1:"&amp;LEN(G44))))+1, 1) * 10^ROW(INDIRECT("1:"&amp;LEN(G44)))/10))</f>
        <v>4658</v>
      </c>
      <c r="L44" s="1" t="e">
        <f>IF(FIND(I44,'Best six users'!$B$2),1,0)</f>
        <v>#VALUE!</v>
      </c>
    </row>
    <row r="45" spans="1:12" x14ac:dyDescent="0.25">
      <c r="A45">
        <v>23</v>
      </c>
      <c r="B45" t="str">
        <v>male</v>
      </c>
      <c r="C45" t="str">
        <v>flauta "medio"</v>
      </c>
      <c r="D45" t="str">
        <v>1i36s-0-trial4</v>
      </c>
      <c r="E45">
        <v>100</v>
      </c>
      <c r="F45" t="str">
        <v>0.98</v>
      </c>
      <c r="G45" t="str">
        <v>correct(5031ms)</v>
      </c>
      <c r="H45">
        <v>18</v>
      </c>
      <c r="I45" t="str">
        <v>MjNtYWxlZmxhdXRhICJtZWRpbyI=</v>
      </c>
      <c r="J45" t="str">
        <f t="shared" si="0"/>
        <v>correct</v>
      </c>
      <c r="K45" cm="1">
        <f t="array" aca="1" ref="K45" ca="1">IF(J45="correct",SUMPRODUCT(MID(0&amp;G45, LARGE(INDEX(ISNUMBER(--MID(G45, ROW(INDIRECT("1:"&amp;LEN(G45))), 1)) * ROW(INDIRECT("1:"&amp;LEN(G45))), 0), ROW(INDIRECT("1:"&amp;LEN(G45))))+1, 1) * 10^ROW(INDIRECT("1:"&amp;LEN(G45)))/10))</f>
        <v>5031</v>
      </c>
      <c r="L45" s="1" t="e">
        <f>IF(FIND(I45,'Best six users'!$B$2),1,0)</f>
        <v>#VALUE!</v>
      </c>
    </row>
    <row r="46" spans="1:12" x14ac:dyDescent="0.25">
      <c r="A46">
        <v>24</v>
      </c>
      <c r="B46" t="str">
        <v>female</v>
      </c>
      <c r="C46" t="str">
        <v>NO</v>
      </c>
      <c r="D46" t="str">
        <v>1i36s-0-trial1</v>
      </c>
      <c r="E46">
        <v>100</v>
      </c>
      <c r="F46" t="str">
        <v>0.98</v>
      </c>
      <c r="G46" t="str">
        <v>missed</v>
      </c>
      <c r="H46">
        <v>18</v>
      </c>
      <c r="I46" t="str">
        <v>MjRmZW1hbGVOTw==</v>
      </c>
      <c r="J46" t="str">
        <f t="shared" si="0"/>
        <v>missed</v>
      </c>
      <c r="K46" t="b" cm="1">
        <f t="array" aca="1" ref="K46" ca="1">IF(J46="correct",SUMPRODUCT(MID(0&amp;G46, LARGE(INDEX(ISNUMBER(--MID(G46, ROW(INDIRECT("1:"&amp;LEN(G46))), 1)) * ROW(INDIRECT("1:"&amp;LEN(G46))), 0), ROW(INDIRECT("1:"&amp;LEN(G46))))+1, 1) * 10^ROW(INDIRECT("1:"&amp;LEN(G46)))/10))</f>
        <v>0</v>
      </c>
      <c r="L46" s="1" t="e">
        <f>IF(FIND(I46,'Best six users'!$B$2),1,0)</f>
        <v>#VALUE!</v>
      </c>
    </row>
    <row r="47" spans="1:12" x14ac:dyDescent="0.25">
      <c r="A47">
        <v>24</v>
      </c>
      <c r="B47" t="str">
        <v>female</v>
      </c>
      <c r="C47" t="str">
        <v>NO</v>
      </c>
      <c r="D47" t="str">
        <v>1i36s-0-trial2</v>
      </c>
      <c r="E47">
        <v>100</v>
      </c>
      <c r="F47" t="str">
        <v>0.98</v>
      </c>
      <c r="G47" t="str">
        <v>correct(4520ms)</v>
      </c>
      <c r="H47">
        <v>18</v>
      </c>
      <c r="I47" t="str">
        <v>MjRmZW1hbGVOTw==</v>
      </c>
      <c r="J47" t="str">
        <f t="shared" si="0"/>
        <v>correct</v>
      </c>
      <c r="K47" cm="1">
        <f t="array" aca="1" ref="K47" ca="1">IF(J47="correct",SUMPRODUCT(MID(0&amp;G47, LARGE(INDEX(ISNUMBER(--MID(G47, ROW(INDIRECT("1:"&amp;LEN(G47))), 1)) * ROW(INDIRECT("1:"&amp;LEN(G47))), 0), ROW(INDIRECT("1:"&amp;LEN(G47))))+1, 1) * 10^ROW(INDIRECT("1:"&amp;LEN(G47)))/10))</f>
        <v>4520</v>
      </c>
      <c r="L47" s="1" t="e">
        <f>IF(FIND(I47,'Best six users'!$B$2),1,0)</f>
        <v>#VALUE!</v>
      </c>
    </row>
    <row r="48" spans="1:12" x14ac:dyDescent="0.25">
      <c r="A48">
        <v>24</v>
      </c>
      <c r="B48" t="str">
        <v>female</v>
      </c>
      <c r="C48" t="str">
        <v>NO</v>
      </c>
      <c r="D48" t="str">
        <v>1i36s-0-trial3</v>
      </c>
      <c r="E48">
        <v>100</v>
      </c>
      <c r="F48" t="str">
        <v>0.98</v>
      </c>
      <c r="G48" t="str">
        <v>correct(7441ms)</v>
      </c>
      <c r="H48">
        <v>18</v>
      </c>
      <c r="I48" t="str">
        <v>MjRmZW1hbGVOTw==</v>
      </c>
      <c r="J48" t="str">
        <f t="shared" si="0"/>
        <v>correct</v>
      </c>
      <c r="K48" cm="1">
        <f t="array" aca="1" ref="K48" ca="1">IF(J48="correct",SUMPRODUCT(MID(0&amp;G48, LARGE(INDEX(ISNUMBER(--MID(G48, ROW(INDIRECT("1:"&amp;LEN(G48))), 1)) * ROW(INDIRECT("1:"&amp;LEN(G48))), 0), ROW(INDIRECT("1:"&amp;LEN(G48))))+1, 1) * 10^ROW(INDIRECT("1:"&amp;LEN(G48)))/10))</f>
        <v>7441</v>
      </c>
      <c r="L48" s="1" t="e">
        <f>IF(FIND(I48,'Best six users'!$B$2),1,0)</f>
        <v>#VALUE!</v>
      </c>
    </row>
    <row r="49" spans="1:12" x14ac:dyDescent="0.25">
      <c r="A49">
        <v>24</v>
      </c>
      <c r="B49" t="str">
        <v>female</v>
      </c>
      <c r="C49" t="str">
        <v>NO</v>
      </c>
      <c r="D49" t="str">
        <v>1i36s-0-trial4</v>
      </c>
      <c r="E49">
        <v>100</v>
      </c>
      <c r="F49" t="str">
        <v>0.98</v>
      </c>
      <c r="G49" t="str">
        <v>correct(5091ms)</v>
      </c>
      <c r="H49">
        <v>18</v>
      </c>
      <c r="I49" t="str">
        <v>MjRmZW1hbGVOTw==</v>
      </c>
      <c r="J49" t="str">
        <f t="shared" si="0"/>
        <v>correct</v>
      </c>
      <c r="K49" cm="1">
        <f t="array" aca="1" ref="K49" ca="1">IF(J49="correct",SUMPRODUCT(MID(0&amp;G49, LARGE(INDEX(ISNUMBER(--MID(G49, ROW(INDIRECT("1:"&amp;LEN(G49))), 1)) * ROW(INDIRECT("1:"&amp;LEN(G49))), 0), ROW(INDIRECT("1:"&amp;LEN(G49))))+1, 1) * 10^ROW(INDIRECT("1:"&amp;LEN(G49)))/10))</f>
        <v>5091</v>
      </c>
      <c r="L49" s="1" t="e">
        <f>IF(FIND(I49,'Best six users'!$B$2),1,0)</f>
        <v>#VALUE!</v>
      </c>
    </row>
    <row r="50" spans="1:12" x14ac:dyDescent="0.25">
      <c r="A50">
        <v>24</v>
      </c>
      <c r="B50" t="str">
        <v>male</v>
      </c>
      <c r="C50" t="str">
        <v>no</v>
      </c>
      <c r="D50" t="str">
        <v>1i36s-0-trial1</v>
      </c>
      <c r="E50">
        <v>100</v>
      </c>
      <c r="F50" t="str">
        <v>0.98</v>
      </c>
      <c r="G50" t="str">
        <v>correct(8594ms)</v>
      </c>
      <c r="H50">
        <v>18</v>
      </c>
      <c r="I50" t="str">
        <v>MjRtYWxlbm8=</v>
      </c>
      <c r="J50" t="str">
        <f t="shared" si="0"/>
        <v>correct</v>
      </c>
      <c r="K50" cm="1">
        <f t="array" aca="1" ref="K50" ca="1">IF(J50="correct",SUMPRODUCT(MID(0&amp;G50, LARGE(INDEX(ISNUMBER(--MID(G50, ROW(INDIRECT("1:"&amp;LEN(G50))), 1)) * ROW(INDIRECT("1:"&amp;LEN(G50))), 0), ROW(INDIRECT("1:"&amp;LEN(G50))))+1, 1) * 10^ROW(INDIRECT("1:"&amp;LEN(G50)))/10))</f>
        <v>8594</v>
      </c>
      <c r="L50" s="1" t="e">
        <f>IF(FIND(I50,'Best six users'!$B$2),1,0)</f>
        <v>#VALUE!</v>
      </c>
    </row>
    <row r="51" spans="1:12" x14ac:dyDescent="0.25">
      <c r="A51">
        <v>24</v>
      </c>
      <c r="B51" t="str">
        <v>male</v>
      </c>
      <c r="C51" t="str">
        <v>no</v>
      </c>
      <c r="D51" t="str">
        <v>1i36s-0-trial2</v>
      </c>
      <c r="E51">
        <v>100</v>
      </c>
      <c r="F51" t="str">
        <v>0.98</v>
      </c>
      <c r="G51" t="str">
        <v>correct(6569ms)</v>
      </c>
      <c r="H51">
        <v>18</v>
      </c>
      <c r="I51" t="str">
        <v>MjRtYWxlbm8=</v>
      </c>
      <c r="J51" t="str">
        <f t="shared" si="0"/>
        <v>correct</v>
      </c>
      <c r="K51" cm="1">
        <f t="array" aca="1" ref="K51" ca="1">IF(J51="correct",SUMPRODUCT(MID(0&amp;G51, LARGE(INDEX(ISNUMBER(--MID(G51, ROW(INDIRECT("1:"&amp;LEN(G51))), 1)) * ROW(INDIRECT("1:"&amp;LEN(G51))), 0), ROW(INDIRECT("1:"&amp;LEN(G51))))+1, 1) * 10^ROW(INDIRECT("1:"&amp;LEN(G51)))/10))</f>
        <v>6569</v>
      </c>
      <c r="L51" s="1" t="e">
        <f>IF(FIND(I51,'Best six users'!$B$2),1,0)</f>
        <v>#VALUE!</v>
      </c>
    </row>
    <row r="52" spans="1:12" x14ac:dyDescent="0.25">
      <c r="A52">
        <v>24</v>
      </c>
      <c r="B52" t="str">
        <v>male</v>
      </c>
      <c r="C52" t="str">
        <v>no</v>
      </c>
      <c r="D52" t="str">
        <v>1i36s-0-trial3</v>
      </c>
      <c r="E52">
        <v>100</v>
      </c>
      <c r="F52" t="str">
        <v>0.98</v>
      </c>
      <c r="G52" t="str">
        <v>correct(10150ms)</v>
      </c>
      <c r="H52">
        <v>18</v>
      </c>
      <c r="I52" t="str">
        <v>MjRtYWxlbm8=</v>
      </c>
      <c r="J52" t="str">
        <f t="shared" si="0"/>
        <v>correct</v>
      </c>
      <c r="K52" cm="1">
        <f t="array" aca="1" ref="K52" ca="1">IF(J52="correct",SUMPRODUCT(MID(0&amp;G52, LARGE(INDEX(ISNUMBER(--MID(G52, ROW(INDIRECT("1:"&amp;LEN(G52))), 1)) * ROW(INDIRECT("1:"&amp;LEN(G52))), 0), ROW(INDIRECT("1:"&amp;LEN(G52))))+1, 1) * 10^ROW(INDIRECT("1:"&amp;LEN(G52)))/10))</f>
        <v>10150</v>
      </c>
      <c r="L52" s="1" t="e">
        <f>IF(FIND(I52,'Best six users'!$B$2),1,0)</f>
        <v>#VALUE!</v>
      </c>
    </row>
    <row r="53" spans="1:12" x14ac:dyDescent="0.25">
      <c r="A53">
        <v>24</v>
      </c>
      <c r="B53" t="str">
        <v>male</v>
      </c>
      <c r="C53" t="str">
        <v>no</v>
      </c>
      <c r="D53" t="str">
        <v>1i36s-0-trial4</v>
      </c>
      <c r="E53">
        <v>100</v>
      </c>
      <c r="F53" t="str">
        <v>0.98</v>
      </c>
      <c r="G53" t="str">
        <v>correct(6101ms)</v>
      </c>
      <c r="H53">
        <v>18</v>
      </c>
      <c r="I53" t="str">
        <v>MjRtYWxlbm8=</v>
      </c>
      <c r="J53" t="str">
        <f t="shared" si="0"/>
        <v>correct</v>
      </c>
      <c r="K53" cm="1">
        <f t="array" aca="1" ref="K53" ca="1">IF(J53="correct",SUMPRODUCT(MID(0&amp;G53, LARGE(INDEX(ISNUMBER(--MID(G53, ROW(INDIRECT("1:"&amp;LEN(G53))), 1)) * ROW(INDIRECT("1:"&amp;LEN(G53))), 0), ROW(INDIRECT("1:"&amp;LEN(G53))))+1, 1) * 10^ROW(INDIRECT("1:"&amp;LEN(G53)))/10))</f>
        <v>6101</v>
      </c>
      <c r="L53" s="1" t="e">
        <f>IF(FIND(I53,'Best six users'!$B$2),1,0)</f>
        <v>#VALUE!</v>
      </c>
    </row>
    <row r="54" spans="1:12" x14ac:dyDescent="0.25">
      <c r="A54">
        <v>24</v>
      </c>
      <c r="B54" t="str">
        <v>male</v>
      </c>
      <c r="C54" t="str">
        <v>NO</v>
      </c>
      <c r="D54" t="str">
        <v>1i36s-0-trial1</v>
      </c>
      <c r="E54">
        <v>100</v>
      </c>
      <c r="F54" t="str">
        <v>0.98</v>
      </c>
      <c r="G54" t="str">
        <v>missed</v>
      </c>
      <c r="H54">
        <v>18</v>
      </c>
      <c r="I54" t="str">
        <v>MjRtYWxlTk8=</v>
      </c>
      <c r="J54" t="str">
        <f t="shared" si="0"/>
        <v>missed</v>
      </c>
      <c r="K54" t="b" cm="1">
        <f t="array" aca="1" ref="K54" ca="1">IF(J54="correct",SUMPRODUCT(MID(0&amp;G54, LARGE(INDEX(ISNUMBER(--MID(G54, ROW(INDIRECT("1:"&amp;LEN(G54))), 1)) * ROW(INDIRECT("1:"&amp;LEN(G54))), 0), ROW(INDIRECT("1:"&amp;LEN(G54))))+1, 1) * 10^ROW(INDIRECT("1:"&amp;LEN(G54)))/10))</f>
        <v>0</v>
      </c>
      <c r="L54" s="1" t="e">
        <f>IF(FIND(I54,'Best six users'!$B$2),1,0)</f>
        <v>#VALUE!</v>
      </c>
    </row>
    <row r="55" spans="1:12" x14ac:dyDescent="0.25">
      <c r="A55">
        <v>24</v>
      </c>
      <c r="B55" t="str">
        <v>male</v>
      </c>
      <c r="C55" t="str">
        <v>NO</v>
      </c>
      <c r="D55" t="str">
        <v>1i36s-0-trial2</v>
      </c>
      <c r="E55">
        <v>100</v>
      </c>
      <c r="F55" t="str">
        <v>0.98</v>
      </c>
      <c r="G55" t="str">
        <v>missed</v>
      </c>
      <c r="H55">
        <v>18</v>
      </c>
      <c r="I55" t="str">
        <v>MjRtYWxlTk8=</v>
      </c>
      <c r="J55" t="str">
        <f t="shared" si="0"/>
        <v>missed</v>
      </c>
      <c r="K55" t="b" cm="1">
        <f t="array" aca="1" ref="K55" ca="1">IF(J55="correct",SUMPRODUCT(MID(0&amp;G55, LARGE(INDEX(ISNUMBER(--MID(G55, ROW(INDIRECT("1:"&amp;LEN(G55))), 1)) * ROW(INDIRECT("1:"&amp;LEN(G55))), 0), ROW(INDIRECT("1:"&amp;LEN(G55))))+1, 1) * 10^ROW(INDIRECT("1:"&amp;LEN(G55)))/10))</f>
        <v>0</v>
      </c>
      <c r="L55" s="1" t="e">
        <f>IF(FIND(I55,'Best six users'!$B$2),1,0)</f>
        <v>#VALUE!</v>
      </c>
    </row>
    <row r="56" spans="1:12" x14ac:dyDescent="0.25">
      <c r="A56">
        <v>24</v>
      </c>
      <c r="B56" t="str">
        <v>male</v>
      </c>
      <c r="C56" t="str">
        <v>NO</v>
      </c>
      <c r="D56" t="str">
        <v>1i36s-0-trial3</v>
      </c>
      <c r="E56">
        <v>100</v>
      </c>
      <c r="F56" t="str">
        <v>0.98</v>
      </c>
      <c r="G56" t="str">
        <v>correct(3495ms)</v>
      </c>
      <c r="H56">
        <v>18</v>
      </c>
      <c r="I56" t="str">
        <v>MjRtYWxlTk8=</v>
      </c>
      <c r="J56" t="str">
        <f t="shared" si="0"/>
        <v>correct</v>
      </c>
      <c r="K56" cm="1">
        <f t="array" aca="1" ref="K56" ca="1">IF(J56="correct",SUMPRODUCT(MID(0&amp;G56, LARGE(INDEX(ISNUMBER(--MID(G56, ROW(INDIRECT("1:"&amp;LEN(G56))), 1)) * ROW(INDIRECT("1:"&amp;LEN(G56))), 0), ROW(INDIRECT("1:"&amp;LEN(G56))))+1, 1) * 10^ROW(INDIRECT("1:"&amp;LEN(G56)))/10))</f>
        <v>3495</v>
      </c>
      <c r="L56" s="1" t="e">
        <f>IF(FIND(I56,'Best six users'!$B$2),1,0)</f>
        <v>#VALUE!</v>
      </c>
    </row>
    <row r="57" spans="1:12" x14ac:dyDescent="0.25">
      <c r="A57">
        <v>24</v>
      </c>
      <c r="B57" t="str">
        <v>male</v>
      </c>
      <c r="C57" t="str">
        <v>NO</v>
      </c>
      <c r="D57" t="str">
        <v>1i36s-0-trial4</v>
      </c>
      <c r="E57">
        <v>100</v>
      </c>
      <c r="F57" t="str">
        <v>0.98</v>
      </c>
      <c r="G57" t="str">
        <v>correct(3732ms)</v>
      </c>
      <c r="H57">
        <v>18</v>
      </c>
      <c r="I57" t="str">
        <v>MjRtYWxlTk8=</v>
      </c>
      <c r="J57" t="str">
        <f t="shared" si="0"/>
        <v>correct</v>
      </c>
      <c r="K57" cm="1">
        <f t="array" aca="1" ref="K57" ca="1">IF(J57="correct",SUMPRODUCT(MID(0&amp;G57, LARGE(INDEX(ISNUMBER(--MID(G57, ROW(INDIRECT("1:"&amp;LEN(G57))), 1)) * ROW(INDIRECT("1:"&amp;LEN(G57))), 0), ROW(INDIRECT("1:"&amp;LEN(G57))))+1, 1) * 10^ROW(INDIRECT("1:"&amp;LEN(G57)))/10))</f>
        <v>3732</v>
      </c>
      <c r="L57" s="1" t="e">
        <f>IF(FIND(I57,'Best six users'!$B$2),1,0)</f>
        <v>#VALUE!</v>
      </c>
    </row>
    <row r="58" spans="1:12" x14ac:dyDescent="0.25">
      <c r="A58">
        <v>24</v>
      </c>
      <c r="B58" t="str">
        <v>male</v>
      </c>
      <c r="C58" t="str">
        <v>flauta</v>
      </c>
      <c r="D58" t="str">
        <v>1i36s-0-trial3</v>
      </c>
      <c r="E58">
        <v>100</v>
      </c>
      <c r="F58" t="str">
        <v>0.98</v>
      </c>
      <c r="G58" t="str">
        <v>missed</v>
      </c>
      <c r="H58">
        <v>18</v>
      </c>
      <c r="I58" t="str">
        <v>MjRtYWxlZmxhdXRh</v>
      </c>
      <c r="J58" t="str">
        <f t="shared" si="0"/>
        <v>missed</v>
      </c>
      <c r="K58" t="b" cm="1">
        <f t="array" aca="1" ref="K58" ca="1">IF(J58="correct",SUMPRODUCT(MID(0&amp;G58, LARGE(INDEX(ISNUMBER(--MID(G58, ROW(INDIRECT("1:"&amp;LEN(G58))), 1)) * ROW(INDIRECT("1:"&amp;LEN(G58))), 0), ROW(INDIRECT("1:"&amp;LEN(G58))))+1, 1) * 10^ROW(INDIRECT("1:"&amp;LEN(G58)))/10))</f>
        <v>0</v>
      </c>
      <c r="L58" s="1" t="e">
        <f>IF(FIND(I58,'Best six users'!$B$2),1,0)</f>
        <v>#VALUE!</v>
      </c>
    </row>
    <row r="59" spans="1:12" x14ac:dyDescent="0.25">
      <c r="A59">
        <v>24</v>
      </c>
      <c r="B59" t="str">
        <v>male</v>
      </c>
      <c r="C59" t="str">
        <v>flauta</v>
      </c>
      <c r="D59" t="str">
        <v>1i36s-0-trial4</v>
      </c>
      <c r="E59">
        <v>100</v>
      </c>
      <c r="F59" t="str">
        <v>0.98</v>
      </c>
      <c r="G59" t="str">
        <v>correct(4840ms)</v>
      </c>
      <c r="H59">
        <v>18</v>
      </c>
      <c r="I59" t="str">
        <v>MjRtYWxlZmxhdXRh</v>
      </c>
      <c r="J59" t="str">
        <f t="shared" si="0"/>
        <v>correct</v>
      </c>
      <c r="K59" cm="1">
        <f t="array" aca="1" ref="K59" ca="1">IF(J59="correct",SUMPRODUCT(MID(0&amp;G59, LARGE(INDEX(ISNUMBER(--MID(G59, ROW(INDIRECT("1:"&amp;LEN(G59))), 1)) * ROW(INDIRECT("1:"&amp;LEN(G59))), 0), ROW(INDIRECT("1:"&amp;LEN(G59))))+1, 1) * 10^ROW(INDIRECT("1:"&amp;LEN(G59)))/10))</f>
        <v>4840</v>
      </c>
      <c r="L59" s="1" t="e">
        <f>IF(FIND(I59,'Best six users'!$B$2),1,0)</f>
        <v>#VALUE!</v>
      </c>
    </row>
    <row r="60" spans="1:12" x14ac:dyDescent="0.25">
      <c r="A60">
        <v>24</v>
      </c>
      <c r="B60" t="str">
        <v>male</v>
      </c>
      <c r="C60" t="str">
        <v>flauta</v>
      </c>
      <c r="D60" t="str">
        <v>1i36s-0-trial1</v>
      </c>
      <c r="E60">
        <v>100</v>
      </c>
      <c r="F60" t="str">
        <v>0.98</v>
      </c>
      <c r="G60" t="str">
        <v>correct(5436ms)</v>
      </c>
      <c r="H60">
        <v>18</v>
      </c>
      <c r="I60" t="str">
        <v>MjRtYWxlZmxhdXRh</v>
      </c>
      <c r="J60" t="str">
        <f t="shared" si="0"/>
        <v>correct</v>
      </c>
      <c r="K60" cm="1">
        <f t="array" aca="1" ref="K60" ca="1">IF(J60="correct",SUMPRODUCT(MID(0&amp;G60, LARGE(INDEX(ISNUMBER(--MID(G60, ROW(INDIRECT("1:"&amp;LEN(G60))), 1)) * ROW(INDIRECT("1:"&amp;LEN(G60))), 0), ROW(INDIRECT("1:"&amp;LEN(G60))))+1, 1) * 10^ROW(INDIRECT("1:"&amp;LEN(G60)))/10))</f>
        <v>5436</v>
      </c>
      <c r="L60" s="1" t="e">
        <f>IF(FIND(I60,'Best six users'!$B$2),1,0)</f>
        <v>#VALUE!</v>
      </c>
    </row>
    <row r="61" spans="1:12" x14ac:dyDescent="0.25">
      <c r="A61">
        <v>24</v>
      </c>
      <c r="B61" t="str">
        <v>male</v>
      </c>
      <c r="C61" t="str">
        <v>flauta</v>
      </c>
      <c r="D61" t="str">
        <v>1i36s-0-trial2</v>
      </c>
      <c r="E61">
        <v>100</v>
      </c>
      <c r="F61" t="str">
        <v>0.98</v>
      </c>
      <c r="G61" t="str">
        <v>correct(5384ms)</v>
      </c>
      <c r="H61">
        <v>18</v>
      </c>
      <c r="I61" t="str">
        <v>MjRtYWxlZmxhdXRh</v>
      </c>
      <c r="J61" t="str">
        <f t="shared" si="0"/>
        <v>correct</v>
      </c>
      <c r="K61" cm="1">
        <f t="array" aca="1" ref="K61" ca="1">IF(J61="correct",SUMPRODUCT(MID(0&amp;G61, LARGE(INDEX(ISNUMBER(--MID(G61, ROW(INDIRECT("1:"&amp;LEN(G61))), 1)) * ROW(INDIRECT("1:"&amp;LEN(G61))), 0), ROW(INDIRECT("1:"&amp;LEN(G61))))+1, 1) * 10^ROW(INDIRECT("1:"&amp;LEN(G61)))/10))</f>
        <v>5384</v>
      </c>
      <c r="L61" s="1" t="e">
        <f>IF(FIND(I61,'Best six users'!$B$2),1,0)</f>
        <v>#VALUE!</v>
      </c>
    </row>
    <row r="62" spans="1:12" x14ac:dyDescent="0.25">
      <c r="A62">
        <v>25</v>
      </c>
      <c r="B62" t="str">
        <v>male</v>
      </c>
      <c r="C62" t="str">
        <v>No</v>
      </c>
      <c r="D62" t="str">
        <v>1i36s-0-trial1</v>
      </c>
      <c r="E62">
        <v>100</v>
      </c>
      <c r="F62" t="str">
        <v>0.98</v>
      </c>
      <c r="G62" t="str">
        <v>correct(6323ms)</v>
      </c>
      <c r="H62">
        <v>18</v>
      </c>
      <c r="I62" t="str">
        <v>MjVtYWxlTm8=</v>
      </c>
      <c r="J62" t="str">
        <f t="shared" si="0"/>
        <v>correct</v>
      </c>
      <c r="K62" cm="1">
        <f t="array" aca="1" ref="K62" ca="1">IF(J62="correct",SUMPRODUCT(MID(0&amp;G62, LARGE(INDEX(ISNUMBER(--MID(G62, ROW(INDIRECT("1:"&amp;LEN(G62))), 1)) * ROW(INDIRECT("1:"&amp;LEN(G62))), 0), ROW(INDIRECT("1:"&amp;LEN(G62))))+1, 1) * 10^ROW(INDIRECT("1:"&amp;LEN(G62)))/10))</f>
        <v>6323</v>
      </c>
      <c r="L62" s="1" t="e">
        <f>IF(FIND(I62,'Best six users'!$B$2),1,0)</f>
        <v>#VALUE!</v>
      </c>
    </row>
    <row r="63" spans="1:12" x14ac:dyDescent="0.25">
      <c r="A63">
        <v>25</v>
      </c>
      <c r="B63" t="str">
        <v>male</v>
      </c>
      <c r="C63" t="str">
        <v>No</v>
      </c>
      <c r="D63" t="str">
        <v>1i36s-0-trial3</v>
      </c>
      <c r="E63">
        <v>100</v>
      </c>
      <c r="F63" t="str">
        <v>0.98</v>
      </c>
      <c r="G63" t="str">
        <v>correct(3706ms)</v>
      </c>
      <c r="H63">
        <v>18</v>
      </c>
      <c r="I63" t="str">
        <v>MjVtYWxlTm8=</v>
      </c>
      <c r="J63" t="str">
        <f t="shared" si="0"/>
        <v>correct</v>
      </c>
      <c r="K63" cm="1">
        <f t="array" aca="1" ref="K63" ca="1">IF(J63="correct",SUMPRODUCT(MID(0&amp;G63, LARGE(INDEX(ISNUMBER(--MID(G63, ROW(INDIRECT("1:"&amp;LEN(G63))), 1)) * ROW(INDIRECT("1:"&amp;LEN(G63))), 0), ROW(INDIRECT("1:"&amp;LEN(G63))))+1, 1) * 10^ROW(INDIRECT("1:"&amp;LEN(G63)))/10))</f>
        <v>3706</v>
      </c>
      <c r="L63" s="1" t="e">
        <f>IF(FIND(I63,'Best six users'!$B$2),1,0)</f>
        <v>#VALUE!</v>
      </c>
    </row>
    <row r="64" spans="1:12" x14ac:dyDescent="0.25">
      <c r="A64">
        <v>25</v>
      </c>
      <c r="B64" t="str">
        <v>male</v>
      </c>
      <c r="C64" t="str">
        <v>No</v>
      </c>
      <c r="D64" t="str">
        <v>1i36s-0-trial2</v>
      </c>
      <c r="E64">
        <v>100</v>
      </c>
      <c r="F64" t="str">
        <v>0.98</v>
      </c>
      <c r="G64" t="str">
        <v>correct(3752ms)</v>
      </c>
      <c r="H64">
        <v>18</v>
      </c>
      <c r="I64" t="str">
        <v>MjVtYWxlTm8=</v>
      </c>
      <c r="J64" t="str">
        <f t="shared" si="0"/>
        <v>correct</v>
      </c>
      <c r="K64" cm="1">
        <f t="array" aca="1" ref="K64" ca="1">IF(J64="correct",SUMPRODUCT(MID(0&amp;G64, LARGE(INDEX(ISNUMBER(--MID(G64, ROW(INDIRECT("1:"&amp;LEN(G64))), 1)) * ROW(INDIRECT("1:"&amp;LEN(G64))), 0), ROW(INDIRECT("1:"&amp;LEN(G64))))+1, 1) * 10^ROW(INDIRECT("1:"&amp;LEN(G64)))/10))</f>
        <v>3752</v>
      </c>
      <c r="L64" s="1" t="e">
        <f>IF(FIND(I64,'Best six users'!$B$2),1,0)</f>
        <v>#VALUE!</v>
      </c>
    </row>
    <row r="65" spans="1:12" x14ac:dyDescent="0.25">
      <c r="A65">
        <v>25</v>
      </c>
      <c r="B65" t="str">
        <v>male</v>
      </c>
      <c r="C65" t="str">
        <v>No</v>
      </c>
      <c r="D65" t="str">
        <v>1i36s-0-trial4</v>
      </c>
      <c r="E65">
        <v>100</v>
      </c>
      <c r="F65" t="str">
        <v>0.98</v>
      </c>
      <c r="G65" t="str">
        <v>correct(3720ms)</v>
      </c>
      <c r="H65">
        <v>18</v>
      </c>
      <c r="I65" t="str">
        <v>MjVtYWxlTm8=</v>
      </c>
      <c r="J65" t="str">
        <f t="shared" si="0"/>
        <v>correct</v>
      </c>
      <c r="K65" cm="1">
        <f t="array" aca="1" ref="K65" ca="1">IF(J65="correct",SUMPRODUCT(MID(0&amp;G65, LARGE(INDEX(ISNUMBER(--MID(G65, ROW(INDIRECT("1:"&amp;LEN(G65))), 1)) * ROW(INDIRECT("1:"&amp;LEN(G65))), 0), ROW(INDIRECT("1:"&amp;LEN(G65))))+1, 1) * 10^ROW(INDIRECT("1:"&amp;LEN(G65)))/10))</f>
        <v>3720</v>
      </c>
      <c r="L65" s="1" t="e">
        <f>IF(FIND(I65,'Best six users'!$B$2),1,0)</f>
        <v>#VALUE!</v>
      </c>
    </row>
    <row r="66" spans="1:12" x14ac:dyDescent="0.25">
      <c r="A66">
        <v>25</v>
      </c>
      <c r="B66" t="str">
        <v>male</v>
      </c>
      <c r="C66" t="str">
        <v>guitarra piano bajo</v>
      </c>
      <c r="D66" t="str">
        <v>1i36s-0-trial1</v>
      </c>
      <c r="E66">
        <v>100</v>
      </c>
      <c r="F66" t="str">
        <v>0.98</v>
      </c>
      <c r="G66" t="str">
        <v>missed</v>
      </c>
      <c r="H66">
        <v>18</v>
      </c>
      <c r="I66" t="str">
        <v>MjVtYWxlZ3VpdGFycmEgcGlhbm8gYmFqbw==</v>
      </c>
      <c r="J66" t="str">
        <f t="shared" si="0"/>
        <v>missed</v>
      </c>
      <c r="K66" t="b" cm="1">
        <f t="array" aca="1" ref="K66" ca="1">IF(J66="correct",SUMPRODUCT(MID(0&amp;G66, LARGE(INDEX(ISNUMBER(--MID(G66, ROW(INDIRECT("1:"&amp;LEN(G66))), 1)) * ROW(INDIRECT("1:"&amp;LEN(G66))), 0), ROW(INDIRECT("1:"&amp;LEN(G66))))+1, 1) * 10^ROW(INDIRECT("1:"&amp;LEN(G66)))/10))</f>
        <v>0</v>
      </c>
      <c r="L66" s="1" t="e">
        <f>IF(FIND(I66,'Best six users'!$B$2),1,0)</f>
        <v>#VALUE!</v>
      </c>
    </row>
    <row r="67" spans="1:12" x14ac:dyDescent="0.25">
      <c r="A67">
        <v>25</v>
      </c>
      <c r="B67" t="str">
        <v>male</v>
      </c>
      <c r="C67" t="str">
        <v>guitarra piano bajo</v>
      </c>
      <c r="D67" t="str">
        <v>1i36s-0-trial2</v>
      </c>
      <c r="E67">
        <v>100</v>
      </c>
      <c r="F67" t="str">
        <v>0.98</v>
      </c>
      <c r="G67" t="str">
        <v>missed</v>
      </c>
      <c r="H67">
        <v>18</v>
      </c>
      <c r="I67" t="str">
        <v>MjVtYWxlZ3VpdGFycmEgcGlhbm8gYmFqbw==</v>
      </c>
      <c r="J67" t="str">
        <f t="shared" ref="J67:J77" si="1">IF(ISNUMBER(SEARCH("correct",G67)),"correct",IF(ISNUMBER(SEARCH("error",G67)),"error","missed"))</f>
        <v>missed</v>
      </c>
      <c r="K67" t="b" cm="1">
        <f t="array" aca="1" ref="K67" ca="1">IF(J67="correct",SUMPRODUCT(MID(0&amp;G67, LARGE(INDEX(ISNUMBER(--MID(G67, ROW(INDIRECT("1:"&amp;LEN(G67))), 1)) * ROW(INDIRECT("1:"&amp;LEN(G67))), 0), ROW(INDIRECT("1:"&amp;LEN(G67))))+1, 1) * 10^ROW(INDIRECT("1:"&amp;LEN(G67)))/10))</f>
        <v>0</v>
      </c>
      <c r="L67" s="1" t="e">
        <f>IF(FIND(I67,'Best six users'!$B$2),1,0)</f>
        <v>#VALUE!</v>
      </c>
    </row>
    <row r="68" spans="1:12" x14ac:dyDescent="0.25">
      <c r="A68">
        <v>25</v>
      </c>
      <c r="B68" t="str">
        <v>male</v>
      </c>
      <c r="C68" t="str">
        <v>guitarra piano bajo</v>
      </c>
      <c r="D68" t="str">
        <v>1i36s-0-trial3</v>
      </c>
      <c r="E68">
        <v>100</v>
      </c>
      <c r="F68" t="str">
        <v>0.98</v>
      </c>
      <c r="G68" t="str">
        <v>correct(5750ms)</v>
      </c>
      <c r="H68">
        <v>18</v>
      </c>
      <c r="I68" t="str">
        <v>MjVtYWxlZ3VpdGFycmEgcGlhbm8gYmFqbw==</v>
      </c>
      <c r="J68" t="str">
        <f t="shared" si="1"/>
        <v>correct</v>
      </c>
      <c r="K68" cm="1">
        <f t="array" aca="1" ref="K68" ca="1">IF(J68="correct",SUMPRODUCT(MID(0&amp;G68, LARGE(INDEX(ISNUMBER(--MID(G68, ROW(INDIRECT("1:"&amp;LEN(G68))), 1)) * ROW(INDIRECT("1:"&amp;LEN(G68))), 0), ROW(INDIRECT("1:"&amp;LEN(G68))))+1, 1) * 10^ROW(INDIRECT("1:"&amp;LEN(G68)))/10))</f>
        <v>5750</v>
      </c>
      <c r="L68" s="1" t="e">
        <f>IF(FIND(I68,'Best six users'!$B$2),1,0)</f>
        <v>#VALUE!</v>
      </c>
    </row>
    <row r="69" spans="1:12" x14ac:dyDescent="0.25">
      <c r="A69">
        <v>25</v>
      </c>
      <c r="B69" t="str">
        <v>male</v>
      </c>
      <c r="C69" t="str">
        <v>guitarra piano bajo</v>
      </c>
      <c r="D69" t="str">
        <v>1i36s-0-trial4</v>
      </c>
      <c r="E69">
        <v>100</v>
      </c>
      <c r="F69" t="str">
        <v>0.98</v>
      </c>
      <c r="G69" t="str">
        <v>missed</v>
      </c>
      <c r="H69">
        <v>18</v>
      </c>
      <c r="I69" t="str">
        <v>MjVtYWxlZ3VpdGFycmEgcGlhbm8gYmFqbw==</v>
      </c>
      <c r="J69" t="str">
        <f t="shared" si="1"/>
        <v>missed</v>
      </c>
      <c r="K69" t="b" cm="1">
        <f t="array" aca="1" ref="K69" ca="1">IF(J69="correct",SUMPRODUCT(MID(0&amp;G69, LARGE(INDEX(ISNUMBER(--MID(G69, ROW(INDIRECT("1:"&amp;LEN(G69))), 1)) * ROW(INDIRECT("1:"&amp;LEN(G69))), 0), ROW(INDIRECT("1:"&amp;LEN(G69))))+1, 1) * 10^ROW(INDIRECT("1:"&amp;LEN(G69)))/10))</f>
        <v>0</v>
      </c>
      <c r="L69" s="1" t="e">
        <f>IF(FIND(I69,'Best six users'!$B$2),1,0)</f>
        <v>#VALUE!</v>
      </c>
    </row>
    <row r="70" spans="1:12" x14ac:dyDescent="0.25">
      <c r="A70">
        <v>26</v>
      </c>
      <c r="B70" t="str">
        <v>male</v>
      </c>
      <c r="C70" t="str">
        <v>media</v>
      </c>
      <c r="D70" t="str">
        <v>1i36s-0-trial1</v>
      </c>
      <c r="E70">
        <v>100</v>
      </c>
      <c r="F70" t="str">
        <v>0.98</v>
      </c>
      <c r="G70" t="str">
        <v>missed</v>
      </c>
      <c r="H70">
        <v>18</v>
      </c>
      <c r="I70" t="str">
        <v>MjZtYWxlbWVkaWE=</v>
      </c>
      <c r="J70" t="str">
        <f t="shared" si="1"/>
        <v>missed</v>
      </c>
      <c r="K70" t="b" cm="1">
        <f t="array" aca="1" ref="K70" ca="1">IF(J70="correct",SUMPRODUCT(MID(0&amp;G70, LARGE(INDEX(ISNUMBER(--MID(G70, ROW(INDIRECT("1:"&amp;LEN(G70))), 1)) * ROW(INDIRECT("1:"&amp;LEN(G70))), 0), ROW(INDIRECT("1:"&amp;LEN(G70))))+1, 1) * 10^ROW(INDIRECT("1:"&amp;LEN(G70)))/10))</f>
        <v>0</v>
      </c>
      <c r="L70" s="1" t="e">
        <f>IF(FIND(I70,'Best six users'!$B$2),1,0)</f>
        <v>#VALUE!</v>
      </c>
    </row>
    <row r="71" spans="1:12" x14ac:dyDescent="0.25">
      <c r="A71">
        <v>26</v>
      </c>
      <c r="B71" t="str">
        <v>male</v>
      </c>
      <c r="C71" t="str">
        <v>media</v>
      </c>
      <c r="D71" t="str">
        <v>1i36s-0-trial2</v>
      </c>
      <c r="E71">
        <v>100</v>
      </c>
      <c r="F71" t="str">
        <v>0.98</v>
      </c>
      <c r="G71" t="str">
        <v>missed</v>
      </c>
      <c r="H71">
        <v>18</v>
      </c>
      <c r="I71" t="str">
        <v>MjZtYWxlbWVkaWE=</v>
      </c>
      <c r="J71" t="str">
        <f t="shared" si="1"/>
        <v>missed</v>
      </c>
      <c r="K71" t="b" cm="1">
        <f t="array" aca="1" ref="K71" ca="1">IF(J71="correct",SUMPRODUCT(MID(0&amp;G71, LARGE(INDEX(ISNUMBER(--MID(G71, ROW(INDIRECT("1:"&amp;LEN(G71))), 1)) * ROW(INDIRECT("1:"&amp;LEN(G71))), 0), ROW(INDIRECT("1:"&amp;LEN(G71))))+1, 1) * 10^ROW(INDIRECT("1:"&amp;LEN(G71)))/10))</f>
        <v>0</v>
      </c>
      <c r="L71" s="1" t="e">
        <f>IF(FIND(I71,'Best six users'!$B$2),1,0)</f>
        <v>#VALUE!</v>
      </c>
    </row>
    <row r="72" spans="1:12" x14ac:dyDescent="0.25">
      <c r="A72">
        <v>26</v>
      </c>
      <c r="B72" t="str">
        <v>male</v>
      </c>
      <c r="C72" t="str">
        <v>media</v>
      </c>
      <c r="D72" t="str">
        <v>1i36s-0-trial3</v>
      </c>
      <c r="E72">
        <v>100</v>
      </c>
      <c r="F72" t="str">
        <v>0.98</v>
      </c>
      <c r="G72" t="str">
        <v>correct(5839ms)</v>
      </c>
      <c r="H72">
        <v>18</v>
      </c>
      <c r="I72" t="str">
        <v>MjZtYWxlbWVkaWE=</v>
      </c>
      <c r="J72" t="str">
        <f t="shared" si="1"/>
        <v>correct</v>
      </c>
      <c r="K72" cm="1">
        <f t="array" aca="1" ref="K72" ca="1">IF(J72="correct",SUMPRODUCT(MID(0&amp;G72, LARGE(INDEX(ISNUMBER(--MID(G72, ROW(INDIRECT("1:"&amp;LEN(G72))), 1)) * ROW(INDIRECT("1:"&amp;LEN(G72))), 0), ROW(INDIRECT("1:"&amp;LEN(G72))))+1, 1) * 10^ROW(INDIRECT("1:"&amp;LEN(G72)))/10))</f>
        <v>5839</v>
      </c>
      <c r="L72" s="1" t="e">
        <f>IF(FIND(I72,'Best six users'!$B$2),1,0)</f>
        <v>#VALUE!</v>
      </c>
    </row>
    <row r="73" spans="1:12" x14ac:dyDescent="0.25">
      <c r="A73">
        <v>26</v>
      </c>
      <c r="B73" t="str">
        <v>male</v>
      </c>
      <c r="C73" t="str">
        <v>media</v>
      </c>
      <c r="D73" t="str">
        <v>1i36s-0-trial4</v>
      </c>
      <c r="E73">
        <v>100</v>
      </c>
      <c r="F73" t="str">
        <v>0.98</v>
      </c>
      <c r="G73" t="str">
        <v>missed</v>
      </c>
      <c r="H73">
        <v>18</v>
      </c>
      <c r="I73" t="str">
        <v>MjZtYWxlbWVkaWE=</v>
      </c>
      <c r="J73" t="str">
        <f t="shared" si="1"/>
        <v>missed</v>
      </c>
      <c r="K73" t="b" cm="1">
        <f t="array" aca="1" ref="K73" ca="1">IF(J73="correct",SUMPRODUCT(MID(0&amp;G73, LARGE(INDEX(ISNUMBER(--MID(G73, ROW(INDIRECT("1:"&amp;LEN(G73))), 1)) * ROW(INDIRECT("1:"&amp;LEN(G73))), 0), ROW(INDIRECT("1:"&amp;LEN(G73))))+1, 1) * 10^ROW(INDIRECT("1:"&amp;LEN(G73)))/10))</f>
        <v>0</v>
      </c>
      <c r="L73" s="1" t="e">
        <f>IF(FIND(I73,'Best six users'!$B$2),1,0)</f>
        <v>#VALUE!</v>
      </c>
    </row>
    <row r="74" spans="1:12" x14ac:dyDescent="0.25">
      <c r="A74">
        <v>26</v>
      </c>
      <c r="B74" t="str">
        <v>male</v>
      </c>
      <c r="C74" t="str">
        <v xml:space="preserve">guitarra piano </v>
      </c>
      <c r="D74" t="str">
        <v>1i36s-0-trial2</v>
      </c>
      <c r="E74">
        <v>100</v>
      </c>
      <c r="F74" t="str">
        <v>0.98</v>
      </c>
      <c r="G74" t="str">
        <v>correct(4540ms)</v>
      </c>
      <c r="H74">
        <v>18</v>
      </c>
      <c r="I74" t="str">
        <v>MjZtYWxlZ3VpdGFycmEgcGlhbm8g</v>
      </c>
      <c r="J74" t="str">
        <f t="shared" si="1"/>
        <v>correct</v>
      </c>
      <c r="K74" cm="1">
        <f t="array" aca="1" ref="K74" ca="1">IF(J74="correct",SUMPRODUCT(MID(0&amp;G74, LARGE(INDEX(ISNUMBER(--MID(G74, ROW(INDIRECT("1:"&amp;LEN(G74))), 1)) * ROW(INDIRECT("1:"&amp;LEN(G74))), 0), ROW(INDIRECT("1:"&amp;LEN(G74))))+1, 1) * 10^ROW(INDIRECT("1:"&amp;LEN(G74)))/10))</f>
        <v>4540</v>
      </c>
      <c r="L74" s="1" t="e">
        <f>IF(FIND(I74,'Best six users'!$B$2),1,0)</f>
        <v>#VALUE!</v>
      </c>
    </row>
    <row r="75" spans="1:12" x14ac:dyDescent="0.25">
      <c r="A75">
        <v>26</v>
      </c>
      <c r="B75" t="str">
        <v>male</v>
      </c>
      <c r="C75" t="str">
        <v xml:space="preserve">guitarra piano </v>
      </c>
      <c r="D75" t="str">
        <v>1i36s-0-trial1</v>
      </c>
      <c r="E75">
        <v>100</v>
      </c>
      <c r="F75" t="str">
        <v>0.98</v>
      </c>
      <c r="G75" t="str">
        <v>missed</v>
      </c>
      <c r="H75">
        <v>18</v>
      </c>
      <c r="I75" t="str">
        <v>MjZtYWxlZ3VpdGFycmEgcGlhbm8g</v>
      </c>
      <c r="J75" t="str">
        <f t="shared" si="1"/>
        <v>missed</v>
      </c>
      <c r="K75" t="b" cm="1">
        <f t="array" aca="1" ref="K75" ca="1">IF(J75="correct",SUMPRODUCT(MID(0&amp;G75, LARGE(INDEX(ISNUMBER(--MID(G75, ROW(INDIRECT("1:"&amp;LEN(G75))), 1)) * ROW(INDIRECT("1:"&amp;LEN(G75))), 0), ROW(INDIRECT("1:"&amp;LEN(G75))))+1, 1) * 10^ROW(INDIRECT("1:"&amp;LEN(G75)))/10))</f>
        <v>0</v>
      </c>
      <c r="L75" s="1" t="e">
        <f>IF(FIND(I75,'Best six users'!$B$2),1,0)</f>
        <v>#VALUE!</v>
      </c>
    </row>
    <row r="76" spans="1:12" x14ac:dyDescent="0.25">
      <c r="A76">
        <v>26</v>
      </c>
      <c r="B76" t="str">
        <v>male</v>
      </c>
      <c r="C76" t="str">
        <v xml:space="preserve">guitarra piano </v>
      </c>
      <c r="D76" t="str">
        <v>1i36s-0-trial3</v>
      </c>
      <c r="E76">
        <v>100</v>
      </c>
      <c r="F76" t="str">
        <v>0.98</v>
      </c>
      <c r="G76" t="str">
        <v>correct(6660ms)</v>
      </c>
      <c r="H76">
        <v>18</v>
      </c>
      <c r="I76" t="str">
        <v>MjZtYWxlZ3VpdGFycmEgcGlhbm8g</v>
      </c>
      <c r="J76" t="str">
        <f t="shared" si="1"/>
        <v>correct</v>
      </c>
      <c r="K76" cm="1">
        <f t="array" aca="1" ref="K76" ca="1">IF(J76="correct",SUMPRODUCT(MID(0&amp;G76, LARGE(INDEX(ISNUMBER(--MID(G76, ROW(INDIRECT("1:"&amp;LEN(G76))), 1)) * ROW(INDIRECT("1:"&amp;LEN(G76))), 0), ROW(INDIRECT("1:"&amp;LEN(G76))))+1, 1) * 10^ROW(INDIRECT("1:"&amp;LEN(G76)))/10))</f>
        <v>6660</v>
      </c>
      <c r="L76" s="1" t="e">
        <f>IF(FIND(I76,'Best six users'!$B$2),1,0)</f>
        <v>#VALUE!</v>
      </c>
    </row>
    <row r="77" spans="1:12" x14ac:dyDescent="0.25">
      <c r="A77">
        <v>26</v>
      </c>
      <c r="B77" t="str">
        <v>male</v>
      </c>
      <c r="C77" t="str">
        <v xml:space="preserve">guitarra piano </v>
      </c>
      <c r="D77" t="str">
        <v>1i36s-0-trial4</v>
      </c>
      <c r="E77">
        <v>100</v>
      </c>
      <c r="F77" t="str">
        <v>0.98</v>
      </c>
      <c r="G77" t="str">
        <v>correct(3770ms)</v>
      </c>
      <c r="H77">
        <v>18</v>
      </c>
      <c r="I77" t="str">
        <v>MjZtYWxlZ3VpdGFycmEgcGlhbm8g</v>
      </c>
      <c r="J77" t="str">
        <f t="shared" si="1"/>
        <v>correct</v>
      </c>
      <c r="K77" cm="1">
        <f t="array" aca="1" ref="K77" ca="1">IF(J77="correct",SUMPRODUCT(MID(0&amp;G77, LARGE(INDEX(ISNUMBER(--MID(G77, ROW(INDIRECT("1:"&amp;LEN(G77))), 1)) * ROW(INDIRECT("1:"&amp;LEN(G77))), 0), ROW(INDIRECT("1:"&amp;LEN(G77))))+1, 1) * 10^ROW(INDIRECT("1:"&amp;LEN(G77)))/10))</f>
        <v>3770</v>
      </c>
      <c r="L77" s="1" t="e">
        <f>IF(FIND(I77,'Best six users'!$B$2),1,0)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raw-1-orbit-ws100-pt0.98</vt:lpstr>
      <vt:lpstr>Best six users</vt:lpstr>
      <vt:lpstr>processed-data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Alessio Bellino</cp:lastModifiedBy>
  <dcterms:created xsi:type="dcterms:W3CDTF">2015-06-05T18:19:34Z</dcterms:created>
  <dcterms:modified xsi:type="dcterms:W3CDTF">2023-03-15T20:15:59Z</dcterms:modified>
</cp:coreProperties>
</file>