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uccl0-my.sharepoint.com/personal/abellino_uc_cl/Documents/Progetti/SoundOrbit/data-to-publish/second-experiment/activations/excel/"/>
    </mc:Choice>
  </mc:AlternateContent>
  <xr:revisionPtr revIDLastSave="154" documentId="11_AD4D2F04E46CFB4ACB3E203A8D56F5F6683EDF09" xr6:coauthVersionLast="47" xr6:coauthVersionMax="47" xr10:uidLastSave="{FBFF3426-3185-49FB-8A31-8B9D567258BA}"/>
  <bookViews>
    <workbookView xWindow="51480" yWindow="-120" windowWidth="38640" windowHeight="21120" activeTab="2" xr2:uid="{00000000-000D-0000-FFFF-FFFF00000000}"/>
  </bookViews>
  <sheets>
    <sheet name="raw-2-orbits-ws70-pt0.99" sheetId="1" r:id="rId1"/>
    <sheet name="Best six users" sheetId="3" r:id="rId2"/>
    <sheet name="processed-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2" i="2" l="1"/>
  <c r="R11" i="2"/>
  <c r="R10" i="2"/>
  <c r="R7" i="2"/>
  <c r="J78" i="2"/>
  <c r="L78" i="2"/>
  <c r="J79" i="2"/>
  <c r="L79" i="2"/>
  <c r="J80" i="2"/>
  <c r="L80" i="2"/>
  <c r="J81" i="2"/>
  <c r="L81" i="2"/>
  <c r="J82" i="2"/>
  <c r="L82" i="2"/>
  <c r="J83" i="2"/>
  <c r="L83" i="2"/>
  <c r="J84" i="2"/>
  <c r="L84" i="2"/>
  <c r="J85" i="2"/>
  <c r="L85" i="2"/>
  <c r="J86" i="2"/>
  <c r="L86" i="2"/>
  <c r="J87" i="2"/>
  <c r="L87" i="2"/>
  <c r="J88" i="2"/>
  <c r="L88" i="2"/>
  <c r="J89" i="2"/>
  <c r="L89" i="2"/>
  <c r="J90" i="2"/>
  <c r="K90" i="2" s="1" a="1"/>
  <c r="K90" i="2" s="1"/>
  <c r="L90" i="2"/>
  <c r="J91" i="2"/>
  <c r="K91" i="2" s="1" a="1"/>
  <c r="K91" i="2" s="1"/>
  <c r="L91" i="2"/>
  <c r="J92" i="2"/>
  <c r="L92" i="2"/>
  <c r="J93" i="2"/>
  <c r="K93" i="2" a="1"/>
  <c r="K93" i="2" s="1"/>
  <c r="L93" i="2"/>
  <c r="J94" i="2"/>
  <c r="L94" i="2"/>
  <c r="J95" i="2"/>
  <c r="K95" i="2" s="1" a="1"/>
  <c r="K95" i="2" s="1"/>
  <c r="L95" i="2"/>
  <c r="J96" i="2"/>
  <c r="K96" i="2" s="1" a="1"/>
  <c r="K96" i="2" s="1"/>
  <c r="L96" i="2"/>
  <c r="J97" i="2"/>
  <c r="K97" i="2" s="1" a="1"/>
  <c r="K97" i="2" s="1"/>
  <c r="L97" i="2"/>
  <c r="J98" i="2"/>
  <c r="L98" i="2"/>
  <c r="J99" i="2"/>
  <c r="L99" i="2"/>
  <c r="J100" i="2"/>
  <c r="K100" i="2" s="1" a="1"/>
  <c r="K100" i="2" s="1"/>
  <c r="L100" i="2"/>
  <c r="J101" i="2"/>
  <c r="L101" i="2"/>
  <c r="J102" i="2"/>
  <c r="L102" i="2"/>
  <c r="J103" i="2"/>
  <c r="K103" i="2" a="1"/>
  <c r="K103" i="2" s="1"/>
  <c r="L103" i="2"/>
  <c r="J104" i="2"/>
  <c r="K104" i="2" s="1" a="1"/>
  <c r="K104" i="2" s="1"/>
  <c r="L104" i="2"/>
  <c r="J105" i="2"/>
  <c r="L105" i="2"/>
  <c r="J106" i="2"/>
  <c r="L106" i="2"/>
  <c r="J107" i="2"/>
  <c r="K107" i="2" s="1" a="1"/>
  <c r="K107" i="2" s="1"/>
  <c r="L107" i="2"/>
  <c r="J108" i="2"/>
  <c r="K108" i="2" a="1"/>
  <c r="K108" i="2" s="1"/>
  <c r="L108" i="2"/>
  <c r="J109" i="2"/>
  <c r="L109" i="2"/>
  <c r="J110" i="2"/>
  <c r="L110" i="2"/>
  <c r="J111" i="2"/>
  <c r="K111" i="2" s="1" a="1"/>
  <c r="K111" i="2" s="1"/>
  <c r="L111" i="2"/>
  <c r="J112" i="2"/>
  <c r="L112" i="2"/>
  <c r="J113" i="2"/>
  <c r="L113" i="2"/>
  <c r="J114" i="2"/>
  <c r="L114" i="2"/>
  <c r="J115" i="2"/>
  <c r="K115" i="2" s="1" a="1"/>
  <c r="K115" i="2" s="1"/>
  <c r="L115" i="2"/>
  <c r="J116" i="2"/>
  <c r="L116" i="2"/>
  <c r="J117" i="2"/>
  <c r="L117" i="2"/>
  <c r="J118" i="2"/>
  <c r="L118" i="2"/>
  <c r="J119" i="2"/>
  <c r="K119" i="2" s="1" a="1"/>
  <c r="K119" i="2" s="1"/>
  <c r="L119" i="2"/>
  <c r="J120" i="2"/>
  <c r="L120" i="2"/>
  <c r="J121" i="2"/>
  <c r="L121" i="2"/>
  <c r="J122" i="2"/>
  <c r="K122" i="2" s="1" a="1"/>
  <c r="K122" i="2" s="1"/>
  <c r="L122" i="2"/>
  <c r="J123" i="2"/>
  <c r="L123" i="2"/>
  <c r="J124" i="2"/>
  <c r="L124" i="2"/>
  <c r="J125" i="2"/>
  <c r="L125" i="2"/>
  <c r="J126" i="2"/>
  <c r="L126" i="2"/>
  <c r="J127" i="2"/>
  <c r="K127" i="2" s="1" a="1"/>
  <c r="K127" i="2" s="1"/>
  <c r="L127" i="2"/>
  <c r="J128" i="2"/>
  <c r="L128" i="2"/>
  <c r="J129" i="2"/>
  <c r="K129" i="2" s="1" a="1"/>
  <c r="K129" i="2" s="1"/>
  <c r="L129" i="2"/>
  <c r="J130" i="2"/>
  <c r="K130" i="2" s="1" a="1"/>
  <c r="K130" i="2" s="1"/>
  <c r="L130" i="2"/>
  <c r="J131" i="2"/>
  <c r="K131" i="2" s="1" a="1"/>
  <c r="K131" i="2" s="1"/>
  <c r="L131" i="2"/>
  <c r="J132" i="2"/>
  <c r="L132" i="2"/>
  <c r="J133" i="2"/>
  <c r="K133" i="2" s="1" a="1"/>
  <c r="K133" i="2" s="1"/>
  <c r="L133" i="2"/>
  <c r="J134" i="2"/>
  <c r="K134" i="2" s="1" a="1"/>
  <c r="K134" i="2" s="1"/>
  <c r="L134" i="2"/>
  <c r="J135" i="2"/>
  <c r="L135" i="2"/>
  <c r="J136" i="2"/>
  <c r="L136" i="2"/>
  <c r="J137" i="2"/>
  <c r="L137" i="2"/>
  <c r="J138" i="2"/>
  <c r="L138" i="2"/>
  <c r="J139" i="2"/>
  <c r="L139" i="2"/>
  <c r="J140" i="2"/>
  <c r="L140" i="2"/>
  <c r="J141" i="2"/>
  <c r="L141" i="2"/>
  <c r="J142" i="2"/>
  <c r="L142" i="2"/>
  <c r="J143" i="2"/>
  <c r="L143" i="2"/>
  <c r="J144" i="2"/>
  <c r="L144" i="2"/>
  <c r="J145" i="2"/>
  <c r="L145" i="2"/>
  <c r="J146" i="2"/>
  <c r="K146" i="2" s="1" a="1"/>
  <c r="K146" i="2" s="1"/>
  <c r="L146" i="2"/>
  <c r="J147" i="2"/>
  <c r="K147" i="2" s="1" a="1"/>
  <c r="K147" i="2" s="1"/>
  <c r="L147" i="2"/>
  <c r="J148" i="2"/>
  <c r="K148" i="2" s="1" a="1"/>
  <c r="K148" i="2" s="1"/>
  <c r="L148" i="2"/>
  <c r="J149" i="2"/>
  <c r="L149" i="2"/>
  <c r="J150" i="2"/>
  <c r="K150" i="2" s="1" a="1"/>
  <c r="K150" i="2" s="1"/>
  <c r="L150" i="2"/>
  <c r="J151" i="2"/>
  <c r="K151" i="2" s="1" a="1"/>
  <c r="K151" i="2" s="1"/>
  <c r="L151" i="2"/>
  <c r="J152" i="2"/>
  <c r="L152" i="2"/>
  <c r="J153" i="2"/>
  <c r="K153" i="2" s="1" a="1"/>
  <c r="K153" i="2" s="1"/>
  <c r="L153" i="2"/>
  <c r="B1" i="2" a="1"/>
  <c r="B1" i="2" s="1"/>
  <c r="C1" i="2" a="1"/>
  <c r="C1" i="2" s="1"/>
  <c r="D1" i="2" a="1"/>
  <c r="D1" i="2" s="1"/>
  <c r="E1" i="2" a="1"/>
  <c r="E1" i="2" s="1"/>
  <c r="F1" i="2" a="1"/>
  <c r="F1" i="2" s="1"/>
  <c r="G1" i="2" a="1"/>
  <c r="G1" i="2" s="1"/>
  <c r="H1" i="2" a="1"/>
  <c r="H1" i="2" s="1"/>
  <c r="I1" i="2" a="1"/>
  <c r="I1" i="2" s="1"/>
  <c r="A1" i="2" a="1"/>
  <c r="A1" i="2" s="1"/>
  <c r="L6" i="2"/>
  <c r="L7" i="2"/>
  <c r="L8" i="2"/>
  <c r="L9" i="2"/>
  <c r="L10" i="2"/>
  <c r="L11" i="2"/>
  <c r="L12" i="2"/>
  <c r="L13" i="2"/>
  <c r="L16" i="2"/>
  <c r="L17" i="2"/>
  <c r="L19" i="2"/>
  <c r="L20" i="2"/>
  <c r="L21" i="2"/>
  <c r="L32" i="2"/>
  <c r="L33" i="2"/>
  <c r="L34" i="2"/>
  <c r="L38" i="2"/>
  <c r="L40" i="2"/>
  <c r="L41" i="2"/>
  <c r="L42" i="2"/>
  <c r="L53" i="2"/>
  <c r="L60" i="2"/>
  <c r="L2" i="2"/>
  <c r="B2" i="3"/>
  <c r="J6" i="2"/>
  <c r="J7" i="2"/>
  <c r="J8" i="2"/>
  <c r="J9" i="2"/>
  <c r="J12" i="2"/>
  <c r="J13" i="2"/>
  <c r="J15" i="2"/>
  <c r="J16" i="2"/>
  <c r="J17" i="2"/>
  <c r="K15" i="2" a="1"/>
  <c r="K17" i="2" a="1"/>
  <c r="K12" i="2" a="1"/>
  <c r="K8" i="2" a="1"/>
  <c r="K16" i="2" a="1"/>
  <c r="K128" i="2" a="1"/>
  <c r="K112" i="2" a="1"/>
  <c r="K116" i="2" a="1"/>
  <c r="K86" i="2" a="1"/>
  <c r="K89" i="2" a="1"/>
  <c r="K80" i="2" a="1"/>
  <c r="K143" i="2" a="1"/>
  <c r="K110" i="2" a="1"/>
  <c r="K140" i="2" a="1"/>
  <c r="K88" i="2" a="1"/>
  <c r="K113" i="2" a="1"/>
  <c r="K132" i="2" a="1"/>
  <c r="K126" i="2" a="1"/>
  <c r="K118" i="2" a="1"/>
  <c r="K152" i="2" a="1"/>
  <c r="K136" i="2" a="1"/>
  <c r="K123" i="2" a="1"/>
  <c r="K117" i="2" a="1"/>
  <c r="K6" i="2" a="1"/>
  <c r="K139" i="2" a="1"/>
  <c r="K7" i="2" a="1"/>
  <c r="K105" i="2" a="1"/>
  <c r="K135" i="2" a="1"/>
  <c r="K114" i="2" a="1"/>
  <c r="K121" i="2" a="1"/>
  <c r="K141" i="2" a="1"/>
  <c r="K99" i="2" a="1"/>
  <c r="K145" i="2" a="1"/>
  <c r="K137" i="2" a="1"/>
  <c r="K138" i="2" a="1"/>
  <c r="K142" i="2" a="1"/>
  <c r="K84" i="2" a="1"/>
  <c r="K85" i="2" a="1"/>
  <c r="K109" i="2" a="1"/>
  <c r="K13" i="2" a="1"/>
  <c r="K120" i="2" a="1"/>
  <c r="K79" i="2" a="1"/>
  <c r="K78" i="2" a="1"/>
  <c r="K102" i="2" a="1"/>
  <c r="K87" i="2" a="1"/>
  <c r="K106" i="2" a="1"/>
  <c r="K149" i="2" a="1"/>
  <c r="K81" i="2" a="1"/>
  <c r="K94" i="2" a="1"/>
  <c r="K9" i="2" a="1"/>
  <c r="K101" i="2" a="1"/>
  <c r="K124" i="2" a="1"/>
  <c r="K144" i="2" a="1"/>
  <c r="K92" i="2" a="1"/>
  <c r="K125" i="2" a="1"/>
  <c r="K98" i="2" a="1"/>
  <c r="K82" i="2" a="1"/>
  <c r="K83" i="2" a="1"/>
  <c r="K137" i="2" l="1"/>
  <c r="K117" i="2"/>
  <c r="K136" i="2"/>
  <c r="K126" i="2"/>
  <c r="K116" i="2"/>
  <c r="K106" i="2"/>
  <c r="K87" i="2"/>
  <c r="K125" i="2"/>
  <c r="K114" i="2"/>
  <c r="K79" i="2"/>
  <c r="K135" i="2"/>
  <c r="K105" i="2"/>
  <c r="K144" i="2"/>
  <c r="K124" i="2"/>
  <c r="K94" i="2"/>
  <c r="K85" i="2"/>
  <c r="K143" i="2"/>
  <c r="K84" i="2"/>
  <c r="K142" i="2"/>
  <c r="K89" i="2"/>
  <c r="K145" i="2"/>
  <c r="K86" i="2"/>
  <c r="K152" i="2"/>
  <c r="K132" i="2"/>
  <c r="K112" i="2"/>
  <c r="K141" i="2"/>
  <c r="K121" i="2"/>
  <c r="K102" i="2"/>
  <c r="K92" i="2"/>
  <c r="K82" i="2"/>
  <c r="K140" i="2"/>
  <c r="K120" i="2"/>
  <c r="K110" i="2"/>
  <c r="K101" i="2"/>
  <c r="K81" i="2"/>
  <c r="K149" i="2"/>
  <c r="K139" i="2"/>
  <c r="K109" i="2"/>
  <c r="K80" i="2"/>
  <c r="K138" i="2"/>
  <c r="K99" i="2"/>
  <c r="K123" i="2"/>
  <c r="K118" i="2"/>
  <c r="K113" i="2"/>
  <c r="K128" i="2"/>
  <c r="K98" i="2"/>
  <c r="K88" i="2"/>
  <c r="K83" i="2"/>
  <c r="K78" i="2"/>
  <c r="L54" i="2"/>
  <c r="J68" i="2"/>
  <c r="J47" i="2"/>
  <c r="L72" i="2"/>
  <c r="J27" i="2"/>
  <c r="K27" i="2" s="1" a="1"/>
  <c r="K27" i="2" s="1"/>
  <c r="J49" i="2"/>
  <c r="J29" i="2"/>
  <c r="L74" i="2"/>
  <c r="J48" i="2"/>
  <c r="L73" i="2"/>
  <c r="J57" i="2"/>
  <c r="J76" i="2"/>
  <c r="J36" i="2"/>
  <c r="J75" i="2"/>
  <c r="J35" i="2"/>
  <c r="J73" i="2"/>
  <c r="J33" i="2"/>
  <c r="L58" i="2"/>
  <c r="J66" i="2"/>
  <c r="K66" i="2" s="1" a="1"/>
  <c r="K66" i="2" s="1"/>
  <c r="J46" i="2"/>
  <c r="J26" i="2"/>
  <c r="K26" i="2" s="1" a="1"/>
  <c r="K26" i="2" s="1"/>
  <c r="L46" i="2"/>
  <c r="L25" i="2"/>
  <c r="L5" i="2"/>
  <c r="J37" i="2"/>
  <c r="J56" i="2"/>
  <c r="J55" i="2"/>
  <c r="J53" i="2"/>
  <c r="J69" i="2"/>
  <c r="K69" i="2" s="1" a="1"/>
  <c r="K69" i="2" s="1"/>
  <c r="J28" i="2"/>
  <c r="J67" i="2"/>
  <c r="K67" i="2" s="1" a="1"/>
  <c r="K67" i="2" s="1"/>
  <c r="J44" i="2"/>
  <c r="J4" i="2"/>
  <c r="L49" i="2"/>
  <c r="J63" i="2"/>
  <c r="L28" i="2"/>
  <c r="J62" i="2"/>
  <c r="J22" i="2"/>
  <c r="L67" i="2"/>
  <c r="L27" i="2"/>
  <c r="J61" i="2"/>
  <c r="J41" i="2"/>
  <c r="J21" i="2"/>
  <c r="L66" i="2"/>
  <c r="J60" i="2"/>
  <c r="J40" i="2"/>
  <c r="J20" i="2"/>
  <c r="L65" i="2"/>
  <c r="L45" i="2"/>
  <c r="L24" i="2"/>
  <c r="L4" i="2"/>
  <c r="L52" i="2"/>
  <c r="J23" i="2"/>
  <c r="L68" i="2"/>
  <c r="J42" i="2"/>
  <c r="L47" i="2"/>
  <c r="J59" i="2"/>
  <c r="J39" i="2"/>
  <c r="J19" i="2"/>
  <c r="L64" i="2"/>
  <c r="L44" i="2"/>
  <c r="L23" i="2"/>
  <c r="L3" i="2"/>
  <c r="L71" i="2"/>
  <c r="L51" i="2"/>
  <c r="L31" i="2"/>
  <c r="J65" i="2"/>
  <c r="J45" i="2"/>
  <c r="J25" i="2"/>
  <c r="J5" i="2"/>
  <c r="L70" i="2"/>
  <c r="L50" i="2"/>
  <c r="L30" i="2"/>
  <c r="J64" i="2"/>
  <c r="J24" i="2"/>
  <c r="L69" i="2"/>
  <c r="L29" i="2"/>
  <c r="J43" i="2"/>
  <c r="J3" i="2"/>
  <c r="L48" i="2"/>
  <c r="J2" i="2"/>
  <c r="J58" i="2"/>
  <c r="J38" i="2"/>
  <c r="J18" i="2"/>
  <c r="L63" i="2"/>
  <c r="L43" i="2"/>
  <c r="L22" i="2"/>
  <c r="L26" i="2"/>
  <c r="L62" i="2"/>
  <c r="L61" i="2"/>
  <c r="J77" i="2"/>
  <c r="J74" i="2"/>
  <c r="J54" i="2"/>
  <c r="J34" i="2"/>
  <c r="J14" i="2"/>
  <c r="L59" i="2"/>
  <c r="L39" i="2"/>
  <c r="L18" i="2"/>
  <c r="J72" i="2"/>
  <c r="J52" i="2"/>
  <c r="J32" i="2"/>
  <c r="L77" i="2"/>
  <c r="L37" i="2"/>
  <c r="L57" i="2"/>
  <c r="J71" i="2"/>
  <c r="K71" i="2" s="1" a="1"/>
  <c r="K71" i="2" s="1"/>
  <c r="J51" i="2"/>
  <c r="J31" i="2"/>
  <c r="J11" i="2"/>
  <c r="L76" i="2"/>
  <c r="L56" i="2"/>
  <c r="L36" i="2"/>
  <c r="L15" i="2"/>
  <c r="J70" i="2"/>
  <c r="K70" i="2" s="1" a="1"/>
  <c r="K70" i="2" s="1"/>
  <c r="J50" i="2"/>
  <c r="J30" i="2"/>
  <c r="J10" i="2"/>
  <c r="L75" i="2"/>
  <c r="L55" i="2"/>
  <c r="L35" i="2"/>
  <c r="L14" i="2"/>
  <c r="K16" i="2"/>
  <c r="K17" i="2"/>
  <c r="K15" i="2"/>
  <c r="K12" i="2"/>
  <c r="K9" i="2"/>
  <c r="K8" i="2"/>
  <c r="K7" i="2"/>
  <c r="K6" i="2"/>
  <c r="K13" i="2"/>
  <c r="K41" i="2" a="1"/>
  <c r="K45" i="2" a="1"/>
  <c r="K77" i="2" a="1"/>
  <c r="K40" i="2" a="1"/>
  <c r="K49" i="2" a="1"/>
  <c r="K25" i="2" a="1"/>
  <c r="K23" i="2" a="1"/>
  <c r="K14" i="2" a="1"/>
  <c r="K59" i="2" a="1"/>
  <c r="K43" i="2" a="1"/>
  <c r="K19" i="2" a="1"/>
  <c r="K61" i="2" a="1"/>
  <c r="K11" i="2" a="1"/>
  <c r="K44" i="2" a="1"/>
  <c r="K2" i="2" a="1"/>
  <c r="K62" i="2" a="1"/>
  <c r="K30" i="2" a="1"/>
  <c r="K68" i="2" a="1"/>
  <c r="K48" i="2" a="1"/>
  <c r="K56" i="2" a="1"/>
  <c r="K72" i="2" a="1"/>
  <c r="K51" i="2" a="1"/>
  <c r="K32" i="2" a="1"/>
  <c r="K10" i="2" a="1"/>
  <c r="K73" i="2" a="1"/>
  <c r="K76" i="2" a="1"/>
  <c r="K36" i="2" a="1"/>
  <c r="K37" i="2" a="1"/>
  <c r="K54" i="2" a="1"/>
  <c r="K46" i="2" a="1"/>
  <c r="K31" i="2" a="1"/>
  <c r="K58" i="2" a="1"/>
  <c r="K28" i="2" a="1"/>
  <c r="K33" i="2" a="1"/>
  <c r="K39" i="2" a="1"/>
  <c r="K38" i="2" a="1"/>
  <c r="K18" i="2" a="1"/>
  <c r="K4" i="2" a="1"/>
  <c r="K55" i="2" a="1"/>
  <c r="K50" i="2" a="1"/>
  <c r="K53" i="2" a="1"/>
  <c r="K47" i="2" a="1"/>
  <c r="K5" i="2" a="1"/>
  <c r="K22" i="2" a="1"/>
  <c r="K52" i="2" a="1"/>
  <c r="K60" i="2" a="1"/>
  <c r="K64" i="2" a="1"/>
  <c r="K75" i="2" a="1"/>
  <c r="K21" i="2" a="1"/>
  <c r="K57" i="2" a="1"/>
  <c r="K3" i="2" a="1"/>
  <c r="K20" i="2" a="1"/>
  <c r="K35" i="2" a="1"/>
  <c r="K74" i="2" a="1"/>
  <c r="K42" i="2" a="1"/>
  <c r="K65" i="2" a="1"/>
  <c r="K24" i="2" a="1"/>
  <c r="K34" i="2" a="1"/>
  <c r="K63" i="2" a="1"/>
  <c r="K29" i="2" a="1"/>
  <c r="R8" i="2" l="1"/>
  <c r="K44" i="2"/>
  <c r="K11" i="2"/>
  <c r="K65" i="2"/>
  <c r="K20" i="2"/>
  <c r="K61" i="2"/>
  <c r="K72" i="2"/>
  <c r="K3" i="2"/>
  <c r="K19" i="2"/>
  <c r="K74" i="2"/>
  <c r="K52" i="2"/>
  <c r="K43" i="2"/>
  <c r="K39" i="2"/>
  <c r="K22" i="2"/>
  <c r="K33" i="2"/>
  <c r="K73" i="2"/>
  <c r="K59" i="2"/>
  <c r="K30" i="2"/>
  <c r="K24" i="2"/>
  <c r="K42" i="2"/>
  <c r="K63" i="2"/>
  <c r="K35" i="2"/>
  <c r="K50" i="2"/>
  <c r="K75" i="2"/>
  <c r="K14" i="2"/>
  <c r="K34" i="2"/>
  <c r="K64" i="2"/>
  <c r="K54" i="2"/>
  <c r="K23" i="2"/>
  <c r="K4" i="2"/>
  <c r="K36" i="2"/>
  <c r="K76" i="2"/>
  <c r="K57" i="2"/>
  <c r="K5" i="2"/>
  <c r="K28" i="2"/>
  <c r="K10" i="2"/>
  <c r="K48" i="2"/>
  <c r="K62" i="2"/>
  <c r="K53" i="2"/>
  <c r="K29" i="2"/>
  <c r="K25" i="2"/>
  <c r="K49" i="2"/>
  <c r="K40" i="2"/>
  <c r="K51" i="2"/>
  <c r="K77" i="2"/>
  <c r="K45" i="2"/>
  <c r="K55" i="2"/>
  <c r="K56" i="2"/>
  <c r="K60" i="2"/>
  <c r="K37" i="2"/>
  <c r="K18" i="2"/>
  <c r="K38" i="2"/>
  <c r="K21" i="2"/>
  <c r="K47" i="2"/>
  <c r="K58" i="2"/>
  <c r="K41" i="2"/>
  <c r="K68" i="2"/>
  <c r="K2" i="2"/>
  <c r="K31" i="2"/>
  <c r="K32" i="2"/>
  <c r="K46" i="2"/>
  <c r="R9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<sst xmlns="http://schemas.openxmlformats.org/spreadsheetml/2006/main" count="941" uniqueCount="167">
  <si>
    <t>male</t>
  </si>
  <si>
    <t>flauta</t>
  </si>
  <si>
    <t>missed</t>
  </si>
  <si>
    <t>MjRtYWxlZmxhdXRh</t>
  </si>
  <si>
    <t>NO</t>
  </si>
  <si>
    <t>MjRtYWxlTk8=</t>
  </si>
  <si>
    <t>female</t>
  </si>
  <si>
    <t>MjRmZW1hbGVOTw==</t>
  </si>
  <si>
    <t>media</t>
  </si>
  <si>
    <t>MjZtYWxlbWVkaWE=</t>
  </si>
  <si>
    <t xml:space="preserve">guitarra piano </t>
  </si>
  <si>
    <t>MjZtYWxlZ3VpdGFycmEgcGlhbm8g</t>
  </si>
  <si>
    <t>MjNmZW1hbGVOTw==</t>
  </si>
  <si>
    <t>teclado guitarra</t>
  </si>
  <si>
    <t>MjNtYWxldGVjbGFkbyBndWl0YXJyYQ==</t>
  </si>
  <si>
    <t>correct(4615ms)</t>
  </si>
  <si>
    <t>guitarra</t>
  </si>
  <si>
    <t>MjNtYWxlZ3VpdGFycmE=</t>
  </si>
  <si>
    <t>guitarra piano bajo</t>
  </si>
  <si>
    <t>MjVtYWxlZ3VpdGFycmEgcGlhbm8gYmFqbw==</t>
  </si>
  <si>
    <t>guitarra canto</t>
  </si>
  <si>
    <t>MjNtYWxlZ3VpdGFycmEgY2FudG8=</t>
  </si>
  <si>
    <t>correct(3099ms)</t>
  </si>
  <si>
    <t>Flauta</t>
  </si>
  <si>
    <t>MjJtYWxlRmxhdXRh</t>
  </si>
  <si>
    <t>no</t>
  </si>
  <si>
    <t>MjRtYWxlbm8=</t>
  </si>
  <si>
    <t>MjNmZW1hbGVubw==</t>
  </si>
  <si>
    <t>compositor</t>
  </si>
  <si>
    <t>MjNtYWxlY29tcG9zaXRvcg==</t>
  </si>
  <si>
    <t>MjVtYWxlbm8=</t>
  </si>
  <si>
    <t>No</t>
  </si>
  <si>
    <t>MjVtYWxlTm8=</t>
  </si>
  <si>
    <t>flauta "medio"</t>
  </si>
  <si>
    <t>MjNtYWxlZmxhdXRhICJtZWRpbyI=</t>
  </si>
  <si>
    <t>guitarra canto flauta</t>
  </si>
  <si>
    <t>MjVtYWxlZ3VpdGFycmEgY2FudG8gZmxhdXRh</t>
  </si>
  <si>
    <t>MjJtYWxlTk8=</t>
  </si>
  <si>
    <t>Age</t>
  </si>
  <si>
    <t>Gender</t>
  </si>
  <si>
    <t>Experience</t>
  </si>
  <si>
    <t>Trial</t>
  </si>
  <si>
    <t>Window Size</t>
  </si>
  <si>
    <t>Correlation Threshold</t>
  </si>
  <si>
    <t>Result</t>
  </si>
  <si>
    <t>Shifting</t>
  </si>
  <si>
    <t>ID</t>
  </si>
  <si>
    <t>Raw-Result</t>
  </si>
  <si>
    <t>Activation time</t>
  </si>
  <si>
    <t>Best six?</t>
  </si>
  <si>
    <t>Concatenated</t>
  </si>
  <si>
    <t>Activation time all users</t>
  </si>
  <si>
    <t>percent correct activation best 6 users</t>
  </si>
  <si>
    <t>Trial number</t>
  </si>
  <si>
    <t>Trial number best 6 users</t>
  </si>
  <si>
    <t>correct</t>
  </si>
  <si>
    <t>error</t>
  </si>
  <si>
    <t>2i36s-180-trial1</t>
  </si>
  <si>
    <t>0.99</t>
  </si>
  <si>
    <t>correct(4270ms)</t>
  </si>
  <si>
    <t>2i36s-180-trial4</t>
  </si>
  <si>
    <t>correct(4640ms)</t>
  </si>
  <si>
    <t>2i36s-0-trial1</t>
  </si>
  <si>
    <t>correct(6260ms)</t>
  </si>
  <si>
    <t>2i36s-0-trial2</t>
  </si>
  <si>
    <t>correct(6363ms)</t>
  </si>
  <si>
    <t>2i36s-0-trial3</t>
  </si>
  <si>
    <t>correct(5210ms)</t>
  </si>
  <si>
    <t>2i36s-0-trial4</t>
  </si>
  <si>
    <t>correct(7640ms)</t>
  </si>
  <si>
    <t>2i36s-180-trial2</t>
  </si>
  <si>
    <t>error(0deg)</t>
  </si>
  <si>
    <t>2i36s-180-trial3</t>
  </si>
  <si>
    <t>correct(7689ms)</t>
  </si>
  <si>
    <t>correct(2287ms)</t>
  </si>
  <si>
    <t>error(180deg)</t>
  </si>
  <si>
    <t>correct(3642ms)</t>
  </si>
  <si>
    <t>correct(3789ms)</t>
  </si>
  <si>
    <t>correct(5890ms)</t>
  </si>
  <si>
    <t>correct(3721ms)</t>
  </si>
  <si>
    <t>correct(14670ms)</t>
  </si>
  <si>
    <t>correct(6201ms)</t>
  </si>
  <si>
    <t>correct(3782ms)</t>
  </si>
  <si>
    <t>correct(3777ms)</t>
  </si>
  <si>
    <t>correct(7199ms)</t>
  </si>
  <si>
    <t>correct(6461ms)</t>
  </si>
  <si>
    <t>correct(3852ms)</t>
  </si>
  <si>
    <t>correct(3202ms)</t>
  </si>
  <si>
    <t>correct(4770ms)</t>
  </si>
  <si>
    <t>correct(7950ms)</t>
  </si>
  <si>
    <t>correct(9500ms)</t>
  </si>
  <si>
    <t>correct(2942ms)</t>
  </si>
  <si>
    <t>correct(8000ms)</t>
  </si>
  <si>
    <t>correct(2880ms)</t>
  </si>
  <si>
    <t>correct(4040ms)</t>
  </si>
  <si>
    <t>correct(10809ms)</t>
  </si>
  <si>
    <t>correct(2920ms)</t>
  </si>
  <si>
    <t>correct(7930ms)</t>
  </si>
  <si>
    <t>correct(7925ms)</t>
  </si>
  <si>
    <t>correct(5406ms)</t>
  </si>
  <si>
    <t>correct(9170ms)</t>
  </si>
  <si>
    <t>correct(7070ms)</t>
  </si>
  <si>
    <t>correct(3510ms)</t>
  </si>
  <si>
    <t>correct(3920ms)</t>
  </si>
  <si>
    <t>correct(4930ms)</t>
  </si>
  <si>
    <t>correct(3250ms)</t>
  </si>
  <si>
    <t>correct(4129ms)</t>
  </si>
  <si>
    <t>correct(3430ms)</t>
  </si>
  <si>
    <t>correct(5435ms)</t>
  </si>
  <si>
    <t>correct(5053ms)</t>
  </si>
  <si>
    <t>correct(3930ms)</t>
  </si>
  <si>
    <t>correct(6821ms)</t>
  </si>
  <si>
    <t>correct(3630ms)</t>
  </si>
  <si>
    <t>correct(8810ms)</t>
  </si>
  <si>
    <t>correct(11606ms)</t>
  </si>
  <si>
    <t>correct(5740ms)</t>
  </si>
  <si>
    <t>correct(4180ms)</t>
  </si>
  <si>
    <t>correct(3110ms)</t>
  </si>
  <si>
    <t>correct(3070ms)</t>
  </si>
  <si>
    <t>correct(2192ms)</t>
  </si>
  <si>
    <t>correct(3511ms)</t>
  </si>
  <si>
    <t>correct(6884ms)</t>
  </si>
  <si>
    <t>correct(10770ms)</t>
  </si>
  <si>
    <t>correct(6390ms)</t>
  </si>
  <si>
    <t>correct(6713ms)</t>
  </si>
  <si>
    <t>correct(3600ms)</t>
  </si>
  <si>
    <t>correct(7000ms)</t>
  </si>
  <si>
    <t>correct(4557ms)</t>
  </si>
  <si>
    <t>correct(2537ms)</t>
  </si>
  <si>
    <t>correct(7861ms)</t>
  </si>
  <si>
    <t>correct(8920ms)</t>
  </si>
  <si>
    <t>correct(9080ms)</t>
  </si>
  <si>
    <t>correct(7111ms)</t>
  </si>
  <si>
    <t>correct(4335ms)</t>
  </si>
  <si>
    <t>correct(3640ms)</t>
  </si>
  <si>
    <t>correct(3599ms)</t>
  </si>
  <si>
    <t>correct(3676ms)</t>
  </si>
  <si>
    <t>correct(4550ms)</t>
  </si>
  <si>
    <t>correct(3509ms)</t>
  </si>
  <si>
    <t>correct(4329ms)</t>
  </si>
  <si>
    <t>correct(5950ms)</t>
  </si>
  <si>
    <t>correct(4140ms)</t>
  </si>
  <si>
    <t>correct(3990ms)</t>
  </si>
  <si>
    <t>correct(4275ms)</t>
  </si>
  <si>
    <t>correct(3999ms)</t>
  </si>
  <si>
    <t>correct(3000ms)</t>
  </si>
  <si>
    <t>correct(5819ms)</t>
  </si>
  <si>
    <t>correct(3730ms)</t>
  </si>
  <si>
    <t>correct(3560ms)</t>
  </si>
  <si>
    <t>correct(2981ms)</t>
  </si>
  <si>
    <t>correct(6800ms)</t>
  </si>
  <si>
    <t>correct(3520ms)</t>
  </si>
  <si>
    <t>correct(5359ms)</t>
  </si>
  <si>
    <t>correct(7089ms)</t>
  </si>
  <si>
    <t>correct(8521ms)</t>
  </si>
  <si>
    <t>correct(3102ms)</t>
  </si>
  <si>
    <t>correct(2797ms)</t>
  </si>
  <si>
    <t>correct(2816ms)</t>
  </si>
  <si>
    <t>correct(3800ms)</t>
  </si>
  <si>
    <t>correct(6766ms)</t>
  </si>
  <si>
    <t>correct(9566ms)</t>
  </si>
  <si>
    <t>correct(3351ms)</t>
  </si>
  <si>
    <t>correct(3434ms)</t>
  </si>
  <si>
    <t>correct(12730ms)</t>
  </si>
  <si>
    <t>correct(5022ms)</t>
  </si>
  <si>
    <t>percent missed best 6 users</t>
  </si>
  <si>
    <t>percent error best 6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</si>
</sst>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3"/>
  <sheetViews>
    <sheetView topLeftCell="A115" workbookViewId="0">
      <selection activeCell="C162" sqref="C162"/>
    </sheetView>
  </sheetViews>
  <sheetFormatPr baseColWidth="10" defaultColWidth="9.140625" defaultRowHeight="15" x14ac:dyDescent="0.25"/>
  <cols>
    <col min="1" max="1" width="4.42578125" style="1" bestFit="1" customWidth="1"/>
    <col min="2" max="2" width="9.140625" style="1"/>
    <col min="3" max="3" width="18.85546875" style="1" bestFit="1" customWidth="1"/>
    <col min="4" max="5" width="12.42578125" style="1" bestFit="1" customWidth="1"/>
    <col min="6" max="6" width="20.42578125" style="1" bestFit="1" customWidth="1"/>
    <col min="7" max="7" width="16.28515625" style="1" bestFit="1" customWidth="1"/>
    <col min="8" max="8" width="7.85546875" style="1" bestFit="1" customWidth="1"/>
    <col min="9" max="9" width="42.28515625" style="1" bestFit="1" customWidth="1"/>
  </cols>
  <sheetData>
    <row r="1" spans="1:10" s="3" customFormat="1" x14ac:dyDescent="0.25">
      <c r="A1" s="2" t="s">
        <v>38</v>
      </c>
      <c r="B1" s="2" t="s">
        <v>39</v>
      </c>
      <c r="C1" s="2" t="s">
        <v>40</v>
      </c>
      <c r="D1" s="2" t="s">
        <v>41</v>
      </c>
      <c r="E1" s="2" t="s">
        <v>42</v>
      </c>
      <c r="F1" s="2" t="s">
        <v>43</v>
      </c>
      <c r="G1" s="2" t="s">
        <v>47</v>
      </c>
      <c r="H1" s="2" t="s">
        <v>45</v>
      </c>
      <c r="I1" s="2" t="s">
        <v>46</v>
      </c>
      <c r="J1" s="2"/>
    </row>
    <row r="2" spans="1:10" x14ac:dyDescent="0.25">
      <c r="A2">
        <v>24</v>
      </c>
      <c r="B2" t="s">
        <v>0</v>
      </c>
      <c r="C2" t="s">
        <v>1</v>
      </c>
      <c r="D2" t="s">
        <v>57</v>
      </c>
      <c r="E2">
        <v>70</v>
      </c>
      <c r="F2" t="s">
        <v>58</v>
      </c>
      <c r="G2" t="s">
        <v>59</v>
      </c>
      <c r="H2">
        <v>18</v>
      </c>
      <c r="I2" t="s">
        <v>3</v>
      </c>
    </row>
    <row r="3" spans="1:10" x14ac:dyDescent="0.25">
      <c r="A3">
        <v>24</v>
      </c>
      <c r="B3" t="s">
        <v>0</v>
      </c>
      <c r="C3" t="s">
        <v>1</v>
      </c>
      <c r="D3" t="s">
        <v>60</v>
      </c>
      <c r="E3">
        <v>70</v>
      </c>
      <c r="F3" t="s">
        <v>58</v>
      </c>
      <c r="G3" t="s">
        <v>61</v>
      </c>
      <c r="H3">
        <v>18</v>
      </c>
      <c r="I3" t="s">
        <v>3</v>
      </c>
    </row>
    <row r="4" spans="1:10" x14ac:dyDescent="0.25">
      <c r="A4">
        <v>24</v>
      </c>
      <c r="B4" t="s">
        <v>0</v>
      </c>
      <c r="C4" t="s">
        <v>1</v>
      </c>
      <c r="D4" t="s">
        <v>62</v>
      </c>
      <c r="E4">
        <v>70</v>
      </c>
      <c r="F4" t="s">
        <v>58</v>
      </c>
      <c r="G4" t="s">
        <v>63</v>
      </c>
      <c r="H4">
        <v>18</v>
      </c>
      <c r="I4" t="s">
        <v>3</v>
      </c>
    </row>
    <row r="5" spans="1:10" x14ac:dyDescent="0.25">
      <c r="A5">
        <v>24</v>
      </c>
      <c r="B5" t="s">
        <v>0</v>
      </c>
      <c r="C5" t="s">
        <v>1</v>
      </c>
      <c r="D5" t="s">
        <v>64</v>
      </c>
      <c r="E5">
        <v>70</v>
      </c>
      <c r="F5" t="s">
        <v>58</v>
      </c>
      <c r="G5" t="s">
        <v>65</v>
      </c>
      <c r="H5">
        <v>18</v>
      </c>
      <c r="I5" t="s">
        <v>3</v>
      </c>
    </row>
    <row r="6" spans="1:10" x14ac:dyDescent="0.25">
      <c r="A6">
        <v>24</v>
      </c>
      <c r="B6" t="s">
        <v>0</v>
      </c>
      <c r="C6" t="s">
        <v>1</v>
      </c>
      <c r="D6" t="s">
        <v>66</v>
      </c>
      <c r="E6">
        <v>70</v>
      </c>
      <c r="F6" t="s">
        <v>58</v>
      </c>
      <c r="G6" t="s">
        <v>67</v>
      </c>
      <c r="H6">
        <v>18</v>
      </c>
      <c r="I6" t="s">
        <v>3</v>
      </c>
    </row>
    <row r="7" spans="1:10" x14ac:dyDescent="0.25">
      <c r="A7">
        <v>24</v>
      </c>
      <c r="B7" t="s">
        <v>0</v>
      </c>
      <c r="C7" t="s">
        <v>1</v>
      </c>
      <c r="D7" t="s">
        <v>68</v>
      </c>
      <c r="E7">
        <v>70</v>
      </c>
      <c r="F7" t="s">
        <v>58</v>
      </c>
      <c r="G7" t="s">
        <v>69</v>
      </c>
      <c r="H7">
        <v>18</v>
      </c>
      <c r="I7" t="s">
        <v>3</v>
      </c>
    </row>
    <row r="8" spans="1:10" x14ac:dyDescent="0.25">
      <c r="A8">
        <v>24</v>
      </c>
      <c r="B8" t="s">
        <v>0</v>
      </c>
      <c r="C8" t="s">
        <v>1</v>
      </c>
      <c r="D8" t="s">
        <v>70</v>
      </c>
      <c r="E8">
        <v>70</v>
      </c>
      <c r="F8" t="s">
        <v>58</v>
      </c>
      <c r="G8" t="s">
        <v>71</v>
      </c>
      <c r="H8">
        <v>18</v>
      </c>
      <c r="I8" t="s">
        <v>3</v>
      </c>
    </row>
    <row r="9" spans="1:10" x14ac:dyDescent="0.25">
      <c r="A9">
        <v>24</v>
      </c>
      <c r="B9" t="s">
        <v>0</v>
      </c>
      <c r="C9" t="s">
        <v>1</v>
      </c>
      <c r="D9" t="s">
        <v>72</v>
      </c>
      <c r="E9">
        <v>70</v>
      </c>
      <c r="F9" t="s">
        <v>58</v>
      </c>
      <c r="G9" t="s">
        <v>73</v>
      </c>
      <c r="H9">
        <v>18</v>
      </c>
      <c r="I9" t="s">
        <v>3</v>
      </c>
    </row>
    <row r="10" spans="1:10" x14ac:dyDescent="0.25">
      <c r="A10">
        <v>24</v>
      </c>
      <c r="B10" t="s">
        <v>0</v>
      </c>
      <c r="C10" t="s">
        <v>4</v>
      </c>
      <c r="D10" t="s">
        <v>66</v>
      </c>
      <c r="E10">
        <v>70</v>
      </c>
      <c r="F10" t="s">
        <v>58</v>
      </c>
      <c r="G10" t="s">
        <v>74</v>
      </c>
      <c r="H10">
        <v>18</v>
      </c>
      <c r="I10" t="s">
        <v>5</v>
      </c>
    </row>
    <row r="11" spans="1:10" x14ac:dyDescent="0.25">
      <c r="A11">
        <v>24</v>
      </c>
      <c r="B11" t="s">
        <v>0</v>
      </c>
      <c r="C11" t="s">
        <v>4</v>
      </c>
      <c r="D11" t="s">
        <v>60</v>
      </c>
      <c r="E11">
        <v>70</v>
      </c>
      <c r="F11" t="s">
        <v>58</v>
      </c>
      <c r="G11" t="s">
        <v>71</v>
      </c>
      <c r="H11">
        <v>18</v>
      </c>
      <c r="I11" t="s">
        <v>5</v>
      </c>
    </row>
    <row r="12" spans="1:10" x14ac:dyDescent="0.25">
      <c r="A12">
        <v>24</v>
      </c>
      <c r="B12" t="s">
        <v>0</v>
      </c>
      <c r="C12" t="s">
        <v>4</v>
      </c>
      <c r="D12" t="s">
        <v>62</v>
      </c>
      <c r="E12">
        <v>70</v>
      </c>
      <c r="F12" t="s">
        <v>58</v>
      </c>
      <c r="G12" t="s">
        <v>75</v>
      </c>
      <c r="H12">
        <v>18</v>
      </c>
      <c r="I12" t="s">
        <v>5</v>
      </c>
    </row>
    <row r="13" spans="1:10" x14ac:dyDescent="0.25">
      <c r="A13">
        <v>24</v>
      </c>
      <c r="B13" t="s">
        <v>0</v>
      </c>
      <c r="C13" t="s">
        <v>4</v>
      </c>
      <c r="D13" t="s">
        <v>64</v>
      </c>
      <c r="E13">
        <v>70</v>
      </c>
      <c r="F13" t="s">
        <v>58</v>
      </c>
      <c r="G13" t="s">
        <v>76</v>
      </c>
      <c r="H13">
        <v>18</v>
      </c>
      <c r="I13" t="s">
        <v>5</v>
      </c>
    </row>
    <row r="14" spans="1:10" x14ac:dyDescent="0.25">
      <c r="A14">
        <v>24</v>
      </c>
      <c r="B14" t="s">
        <v>0</v>
      </c>
      <c r="C14" t="s">
        <v>4</v>
      </c>
      <c r="D14" t="s">
        <v>68</v>
      </c>
      <c r="E14">
        <v>70</v>
      </c>
      <c r="F14" t="s">
        <v>58</v>
      </c>
      <c r="G14" t="s">
        <v>75</v>
      </c>
      <c r="H14">
        <v>18</v>
      </c>
      <c r="I14" t="s">
        <v>5</v>
      </c>
    </row>
    <row r="15" spans="1:10" x14ac:dyDescent="0.25">
      <c r="A15">
        <v>24</v>
      </c>
      <c r="B15" t="s">
        <v>0</v>
      </c>
      <c r="C15" t="s">
        <v>4</v>
      </c>
      <c r="D15" t="s">
        <v>57</v>
      </c>
      <c r="E15">
        <v>70</v>
      </c>
      <c r="F15" t="s">
        <v>58</v>
      </c>
      <c r="G15" t="s">
        <v>71</v>
      </c>
      <c r="H15">
        <v>18</v>
      </c>
      <c r="I15" t="s">
        <v>5</v>
      </c>
    </row>
    <row r="16" spans="1:10" x14ac:dyDescent="0.25">
      <c r="A16">
        <v>24</v>
      </c>
      <c r="B16" t="s">
        <v>0</v>
      </c>
      <c r="C16" t="s">
        <v>4</v>
      </c>
      <c r="D16" t="s">
        <v>70</v>
      </c>
      <c r="E16">
        <v>70</v>
      </c>
      <c r="F16" t="s">
        <v>58</v>
      </c>
      <c r="G16" t="s">
        <v>2</v>
      </c>
      <c r="H16">
        <v>18</v>
      </c>
      <c r="I16" t="s">
        <v>5</v>
      </c>
    </row>
    <row r="17" spans="1:9" x14ac:dyDescent="0.25">
      <c r="A17">
        <v>24</v>
      </c>
      <c r="B17" t="s">
        <v>0</v>
      </c>
      <c r="C17" t="s">
        <v>4</v>
      </c>
      <c r="D17" t="s">
        <v>72</v>
      </c>
      <c r="E17">
        <v>70</v>
      </c>
      <c r="F17" t="s">
        <v>58</v>
      </c>
      <c r="G17" t="s">
        <v>2</v>
      </c>
      <c r="H17">
        <v>18</v>
      </c>
      <c r="I17" t="s">
        <v>5</v>
      </c>
    </row>
    <row r="18" spans="1:9" x14ac:dyDescent="0.25">
      <c r="A18">
        <v>24</v>
      </c>
      <c r="B18" t="s">
        <v>6</v>
      </c>
      <c r="C18" t="s">
        <v>4</v>
      </c>
      <c r="D18" t="s">
        <v>66</v>
      </c>
      <c r="E18">
        <v>70</v>
      </c>
      <c r="F18" t="s">
        <v>58</v>
      </c>
      <c r="G18" t="s">
        <v>77</v>
      </c>
      <c r="H18">
        <v>18</v>
      </c>
      <c r="I18" t="s">
        <v>7</v>
      </c>
    </row>
    <row r="19" spans="1:9" x14ac:dyDescent="0.25">
      <c r="A19">
        <v>24</v>
      </c>
      <c r="B19" t="s">
        <v>6</v>
      </c>
      <c r="C19" t="s">
        <v>4</v>
      </c>
      <c r="D19" t="s">
        <v>70</v>
      </c>
      <c r="E19">
        <v>70</v>
      </c>
      <c r="F19" t="s">
        <v>58</v>
      </c>
      <c r="G19" t="s">
        <v>71</v>
      </c>
      <c r="H19">
        <v>18</v>
      </c>
      <c r="I19" t="s">
        <v>7</v>
      </c>
    </row>
    <row r="20" spans="1:9" x14ac:dyDescent="0.25">
      <c r="A20">
        <v>24</v>
      </c>
      <c r="B20" t="s">
        <v>6</v>
      </c>
      <c r="C20" t="s">
        <v>4</v>
      </c>
      <c r="D20" t="s">
        <v>62</v>
      </c>
      <c r="E20">
        <v>70</v>
      </c>
      <c r="F20" t="s">
        <v>58</v>
      </c>
      <c r="G20" t="s">
        <v>78</v>
      </c>
      <c r="H20">
        <v>18</v>
      </c>
      <c r="I20" t="s">
        <v>7</v>
      </c>
    </row>
    <row r="21" spans="1:9" x14ac:dyDescent="0.25">
      <c r="A21">
        <v>24</v>
      </c>
      <c r="B21" t="s">
        <v>6</v>
      </c>
      <c r="C21" t="s">
        <v>4</v>
      </c>
      <c r="D21" t="s">
        <v>64</v>
      </c>
      <c r="E21">
        <v>70</v>
      </c>
      <c r="F21" t="s">
        <v>58</v>
      </c>
      <c r="G21" t="s">
        <v>79</v>
      </c>
      <c r="H21">
        <v>18</v>
      </c>
      <c r="I21" t="s">
        <v>7</v>
      </c>
    </row>
    <row r="22" spans="1:9" x14ac:dyDescent="0.25">
      <c r="A22">
        <v>24</v>
      </c>
      <c r="B22" t="s">
        <v>6</v>
      </c>
      <c r="C22" t="s">
        <v>4</v>
      </c>
      <c r="D22" t="s">
        <v>68</v>
      </c>
      <c r="E22">
        <v>70</v>
      </c>
      <c r="F22" t="s">
        <v>58</v>
      </c>
      <c r="G22" t="s">
        <v>80</v>
      </c>
      <c r="H22">
        <v>18</v>
      </c>
      <c r="I22" t="s">
        <v>7</v>
      </c>
    </row>
    <row r="23" spans="1:9" x14ac:dyDescent="0.25">
      <c r="A23">
        <v>24</v>
      </c>
      <c r="B23" t="s">
        <v>6</v>
      </c>
      <c r="C23" t="s">
        <v>4</v>
      </c>
      <c r="D23" t="s">
        <v>57</v>
      </c>
      <c r="E23">
        <v>70</v>
      </c>
      <c r="F23" t="s">
        <v>58</v>
      </c>
      <c r="G23" t="s">
        <v>71</v>
      </c>
      <c r="H23">
        <v>18</v>
      </c>
      <c r="I23" t="s">
        <v>7</v>
      </c>
    </row>
    <row r="24" spans="1:9" x14ac:dyDescent="0.25">
      <c r="A24">
        <v>24</v>
      </c>
      <c r="B24" t="s">
        <v>6</v>
      </c>
      <c r="C24" t="s">
        <v>4</v>
      </c>
      <c r="D24" t="s">
        <v>72</v>
      </c>
      <c r="E24">
        <v>70</v>
      </c>
      <c r="F24" t="s">
        <v>58</v>
      </c>
      <c r="G24" t="s">
        <v>81</v>
      </c>
      <c r="H24">
        <v>18</v>
      </c>
      <c r="I24" t="s">
        <v>7</v>
      </c>
    </row>
    <row r="25" spans="1:9" x14ac:dyDescent="0.25">
      <c r="A25">
        <v>24</v>
      </c>
      <c r="B25" t="s">
        <v>6</v>
      </c>
      <c r="C25" t="s">
        <v>4</v>
      </c>
      <c r="D25" t="s">
        <v>60</v>
      </c>
      <c r="E25">
        <v>70</v>
      </c>
      <c r="F25" t="s">
        <v>58</v>
      </c>
      <c r="G25" t="s">
        <v>71</v>
      </c>
      <c r="H25">
        <v>18</v>
      </c>
      <c r="I25" t="s">
        <v>7</v>
      </c>
    </row>
    <row r="26" spans="1:9" x14ac:dyDescent="0.25">
      <c r="A26">
        <v>26</v>
      </c>
      <c r="B26" t="s">
        <v>0</v>
      </c>
      <c r="C26" t="s">
        <v>8</v>
      </c>
      <c r="D26" t="s">
        <v>62</v>
      </c>
      <c r="E26">
        <v>70</v>
      </c>
      <c r="F26" t="s">
        <v>58</v>
      </c>
      <c r="G26" t="s">
        <v>75</v>
      </c>
      <c r="H26">
        <v>18</v>
      </c>
      <c r="I26" t="s">
        <v>9</v>
      </c>
    </row>
    <row r="27" spans="1:9" x14ac:dyDescent="0.25">
      <c r="A27">
        <v>26</v>
      </c>
      <c r="B27" t="s">
        <v>0</v>
      </c>
      <c r="C27" t="s">
        <v>8</v>
      </c>
      <c r="D27" t="s">
        <v>64</v>
      </c>
      <c r="E27">
        <v>70</v>
      </c>
      <c r="F27" t="s">
        <v>58</v>
      </c>
      <c r="G27" t="s">
        <v>75</v>
      </c>
      <c r="H27">
        <v>18</v>
      </c>
      <c r="I27" t="s">
        <v>9</v>
      </c>
    </row>
    <row r="28" spans="1:9" x14ac:dyDescent="0.25">
      <c r="A28">
        <v>26</v>
      </c>
      <c r="B28" t="s">
        <v>0</v>
      </c>
      <c r="C28" t="s">
        <v>8</v>
      </c>
      <c r="D28" t="s">
        <v>66</v>
      </c>
      <c r="E28">
        <v>70</v>
      </c>
      <c r="F28" t="s">
        <v>58</v>
      </c>
      <c r="G28" t="s">
        <v>82</v>
      </c>
      <c r="H28">
        <v>18</v>
      </c>
      <c r="I28" t="s">
        <v>9</v>
      </c>
    </row>
    <row r="29" spans="1:9" x14ac:dyDescent="0.25">
      <c r="A29">
        <v>26</v>
      </c>
      <c r="B29" t="s">
        <v>0</v>
      </c>
      <c r="C29" t="s">
        <v>8</v>
      </c>
      <c r="D29" t="s">
        <v>68</v>
      </c>
      <c r="E29">
        <v>70</v>
      </c>
      <c r="F29" t="s">
        <v>58</v>
      </c>
      <c r="G29" t="s">
        <v>83</v>
      </c>
      <c r="H29">
        <v>18</v>
      </c>
      <c r="I29" t="s">
        <v>9</v>
      </c>
    </row>
    <row r="30" spans="1:9" x14ac:dyDescent="0.25">
      <c r="A30">
        <v>26</v>
      </c>
      <c r="B30" t="s">
        <v>0</v>
      </c>
      <c r="C30" t="s">
        <v>8</v>
      </c>
      <c r="D30" t="s">
        <v>57</v>
      </c>
      <c r="E30">
        <v>70</v>
      </c>
      <c r="F30" t="s">
        <v>58</v>
      </c>
      <c r="G30" t="s">
        <v>84</v>
      </c>
      <c r="H30">
        <v>18</v>
      </c>
      <c r="I30" t="s">
        <v>9</v>
      </c>
    </row>
    <row r="31" spans="1:9" x14ac:dyDescent="0.25">
      <c r="A31">
        <v>26</v>
      </c>
      <c r="B31" t="s">
        <v>0</v>
      </c>
      <c r="C31" t="s">
        <v>8</v>
      </c>
      <c r="D31" t="s">
        <v>70</v>
      </c>
      <c r="E31">
        <v>70</v>
      </c>
      <c r="F31" t="s">
        <v>58</v>
      </c>
      <c r="G31" t="s">
        <v>85</v>
      </c>
      <c r="H31">
        <v>18</v>
      </c>
      <c r="I31" t="s">
        <v>9</v>
      </c>
    </row>
    <row r="32" spans="1:9" x14ac:dyDescent="0.25">
      <c r="A32">
        <v>26</v>
      </c>
      <c r="B32" t="s">
        <v>0</v>
      </c>
      <c r="C32" t="s">
        <v>8</v>
      </c>
      <c r="D32" t="s">
        <v>72</v>
      </c>
      <c r="E32">
        <v>70</v>
      </c>
      <c r="F32" t="s">
        <v>58</v>
      </c>
      <c r="G32" t="s">
        <v>86</v>
      </c>
      <c r="H32">
        <v>18</v>
      </c>
      <c r="I32" t="s">
        <v>9</v>
      </c>
    </row>
    <row r="33" spans="1:9" x14ac:dyDescent="0.25">
      <c r="A33">
        <v>26</v>
      </c>
      <c r="B33" t="s">
        <v>0</v>
      </c>
      <c r="C33" t="s">
        <v>8</v>
      </c>
      <c r="D33" t="s">
        <v>60</v>
      </c>
      <c r="E33">
        <v>70</v>
      </c>
      <c r="F33" t="s">
        <v>58</v>
      </c>
      <c r="G33" t="s">
        <v>87</v>
      </c>
      <c r="H33">
        <v>18</v>
      </c>
      <c r="I33" t="s">
        <v>9</v>
      </c>
    </row>
    <row r="34" spans="1:9" x14ac:dyDescent="0.25">
      <c r="A34">
        <v>26</v>
      </c>
      <c r="B34" t="s">
        <v>0</v>
      </c>
      <c r="C34" t="s">
        <v>10</v>
      </c>
      <c r="D34" t="s">
        <v>66</v>
      </c>
      <c r="E34">
        <v>70</v>
      </c>
      <c r="F34" t="s">
        <v>58</v>
      </c>
      <c r="G34" t="s">
        <v>88</v>
      </c>
      <c r="H34">
        <v>18</v>
      </c>
      <c r="I34" t="s">
        <v>11</v>
      </c>
    </row>
    <row r="35" spans="1:9" x14ac:dyDescent="0.25">
      <c r="A35">
        <v>26</v>
      </c>
      <c r="B35" t="s">
        <v>0</v>
      </c>
      <c r="C35" t="s">
        <v>10</v>
      </c>
      <c r="D35" t="s">
        <v>62</v>
      </c>
      <c r="E35">
        <v>70</v>
      </c>
      <c r="F35" t="s">
        <v>58</v>
      </c>
      <c r="G35" t="s">
        <v>89</v>
      </c>
      <c r="H35">
        <v>18</v>
      </c>
      <c r="I35" t="s">
        <v>11</v>
      </c>
    </row>
    <row r="36" spans="1:9" x14ac:dyDescent="0.25">
      <c r="A36">
        <v>26</v>
      </c>
      <c r="B36" t="s">
        <v>0</v>
      </c>
      <c r="C36" t="s">
        <v>10</v>
      </c>
      <c r="D36" t="s">
        <v>64</v>
      </c>
      <c r="E36">
        <v>70</v>
      </c>
      <c r="F36" t="s">
        <v>58</v>
      </c>
      <c r="G36" t="s">
        <v>90</v>
      </c>
      <c r="H36">
        <v>18</v>
      </c>
      <c r="I36" t="s">
        <v>11</v>
      </c>
    </row>
    <row r="37" spans="1:9" x14ac:dyDescent="0.25">
      <c r="A37">
        <v>26</v>
      </c>
      <c r="B37" t="s">
        <v>0</v>
      </c>
      <c r="C37" t="s">
        <v>10</v>
      </c>
      <c r="D37" t="s">
        <v>68</v>
      </c>
      <c r="E37">
        <v>70</v>
      </c>
      <c r="F37" t="s">
        <v>58</v>
      </c>
      <c r="G37" t="s">
        <v>91</v>
      </c>
      <c r="H37">
        <v>18</v>
      </c>
      <c r="I37" t="s">
        <v>11</v>
      </c>
    </row>
    <row r="38" spans="1:9" x14ac:dyDescent="0.25">
      <c r="A38">
        <v>26</v>
      </c>
      <c r="B38" t="s">
        <v>0</v>
      </c>
      <c r="C38" t="s">
        <v>10</v>
      </c>
      <c r="D38" t="s">
        <v>57</v>
      </c>
      <c r="E38">
        <v>70</v>
      </c>
      <c r="F38" t="s">
        <v>58</v>
      </c>
      <c r="G38" t="s">
        <v>92</v>
      </c>
      <c r="H38">
        <v>18</v>
      </c>
      <c r="I38" t="s">
        <v>11</v>
      </c>
    </row>
    <row r="39" spans="1:9" x14ac:dyDescent="0.25">
      <c r="A39">
        <v>26</v>
      </c>
      <c r="B39" t="s">
        <v>0</v>
      </c>
      <c r="C39" t="s">
        <v>10</v>
      </c>
      <c r="D39" t="s">
        <v>70</v>
      </c>
      <c r="E39">
        <v>70</v>
      </c>
      <c r="F39" t="s">
        <v>58</v>
      </c>
      <c r="G39" t="s">
        <v>93</v>
      </c>
      <c r="H39">
        <v>18</v>
      </c>
      <c r="I39" t="s">
        <v>11</v>
      </c>
    </row>
    <row r="40" spans="1:9" x14ac:dyDescent="0.25">
      <c r="A40">
        <v>26</v>
      </c>
      <c r="B40" t="s">
        <v>0</v>
      </c>
      <c r="C40" t="s">
        <v>10</v>
      </c>
      <c r="D40" t="s">
        <v>72</v>
      </c>
      <c r="E40">
        <v>70</v>
      </c>
      <c r="F40" t="s">
        <v>58</v>
      </c>
      <c r="G40" t="s">
        <v>71</v>
      </c>
      <c r="H40">
        <v>18</v>
      </c>
      <c r="I40" t="s">
        <v>11</v>
      </c>
    </row>
    <row r="41" spans="1:9" x14ac:dyDescent="0.25">
      <c r="A41">
        <v>26</v>
      </c>
      <c r="B41" t="s">
        <v>0</v>
      </c>
      <c r="C41" t="s">
        <v>10</v>
      </c>
      <c r="D41" t="s">
        <v>60</v>
      </c>
      <c r="E41">
        <v>70</v>
      </c>
      <c r="F41" t="s">
        <v>58</v>
      </c>
      <c r="G41" t="s">
        <v>71</v>
      </c>
      <c r="H41">
        <v>18</v>
      </c>
      <c r="I41" t="s">
        <v>11</v>
      </c>
    </row>
    <row r="42" spans="1:9" x14ac:dyDescent="0.25">
      <c r="A42">
        <v>23</v>
      </c>
      <c r="B42" t="s">
        <v>6</v>
      </c>
      <c r="C42" t="s">
        <v>4</v>
      </c>
      <c r="D42" t="s">
        <v>57</v>
      </c>
      <c r="E42">
        <v>70</v>
      </c>
      <c r="F42" t="s">
        <v>58</v>
      </c>
      <c r="G42" t="s">
        <v>94</v>
      </c>
      <c r="H42">
        <v>18</v>
      </c>
      <c r="I42" t="s">
        <v>12</v>
      </c>
    </row>
    <row r="43" spans="1:9" x14ac:dyDescent="0.25">
      <c r="A43">
        <v>23</v>
      </c>
      <c r="B43" t="s">
        <v>6</v>
      </c>
      <c r="C43" t="s">
        <v>4</v>
      </c>
      <c r="D43" t="s">
        <v>64</v>
      </c>
      <c r="E43">
        <v>70</v>
      </c>
      <c r="F43" t="s">
        <v>58</v>
      </c>
      <c r="G43" t="s">
        <v>75</v>
      </c>
      <c r="H43">
        <v>18</v>
      </c>
      <c r="I43" t="s">
        <v>12</v>
      </c>
    </row>
    <row r="44" spans="1:9" x14ac:dyDescent="0.25">
      <c r="A44">
        <v>23</v>
      </c>
      <c r="B44" t="s">
        <v>6</v>
      </c>
      <c r="C44" t="s">
        <v>4</v>
      </c>
      <c r="D44" t="s">
        <v>62</v>
      </c>
      <c r="E44">
        <v>70</v>
      </c>
      <c r="F44" t="s">
        <v>58</v>
      </c>
      <c r="G44" t="s">
        <v>75</v>
      </c>
      <c r="H44">
        <v>18</v>
      </c>
      <c r="I44" t="s">
        <v>12</v>
      </c>
    </row>
    <row r="45" spans="1:9" x14ac:dyDescent="0.25">
      <c r="A45">
        <v>23</v>
      </c>
      <c r="B45" t="s">
        <v>6</v>
      </c>
      <c r="C45" t="s">
        <v>4</v>
      </c>
      <c r="D45" t="s">
        <v>66</v>
      </c>
      <c r="E45">
        <v>70</v>
      </c>
      <c r="F45" t="s">
        <v>58</v>
      </c>
      <c r="G45" t="s">
        <v>75</v>
      </c>
      <c r="H45">
        <v>18</v>
      </c>
      <c r="I45" t="s">
        <v>12</v>
      </c>
    </row>
    <row r="46" spans="1:9" x14ac:dyDescent="0.25">
      <c r="A46">
        <v>23</v>
      </c>
      <c r="B46" t="s">
        <v>6</v>
      </c>
      <c r="C46" t="s">
        <v>4</v>
      </c>
      <c r="D46" t="s">
        <v>68</v>
      </c>
      <c r="E46">
        <v>70</v>
      </c>
      <c r="F46" t="s">
        <v>58</v>
      </c>
      <c r="G46" t="s">
        <v>95</v>
      </c>
      <c r="H46">
        <v>18</v>
      </c>
      <c r="I46" t="s">
        <v>12</v>
      </c>
    </row>
    <row r="47" spans="1:9" x14ac:dyDescent="0.25">
      <c r="A47">
        <v>23</v>
      </c>
      <c r="B47" t="s">
        <v>6</v>
      </c>
      <c r="C47" t="s">
        <v>4</v>
      </c>
      <c r="D47" t="s">
        <v>70</v>
      </c>
      <c r="E47">
        <v>70</v>
      </c>
      <c r="F47" t="s">
        <v>58</v>
      </c>
      <c r="G47" t="s">
        <v>22</v>
      </c>
      <c r="H47">
        <v>18</v>
      </c>
      <c r="I47" t="s">
        <v>12</v>
      </c>
    </row>
    <row r="48" spans="1:9" x14ac:dyDescent="0.25">
      <c r="A48">
        <v>23</v>
      </c>
      <c r="B48" t="s">
        <v>6</v>
      </c>
      <c r="C48" t="s">
        <v>4</v>
      </c>
      <c r="D48" t="s">
        <v>72</v>
      </c>
      <c r="E48">
        <v>70</v>
      </c>
      <c r="F48" t="s">
        <v>58</v>
      </c>
      <c r="G48" t="s">
        <v>96</v>
      </c>
      <c r="H48">
        <v>18</v>
      </c>
      <c r="I48" t="s">
        <v>12</v>
      </c>
    </row>
    <row r="49" spans="1:9" x14ac:dyDescent="0.25">
      <c r="A49">
        <v>23</v>
      </c>
      <c r="B49" t="s">
        <v>6</v>
      </c>
      <c r="C49" t="s">
        <v>4</v>
      </c>
      <c r="D49" t="s">
        <v>60</v>
      </c>
      <c r="E49">
        <v>70</v>
      </c>
      <c r="F49" t="s">
        <v>58</v>
      </c>
      <c r="G49" t="s">
        <v>71</v>
      </c>
      <c r="H49">
        <v>18</v>
      </c>
      <c r="I49" t="s">
        <v>12</v>
      </c>
    </row>
    <row r="50" spans="1:9" x14ac:dyDescent="0.25">
      <c r="A50">
        <v>23</v>
      </c>
      <c r="B50" t="s">
        <v>0</v>
      </c>
      <c r="C50" t="s">
        <v>13</v>
      </c>
      <c r="D50" t="s">
        <v>68</v>
      </c>
      <c r="E50">
        <v>70</v>
      </c>
      <c r="F50" t="s">
        <v>58</v>
      </c>
      <c r="G50" t="s">
        <v>97</v>
      </c>
      <c r="H50">
        <v>18</v>
      </c>
      <c r="I50" t="s">
        <v>14</v>
      </c>
    </row>
    <row r="51" spans="1:9" x14ac:dyDescent="0.25">
      <c r="A51">
        <v>23</v>
      </c>
      <c r="B51" t="s">
        <v>0</v>
      </c>
      <c r="C51" t="s">
        <v>13</v>
      </c>
      <c r="D51" t="s">
        <v>62</v>
      </c>
      <c r="E51">
        <v>70</v>
      </c>
      <c r="F51" t="s">
        <v>58</v>
      </c>
      <c r="G51" t="s">
        <v>98</v>
      </c>
      <c r="H51">
        <v>18</v>
      </c>
      <c r="I51" t="s">
        <v>14</v>
      </c>
    </row>
    <row r="52" spans="1:9" x14ac:dyDescent="0.25">
      <c r="A52">
        <v>23</v>
      </c>
      <c r="B52" t="s">
        <v>0</v>
      </c>
      <c r="C52" t="s">
        <v>13</v>
      </c>
      <c r="D52" t="s">
        <v>64</v>
      </c>
      <c r="E52">
        <v>70</v>
      </c>
      <c r="F52" t="s">
        <v>58</v>
      </c>
      <c r="G52" t="s">
        <v>99</v>
      </c>
      <c r="H52">
        <v>18</v>
      </c>
      <c r="I52" t="s">
        <v>14</v>
      </c>
    </row>
    <row r="53" spans="1:9" x14ac:dyDescent="0.25">
      <c r="A53">
        <v>23</v>
      </c>
      <c r="B53" t="s">
        <v>0</v>
      </c>
      <c r="C53" t="s">
        <v>13</v>
      </c>
      <c r="D53" t="s">
        <v>66</v>
      </c>
      <c r="E53">
        <v>70</v>
      </c>
      <c r="F53" t="s">
        <v>58</v>
      </c>
      <c r="G53" t="s">
        <v>100</v>
      </c>
      <c r="H53">
        <v>18</v>
      </c>
      <c r="I53" t="s">
        <v>14</v>
      </c>
    </row>
    <row r="54" spans="1:9" x14ac:dyDescent="0.25">
      <c r="A54">
        <v>23</v>
      </c>
      <c r="B54" t="s">
        <v>0</v>
      </c>
      <c r="C54" t="s">
        <v>13</v>
      </c>
      <c r="D54" t="s">
        <v>57</v>
      </c>
      <c r="E54">
        <v>70</v>
      </c>
      <c r="F54" t="s">
        <v>58</v>
      </c>
      <c r="G54" t="s">
        <v>101</v>
      </c>
      <c r="H54">
        <v>18</v>
      </c>
      <c r="I54" t="s">
        <v>14</v>
      </c>
    </row>
    <row r="55" spans="1:9" x14ac:dyDescent="0.25">
      <c r="A55">
        <v>23</v>
      </c>
      <c r="B55" t="s">
        <v>0</v>
      </c>
      <c r="C55" t="s">
        <v>13</v>
      </c>
      <c r="D55" t="s">
        <v>70</v>
      </c>
      <c r="E55">
        <v>70</v>
      </c>
      <c r="F55" t="s">
        <v>58</v>
      </c>
      <c r="G55" t="s">
        <v>102</v>
      </c>
      <c r="H55">
        <v>18</v>
      </c>
      <c r="I55" t="s">
        <v>14</v>
      </c>
    </row>
    <row r="56" spans="1:9" x14ac:dyDescent="0.25">
      <c r="A56">
        <v>23</v>
      </c>
      <c r="B56" t="s">
        <v>0</v>
      </c>
      <c r="C56" t="s">
        <v>13</v>
      </c>
      <c r="D56" t="s">
        <v>72</v>
      </c>
      <c r="E56">
        <v>70</v>
      </c>
      <c r="F56" t="s">
        <v>58</v>
      </c>
      <c r="G56" t="s">
        <v>103</v>
      </c>
      <c r="H56">
        <v>18</v>
      </c>
      <c r="I56" t="s">
        <v>14</v>
      </c>
    </row>
    <row r="57" spans="1:9" x14ac:dyDescent="0.25">
      <c r="A57">
        <v>23</v>
      </c>
      <c r="B57" t="s">
        <v>0</v>
      </c>
      <c r="C57" t="s">
        <v>13</v>
      </c>
      <c r="D57" t="s">
        <v>60</v>
      </c>
      <c r="E57">
        <v>70</v>
      </c>
      <c r="F57" t="s">
        <v>58</v>
      </c>
      <c r="G57" t="s">
        <v>104</v>
      </c>
      <c r="H57">
        <v>18</v>
      </c>
      <c r="I57" t="s">
        <v>14</v>
      </c>
    </row>
    <row r="58" spans="1:9" x14ac:dyDescent="0.25">
      <c r="A58">
        <v>23</v>
      </c>
      <c r="B58" t="s">
        <v>0</v>
      </c>
      <c r="C58" t="s">
        <v>16</v>
      </c>
      <c r="D58" t="s">
        <v>62</v>
      </c>
      <c r="E58">
        <v>70</v>
      </c>
      <c r="F58" t="s">
        <v>58</v>
      </c>
      <c r="G58" t="s">
        <v>105</v>
      </c>
      <c r="H58">
        <v>18</v>
      </c>
      <c r="I58" t="s">
        <v>17</v>
      </c>
    </row>
    <row r="59" spans="1:9" x14ac:dyDescent="0.25">
      <c r="A59">
        <v>23</v>
      </c>
      <c r="B59" t="s">
        <v>0</v>
      </c>
      <c r="C59" t="s">
        <v>16</v>
      </c>
      <c r="D59" t="s">
        <v>68</v>
      </c>
      <c r="E59">
        <v>70</v>
      </c>
      <c r="F59" t="s">
        <v>58</v>
      </c>
      <c r="G59" t="s">
        <v>2</v>
      </c>
      <c r="H59">
        <v>18</v>
      </c>
      <c r="I59" t="s">
        <v>17</v>
      </c>
    </row>
    <row r="60" spans="1:9" x14ac:dyDescent="0.25">
      <c r="A60">
        <v>23</v>
      </c>
      <c r="B60" t="s">
        <v>0</v>
      </c>
      <c r="C60" t="s">
        <v>16</v>
      </c>
      <c r="D60" t="s">
        <v>64</v>
      </c>
      <c r="E60">
        <v>70</v>
      </c>
      <c r="F60" t="s">
        <v>58</v>
      </c>
      <c r="G60" t="s">
        <v>106</v>
      </c>
      <c r="H60">
        <v>18</v>
      </c>
      <c r="I60" t="s">
        <v>17</v>
      </c>
    </row>
    <row r="61" spans="1:9" x14ac:dyDescent="0.25">
      <c r="A61">
        <v>23</v>
      </c>
      <c r="B61" t="s">
        <v>0</v>
      </c>
      <c r="C61" t="s">
        <v>16</v>
      </c>
      <c r="D61" t="s">
        <v>66</v>
      </c>
      <c r="E61">
        <v>70</v>
      </c>
      <c r="F61" t="s">
        <v>58</v>
      </c>
      <c r="G61" t="s">
        <v>2</v>
      </c>
      <c r="H61">
        <v>18</v>
      </c>
      <c r="I61" t="s">
        <v>17</v>
      </c>
    </row>
    <row r="62" spans="1:9" x14ac:dyDescent="0.25">
      <c r="A62">
        <v>23</v>
      </c>
      <c r="B62" t="s">
        <v>0</v>
      </c>
      <c r="C62" t="s">
        <v>16</v>
      </c>
      <c r="D62" t="s">
        <v>57</v>
      </c>
      <c r="E62">
        <v>70</v>
      </c>
      <c r="F62" t="s">
        <v>58</v>
      </c>
      <c r="G62" t="s">
        <v>107</v>
      </c>
      <c r="H62">
        <v>18</v>
      </c>
      <c r="I62" t="s">
        <v>17</v>
      </c>
    </row>
    <row r="63" spans="1:9" x14ac:dyDescent="0.25">
      <c r="A63">
        <v>23</v>
      </c>
      <c r="B63" t="s">
        <v>0</v>
      </c>
      <c r="C63" t="s">
        <v>16</v>
      </c>
      <c r="D63" t="s">
        <v>70</v>
      </c>
      <c r="E63">
        <v>70</v>
      </c>
      <c r="F63" t="s">
        <v>58</v>
      </c>
      <c r="G63" t="s">
        <v>108</v>
      </c>
      <c r="H63">
        <v>18</v>
      </c>
      <c r="I63" t="s">
        <v>17</v>
      </c>
    </row>
    <row r="64" spans="1:9" x14ac:dyDescent="0.25">
      <c r="A64">
        <v>23</v>
      </c>
      <c r="B64" t="s">
        <v>0</v>
      </c>
      <c r="C64" t="s">
        <v>16</v>
      </c>
      <c r="D64" t="s">
        <v>72</v>
      </c>
      <c r="E64">
        <v>70</v>
      </c>
      <c r="F64" t="s">
        <v>58</v>
      </c>
      <c r="G64" t="s">
        <v>109</v>
      </c>
      <c r="H64">
        <v>18</v>
      </c>
      <c r="I64" t="s">
        <v>17</v>
      </c>
    </row>
    <row r="65" spans="1:9" x14ac:dyDescent="0.25">
      <c r="A65">
        <v>23</v>
      </c>
      <c r="B65" t="s">
        <v>0</v>
      </c>
      <c r="C65" t="s">
        <v>16</v>
      </c>
      <c r="D65" t="s">
        <v>60</v>
      </c>
      <c r="E65">
        <v>70</v>
      </c>
      <c r="F65" t="s">
        <v>58</v>
      </c>
      <c r="G65" t="s">
        <v>110</v>
      </c>
      <c r="H65">
        <v>18</v>
      </c>
      <c r="I65" t="s">
        <v>17</v>
      </c>
    </row>
    <row r="66" spans="1:9" x14ac:dyDescent="0.25">
      <c r="A66">
        <v>25</v>
      </c>
      <c r="B66" t="s">
        <v>0</v>
      </c>
      <c r="C66" t="s">
        <v>18</v>
      </c>
      <c r="D66" t="s">
        <v>62</v>
      </c>
      <c r="E66">
        <v>70</v>
      </c>
      <c r="F66" t="s">
        <v>58</v>
      </c>
      <c r="G66" t="s">
        <v>2</v>
      </c>
      <c r="H66">
        <v>18</v>
      </c>
      <c r="I66" t="s">
        <v>19</v>
      </c>
    </row>
    <row r="67" spans="1:9" x14ac:dyDescent="0.25">
      <c r="A67">
        <v>25</v>
      </c>
      <c r="B67" t="s">
        <v>0</v>
      </c>
      <c r="C67" t="s">
        <v>18</v>
      </c>
      <c r="D67" t="s">
        <v>64</v>
      </c>
      <c r="E67">
        <v>70</v>
      </c>
      <c r="F67" t="s">
        <v>58</v>
      </c>
      <c r="G67" t="s">
        <v>75</v>
      </c>
      <c r="H67">
        <v>18</v>
      </c>
      <c r="I67" t="s">
        <v>19</v>
      </c>
    </row>
    <row r="68" spans="1:9" x14ac:dyDescent="0.25">
      <c r="A68">
        <v>25</v>
      </c>
      <c r="B68" t="s">
        <v>0</v>
      </c>
      <c r="C68" t="s">
        <v>18</v>
      </c>
      <c r="D68" t="s">
        <v>66</v>
      </c>
      <c r="E68">
        <v>70</v>
      </c>
      <c r="F68" t="s">
        <v>58</v>
      </c>
      <c r="G68" t="s">
        <v>111</v>
      </c>
      <c r="H68">
        <v>18</v>
      </c>
      <c r="I68" t="s">
        <v>19</v>
      </c>
    </row>
    <row r="69" spans="1:9" x14ac:dyDescent="0.25">
      <c r="A69">
        <v>25</v>
      </c>
      <c r="B69" t="s">
        <v>0</v>
      </c>
      <c r="C69" t="s">
        <v>18</v>
      </c>
      <c r="D69" t="s">
        <v>70</v>
      </c>
      <c r="E69">
        <v>70</v>
      </c>
      <c r="F69" t="s">
        <v>58</v>
      </c>
      <c r="G69" t="s">
        <v>71</v>
      </c>
      <c r="H69">
        <v>18</v>
      </c>
      <c r="I69" t="s">
        <v>19</v>
      </c>
    </row>
    <row r="70" spans="1:9" x14ac:dyDescent="0.25">
      <c r="A70">
        <v>25</v>
      </c>
      <c r="B70" t="s">
        <v>0</v>
      </c>
      <c r="C70" t="s">
        <v>18</v>
      </c>
      <c r="D70" t="s">
        <v>68</v>
      </c>
      <c r="E70">
        <v>70</v>
      </c>
      <c r="F70" t="s">
        <v>58</v>
      </c>
      <c r="G70" t="s">
        <v>2</v>
      </c>
      <c r="H70">
        <v>18</v>
      </c>
      <c r="I70" t="s">
        <v>19</v>
      </c>
    </row>
    <row r="71" spans="1:9" x14ac:dyDescent="0.25">
      <c r="A71">
        <v>25</v>
      </c>
      <c r="B71" t="s">
        <v>0</v>
      </c>
      <c r="C71" t="s">
        <v>18</v>
      </c>
      <c r="D71" t="s">
        <v>57</v>
      </c>
      <c r="E71">
        <v>70</v>
      </c>
      <c r="F71" t="s">
        <v>58</v>
      </c>
      <c r="G71" t="s">
        <v>2</v>
      </c>
      <c r="H71">
        <v>18</v>
      </c>
      <c r="I71" t="s">
        <v>19</v>
      </c>
    </row>
    <row r="72" spans="1:9" x14ac:dyDescent="0.25">
      <c r="A72">
        <v>25</v>
      </c>
      <c r="B72" t="s">
        <v>0</v>
      </c>
      <c r="C72" t="s">
        <v>18</v>
      </c>
      <c r="D72" t="s">
        <v>72</v>
      </c>
      <c r="E72">
        <v>70</v>
      </c>
      <c r="F72" t="s">
        <v>58</v>
      </c>
      <c r="G72" t="s">
        <v>112</v>
      </c>
      <c r="H72">
        <v>18</v>
      </c>
      <c r="I72" t="s">
        <v>19</v>
      </c>
    </row>
    <row r="73" spans="1:9" x14ac:dyDescent="0.25">
      <c r="A73">
        <v>25</v>
      </c>
      <c r="B73" t="s">
        <v>0</v>
      </c>
      <c r="C73" t="s">
        <v>18</v>
      </c>
      <c r="D73" t="s">
        <v>60</v>
      </c>
      <c r="E73">
        <v>70</v>
      </c>
      <c r="F73" t="s">
        <v>58</v>
      </c>
      <c r="G73" t="s">
        <v>113</v>
      </c>
      <c r="H73">
        <v>18</v>
      </c>
      <c r="I73" t="s">
        <v>19</v>
      </c>
    </row>
    <row r="74" spans="1:9" x14ac:dyDescent="0.25">
      <c r="A74">
        <v>23</v>
      </c>
      <c r="B74" t="s">
        <v>0</v>
      </c>
      <c r="C74" t="s">
        <v>20</v>
      </c>
      <c r="D74" t="s">
        <v>62</v>
      </c>
      <c r="E74">
        <v>70</v>
      </c>
      <c r="F74" t="s">
        <v>58</v>
      </c>
      <c r="G74" t="s">
        <v>114</v>
      </c>
      <c r="H74">
        <v>18</v>
      </c>
      <c r="I74" t="s">
        <v>21</v>
      </c>
    </row>
    <row r="75" spans="1:9" x14ac:dyDescent="0.25">
      <c r="A75">
        <v>23</v>
      </c>
      <c r="B75" t="s">
        <v>0</v>
      </c>
      <c r="C75" t="s">
        <v>20</v>
      </c>
      <c r="D75" t="s">
        <v>64</v>
      </c>
      <c r="E75">
        <v>70</v>
      </c>
      <c r="F75" t="s">
        <v>58</v>
      </c>
      <c r="G75" t="s">
        <v>115</v>
      </c>
      <c r="H75">
        <v>18</v>
      </c>
      <c r="I75" t="s">
        <v>21</v>
      </c>
    </row>
    <row r="76" spans="1:9" x14ac:dyDescent="0.25">
      <c r="A76">
        <v>23</v>
      </c>
      <c r="B76" t="s">
        <v>0</v>
      </c>
      <c r="C76" t="s">
        <v>20</v>
      </c>
      <c r="D76" t="s">
        <v>66</v>
      </c>
      <c r="E76">
        <v>70</v>
      </c>
      <c r="F76" t="s">
        <v>58</v>
      </c>
      <c r="G76" t="s">
        <v>116</v>
      </c>
      <c r="H76">
        <v>18</v>
      </c>
      <c r="I76" t="s">
        <v>21</v>
      </c>
    </row>
    <row r="77" spans="1:9" x14ac:dyDescent="0.25">
      <c r="A77">
        <v>23</v>
      </c>
      <c r="B77" t="s">
        <v>0</v>
      </c>
      <c r="C77" t="s">
        <v>20</v>
      </c>
      <c r="D77" t="s">
        <v>68</v>
      </c>
      <c r="E77">
        <v>70</v>
      </c>
      <c r="F77" t="s">
        <v>58</v>
      </c>
      <c r="G77" t="s">
        <v>75</v>
      </c>
      <c r="H77">
        <v>18</v>
      </c>
      <c r="I77" t="s">
        <v>21</v>
      </c>
    </row>
    <row r="78" spans="1:9" x14ac:dyDescent="0.25">
      <c r="A78">
        <v>23</v>
      </c>
      <c r="B78" t="s">
        <v>0</v>
      </c>
      <c r="C78" t="s">
        <v>20</v>
      </c>
      <c r="D78" t="s">
        <v>57</v>
      </c>
      <c r="E78">
        <v>70</v>
      </c>
      <c r="F78" t="s">
        <v>58</v>
      </c>
      <c r="G78" t="s">
        <v>15</v>
      </c>
      <c r="H78">
        <v>18</v>
      </c>
      <c r="I78" t="s">
        <v>21</v>
      </c>
    </row>
    <row r="79" spans="1:9" x14ac:dyDescent="0.25">
      <c r="A79">
        <v>23</v>
      </c>
      <c r="B79" t="s">
        <v>0</v>
      </c>
      <c r="C79" t="s">
        <v>20</v>
      </c>
      <c r="D79" t="s">
        <v>70</v>
      </c>
      <c r="E79">
        <v>70</v>
      </c>
      <c r="F79" t="s">
        <v>58</v>
      </c>
      <c r="G79" t="s">
        <v>117</v>
      </c>
      <c r="H79">
        <v>18</v>
      </c>
      <c r="I79" t="s">
        <v>21</v>
      </c>
    </row>
    <row r="80" spans="1:9" x14ac:dyDescent="0.25">
      <c r="A80">
        <v>23</v>
      </c>
      <c r="B80" t="s">
        <v>0</v>
      </c>
      <c r="C80" t="s">
        <v>20</v>
      </c>
      <c r="D80" t="s">
        <v>72</v>
      </c>
      <c r="E80">
        <v>70</v>
      </c>
      <c r="F80" t="s">
        <v>58</v>
      </c>
      <c r="G80" t="s">
        <v>118</v>
      </c>
      <c r="H80">
        <v>18</v>
      </c>
      <c r="I80" t="s">
        <v>21</v>
      </c>
    </row>
    <row r="81" spans="1:9" x14ac:dyDescent="0.25">
      <c r="A81">
        <v>23</v>
      </c>
      <c r="B81" t="s">
        <v>0</v>
      </c>
      <c r="C81" t="s">
        <v>20</v>
      </c>
      <c r="D81" t="s">
        <v>60</v>
      </c>
      <c r="E81">
        <v>70</v>
      </c>
      <c r="F81" t="s">
        <v>58</v>
      </c>
      <c r="G81" t="s">
        <v>119</v>
      </c>
      <c r="H81">
        <v>18</v>
      </c>
      <c r="I81" t="s">
        <v>21</v>
      </c>
    </row>
    <row r="82" spans="1:9" x14ac:dyDescent="0.25">
      <c r="A82">
        <v>22</v>
      </c>
      <c r="B82" t="s">
        <v>0</v>
      </c>
      <c r="C82" t="s">
        <v>23</v>
      </c>
      <c r="D82" t="s">
        <v>68</v>
      </c>
      <c r="E82">
        <v>70</v>
      </c>
      <c r="F82" t="s">
        <v>58</v>
      </c>
      <c r="G82" t="s">
        <v>120</v>
      </c>
      <c r="H82">
        <v>18</v>
      </c>
      <c r="I82" t="s">
        <v>24</v>
      </c>
    </row>
    <row r="83" spans="1:9" x14ac:dyDescent="0.25">
      <c r="A83">
        <v>22</v>
      </c>
      <c r="B83" t="s">
        <v>0</v>
      </c>
      <c r="C83" t="s">
        <v>23</v>
      </c>
      <c r="D83" t="s">
        <v>57</v>
      </c>
      <c r="E83">
        <v>70</v>
      </c>
      <c r="F83" t="s">
        <v>58</v>
      </c>
      <c r="G83" t="s">
        <v>121</v>
      </c>
      <c r="H83">
        <v>18</v>
      </c>
      <c r="I83" t="s">
        <v>24</v>
      </c>
    </row>
    <row r="84" spans="1:9" x14ac:dyDescent="0.25">
      <c r="A84">
        <v>22</v>
      </c>
      <c r="B84" t="s">
        <v>0</v>
      </c>
      <c r="C84" t="s">
        <v>23</v>
      </c>
      <c r="D84" t="s">
        <v>62</v>
      </c>
      <c r="E84">
        <v>70</v>
      </c>
      <c r="F84" t="s">
        <v>58</v>
      </c>
      <c r="G84" t="s">
        <v>122</v>
      </c>
      <c r="H84">
        <v>18</v>
      </c>
      <c r="I84" t="s">
        <v>24</v>
      </c>
    </row>
    <row r="85" spans="1:9" x14ac:dyDescent="0.25">
      <c r="A85">
        <v>22</v>
      </c>
      <c r="B85" t="s">
        <v>0</v>
      </c>
      <c r="C85" t="s">
        <v>23</v>
      </c>
      <c r="D85" t="s">
        <v>64</v>
      </c>
      <c r="E85">
        <v>70</v>
      </c>
      <c r="F85" t="s">
        <v>58</v>
      </c>
      <c r="G85" t="s">
        <v>123</v>
      </c>
      <c r="H85">
        <v>18</v>
      </c>
      <c r="I85" t="s">
        <v>24</v>
      </c>
    </row>
    <row r="86" spans="1:9" x14ac:dyDescent="0.25">
      <c r="A86">
        <v>22</v>
      </c>
      <c r="B86" t="s">
        <v>0</v>
      </c>
      <c r="C86" t="s">
        <v>23</v>
      </c>
      <c r="D86" t="s">
        <v>66</v>
      </c>
      <c r="E86">
        <v>70</v>
      </c>
      <c r="F86" t="s">
        <v>58</v>
      </c>
      <c r="G86" t="s">
        <v>124</v>
      </c>
      <c r="H86">
        <v>18</v>
      </c>
      <c r="I86" t="s">
        <v>24</v>
      </c>
    </row>
    <row r="87" spans="1:9" x14ac:dyDescent="0.25">
      <c r="A87">
        <v>22</v>
      </c>
      <c r="B87" t="s">
        <v>0</v>
      </c>
      <c r="C87" t="s">
        <v>23</v>
      </c>
      <c r="D87" t="s">
        <v>70</v>
      </c>
      <c r="E87">
        <v>70</v>
      </c>
      <c r="F87" t="s">
        <v>58</v>
      </c>
      <c r="G87" t="s">
        <v>125</v>
      </c>
      <c r="H87">
        <v>18</v>
      </c>
      <c r="I87" t="s">
        <v>24</v>
      </c>
    </row>
    <row r="88" spans="1:9" x14ac:dyDescent="0.25">
      <c r="A88">
        <v>22</v>
      </c>
      <c r="B88" t="s">
        <v>0</v>
      </c>
      <c r="C88" t="s">
        <v>23</v>
      </c>
      <c r="D88" t="s">
        <v>72</v>
      </c>
      <c r="E88">
        <v>70</v>
      </c>
      <c r="F88" t="s">
        <v>58</v>
      </c>
      <c r="G88" t="s">
        <v>126</v>
      </c>
      <c r="H88">
        <v>18</v>
      </c>
      <c r="I88" t="s">
        <v>24</v>
      </c>
    </row>
    <row r="89" spans="1:9" x14ac:dyDescent="0.25">
      <c r="A89">
        <v>22</v>
      </c>
      <c r="B89" t="s">
        <v>0</v>
      </c>
      <c r="C89" t="s">
        <v>23</v>
      </c>
      <c r="D89" t="s">
        <v>60</v>
      </c>
      <c r="E89">
        <v>70</v>
      </c>
      <c r="F89" t="s">
        <v>58</v>
      </c>
      <c r="G89" t="s">
        <v>127</v>
      </c>
      <c r="H89">
        <v>18</v>
      </c>
      <c r="I89" t="s">
        <v>24</v>
      </c>
    </row>
    <row r="90" spans="1:9" x14ac:dyDescent="0.25">
      <c r="A90">
        <v>24</v>
      </c>
      <c r="B90" t="s">
        <v>0</v>
      </c>
      <c r="C90" t="s">
        <v>25</v>
      </c>
      <c r="D90" t="s">
        <v>62</v>
      </c>
      <c r="E90">
        <v>70</v>
      </c>
      <c r="F90" t="s">
        <v>58</v>
      </c>
      <c r="G90" t="s">
        <v>75</v>
      </c>
      <c r="H90">
        <v>18</v>
      </c>
      <c r="I90" t="s">
        <v>26</v>
      </c>
    </row>
    <row r="91" spans="1:9" x14ac:dyDescent="0.25">
      <c r="A91">
        <v>24</v>
      </c>
      <c r="B91" t="s">
        <v>0</v>
      </c>
      <c r="C91" t="s">
        <v>25</v>
      </c>
      <c r="D91" t="s">
        <v>68</v>
      </c>
      <c r="E91">
        <v>70</v>
      </c>
      <c r="F91" t="s">
        <v>58</v>
      </c>
      <c r="G91" t="s">
        <v>75</v>
      </c>
      <c r="H91">
        <v>18</v>
      </c>
      <c r="I91" t="s">
        <v>26</v>
      </c>
    </row>
    <row r="92" spans="1:9" x14ac:dyDescent="0.25">
      <c r="A92">
        <v>24</v>
      </c>
      <c r="B92" t="s">
        <v>0</v>
      </c>
      <c r="C92" t="s">
        <v>25</v>
      </c>
      <c r="D92" t="s">
        <v>60</v>
      </c>
      <c r="E92">
        <v>70</v>
      </c>
      <c r="F92" t="s">
        <v>58</v>
      </c>
      <c r="G92" t="s">
        <v>128</v>
      </c>
      <c r="H92">
        <v>18</v>
      </c>
      <c r="I92" t="s">
        <v>26</v>
      </c>
    </row>
    <row r="93" spans="1:9" x14ac:dyDescent="0.25">
      <c r="A93">
        <v>24</v>
      </c>
      <c r="B93" t="s">
        <v>0</v>
      </c>
      <c r="C93" t="s">
        <v>25</v>
      </c>
      <c r="D93" t="s">
        <v>64</v>
      </c>
      <c r="E93">
        <v>70</v>
      </c>
      <c r="F93" t="s">
        <v>58</v>
      </c>
      <c r="G93" t="s">
        <v>75</v>
      </c>
      <c r="H93">
        <v>18</v>
      </c>
      <c r="I93" t="s">
        <v>26</v>
      </c>
    </row>
    <row r="94" spans="1:9" x14ac:dyDescent="0.25">
      <c r="A94">
        <v>24</v>
      </c>
      <c r="B94" t="s">
        <v>0</v>
      </c>
      <c r="C94" t="s">
        <v>25</v>
      </c>
      <c r="D94" t="s">
        <v>66</v>
      </c>
      <c r="E94">
        <v>70</v>
      </c>
      <c r="F94" t="s">
        <v>58</v>
      </c>
      <c r="G94" t="s">
        <v>129</v>
      </c>
      <c r="H94">
        <v>18</v>
      </c>
      <c r="I94" t="s">
        <v>26</v>
      </c>
    </row>
    <row r="95" spans="1:9" x14ac:dyDescent="0.25">
      <c r="A95">
        <v>24</v>
      </c>
      <c r="B95" t="s">
        <v>0</v>
      </c>
      <c r="C95" t="s">
        <v>25</v>
      </c>
      <c r="D95" t="s">
        <v>57</v>
      </c>
      <c r="E95">
        <v>70</v>
      </c>
      <c r="F95" t="s">
        <v>58</v>
      </c>
      <c r="G95" t="s">
        <v>71</v>
      </c>
      <c r="H95">
        <v>18</v>
      </c>
      <c r="I95" t="s">
        <v>26</v>
      </c>
    </row>
    <row r="96" spans="1:9" x14ac:dyDescent="0.25">
      <c r="A96">
        <v>24</v>
      </c>
      <c r="B96" t="s">
        <v>0</v>
      </c>
      <c r="C96" t="s">
        <v>25</v>
      </c>
      <c r="D96" t="s">
        <v>70</v>
      </c>
      <c r="E96">
        <v>70</v>
      </c>
      <c r="F96" t="s">
        <v>58</v>
      </c>
      <c r="G96" t="s">
        <v>71</v>
      </c>
      <c r="H96">
        <v>18</v>
      </c>
      <c r="I96" t="s">
        <v>26</v>
      </c>
    </row>
    <row r="97" spans="1:9" x14ac:dyDescent="0.25">
      <c r="A97">
        <v>24</v>
      </c>
      <c r="B97" t="s">
        <v>0</v>
      </c>
      <c r="C97" t="s">
        <v>25</v>
      </c>
      <c r="D97" t="s">
        <v>72</v>
      </c>
      <c r="E97">
        <v>70</v>
      </c>
      <c r="F97" t="s">
        <v>58</v>
      </c>
      <c r="G97" t="s">
        <v>71</v>
      </c>
      <c r="H97">
        <v>18</v>
      </c>
      <c r="I97" t="s">
        <v>26</v>
      </c>
    </row>
    <row r="98" spans="1:9" x14ac:dyDescent="0.25">
      <c r="A98">
        <v>23</v>
      </c>
      <c r="B98" t="s">
        <v>6</v>
      </c>
      <c r="C98" t="s">
        <v>25</v>
      </c>
      <c r="D98" t="s">
        <v>66</v>
      </c>
      <c r="E98">
        <v>70</v>
      </c>
      <c r="F98" t="s">
        <v>58</v>
      </c>
      <c r="G98" t="s">
        <v>130</v>
      </c>
      <c r="H98">
        <v>18</v>
      </c>
      <c r="I98" t="s">
        <v>27</v>
      </c>
    </row>
    <row r="99" spans="1:9" x14ac:dyDescent="0.25">
      <c r="A99">
        <v>23</v>
      </c>
      <c r="B99" t="s">
        <v>6</v>
      </c>
      <c r="C99" t="s">
        <v>25</v>
      </c>
      <c r="D99" t="s">
        <v>62</v>
      </c>
      <c r="E99">
        <v>70</v>
      </c>
      <c r="F99" t="s">
        <v>58</v>
      </c>
      <c r="G99" t="s">
        <v>131</v>
      </c>
      <c r="H99">
        <v>18</v>
      </c>
      <c r="I99" t="s">
        <v>27</v>
      </c>
    </row>
    <row r="100" spans="1:9" x14ac:dyDescent="0.25">
      <c r="A100">
        <v>23</v>
      </c>
      <c r="B100" t="s">
        <v>6</v>
      </c>
      <c r="C100" t="s">
        <v>25</v>
      </c>
      <c r="D100" t="s">
        <v>64</v>
      </c>
      <c r="E100">
        <v>70</v>
      </c>
      <c r="F100" t="s">
        <v>58</v>
      </c>
      <c r="G100" t="s">
        <v>75</v>
      </c>
      <c r="H100">
        <v>18</v>
      </c>
      <c r="I100" t="s">
        <v>27</v>
      </c>
    </row>
    <row r="101" spans="1:9" x14ac:dyDescent="0.25">
      <c r="A101">
        <v>23</v>
      </c>
      <c r="B101" t="s">
        <v>6</v>
      </c>
      <c r="C101" t="s">
        <v>25</v>
      </c>
      <c r="D101" t="s">
        <v>68</v>
      </c>
      <c r="E101">
        <v>70</v>
      </c>
      <c r="F101" t="s">
        <v>58</v>
      </c>
      <c r="G101" t="s">
        <v>132</v>
      </c>
      <c r="H101">
        <v>18</v>
      </c>
      <c r="I101" t="s">
        <v>27</v>
      </c>
    </row>
    <row r="102" spans="1:9" x14ac:dyDescent="0.25">
      <c r="A102">
        <v>23</v>
      </c>
      <c r="B102" t="s">
        <v>6</v>
      </c>
      <c r="C102" t="s">
        <v>25</v>
      </c>
      <c r="D102" t="s">
        <v>57</v>
      </c>
      <c r="E102">
        <v>70</v>
      </c>
      <c r="F102" t="s">
        <v>58</v>
      </c>
      <c r="G102" t="s">
        <v>133</v>
      </c>
      <c r="H102">
        <v>18</v>
      </c>
      <c r="I102" t="s">
        <v>27</v>
      </c>
    </row>
    <row r="103" spans="1:9" x14ac:dyDescent="0.25">
      <c r="A103">
        <v>23</v>
      </c>
      <c r="B103" t="s">
        <v>6</v>
      </c>
      <c r="C103" t="s">
        <v>25</v>
      </c>
      <c r="D103" t="s">
        <v>70</v>
      </c>
      <c r="E103">
        <v>70</v>
      </c>
      <c r="F103" t="s">
        <v>58</v>
      </c>
      <c r="G103" t="s">
        <v>71</v>
      </c>
      <c r="H103">
        <v>18</v>
      </c>
      <c r="I103" t="s">
        <v>27</v>
      </c>
    </row>
    <row r="104" spans="1:9" x14ac:dyDescent="0.25">
      <c r="A104">
        <v>23</v>
      </c>
      <c r="B104" t="s">
        <v>6</v>
      </c>
      <c r="C104" t="s">
        <v>25</v>
      </c>
      <c r="D104" t="s">
        <v>72</v>
      </c>
      <c r="E104">
        <v>70</v>
      </c>
      <c r="F104" t="s">
        <v>58</v>
      </c>
      <c r="G104" t="s">
        <v>71</v>
      </c>
      <c r="H104">
        <v>18</v>
      </c>
      <c r="I104" t="s">
        <v>27</v>
      </c>
    </row>
    <row r="105" spans="1:9" x14ac:dyDescent="0.25">
      <c r="A105">
        <v>23</v>
      </c>
      <c r="B105" t="s">
        <v>6</v>
      </c>
      <c r="C105" t="s">
        <v>25</v>
      </c>
      <c r="D105" t="s">
        <v>60</v>
      </c>
      <c r="E105">
        <v>70</v>
      </c>
      <c r="F105" t="s">
        <v>58</v>
      </c>
      <c r="G105" t="s">
        <v>134</v>
      </c>
      <c r="H105">
        <v>18</v>
      </c>
      <c r="I105" t="s">
        <v>27</v>
      </c>
    </row>
    <row r="106" spans="1:9" x14ac:dyDescent="0.25">
      <c r="A106">
        <v>23</v>
      </c>
      <c r="B106" t="s">
        <v>0</v>
      </c>
      <c r="C106" t="s">
        <v>28</v>
      </c>
      <c r="D106" t="s">
        <v>68</v>
      </c>
      <c r="E106">
        <v>70</v>
      </c>
      <c r="F106" t="s">
        <v>58</v>
      </c>
      <c r="G106" t="s">
        <v>135</v>
      </c>
      <c r="H106">
        <v>18</v>
      </c>
      <c r="I106" t="s">
        <v>29</v>
      </c>
    </row>
    <row r="107" spans="1:9" x14ac:dyDescent="0.25">
      <c r="A107">
        <v>23</v>
      </c>
      <c r="B107" t="s">
        <v>0</v>
      </c>
      <c r="C107" t="s">
        <v>28</v>
      </c>
      <c r="D107" t="s">
        <v>70</v>
      </c>
      <c r="E107">
        <v>70</v>
      </c>
      <c r="F107" t="s">
        <v>58</v>
      </c>
      <c r="G107" t="s">
        <v>71</v>
      </c>
      <c r="H107">
        <v>18</v>
      </c>
      <c r="I107" t="s">
        <v>29</v>
      </c>
    </row>
    <row r="108" spans="1:9" x14ac:dyDescent="0.25">
      <c r="A108">
        <v>23</v>
      </c>
      <c r="B108" t="s">
        <v>0</v>
      </c>
      <c r="C108" t="s">
        <v>28</v>
      </c>
      <c r="D108" t="s">
        <v>62</v>
      </c>
      <c r="E108">
        <v>70</v>
      </c>
      <c r="F108" t="s">
        <v>58</v>
      </c>
      <c r="G108" t="s">
        <v>75</v>
      </c>
      <c r="H108">
        <v>18</v>
      </c>
      <c r="I108" t="s">
        <v>29</v>
      </c>
    </row>
    <row r="109" spans="1:9" x14ac:dyDescent="0.25">
      <c r="A109">
        <v>23</v>
      </c>
      <c r="B109" t="s">
        <v>0</v>
      </c>
      <c r="C109" t="s">
        <v>28</v>
      </c>
      <c r="D109" t="s">
        <v>64</v>
      </c>
      <c r="E109">
        <v>70</v>
      </c>
      <c r="F109" t="s">
        <v>58</v>
      </c>
      <c r="G109" t="s">
        <v>136</v>
      </c>
      <c r="H109">
        <v>18</v>
      </c>
      <c r="I109" t="s">
        <v>29</v>
      </c>
    </row>
    <row r="110" spans="1:9" x14ac:dyDescent="0.25">
      <c r="A110">
        <v>23</v>
      </c>
      <c r="B110" t="s">
        <v>0</v>
      </c>
      <c r="C110" t="s">
        <v>28</v>
      </c>
      <c r="D110" t="s">
        <v>66</v>
      </c>
      <c r="E110">
        <v>70</v>
      </c>
      <c r="F110" t="s">
        <v>58</v>
      </c>
      <c r="G110" t="s">
        <v>137</v>
      </c>
      <c r="H110">
        <v>18</v>
      </c>
      <c r="I110" t="s">
        <v>29</v>
      </c>
    </row>
    <row r="111" spans="1:9" x14ac:dyDescent="0.25">
      <c r="A111">
        <v>23</v>
      </c>
      <c r="B111" t="s">
        <v>0</v>
      </c>
      <c r="C111" t="s">
        <v>28</v>
      </c>
      <c r="D111" t="s">
        <v>57</v>
      </c>
      <c r="E111">
        <v>70</v>
      </c>
      <c r="F111" t="s">
        <v>58</v>
      </c>
      <c r="G111" t="s">
        <v>71</v>
      </c>
      <c r="H111">
        <v>18</v>
      </c>
      <c r="I111" t="s">
        <v>29</v>
      </c>
    </row>
    <row r="112" spans="1:9" x14ac:dyDescent="0.25">
      <c r="A112">
        <v>23</v>
      </c>
      <c r="B112" t="s">
        <v>0</v>
      </c>
      <c r="C112" t="s">
        <v>28</v>
      </c>
      <c r="D112" t="s">
        <v>72</v>
      </c>
      <c r="E112">
        <v>70</v>
      </c>
      <c r="F112" t="s">
        <v>58</v>
      </c>
      <c r="G112" t="s">
        <v>138</v>
      </c>
      <c r="H112">
        <v>18</v>
      </c>
      <c r="I112" t="s">
        <v>29</v>
      </c>
    </row>
    <row r="113" spans="1:9" x14ac:dyDescent="0.25">
      <c r="A113">
        <v>23</v>
      </c>
      <c r="B113" t="s">
        <v>0</v>
      </c>
      <c r="C113" t="s">
        <v>28</v>
      </c>
      <c r="D113" t="s">
        <v>60</v>
      </c>
      <c r="E113">
        <v>70</v>
      </c>
      <c r="F113" t="s">
        <v>58</v>
      </c>
      <c r="G113" t="s">
        <v>139</v>
      </c>
      <c r="H113">
        <v>18</v>
      </c>
      <c r="I113" t="s">
        <v>29</v>
      </c>
    </row>
    <row r="114" spans="1:9" x14ac:dyDescent="0.25">
      <c r="A114">
        <v>25</v>
      </c>
      <c r="B114" t="s">
        <v>0</v>
      </c>
      <c r="C114" t="s">
        <v>25</v>
      </c>
      <c r="D114" t="s">
        <v>62</v>
      </c>
      <c r="E114">
        <v>70</v>
      </c>
      <c r="F114" t="s">
        <v>58</v>
      </c>
      <c r="G114" t="s">
        <v>140</v>
      </c>
      <c r="H114">
        <v>18</v>
      </c>
      <c r="I114" t="s">
        <v>30</v>
      </c>
    </row>
    <row r="115" spans="1:9" x14ac:dyDescent="0.25">
      <c r="A115">
        <v>25</v>
      </c>
      <c r="B115" t="s">
        <v>0</v>
      </c>
      <c r="C115" t="s">
        <v>25</v>
      </c>
      <c r="D115" t="s">
        <v>64</v>
      </c>
      <c r="E115">
        <v>70</v>
      </c>
      <c r="F115" t="s">
        <v>58</v>
      </c>
      <c r="G115" t="s">
        <v>75</v>
      </c>
      <c r="H115">
        <v>18</v>
      </c>
      <c r="I115" t="s">
        <v>30</v>
      </c>
    </row>
    <row r="116" spans="1:9" x14ac:dyDescent="0.25">
      <c r="A116">
        <v>25</v>
      </c>
      <c r="B116" t="s">
        <v>0</v>
      </c>
      <c r="C116" t="s">
        <v>25</v>
      </c>
      <c r="D116" t="s">
        <v>66</v>
      </c>
      <c r="E116">
        <v>70</v>
      </c>
      <c r="F116" t="s">
        <v>58</v>
      </c>
      <c r="G116" t="s">
        <v>141</v>
      </c>
      <c r="H116">
        <v>18</v>
      </c>
      <c r="I116" t="s">
        <v>30</v>
      </c>
    </row>
    <row r="117" spans="1:9" x14ac:dyDescent="0.25">
      <c r="A117">
        <v>25</v>
      </c>
      <c r="B117" t="s">
        <v>0</v>
      </c>
      <c r="C117" t="s">
        <v>25</v>
      </c>
      <c r="D117" t="s">
        <v>72</v>
      </c>
      <c r="E117">
        <v>70</v>
      </c>
      <c r="F117" t="s">
        <v>58</v>
      </c>
      <c r="G117" t="s">
        <v>142</v>
      </c>
      <c r="H117">
        <v>18</v>
      </c>
      <c r="I117" t="s">
        <v>30</v>
      </c>
    </row>
    <row r="118" spans="1:9" x14ac:dyDescent="0.25">
      <c r="A118">
        <v>25</v>
      </c>
      <c r="B118" t="s">
        <v>0</v>
      </c>
      <c r="C118" t="s">
        <v>25</v>
      </c>
      <c r="D118" t="s">
        <v>68</v>
      </c>
      <c r="E118">
        <v>70</v>
      </c>
      <c r="F118" t="s">
        <v>58</v>
      </c>
      <c r="G118" t="s">
        <v>143</v>
      </c>
      <c r="H118">
        <v>18</v>
      </c>
      <c r="I118" t="s">
        <v>30</v>
      </c>
    </row>
    <row r="119" spans="1:9" x14ac:dyDescent="0.25">
      <c r="A119">
        <v>25</v>
      </c>
      <c r="B119" t="s">
        <v>0</v>
      </c>
      <c r="C119" t="s">
        <v>25</v>
      </c>
      <c r="D119" t="s">
        <v>57</v>
      </c>
      <c r="E119">
        <v>70</v>
      </c>
      <c r="F119" t="s">
        <v>58</v>
      </c>
      <c r="G119" t="s">
        <v>2</v>
      </c>
      <c r="H119">
        <v>18</v>
      </c>
      <c r="I119" t="s">
        <v>30</v>
      </c>
    </row>
    <row r="120" spans="1:9" x14ac:dyDescent="0.25">
      <c r="A120">
        <v>25</v>
      </c>
      <c r="B120" t="s">
        <v>0</v>
      </c>
      <c r="C120" t="s">
        <v>25</v>
      </c>
      <c r="D120" t="s">
        <v>70</v>
      </c>
      <c r="E120">
        <v>70</v>
      </c>
      <c r="F120" t="s">
        <v>58</v>
      </c>
      <c r="G120" t="s">
        <v>144</v>
      </c>
      <c r="H120">
        <v>18</v>
      </c>
      <c r="I120" t="s">
        <v>30</v>
      </c>
    </row>
    <row r="121" spans="1:9" x14ac:dyDescent="0.25">
      <c r="A121">
        <v>25</v>
      </c>
      <c r="B121" t="s">
        <v>0</v>
      </c>
      <c r="C121" t="s">
        <v>25</v>
      </c>
      <c r="D121" t="s">
        <v>60</v>
      </c>
      <c r="E121">
        <v>70</v>
      </c>
      <c r="F121" t="s">
        <v>58</v>
      </c>
      <c r="G121" t="s">
        <v>145</v>
      </c>
      <c r="H121">
        <v>18</v>
      </c>
      <c r="I121" t="s">
        <v>30</v>
      </c>
    </row>
    <row r="122" spans="1:9" x14ac:dyDescent="0.25">
      <c r="A122">
        <v>25</v>
      </c>
      <c r="B122" t="s">
        <v>0</v>
      </c>
      <c r="C122" t="s">
        <v>31</v>
      </c>
      <c r="D122" t="s">
        <v>72</v>
      </c>
      <c r="E122">
        <v>70</v>
      </c>
      <c r="F122" t="s">
        <v>58</v>
      </c>
      <c r="G122" t="s">
        <v>71</v>
      </c>
      <c r="H122">
        <v>18</v>
      </c>
      <c r="I122" t="s">
        <v>32</v>
      </c>
    </row>
    <row r="123" spans="1:9" x14ac:dyDescent="0.25">
      <c r="A123">
        <v>25</v>
      </c>
      <c r="B123" t="s">
        <v>0</v>
      </c>
      <c r="C123" t="s">
        <v>31</v>
      </c>
      <c r="D123" t="s">
        <v>62</v>
      </c>
      <c r="E123">
        <v>70</v>
      </c>
      <c r="F123" t="s">
        <v>58</v>
      </c>
      <c r="G123" t="s">
        <v>146</v>
      </c>
      <c r="H123">
        <v>18</v>
      </c>
      <c r="I123" t="s">
        <v>32</v>
      </c>
    </row>
    <row r="124" spans="1:9" x14ac:dyDescent="0.25">
      <c r="A124">
        <v>25</v>
      </c>
      <c r="B124" t="s">
        <v>0</v>
      </c>
      <c r="C124" t="s">
        <v>31</v>
      </c>
      <c r="D124" t="s">
        <v>64</v>
      </c>
      <c r="E124">
        <v>70</v>
      </c>
      <c r="F124" t="s">
        <v>58</v>
      </c>
      <c r="G124" t="s">
        <v>147</v>
      </c>
      <c r="H124">
        <v>18</v>
      </c>
      <c r="I124" t="s">
        <v>32</v>
      </c>
    </row>
    <row r="125" spans="1:9" x14ac:dyDescent="0.25">
      <c r="A125">
        <v>25</v>
      </c>
      <c r="B125" t="s">
        <v>0</v>
      </c>
      <c r="C125" t="s">
        <v>31</v>
      </c>
      <c r="D125" t="s">
        <v>66</v>
      </c>
      <c r="E125">
        <v>70</v>
      </c>
      <c r="F125" t="s">
        <v>58</v>
      </c>
      <c r="G125" t="s">
        <v>148</v>
      </c>
      <c r="H125">
        <v>18</v>
      </c>
      <c r="I125" t="s">
        <v>32</v>
      </c>
    </row>
    <row r="126" spans="1:9" x14ac:dyDescent="0.25">
      <c r="A126">
        <v>25</v>
      </c>
      <c r="B126" t="s">
        <v>0</v>
      </c>
      <c r="C126" t="s">
        <v>31</v>
      </c>
      <c r="D126" t="s">
        <v>68</v>
      </c>
      <c r="E126">
        <v>70</v>
      </c>
      <c r="F126" t="s">
        <v>58</v>
      </c>
      <c r="G126" t="s">
        <v>149</v>
      </c>
      <c r="H126">
        <v>18</v>
      </c>
      <c r="I126" t="s">
        <v>32</v>
      </c>
    </row>
    <row r="127" spans="1:9" x14ac:dyDescent="0.25">
      <c r="A127">
        <v>25</v>
      </c>
      <c r="B127" t="s">
        <v>0</v>
      </c>
      <c r="C127" t="s">
        <v>31</v>
      </c>
      <c r="D127" t="s">
        <v>57</v>
      </c>
      <c r="E127">
        <v>70</v>
      </c>
      <c r="F127" t="s">
        <v>58</v>
      </c>
      <c r="G127" t="s">
        <v>2</v>
      </c>
      <c r="H127">
        <v>18</v>
      </c>
      <c r="I127" t="s">
        <v>32</v>
      </c>
    </row>
    <row r="128" spans="1:9" x14ac:dyDescent="0.25">
      <c r="A128">
        <v>25</v>
      </c>
      <c r="B128" t="s">
        <v>0</v>
      </c>
      <c r="C128" t="s">
        <v>31</v>
      </c>
      <c r="D128" t="s">
        <v>70</v>
      </c>
      <c r="E128">
        <v>70</v>
      </c>
      <c r="F128" t="s">
        <v>58</v>
      </c>
      <c r="G128" t="s">
        <v>150</v>
      </c>
      <c r="H128">
        <v>18</v>
      </c>
      <c r="I128" t="s">
        <v>32</v>
      </c>
    </row>
    <row r="129" spans="1:9" x14ac:dyDescent="0.25">
      <c r="A129">
        <v>25</v>
      </c>
      <c r="B129" t="s">
        <v>0</v>
      </c>
      <c r="C129" t="s">
        <v>31</v>
      </c>
      <c r="D129" t="s">
        <v>60</v>
      </c>
      <c r="E129">
        <v>70</v>
      </c>
      <c r="F129" t="s">
        <v>58</v>
      </c>
      <c r="G129" t="s">
        <v>71</v>
      </c>
      <c r="H129">
        <v>18</v>
      </c>
      <c r="I129" t="s">
        <v>32</v>
      </c>
    </row>
    <row r="130" spans="1:9" x14ac:dyDescent="0.25">
      <c r="A130">
        <v>23</v>
      </c>
      <c r="B130" t="s">
        <v>0</v>
      </c>
      <c r="C130" t="s">
        <v>33</v>
      </c>
      <c r="D130" t="s">
        <v>72</v>
      </c>
      <c r="E130">
        <v>70</v>
      </c>
      <c r="F130" t="s">
        <v>58</v>
      </c>
      <c r="G130" t="s">
        <v>2</v>
      </c>
      <c r="H130">
        <v>18</v>
      </c>
      <c r="I130" t="s">
        <v>34</v>
      </c>
    </row>
    <row r="131" spans="1:9" x14ac:dyDescent="0.25">
      <c r="A131">
        <v>23</v>
      </c>
      <c r="B131" t="s">
        <v>0</v>
      </c>
      <c r="C131" t="s">
        <v>33</v>
      </c>
      <c r="D131" t="s">
        <v>60</v>
      </c>
      <c r="E131">
        <v>70</v>
      </c>
      <c r="F131" t="s">
        <v>58</v>
      </c>
      <c r="G131" t="s">
        <v>2</v>
      </c>
      <c r="H131">
        <v>18</v>
      </c>
      <c r="I131" t="s">
        <v>34</v>
      </c>
    </row>
    <row r="132" spans="1:9" x14ac:dyDescent="0.25">
      <c r="A132">
        <v>23</v>
      </c>
      <c r="B132" t="s">
        <v>0</v>
      </c>
      <c r="C132" t="s">
        <v>33</v>
      </c>
      <c r="D132" t="s">
        <v>62</v>
      </c>
      <c r="E132">
        <v>70</v>
      </c>
      <c r="F132" t="s">
        <v>58</v>
      </c>
      <c r="G132" t="s">
        <v>151</v>
      </c>
      <c r="H132">
        <v>18</v>
      </c>
      <c r="I132" t="s">
        <v>34</v>
      </c>
    </row>
    <row r="133" spans="1:9" x14ac:dyDescent="0.25">
      <c r="A133">
        <v>23</v>
      </c>
      <c r="B133" t="s">
        <v>0</v>
      </c>
      <c r="C133" t="s">
        <v>33</v>
      </c>
      <c r="D133" t="s">
        <v>64</v>
      </c>
      <c r="E133">
        <v>70</v>
      </c>
      <c r="F133" t="s">
        <v>58</v>
      </c>
      <c r="G133" t="s">
        <v>2</v>
      </c>
      <c r="H133">
        <v>18</v>
      </c>
      <c r="I133" t="s">
        <v>34</v>
      </c>
    </row>
    <row r="134" spans="1:9" x14ac:dyDescent="0.25">
      <c r="A134">
        <v>23</v>
      </c>
      <c r="B134" t="s">
        <v>0</v>
      </c>
      <c r="C134" t="s">
        <v>33</v>
      </c>
      <c r="D134" t="s">
        <v>66</v>
      </c>
      <c r="E134">
        <v>70</v>
      </c>
      <c r="F134" t="s">
        <v>58</v>
      </c>
      <c r="G134" t="s">
        <v>2</v>
      </c>
      <c r="H134">
        <v>18</v>
      </c>
      <c r="I134" t="s">
        <v>34</v>
      </c>
    </row>
    <row r="135" spans="1:9" x14ac:dyDescent="0.25">
      <c r="A135">
        <v>23</v>
      </c>
      <c r="B135" t="s">
        <v>0</v>
      </c>
      <c r="C135" t="s">
        <v>33</v>
      </c>
      <c r="D135" t="s">
        <v>68</v>
      </c>
      <c r="E135">
        <v>70</v>
      </c>
      <c r="F135" t="s">
        <v>58</v>
      </c>
      <c r="G135" t="s">
        <v>152</v>
      </c>
      <c r="H135">
        <v>18</v>
      </c>
      <c r="I135" t="s">
        <v>34</v>
      </c>
    </row>
    <row r="136" spans="1:9" x14ac:dyDescent="0.25">
      <c r="A136">
        <v>23</v>
      </c>
      <c r="B136" t="s">
        <v>0</v>
      </c>
      <c r="C136" t="s">
        <v>33</v>
      </c>
      <c r="D136" t="s">
        <v>57</v>
      </c>
      <c r="E136">
        <v>70</v>
      </c>
      <c r="F136" t="s">
        <v>58</v>
      </c>
      <c r="G136" t="s">
        <v>153</v>
      </c>
      <c r="H136">
        <v>18</v>
      </c>
      <c r="I136" t="s">
        <v>34</v>
      </c>
    </row>
    <row r="137" spans="1:9" x14ac:dyDescent="0.25">
      <c r="A137">
        <v>23</v>
      </c>
      <c r="B137" t="s">
        <v>0</v>
      </c>
      <c r="C137" t="s">
        <v>33</v>
      </c>
      <c r="D137" t="s">
        <v>70</v>
      </c>
      <c r="E137">
        <v>70</v>
      </c>
      <c r="F137" t="s">
        <v>58</v>
      </c>
      <c r="G137" t="s">
        <v>154</v>
      </c>
      <c r="H137">
        <v>18</v>
      </c>
      <c r="I137" t="s">
        <v>34</v>
      </c>
    </row>
    <row r="138" spans="1:9" x14ac:dyDescent="0.25">
      <c r="A138">
        <v>25</v>
      </c>
      <c r="B138" t="s">
        <v>0</v>
      </c>
      <c r="C138" t="s">
        <v>35</v>
      </c>
      <c r="D138" t="s">
        <v>66</v>
      </c>
      <c r="E138">
        <v>70</v>
      </c>
      <c r="F138" t="s">
        <v>58</v>
      </c>
      <c r="G138" t="s">
        <v>155</v>
      </c>
      <c r="H138">
        <v>18</v>
      </c>
      <c r="I138" t="s">
        <v>36</v>
      </c>
    </row>
    <row r="139" spans="1:9" x14ac:dyDescent="0.25">
      <c r="A139">
        <v>25</v>
      </c>
      <c r="B139" t="s">
        <v>0</v>
      </c>
      <c r="C139" t="s">
        <v>35</v>
      </c>
      <c r="D139" t="s">
        <v>68</v>
      </c>
      <c r="E139">
        <v>70</v>
      </c>
      <c r="F139" t="s">
        <v>58</v>
      </c>
      <c r="G139" t="s">
        <v>156</v>
      </c>
      <c r="H139">
        <v>18</v>
      </c>
      <c r="I139" t="s">
        <v>36</v>
      </c>
    </row>
    <row r="140" spans="1:9" x14ac:dyDescent="0.25">
      <c r="A140">
        <v>25</v>
      </c>
      <c r="B140" t="s">
        <v>0</v>
      </c>
      <c r="C140" t="s">
        <v>35</v>
      </c>
      <c r="D140" t="s">
        <v>62</v>
      </c>
      <c r="E140">
        <v>70</v>
      </c>
      <c r="F140" t="s">
        <v>58</v>
      </c>
      <c r="G140" t="s">
        <v>157</v>
      </c>
      <c r="H140">
        <v>18</v>
      </c>
      <c r="I140" t="s">
        <v>36</v>
      </c>
    </row>
    <row r="141" spans="1:9" x14ac:dyDescent="0.25">
      <c r="A141">
        <v>25</v>
      </c>
      <c r="B141" t="s">
        <v>0</v>
      </c>
      <c r="C141" t="s">
        <v>35</v>
      </c>
      <c r="D141" t="s">
        <v>64</v>
      </c>
      <c r="E141">
        <v>70</v>
      </c>
      <c r="F141" t="s">
        <v>58</v>
      </c>
      <c r="G141" t="s">
        <v>158</v>
      </c>
      <c r="H141">
        <v>18</v>
      </c>
      <c r="I141" t="s">
        <v>36</v>
      </c>
    </row>
    <row r="142" spans="1:9" x14ac:dyDescent="0.25">
      <c r="A142">
        <v>25</v>
      </c>
      <c r="B142" t="s">
        <v>0</v>
      </c>
      <c r="C142" t="s">
        <v>35</v>
      </c>
      <c r="D142" t="s">
        <v>70</v>
      </c>
      <c r="E142">
        <v>70</v>
      </c>
      <c r="F142" t="s">
        <v>58</v>
      </c>
      <c r="G142" t="s">
        <v>159</v>
      </c>
      <c r="H142">
        <v>18</v>
      </c>
      <c r="I142" t="s">
        <v>36</v>
      </c>
    </row>
    <row r="143" spans="1:9" x14ac:dyDescent="0.25">
      <c r="A143">
        <v>25</v>
      </c>
      <c r="B143" t="s">
        <v>0</v>
      </c>
      <c r="C143" t="s">
        <v>35</v>
      </c>
      <c r="D143" t="s">
        <v>57</v>
      </c>
      <c r="E143">
        <v>70</v>
      </c>
      <c r="F143" t="s">
        <v>58</v>
      </c>
      <c r="G143" t="s">
        <v>160</v>
      </c>
      <c r="H143">
        <v>18</v>
      </c>
      <c r="I143" t="s">
        <v>36</v>
      </c>
    </row>
    <row r="144" spans="1:9" x14ac:dyDescent="0.25">
      <c r="A144">
        <v>25</v>
      </c>
      <c r="B144" t="s">
        <v>0</v>
      </c>
      <c r="C144" t="s">
        <v>35</v>
      </c>
      <c r="D144" t="s">
        <v>72</v>
      </c>
      <c r="E144">
        <v>70</v>
      </c>
      <c r="F144" t="s">
        <v>58</v>
      </c>
      <c r="G144" t="s">
        <v>161</v>
      </c>
      <c r="H144">
        <v>18</v>
      </c>
      <c r="I144" t="s">
        <v>36</v>
      </c>
    </row>
    <row r="145" spans="1:9" x14ac:dyDescent="0.25">
      <c r="A145">
        <v>25</v>
      </c>
      <c r="B145" t="s">
        <v>0</v>
      </c>
      <c r="C145" t="s">
        <v>35</v>
      </c>
      <c r="D145" t="s">
        <v>60</v>
      </c>
      <c r="E145">
        <v>70</v>
      </c>
      <c r="F145" t="s">
        <v>58</v>
      </c>
      <c r="G145" t="s">
        <v>162</v>
      </c>
      <c r="H145">
        <v>18</v>
      </c>
      <c r="I145" t="s">
        <v>36</v>
      </c>
    </row>
    <row r="146" spans="1:9" x14ac:dyDescent="0.25">
      <c r="A146">
        <v>22</v>
      </c>
      <c r="B146" t="s">
        <v>0</v>
      </c>
      <c r="C146" t="s">
        <v>4</v>
      </c>
      <c r="D146" t="s">
        <v>64</v>
      </c>
      <c r="E146">
        <v>70</v>
      </c>
      <c r="F146" t="s">
        <v>58</v>
      </c>
      <c r="G146" t="s">
        <v>2</v>
      </c>
      <c r="H146">
        <v>18</v>
      </c>
      <c r="I146" t="s">
        <v>37</v>
      </c>
    </row>
    <row r="147" spans="1:9" x14ac:dyDescent="0.25">
      <c r="A147">
        <v>22</v>
      </c>
      <c r="B147" t="s">
        <v>0</v>
      </c>
      <c r="C147" t="s">
        <v>4</v>
      </c>
      <c r="D147" t="s">
        <v>57</v>
      </c>
      <c r="E147">
        <v>70</v>
      </c>
      <c r="F147" t="s">
        <v>58</v>
      </c>
      <c r="G147" t="s">
        <v>2</v>
      </c>
      <c r="H147">
        <v>18</v>
      </c>
      <c r="I147" t="s">
        <v>37</v>
      </c>
    </row>
    <row r="148" spans="1:9" x14ac:dyDescent="0.25">
      <c r="A148">
        <v>22</v>
      </c>
      <c r="B148" t="s">
        <v>0</v>
      </c>
      <c r="C148" t="s">
        <v>4</v>
      </c>
      <c r="D148" t="s">
        <v>72</v>
      </c>
      <c r="E148">
        <v>70</v>
      </c>
      <c r="F148" t="s">
        <v>58</v>
      </c>
      <c r="G148" t="s">
        <v>2</v>
      </c>
      <c r="H148">
        <v>18</v>
      </c>
      <c r="I148" t="s">
        <v>37</v>
      </c>
    </row>
    <row r="149" spans="1:9" x14ac:dyDescent="0.25">
      <c r="A149">
        <v>22</v>
      </c>
      <c r="B149" t="s">
        <v>0</v>
      </c>
      <c r="C149" t="s">
        <v>4</v>
      </c>
      <c r="D149" t="s">
        <v>60</v>
      </c>
      <c r="E149">
        <v>70</v>
      </c>
      <c r="F149" t="s">
        <v>58</v>
      </c>
      <c r="G149" t="s">
        <v>163</v>
      </c>
      <c r="H149">
        <v>18</v>
      </c>
      <c r="I149" t="s">
        <v>37</v>
      </c>
    </row>
    <row r="150" spans="1:9" x14ac:dyDescent="0.25">
      <c r="A150">
        <v>22</v>
      </c>
      <c r="B150" t="s">
        <v>0</v>
      </c>
      <c r="C150" t="s">
        <v>4</v>
      </c>
      <c r="D150" t="s">
        <v>62</v>
      </c>
      <c r="E150">
        <v>70</v>
      </c>
      <c r="F150" t="s">
        <v>58</v>
      </c>
      <c r="G150" t="s">
        <v>2</v>
      </c>
      <c r="H150">
        <v>18</v>
      </c>
      <c r="I150" t="s">
        <v>37</v>
      </c>
    </row>
    <row r="151" spans="1:9" x14ac:dyDescent="0.25">
      <c r="A151">
        <v>22</v>
      </c>
      <c r="B151" t="s">
        <v>0</v>
      </c>
      <c r="C151" t="s">
        <v>4</v>
      </c>
      <c r="D151" t="s">
        <v>66</v>
      </c>
      <c r="E151">
        <v>70</v>
      </c>
      <c r="F151" t="s">
        <v>58</v>
      </c>
      <c r="G151" t="s">
        <v>2</v>
      </c>
      <c r="H151">
        <v>18</v>
      </c>
      <c r="I151" t="s">
        <v>37</v>
      </c>
    </row>
    <row r="152" spans="1:9" x14ac:dyDescent="0.25">
      <c r="A152">
        <v>22</v>
      </c>
      <c r="B152" t="s">
        <v>0</v>
      </c>
      <c r="C152" t="s">
        <v>4</v>
      </c>
      <c r="D152" t="s">
        <v>68</v>
      </c>
      <c r="E152">
        <v>70</v>
      </c>
      <c r="F152" t="s">
        <v>58</v>
      </c>
      <c r="G152" t="s">
        <v>164</v>
      </c>
      <c r="H152">
        <v>18</v>
      </c>
      <c r="I152" t="s">
        <v>37</v>
      </c>
    </row>
    <row r="153" spans="1:9" x14ac:dyDescent="0.25">
      <c r="A153">
        <v>22</v>
      </c>
      <c r="B153" t="s">
        <v>0</v>
      </c>
      <c r="C153" t="s">
        <v>4</v>
      </c>
      <c r="D153" t="s">
        <v>70</v>
      </c>
      <c r="E153">
        <v>70</v>
      </c>
      <c r="F153" t="s">
        <v>58</v>
      </c>
      <c r="G153" t="s">
        <v>2</v>
      </c>
      <c r="H153">
        <v>18</v>
      </c>
      <c r="I153" t="s">
        <v>37</v>
      </c>
    </row>
  </sheetData>
  <sortState xmlns:xlrd2="http://schemas.microsoft.com/office/spreadsheetml/2017/richdata2" ref="A2:J77">
    <sortCondition ref="J2:J7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6D4C1-CE21-4463-9EE3-638F8264C224}">
  <dimension ref="A1:B7"/>
  <sheetViews>
    <sheetView workbookViewId="0">
      <selection activeCell="B1" sqref="B1"/>
    </sheetView>
  </sheetViews>
  <sheetFormatPr baseColWidth="10" defaultRowHeight="15" x14ac:dyDescent="0.25"/>
  <cols>
    <col min="1" max="1" width="42" bestFit="1" customWidth="1"/>
  </cols>
  <sheetData>
    <row r="1" spans="1:2" x14ac:dyDescent="0.25">
      <c r="A1" s="3" t="s">
        <v>46</v>
      </c>
      <c r="B1" s="3" t="s">
        <v>50</v>
      </c>
    </row>
    <row r="2" spans="1:2" x14ac:dyDescent="0.25">
      <c r="A2" s="1" t="s">
        <v>24</v>
      </c>
      <c r="B2" t="str">
        <f>_xlfn.CONCAT(A2:A7)</f>
        <v>MjJtYWxlRmxhdXRhMjNtYWxldGVjbGFkbyBndWl0YXJyYQ==MjNtYWxlZ3VpdGFycmE=MjNtYWxlZ3VpdGFycmEgY2FudG8=MjVtYWxlbm8=MjVtYWxlZ3VpdGFycmEgY2FudG8gZmxhdXRh</v>
      </c>
    </row>
    <row r="3" spans="1:2" x14ac:dyDescent="0.25">
      <c r="A3" s="1" t="s">
        <v>14</v>
      </c>
    </row>
    <row r="4" spans="1:2" x14ac:dyDescent="0.25">
      <c r="A4" s="1" t="s">
        <v>17</v>
      </c>
    </row>
    <row r="5" spans="1:2" x14ac:dyDescent="0.25">
      <c r="A5" s="1" t="s">
        <v>21</v>
      </c>
    </row>
    <row r="6" spans="1:2" x14ac:dyDescent="0.25">
      <c r="A6" s="1" t="s">
        <v>30</v>
      </c>
    </row>
    <row r="7" spans="1:2" x14ac:dyDescent="0.25">
      <c r="A7" s="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52C7-B89F-4E54-9DE2-88836927834C}">
  <dimension ref="A1:R153"/>
  <sheetViews>
    <sheetView tabSelected="1" workbookViewId="0">
      <selection activeCell="O39" sqref="O39"/>
    </sheetView>
  </sheetViews>
  <sheetFormatPr baseColWidth="10" defaultRowHeight="15" x14ac:dyDescent="0.25"/>
  <cols>
    <col min="9" max="9" width="42.28515625" bestFit="1" customWidth="1"/>
    <col min="11" max="11" width="14.5703125" bestFit="1" customWidth="1"/>
    <col min="12" max="12" width="26.140625" style="1" customWidth="1"/>
    <col min="17" max="17" width="35" bestFit="1" customWidth="1"/>
    <col min="18" max="18" width="11.85546875" bestFit="1" customWidth="1"/>
  </cols>
  <sheetData>
    <row r="1" spans="1:18" x14ac:dyDescent="0.25">
      <c r="A1" s="3" t="str" cm="1">
        <f t="array" ref="A1:A153">'raw-2-orbits-ws70-pt0.99'!A1:A153</f>
        <v>Age</v>
      </c>
      <c r="B1" s="3" t="str" cm="1">
        <f t="array" ref="B1:B153">'raw-2-orbits-ws70-pt0.99'!B1:B153</f>
        <v>Gender</v>
      </c>
      <c r="C1" s="3" t="str" cm="1">
        <f t="array" ref="C1:C153">'raw-2-orbits-ws70-pt0.99'!C1:C153</f>
        <v>Experience</v>
      </c>
      <c r="D1" s="3" t="str" cm="1">
        <f t="array" ref="D1:D153">'raw-2-orbits-ws70-pt0.99'!D1:D153</f>
        <v>Trial</v>
      </c>
      <c r="E1" s="3" t="str" cm="1">
        <f t="array" ref="E1:E153">'raw-2-orbits-ws70-pt0.99'!E1:E153</f>
        <v>Window Size</v>
      </c>
      <c r="F1" s="3" t="str" cm="1">
        <f t="array" ref="F1:F153">'raw-2-orbits-ws70-pt0.99'!F1:F153</f>
        <v>Correlation Threshold</v>
      </c>
      <c r="G1" s="3" t="str" cm="1">
        <f t="array" ref="G1:G153">'raw-2-orbits-ws70-pt0.99'!G1:G153</f>
        <v>Raw-Result</v>
      </c>
      <c r="H1" s="3" t="str" cm="1">
        <f t="array" ref="H1:H153">'raw-2-orbits-ws70-pt0.99'!H1:H153</f>
        <v>Shifting</v>
      </c>
      <c r="I1" s="3" t="str" cm="1">
        <f t="array" ref="I1:I153">'raw-2-orbits-ws70-pt0.99'!I1:I153</f>
        <v>ID</v>
      </c>
      <c r="J1" s="3" t="s">
        <v>44</v>
      </c>
      <c r="K1" s="3" t="s">
        <v>48</v>
      </c>
      <c r="L1" s="2" t="s">
        <v>49</v>
      </c>
    </row>
    <row r="2" spans="1:18" x14ac:dyDescent="0.25">
      <c r="A2">
        <v>24</v>
      </c>
      <c r="B2" t="str">
        <v>male</v>
      </c>
      <c r="C2" t="str">
        <v>flauta</v>
      </c>
      <c r="D2" t="str">
        <v>2i36s-180-trial1</v>
      </c>
      <c r="E2">
        <v>70</v>
      </c>
      <c r="F2" t="str">
        <v>0.99</v>
      </c>
      <c r="G2" t="str">
        <v>correct(4270ms)</v>
      </c>
      <c r="H2">
        <v>18</v>
      </c>
      <c r="I2" t="str">
        <v>MjRtYWxlZmxhdXRh</v>
      </c>
      <c r="J2" t="str">
        <f>IF(ISNUMBER(SEARCH("correct",G2)),"correct",IF(ISNUMBER(SEARCH("error",G2)),"error","missed"))</f>
        <v>correct</v>
      </c>
      <c r="K2" cm="1">
        <f t="array" aca="1" ref="K2" ca="1">IF(J2="correct",SUMPRODUCT(MID(0&amp;G2, LARGE(INDEX(ISNUMBER(--MID(G2, ROW(INDIRECT("1:"&amp;LEN(G2))), 1)) * ROW(INDIRECT("1:"&amp;LEN(G2))), 0), ROW(INDIRECT("1:"&amp;LEN(G2))))+1, 1) * 10^ROW(INDIRECT("1:"&amp;LEN(G2)))/10))</f>
        <v>4270</v>
      </c>
      <c r="L2" s="1" t="e">
        <f>IF(FIND(I2,'Best six users'!$B$2),1,0)</f>
        <v>#VALUE!</v>
      </c>
    </row>
    <row r="3" spans="1:18" x14ac:dyDescent="0.25">
      <c r="A3">
        <v>24</v>
      </c>
      <c r="B3" t="str">
        <v>male</v>
      </c>
      <c r="C3" t="str">
        <v>flauta</v>
      </c>
      <c r="D3" t="str">
        <v>2i36s-180-trial4</v>
      </c>
      <c r="E3">
        <v>70</v>
      </c>
      <c r="F3" t="str">
        <v>0.99</v>
      </c>
      <c r="G3" t="str">
        <v>correct(4640ms)</v>
      </c>
      <c r="H3">
        <v>18</v>
      </c>
      <c r="I3" t="str">
        <v>MjRtYWxlZmxhdXRh</v>
      </c>
      <c r="J3" t="str">
        <f t="shared" ref="J3:J66" si="0">IF(ISNUMBER(SEARCH("correct",G3)),"correct",IF(ISNUMBER(SEARCH("error",G3)),"error","missed"))</f>
        <v>correct</v>
      </c>
      <c r="K3" cm="1">
        <f t="array" aca="1" ref="K3" ca="1">IF(J3="correct",SUMPRODUCT(MID(0&amp;G3, LARGE(INDEX(ISNUMBER(--MID(G3, ROW(INDIRECT("1:"&amp;LEN(G3))), 1)) * ROW(INDIRECT("1:"&amp;LEN(G3))), 0), ROW(INDIRECT("1:"&amp;LEN(G3))))+1, 1) * 10^ROW(INDIRECT("1:"&amp;LEN(G3)))/10))</f>
        <v>4640</v>
      </c>
      <c r="L3" s="1" t="e">
        <f>IF(FIND(I3,'Best six users'!$B$2),1,0)</f>
        <v>#VALUE!</v>
      </c>
    </row>
    <row r="4" spans="1:18" x14ac:dyDescent="0.25">
      <c r="A4">
        <v>24</v>
      </c>
      <c r="B4" t="str">
        <v>male</v>
      </c>
      <c r="C4" t="str">
        <v>flauta</v>
      </c>
      <c r="D4" t="str">
        <v>2i36s-0-trial1</v>
      </c>
      <c r="E4">
        <v>70</v>
      </c>
      <c r="F4" t="str">
        <v>0.99</v>
      </c>
      <c r="G4" t="str">
        <v>correct(6260ms)</v>
      </c>
      <c r="H4">
        <v>18</v>
      </c>
      <c r="I4" t="str">
        <v>MjRtYWxlZmxhdXRh</v>
      </c>
      <c r="J4" t="str">
        <f t="shared" si="0"/>
        <v>correct</v>
      </c>
      <c r="K4" cm="1">
        <f t="array" aca="1" ref="K4" ca="1">IF(J4="correct",SUMPRODUCT(MID(0&amp;G4, LARGE(INDEX(ISNUMBER(--MID(G4, ROW(INDIRECT("1:"&amp;LEN(G4))), 1)) * ROW(INDIRECT("1:"&amp;LEN(G4))), 0), ROW(INDIRECT("1:"&amp;LEN(G4))))+1, 1) * 10^ROW(INDIRECT("1:"&amp;LEN(G4)))/10))</f>
        <v>6260</v>
      </c>
      <c r="L4" s="1" t="e">
        <f>IF(FIND(I4,'Best six users'!$B$2),1,0)</f>
        <v>#VALUE!</v>
      </c>
    </row>
    <row r="5" spans="1:18" x14ac:dyDescent="0.25">
      <c r="A5">
        <v>24</v>
      </c>
      <c r="B5" t="str">
        <v>male</v>
      </c>
      <c r="C5" t="str">
        <v>flauta</v>
      </c>
      <c r="D5" t="str">
        <v>2i36s-0-trial2</v>
      </c>
      <c r="E5">
        <v>70</v>
      </c>
      <c r="F5" t="str">
        <v>0.99</v>
      </c>
      <c r="G5" t="str">
        <v>correct(6363ms)</v>
      </c>
      <c r="H5">
        <v>18</v>
      </c>
      <c r="I5" t="str">
        <v>MjRtYWxlZmxhdXRh</v>
      </c>
      <c r="J5" t="str">
        <f t="shared" si="0"/>
        <v>correct</v>
      </c>
      <c r="K5" cm="1">
        <f t="array" aca="1" ref="K5" ca="1">IF(J5="correct",SUMPRODUCT(MID(0&amp;G5, LARGE(INDEX(ISNUMBER(--MID(G5, ROW(INDIRECT("1:"&amp;LEN(G5))), 1)) * ROW(INDIRECT("1:"&amp;LEN(G5))), 0), ROW(INDIRECT("1:"&amp;LEN(G5))))+1, 1) * 10^ROW(INDIRECT("1:"&amp;LEN(G5)))/10))</f>
        <v>6363</v>
      </c>
      <c r="L5" s="1" t="e">
        <f>IF(FIND(I5,'Best six users'!$B$2),1,0)</f>
        <v>#VALUE!</v>
      </c>
    </row>
    <row r="6" spans="1:18" x14ac:dyDescent="0.25">
      <c r="A6">
        <v>24</v>
      </c>
      <c r="B6" t="str">
        <v>male</v>
      </c>
      <c r="C6" t="str">
        <v>flauta</v>
      </c>
      <c r="D6" t="str">
        <v>2i36s-0-trial3</v>
      </c>
      <c r="E6">
        <v>70</v>
      </c>
      <c r="F6" t="str">
        <v>0.99</v>
      </c>
      <c r="G6" t="str">
        <v>correct(5210ms)</v>
      </c>
      <c r="H6">
        <v>18</v>
      </c>
      <c r="I6" t="str">
        <v>MjRtYWxlZmxhdXRh</v>
      </c>
      <c r="J6" t="str">
        <f t="shared" si="0"/>
        <v>correct</v>
      </c>
      <c r="K6" cm="1">
        <f t="array" aca="1" ref="K6" ca="1">IF(J6="correct",SUMPRODUCT(MID(0&amp;G6, LARGE(INDEX(ISNUMBER(--MID(G6, ROW(INDIRECT("1:"&amp;LEN(G6))), 1)) * ROW(INDIRECT("1:"&amp;LEN(G6))), 0), ROW(INDIRECT("1:"&amp;LEN(G6))))+1, 1) * 10^ROW(INDIRECT("1:"&amp;LEN(G6)))/10))</f>
        <v>5210</v>
      </c>
      <c r="L6" s="1" t="e">
        <f>IF(FIND(I6,'Best six users'!$B$2),1,0)</f>
        <v>#VALUE!</v>
      </c>
    </row>
    <row r="7" spans="1:18" x14ac:dyDescent="0.25">
      <c r="A7">
        <v>24</v>
      </c>
      <c r="B7" t="str">
        <v>male</v>
      </c>
      <c r="C7" t="str">
        <v>flauta</v>
      </c>
      <c r="D7" t="str">
        <v>2i36s-0-trial4</v>
      </c>
      <c r="E7">
        <v>70</v>
      </c>
      <c r="F7" t="str">
        <v>0.99</v>
      </c>
      <c r="G7" t="str">
        <v>correct(7640ms)</v>
      </c>
      <c r="H7">
        <v>18</v>
      </c>
      <c r="I7" t="str">
        <v>MjRtYWxlZmxhdXRh</v>
      </c>
      <c r="J7" t="str">
        <f t="shared" si="0"/>
        <v>correct</v>
      </c>
      <c r="K7" cm="1">
        <f t="array" aca="1" ref="K7" ca="1">IF(J7="correct",SUMPRODUCT(MID(0&amp;G7, LARGE(INDEX(ISNUMBER(--MID(G7, ROW(INDIRECT("1:"&amp;LEN(G7))), 1)) * ROW(INDIRECT("1:"&amp;LEN(G7))), 0), ROW(INDIRECT("1:"&amp;LEN(G7))))+1, 1) * 10^ROW(INDIRECT("1:"&amp;LEN(G7)))/10))</f>
        <v>7640</v>
      </c>
      <c r="L7" s="1" t="e">
        <f>IF(FIND(I7,'Best six users'!$B$2),1,0)</f>
        <v>#VALUE!</v>
      </c>
      <c r="Q7" s="3" t="s">
        <v>53</v>
      </c>
      <c r="R7">
        <f>COUNTIF(D:D,"&lt;&gt;")-1</f>
        <v>152</v>
      </c>
    </row>
    <row r="8" spans="1:18" x14ac:dyDescent="0.25">
      <c r="A8">
        <v>24</v>
      </c>
      <c r="B8" t="str">
        <v>male</v>
      </c>
      <c r="C8" t="str">
        <v>flauta</v>
      </c>
      <c r="D8" t="str">
        <v>2i36s-180-trial2</v>
      </c>
      <c r="E8">
        <v>70</v>
      </c>
      <c r="F8" t="str">
        <v>0.99</v>
      </c>
      <c r="G8" t="str">
        <v>error(0deg)</v>
      </c>
      <c r="H8">
        <v>18</v>
      </c>
      <c r="I8" t="str">
        <v>MjRtYWxlZmxhdXRh</v>
      </c>
      <c r="J8" t="str">
        <f t="shared" si="0"/>
        <v>error</v>
      </c>
      <c r="K8" t="b" cm="1">
        <f t="array" aca="1" ref="K8" ca="1">IF(J8="correct",SUMPRODUCT(MID(0&amp;G8, LARGE(INDEX(ISNUMBER(--MID(G8, ROW(INDIRECT("1:"&amp;LEN(G8))), 1)) * ROW(INDIRECT("1:"&amp;LEN(G8))), 0), ROW(INDIRECT("1:"&amp;LEN(G8))))+1, 1) * 10^ROW(INDIRECT("1:"&amp;LEN(G8)))/10))</f>
        <v>0</v>
      </c>
      <c r="L8" s="1" t="e">
        <f>IF(FIND(I8,'Best six users'!$B$2),1,0)</f>
        <v>#VALUE!</v>
      </c>
      <c r="Q8" s="3" t="s">
        <v>54</v>
      </c>
      <c r="R8">
        <f>COUNTIF(L:L,"=1")</f>
        <v>48</v>
      </c>
    </row>
    <row r="9" spans="1:18" x14ac:dyDescent="0.25">
      <c r="A9">
        <v>24</v>
      </c>
      <c r="B9" t="str">
        <v>male</v>
      </c>
      <c r="C9" t="str">
        <v>flauta</v>
      </c>
      <c r="D9" t="str">
        <v>2i36s-180-trial3</v>
      </c>
      <c r="E9">
        <v>70</v>
      </c>
      <c r="F9" t="str">
        <v>0.99</v>
      </c>
      <c r="G9" t="str">
        <v>correct(7689ms)</v>
      </c>
      <c r="H9">
        <v>18</v>
      </c>
      <c r="I9" t="str">
        <v>MjRtYWxlZmxhdXRh</v>
      </c>
      <c r="J9" t="str">
        <f t="shared" si="0"/>
        <v>correct</v>
      </c>
      <c r="K9" cm="1">
        <f t="array" aca="1" ref="K9" ca="1">IF(J9="correct",SUMPRODUCT(MID(0&amp;G9, LARGE(INDEX(ISNUMBER(--MID(G9, ROW(INDIRECT("1:"&amp;LEN(G9))), 1)) * ROW(INDIRECT("1:"&amp;LEN(G9))), 0), ROW(INDIRECT("1:"&amp;LEN(G9))))+1, 1) * 10^ROW(INDIRECT("1:"&amp;LEN(G9)))/10))</f>
        <v>7689</v>
      </c>
      <c r="L9" s="1" t="e">
        <f>IF(FIND(I9,'Best six users'!$B$2),1,0)</f>
        <v>#VALUE!</v>
      </c>
      <c r="Q9" s="3" t="s">
        <v>51</v>
      </c>
      <c r="R9">
        <f ca="1">AVERAGE(K:K)</f>
        <v>5404.1010101010097</v>
      </c>
    </row>
    <row r="10" spans="1:18" x14ac:dyDescent="0.25">
      <c r="A10">
        <v>24</v>
      </c>
      <c r="B10" t="str">
        <v>male</v>
      </c>
      <c r="C10" t="str">
        <v>NO</v>
      </c>
      <c r="D10" t="str">
        <v>2i36s-0-trial3</v>
      </c>
      <c r="E10">
        <v>70</v>
      </c>
      <c r="F10" t="str">
        <v>0.99</v>
      </c>
      <c r="G10" t="str">
        <v>correct(2287ms)</v>
      </c>
      <c r="H10">
        <v>18</v>
      </c>
      <c r="I10" t="str">
        <v>MjRtYWxlTk8=</v>
      </c>
      <c r="J10" t="str">
        <f t="shared" si="0"/>
        <v>correct</v>
      </c>
      <c r="K10" cm="1">
        <f t="array" aca="1" ref="K10" ca="1">IF(J10="correct",SUMPRODUCT(MID(0&amp;G10, LARGE(INDEX(ISNUMBER(--MID(G10, ROW(INDIRECT("1:"&amp;LEN(G10))), 1)) * ROW(INDIRECT("1:"&amp;LEN(G10))), 0), ROW(INDIRECT("1:"&amp;LEN(G10))))+1, 1) * 10^ROW(INDIRECT("1:"&amp;LEN(G10)))/10))</f>
        <v>2287</v>
      </c>
      <c r="L10" s="1" t="e">
        <f>IF(FIND(I10,'Best six users'!$B$2),1,0)</f>
        <v>#VALUE!</v>
      </c>
      <c r="P10" t="s">
        <v>55</v>
      </c>
      <c r="Q10" s="3" t="s">
        <v>52</v>
      </c>
      <c r="R10">
        <f>COUNTIFS(J:J,P10,L:L,1)/R8*100</f>
        <v>89.583333333333343</v>
      </c>
    </row>
    <row r="11" spans="1:18" x14ac:dyDescent="0.25">
      <c r="A11">
        <v>24</v>
      </c>
      <c r="B11" t="str">
        <v>male</v>
      </c>
      <c r="C11" t="str">
        <v>NO</v>
      </c>
      <c r="D11" t="str">
        <v>2i36s-180-trial4</v>
      </c>
      <c r="E11">
        <v>70</v>
      </c>
      <c r="F11" t="str">
        <v>0.99</v>
      </c>
      <c r="G11" t="str">
        <v>error(0deg)</v>
      </c>
      <c r="H11">
        <v>18</v>
      </c>
      <c r="I11" t="str">
        <v>MjRtYWxlTk8=</v>
      </c>
      <c r="J11" t="str">
        <f t="shared" si="0"/>
        <v>error</v>
      </c>
      <c r="K11" t="b" cm="1">
        <f t="array" aca="1" ref="K11" ca="1">IF(J11="correct",SUMPRODUCT(MID(0&amp;G11, LARGE(INDEX(ISNUMBER(--MID(G11, ROW(INDIRECT("1:"&amp;LEN(G11))), 1)) * ROW(INDIRECT("1:"&amp;LEN(G11))), 0), ROW(INDIRECT("1:"&amp;LEN(G11))))+1, 1) * 10^ROW(INDIRECT("1:"&amp;LEN(G11)))/10))</f>
        <v>0</v>
      </c>
      <c r="L11" s="1" t="e">
        <f>IF(FIND(I11,'Best six users'!$B$2),1,0)</f>
        <v>#VALUE!</v>
      </c>
      <c r="P11" t="s">
        <v>2</v>
      </c>
      <c r="Q11" s="3" t="s">
        <v>165</v>
      </c>
      <c r="R11">
        <f>COUNTIFS(J:J,P11,L:L,1)/R8*100</f>
        <v>6.25</v>
      </c>
    </row>
    <row r="12" spans="1:18" x14ac:dyDescent="0.25">
      <c r="A12">
        <v>24</v>
      </c>
      <c r="B12" t="str">
        <v>male</v>
      </c>
      <c r="C12" t="str">
        <v>NO</v>
      </c>
      <c r="D12" t="str">
        <v>2i36s-0-trial1</v>
      </c>
      <c r="E12">
        <v>70</v>
      </c>
      <c r="F12" t="str">
        <v>0.99</v>
      </c>
      <c r="G12" t="str">
        <v>error(180deg)</v>
      </c>
      <c r="H12">
        <v>18</v>
      </c>
      <c r="I12" t="str">
        <v>MjRtYWxlTk8=</v>
      </c>
      <c r="J12" t="str">
        <f t="shared" si="0"/>
        <v>error</v>
      </c>
      <c r="K12" t="b" cm="1">
        <f t="array" aca="1" ref="K12" ca="1">IF(J12="correct",SUMPRODUCT(MID(0&amp;G12, LARGE(INDEX(ISNUMBER(--MID(G12, ROW(INDIRECT("1:"&amp;LEN(G12))), 1)) * ROW(INDIRECT("1:"&amp;LEN(G12))), 0), ROW(INDIRECT("1:"&amp;LEN(G12))))+1, 1) * 10^ROW(INDIRECT("1:"&amp;LEN(G12)))/10))</f>
        <v>0</v>
      </c>
      <c r="L12" s="1" t="e">
        <f>IF(FIND(I12,'Best six users'!$B$2),1,0)</f>
        <v>#VALUE!</v>
      </c>
      <c r="P12" t="s">
        <v>56</v>
      </c>
      <c r="Q12" s="3" t="s">
        <v>166</v>
      </c>
      <c r="R12">
        <f>COUNTIFS(J:J,P12,L:L,1)/R8*100</f>
        <v>4.1666666666666661</v>
      </c>
    </row>
    <row r="13" spans="1:18" x14ac:dyDescent="0.25">
      <c r="A13">
        <v>24</v>
      </c>
      <c r="B13" t="str">
        <v>male</v>
      </c>
      <c r="C13" t="str">
        <v>NO</v>
      </c>
      <c r="D13" t="str">
        <v>2i36s-0-trial2</v>
      </c>
      <c r="E13">
        <v>70</v>
      </c>
      <c r="F13" t="str">
        <v>0.99</v>
      </c>
      <c r="G13" t="str">
        <v>correct(3642ms)</v>
      </c>
      <c r="H13">
        <v>18</v>
      </c>
      <c r="I13" t="str">
        <v>MjRtYWxlTk8=</v>
      </c>
      <c r="J13" t="str">
        <f t="shared" si="0"/>
        <v>correct</v>
      </c>
      <c r="K13" cm="1">
        <f t="array" aca="1" ref="K13" ca="1">IF(J13="correct",SUMPRODUCT(MID(0&amp;G13, LARGE(INDEX(ISNUMBER(--MID(G13, ROW(INDIRECT("1:"&amp;LEN(G13))), 1)) * ROW(INDIRECT("1:"&amp;LEN(G13))), 0), ROW(INDIRECT("1:"&amp;LEN(G13))))+1, 1) * 10^ROW(INDIRECT("1:"&amp;LEN(G13)))/10))</f>
        <v>3642</v>
      </c>
      <c r="L13" s="1" t="e">
        <f>IF(FIND(I13,'Best six users'!$B$2),1,0)</f>
        <v>#VALUE!</v>
      </c>
    </row>
    <row r="14" spans="1:18" x14ac:dyDescent="0.25">
      <c r="A14">
        <v>24</v>
      </c>
      <c r="B14" t="str">
        <v>male</v>
      </c>
      <c r="C14" t="str">
        <v>NO</v>
      </c>
      <c r="D14" t="str">
        <v>2i36s-0-trial4</v>
      </c>
      <c r="E14">
        <v>70</v>
      </c>
      <c r="F14" t="str">
        <v>0.99</v>
      </c>
      <c r="G14" t="str">
        <v>error(180deg)</v>
      </c>
      <c r="H14">
        <v>18</v>
      </c>
      <c r="I14" t="str">
        <v>MjRtYWxlTk8=</v>
      </c>
      <c r="J14" t="str">
        <f t="shared" si="0"/>
        <v>error</v>
      </c>
      <c r="K14" t="b" cm="1">
        <f t="array" aca="1" ref="K14" ca="1">IF(J14="correct",SUMPRODUCT(MID(0&amp;G14, LARGE(INDEX(ISNUMBER(--MID(G14, ROW(INDIRECT("1:"&amp;LEN(G14))), 1)) * ROW(INDIRECT("1:"&amp;LEN(G14))), 0), ROW(INDIRECT("1:"&amp;LEN(G14))))+1, 1) * 10^ROW(INDIRECT("1:"&amp;LEN(G14)))/10))</f>
        <v>0</v>
      </c>
      <c r="L14" s="1" t="e">
        <f>IF(FIND(I14,'Best six users'!$B$2),1,0)</f>
        <v>#VALUE!</v>
      </c>
    </row>
    <row r="15" spans="1:18" x14ac:dyDescent="0.25">
      <c r="A15">
        <v>24</v>
      </c>
      <c r="B15" t="str">
        <v>male</v>
      </c>
      <c r="C15" t="str">
        <v>NO</v>
      </c>
      <c r="D15" t="str">
        <v>2i36s-180-trial1</v>
      </c>
      <c r="E15">
        <v>70</v>
      </c>
      <c r="F15" t="str">
        <v>0.99</v>
      </c>
      <c r="G15" t="str">
        <v>error(0deg)</v>
      </c>
      <c r="H15">
        <v>18</v>
      </c>
      <c r="I15" t="str">
        <v>MjRtYWxlTk8=</v>
      </c>
      <c r="J15" t="str">
        <f t="shared" si="0"/>
        <v>error</v>
      </c>
      <c r="K15" t="b" cm="1">
        <f t="array" aca="1" ref="K15" ca="1">IF(J15="correct",SUMPRODUCT(MID(0&amp;G15, LARGE(INDEX(ISNUMBER(--MID(G15, ROW(INDIRECT("1:"&amp;LEN(G15))), 1)) * ROW(INDIRECT("1:"&amp;LEN(G15))), 0), ROW(INDIRECT("1:"&amp;LEN(G15))))+1, 1) * 10^ROW(INDIRECT("1:"&amp;LEN(G15)))/10))</f>
        <v>0</v>
      </c>
      <c r="L15" s="1" t="e">
        <f>IF(FIND(I15,'Best six users'!$B$2),1,0)</f>
        <v>#VALUE!</v>
      </c>
    </row>
    <row r="16" spans="1:18" x14ac:dyDescent="0.25">
      <c r="A16">
        <v>24</v>
      </c>
      <c r="B16" t="str">
        <v>male</v>
      </c>
      <c r="C16" t="str">
        <v>NO</v>
      </c>
      <c r="D16" t="str">
        <v>2i36s-180-trial2</v>
      </c>
      <c r="E16">
        <v>70</v>
      </c>
      <c r="F16" t="str">
        <v>0.99</v>
      </c>
      <c r="G16" t="str">
        <v>missed</v>
      </c>
      <c r="H16">
        <v>18</v>
      </c>
      <c r="I16" t="str">
        <v>MjRtYWxlTk8=</v>
      </c>
      <c r="J16" t="str">
        <f t="shared" si="0"/>
        <v>missed</v>
      </c>
      <c r="K16" t="b" cm="1">
        <f t="array" aca="1" ref="K16" ca="1">IF(J16="correct",SUMPRODUCT(MID(0&amp;G16, LARGE(INDEX(ISNUMBER(--MID(G16, ROW(INDIRECT("1:"&amp;LEN(G16))), 1)) * ROW(INDIRECT("1:"&amp;LEN(G16))), 0), ROW(INDIRECT("1:"&amp;LEN(G16))))+1, 1) * 10^ROW(INDIRECT("1:"&amp;LEN(G16)))/10))</f>
        <v>0</v>
      </c>
      <c r="L16" s="1" t="e">
        <f>IF(FIND(I16,'Best six users'!$B$2),1,0)</f>
        <v>#VALUE!</v>
      </c>
    </row>
    <row r="17" spans="1:12" x14ac:dyDescent="0.25">
      <c r="A17">
        <v>24</v>
      </c>
      <c r="B17" t="str">
        <v>male</v>
      </c>
      <c r="C17" t="str">
        <v>NO</v>
      </c>
      <c r="D17" t="str">
        <v>2i36s-180-trial3</v>
      </c>
      <c r="E17">
        <v>70</v>
      </c>
      <c r="F17" t="str">
        <v>0.99</v>
      </c>
      <c r="G17" t="str">
        <v>missed</v>
      </c>
      <c r="H17">
        <v>18</v>
      </c>
      <c r="I17" t="str">
        <v>MjRtYWxlTk8=</v>
      </c>
      <c r="J17" t="str">
        <f t="shared" si="0"/>
        <v>missed</v>
      </c>
      <c r="K17" t="b" cm="1">
        <f t="array" aca="1" ref="K17" ca="1">IF(J17="correct",SUMPRODUCT(MID(0&amp;G17, LARGE(INDEX(ISNUMBER(--MID(G17, ROW(INDIRECT("1:"&amp;LEN(G17))), 1)) * ROW(INDIRECT("1:"&amp;LEN(G17))), 0), ROW(INDIRECT("1:"&amp;LEN(G17))))+1, 1) * 10^ROW(INDIRECT("1:"&amp;LEN(G17)))/10))</f>
        <v>0</v>
      </c>
      <c r="L17" s="1" t="e">
        <f>IF(FIND(I17,'Best six users'!$B$2),1,0)</f>
        <v>#VALUE!</v>
      </c>
    </row>
    <row r="18" spans="1:12" x14ac:dyDescent="0.25">
      <c r="A18">
        <v>24</v>
      </c>
      <c r="B18" t="str">
        <v>female</v>
      </c>
      <c r="C18" t="str">
        <v>NO</v>
      </c>
      <c r="D18" t="str">
        <v>2i36s-0-trial3</v>
      </c>
      <c r="E18">
        <v>70</v>
      </c>
      <c r="F18" t="str">
        <v>0.99</v>
      </c>
      <c r="G18" t="str">
        <v>correct(3789ms)</v>
      </c>
      <c r="H18">
        <v>18</v>
      </c>
      <c r="I18" t="str">
        <v>MjRmZW1hbGVOTw==</v>
      </c>
      <c r="J18" t="str">
        <f t="shared" si="0"/>
        <v>correct</v>
      </c>
      <c r="K18" cm="1">
        <f t="array" aca="1" ref="K18" ca="1">IF(J18="correct",SUMPRODUCT(MID(0&amp;G18, LARGE(INDEX(ISNUMBER(--MID(G18, ROW(INDIRECT("1:"&amp;LEN(G18))), 1)) * ROW(INDIRECT("1:"&amp;LEN(G18))), 0), ROW(INDIRECT("1:"&amp;LEN(G18))))+1, 1) * 10^ROW(INDIRECT("1:"&amp;LEN(G18)))/10))</f>
        <v>3789</v>
      </c>
      <c r="L18" s="1" t="e">
        <f>IF(FIND(I18,'Best six users'!$B$2),1,0)</f>
        <v>#VALUE!</v>
      </c>
    </row>
    <row r="19" spans="1:12" x14ac:dyDescent="0.25">
      <c r="A19">
        <v>24</v>
      </c>
      <c r="B19" t="str">
        <v>female</v>
      </c>
      <c r="C19" t="str">
        <v>NO</v>
      </c>
      <c r="D19" t="str">
        <v>2i36s-180-trial2</v>
      </c>
      <c r="E19">
        <v>70</v>
      </c>
      <c r="F19" t="str">
        <v>0.99</v>
      </c>
      <c r="G19" t="str">
        <v>error(0deg)</v>
      </c>
      <c r="H19">
        <v>18</v>
      </c>
      <c r="I19" t="str">
        <v>MjRmZW1hbGVOTw==</v>
      </c>
      <c r="J19" t="str">
        <f t="shared" si="0"/>
        <v>error</v>
      </c>
      <c r="K19" t="b" cm="1">
        <f t="array" aca="1" ref="K19" ca="1">IF(J19="correct",SUMPRODUCT(MID(0&amp;G19, LARGE(INDEX(ISNUMBER(--MID(G19, ROW(INDIRECT("1:"&amp;LEN(G19))), 1)) * ROW(INDIRECT("1:"&amp;LEN(G19))), 0), ROW(INDIRECT("1:"&amp;LEN(G19))))+1, 1) * 10^ROW(INDIRECT("1:"&amp;LEN(G19)))/10))</f>
        <v>0</v>
      </c>
      <c r="L19" s="1" t="e">
        <f>IF(FIND(I19,'Best six users'!$B$2),1,0)</f>
        <v>#VALUE!</v>
      </c>
    </row>
    <row r="20" spans="1:12" x14ac:dyDescent="0.25">
      <c r="A20">
        <v>24</v>
      </c>
      <c r="B20" t="str">
        <v>female</v>
      </c>
      <c r="C20" t="str">
        <v>NO</v>
      </c>
      <c r="D20" t="str">
        <v>2i36s-0-trial1</v>
      </c>
      <c r="E20">
        <v>70</v>
      </c>
      <c r="F20" t="str">
        <v>0.99</v>
      </c>
      <c r="G20" t="str">
        <v>correct(5890ms)</v>
      </c>
      <c r="H20">
        <v>18</v>
      </c>
      <c r="I20" t="str">
        <v>MjRmZW1hbGVOTw==</v>
      </c>
      <c r="J20" t="str">
        <f t="shared" si="0"/>
        <v>correct</v>
      </c>
      <c r="K20" cm="1">
        <f t="array" aca="1" ref="K20" ca="1">IF(J20="correct",SUMPRODUCT(MID(0&amp;G20, LARGE(INDEX(ISNUMBER(--MID(G20, ROW(INDIRECT("1:"&amp;LEN(G20))), 1)) * ROW(INDIRECT("1:"&amp;LEN(G20))), 0), ROW(INDIRECT("1:"&amp;LEN(G20))))+1, 1) * 10^ROW(INDIRECT("1:"&amp;LEN(G20)))/10))</f>
        <v>5890</v>
      </c>
      <c r="L20" s="1" t="e">
        <f>IF(FIND(I20,'Best six users'!$B$2),1,0)</f>
        <v>#VALUE!</v>
      </c>
    </row>
    <row r="21" spans="1:12" x14ac:dyDescent="0.25">
      <c r="A21">
        <v>24</v>
      </c>
      <c r="B21" t="str">
        <v>female</v>
      </c>
      <c r="C21" t="str">
        <v>NO</v>
      </c>
      <c r="D21" t="str">
        <v>2i36s-0-trial2</v>
      </c>
      <c r="E21">
        <v>70</v>
      </c>
      <c r="F21" t="str">
        <v>0.99</v>
      </c>
      <c r="G21" t="str">
        <v>correct(3721ms)</v>
      </c>
      <c r="H21">
        <v>18</v>
      </c>
      <c r="I21" t="str">
        <v>MjRmZW1hbGVOTw==</v>
      </c>
      <c r="J21" t="str">
        <f t="shared" si="0"/>
        <v>correct</v>
      </c>
      <c r="K21" cm="1">
        <f t="array" aca="1" ref="K21" ca="1">IF(J21="correct",SUMPRODUCT(MID(0&amp;G21, LARGE(INDEX(ISNUMBER(--MID(G21, ROW(INDIRECT("1:"&amp;LEN(G21))), 1)) * ROW(INDIRECT("1:"&amp;LEN(G21))), 0), ROW(INDIRECT("1:"&amp;LEN(G21))))+1, 1) * 10^ROW(INDIRECT("1:"&amp;LEN(G21)))/10))</f>
        <v>3721</v>
      </c>
      <c r="L21" s="1" t="e">
        <f>IF(FIND(I21,'Best six users'!$B$2),1,0)</f>
        <v>#VALUE!</v>
      </c>
    </row>
    <row r="22" spans="1:12" x14ac:dyDescent="0.25">
      <c r="A22">
        <v>24</v>
      </c>
      <c r="B22" t="str">
        <v>female</v>
      </c>
      <c r="C22" t="str">
        <v>NO</v>
      </c>
      <c r="D22" t="str">
        <v>2i36s-0-trial4</v>
      </c>
      <c r="E22">
        <v>70</v>
      </c>
      <c r="F22" t="str">
        <v>0.99</v>
      </c>
      <c r="G22" t="str">
        <v>correct(14670ms)</v>
      </c>
      <c r="H22">
        <v>18</v>
      </c>
      <c r="I22" t="str">
        <v>MjRmZW1hbGVOTw==</v>
      </c>
      <c r="J22" t="str">
        <f t="shared" si="0"/>
        <v>correct</v>
      </c>
      <c r="K22" cm="1">
        <f t="array" aca="1" ref="K22" ca="1">IF(J22="correct",SUMPRODUCT(MID(0&amp;G22, LARGE(INDEX(ISNUMBER(--MID(G22, ROW(INDIRECT("1:"&amp;LEN(G22))), 1)) * ROW(INDIRECT("1:"&amp;LEN(G22))), 0), ROW(INDIRECT("1:"&amp;LEN(G22))))+1, 1) * 10^ROW(INDIRECT("1:"&amp;LEN(G22)))/10))</f>
        <v>14670</v>
      </c>
      <c r="L22" s="1" t="e">
        <f>IF(FIND(I22,'Best six users'!$B$2),1,0)</f>
        <v>#VALUE!</v>
      </c>
    </row>
    <row r="23" spans="1:12" x14ac:dyDescent="0.25">
      <c r="A23">
        <v>24</v>
      </c>
      <c r="B23" t="str">
        <v>female</v>
      </c>
      <c r="C23" t="str">
        <v>NO</v>
      </c>
      <c r="D23" t="str">
        <v>2i36s-180-trial1</v>
      </c>
      <c r="E23">
        <v>70</v>
      </c>
      <c r="F23" t="str">
        <v>0.99</v>
      </c>
      <c r="G23" t="str">
        <v>error(0deg)</v>
      </c>
      <c r="H23">
        <v>18</v>
      </c>
      <c r="I23" t="str">
        <v>MjRmZW1hbGVOTw==</v>
      </c>
      <c r="J23" t="str">
        <f t="shared" si="0"/>
        <v>error</v>
      </c>
      <c r="K23" t="b" cm="1">
        <f t="array" aca="1" ref="K23" ca="1">IF(J23="correct",SUMPRODUCT(MID(0&amp;G23, LARGE(INDEX(ISNUMBER(--MID(G23, ROW(INDIRECT("1:"&amp;LEN(G23))), 1)) * ROW(INDIRECT("1:"&amp;LEN(G23))), 0), ROW(INDIRECT("1:"&amp;LEN(G23))))+1, 1) * 10^ROW(INDIRECT("1:"&amp;LEN(G23)))/10))</f>
        <v>0</v>
      </c>
      <c r="L23" s="1" t="e">
        <f>IF(FIND(I23,'Best six users'!$B$2),1,0)</f>
        <v>#VALUE!</v>
      </c>
    </row>
    <row r="24" spans="1:12" x14ac:dyDescent="0.25">
      <c r="A24">
        <v>24</v>
      </c>
      <c r="B24" t="str">
        <v>female</v>
      </c>
      <c r="C24" t="str">
        <v>NO</v>
      </c>
      <c r="D24" t="str">
        <v>2i36s-180-trial3</v>
      </c>
      <c r="E24">
        <v>70</v>
      </c>
      <c r="F24" t="str">
        <v>0.99</v>
      </c>
      <c r="G24" t="str">
        <v>correct(6201ms)</v>
      </c>
      <c r="H24">
        <v>18</v>
      </c>
      <c r="I24" t="str">
        <v>MjRmZW1hbGVOTw==</v>
      </c>
      <c r="J24" t="str">
        <f t="shared" si="0"/>
        <v>correct</v>
      </c>
      <c r="K24" cm="1">
        <f t="array" aca="1" ref="K24" ca="1">IF(J24="correct",SUMPRODUCT(MID(0&amp;G24, LARGE(INDEX(ISNUMBER(--MID(G24, ROW(INDIRECT("1:"&amp;LEN(G24))), 1)) * ROW(INDIRECT("1:"&amp;LEN(G24))), 0), ROW(INDIRECT("1:"&amp;LEN(G24))))+1, 1) * 10^ROW(INDIRECT("1:"&amp;LEN(G24)))/10))</f>
        <v>6201</v>
      </c>
      <c r="L24" s="1" t="e">
        <f>IF(FIND(I24,'Best six users'!$B$2),1,0)</f>
        <v>#VALUE!</v>
      </c>
    </row>
    <row r="25" spans="1:12" x14ac:dyDescent="0.25">
      <c r="A25">
        <v>24</v>
      </c>
      <c r="B25" t="str">
        <v>female</v>
      </c>
      <c r="C25" t="str">
        <v>NO</v>
      </c>
      <c r="D25" t="str">
        <v>2i36s-180-trial4</v>
      </c>
      <c r="E25">
        <v>70</v>
      </c>
      <c r="F25" t="str">
        <v>0.99</v>
      </c>
      <c r="G25" t="str">
        <v>error(0deg)</v>
      </c>
      <c r="H25">
        <v>18</v>
      </c>
      <c r="I25" t="str">
        <v>MjRmZW1hbGVOTw==</v>
      </c>
      <c r="J25" t="str">
        <f t="shared" si="0"/>
        <v>error</v>
      </c>
      <c r="K25" t="b" cm="1">
        <f t="array" aca="1" ref="K25" ca="1">IF(J25="correct",SUMPRODUCT(MID(0&amp;G25, LARGE(INDEX(ISNUMBER(--MID(G25, ROW(INDIRECT("1:"&amp;LEN(G25))), 1)) * ROW(INDIRECT("1:"&amp;LEN(G25))), 0), ROW(INDIRECT("1:"&amp;LEN(G25))))+1, 1) * 10^ROW(INDIRECT("1:"&amp;LEN(G25)))/10))</f>
        <v>0</v>
      </c>
      <c r="L25" s="1" t="e">
        <f>IF(FIND(I25,'Best six users'!$B$2),1,0)</f>
        <v>#VALUE!</v>
      </c>
    </row>
    <row r="26" spans="1:12" x14ac:dyDescent="0.25">
      <c r="A26">
        <v>26</v>
      </c>
      <c r="B26" t="str">
        <v>male</v>
      </c>
      <c r="C26" t="str">
        <v>media</v>
      </c>
      <c r="D26" t="str">
        <v>2i36s-0-trial1</v>
      </c>
      <c r="E26">
        <v>70</v>
      </c>
      <c r="F26" t="str">
        <v>0.99</v>
      </c>
      <c r="G26" t="str">
        <v>error(180deg)</v>
      </c>
      <c r="H26">
        <v>18</v>
      </c>
      <c r="I26" t="str">
        <v>MjZtYWxlbWVkaWE=</v>
      </c>
      <c r="J26" t="str">
        <f t="shared" si="0"/>
        <v>error</v>
      </c>
      <c r="K26" t="b" cm="1">
        <f t="array" aca="1" ref="K26" ca="1">IF(J26="correct",SUMPRODUCT(MID(0&amp;G26, LARGE(INDEX(ISNUMBER(--MID(G26, ROW(INDIRECT("1:"&amp;LEN(G26))), 1)) * ROW(INDIRECT("1:"&amp;LEN(G26))), 0), ROW(INDIRECT("1:"&amp;LEN(G26))))+1, 1) * 10^ROW(INDIRECT("1:"&amp;LEN(G26)))/10))</f>
        <v>0</v>
      </c>
      <c r="L26" s="1" t="e">
        <f>IF(FIND(I26,'Best six users'!$B$2),1,0)</f>
        <v>#VALUE!</v>
      </c>
    </row>
    <row r="27" spans="1:12" x14ac:dyDescent="0.25">
      <c r="A27">
        <v>26</v>
      </c>
      <c r="B27" t="str">
        <v>male</v>
      </c>
      <c r="C27" t="str">
        <v>media</v>
      </c>
      <c r="D27" t="str">
        <v>2i36s-0-trial2</v>
      </c>
      <c r="E27">
        <v>70</v>
      </c>
      <c r="F27" t="str">
        <v>0.99</v>
      </c>
      <c r="G27" t="str">
        <v>error(180deg)</v>
      </c>
      <c r="H27">
        <v>18</v>
      </c>
      <c r="I27" t="str">
        <v>MjZtYWxlbWVkaWE=</v>
      </c>
      <c r="J27" t="str">
        <f t="shared" si="0"/>
        <v>error</v>
      </c>
      <c r="K27" t="b" cm="1">
        <f t="array" aca="1" ref="K27" ca="1">IF(J27="correct",SUMPRODUCT(MID(0&amp;G27, LARGE(INDEX(ISNUMBER(--MID(G27, ROW(INDIRECT("1:"&amp;LEN(G27))), 1)) * ROW(INDIRECT("1:"&amp;LEN(G27))), 0), ROW(INDIRECT("1:"&amp;LEN(G27))))+1, 1) * 10^ROW(INDIRECT("1:"&amp;LEN(G27)))/10))</f>
        <v>0</v>
      </c>
      <c r="L27" s="1" t="e">
        <f>IF(FIND(I27,'Best six users'!$B$2),1,0)</f>
        <v>#VALUE!</v>
      </c>
    </row>
    <row r="28" spans="1:12" x14ac:dyDescent="0.25">
      <c r="A28">
        <v>26</v>
      </c>
      <c r="B28" t="str">
        <v>male</v>
      </c>
      <c r="C28" t="str">
        <v>media</v>
      </c>
      <c r="D28" t="str">
        <v>2i36s-0-trial3</v>
      </c>
      <c r="E28">
        <v>70</v>
      </c>
      <c r="F28" t="str">
        <v>0.99</v>
      </c>
      <c r="G28" t="str">
        <v>correct(3782ms)</v>
      </c>
      <c r="H28">
        <v>18</v>
      </c>
      <c r="I28" t="str">
        <v>MjZtYWxlbWVkaWE=</v>
      </c>
      <c r="J28" t="str">
        <f t="shared" si="0"/>
        <v>correct</v>
      </c>
      <c r="K28" cm="1">
        <f t="array" aca="1" ref="K28" ca="1">IF(J28="correct",SUMPRODUCT(MID(0&amp;G28, LARGE(INDEX(ISNUMBER(--MID(G28, ROW(INDIRECT("1:"&amp;LEN(G28))), 1)) * ROW(INDIRECT("1:"&amp;LEN(G28))), 0), ROW(INDIRECT("1:"&amp;LEN(G28))))+1, 1) * 10^ROW(INDIRECT("1:"&amp;LEN(G28)))/10))</f>
        <v>3782</v>
      </c>
      <c r="L28" s="1" t="e">
        <f>IF(FIND(I28,'Best six users'!$B$2),1,0)</f>
        <v>#VALUE!</v>
      </c>
    </row>
    <row r="29" spans="1:12" x14ac:dyDescent="0.25">
      <c r="A29">
        <v>26</v>
      </c>
      <c r="B29" t="str">
        <v>male</v>
      </c>
      <c r="C29" t="str">
        <v>media</v>
      </c>
      <c r="D29" t="str">
        <v>2i36s-0-trial4</v>
      </c>
      <c r="E29">
        <v>70</v>
      </c>
      <c r="F29" t="str">
        <v>0.99</v>
      </c>
      <c r="G29" t="str">
        <v>correct(3777ms)</v>
      </c>
      <c r="H29">
        <v>18</v>
      </c>
      <c r="I29" t="str">
        <v>MjZtYWxlbWVkaWE=</v>
      </c>
      <c r="J29" t="str">
        <f t="shared" si="0"/>
        <v>correct</v>
      </c>
      <c r="K29" cm="1">
        <f t="array" aca="1" ref="K29" ca="1">IF(J29="correct",SUMPRODUCT(MID(0&amp;G29, LARGE(INDEX(ISNUMBER(--MID(G29, ROW(INDIRECT("1:"&amp;LEN(G29))), 1)) * ROW(INDIRECT("1:"&amp;LEN(G29))), 0), ROW(INDIRECT("1:"&amp;LEN(G29))))+1, 1) * 10^ROW(INDIRECT("1:"&amp;LEN(G29)))/10))</f>
        <v>3777</v>
      </c>
      <c r="L29" s="1" t="e">
        <f>IF(FIND(I29,'Best six users'!$B$2),1,0)</f>
        <v>#VALUE!</v>
      </c>
    </row>
    <row r="30" spans="1:12" x14ac:dyDescent="0.25">
      <c r="A30">
        <v>26</v>
      </c>
      <c r="B30" t="str">
        <v>male</v>
      </c>
      <c r="C30" t="str">
        <v>media</v>
      </c>
      <c r="D30" t="str">
        <v>2i36s-180-trial1</v>
      </c>
      <c r="E30">
        <v>70</v>
      </c>
      <c r="F30" t="str">
        <v>0.99</v>
      </c>
      <c r="G30" t="str">
        <v>correct(7199ms)</v>
      </c>
      <c r="H30">
        <v>18</v>
      </c>
      <c r="I30" t="str">
        <v>MjZtYWxlbWVkaWE=</v>
      </c>
      <c r="J30" t="str">
        <f t="shared" si="0"/>
        <v>correct</v>
      </c>
      <c r="K30" cm="1">
        <f t="array" aca="1" ref="K30" ca="1">IF(J30="correct",SUMPRODUCT(MID(0&amp;G30, LARGE(INDEX(ISNUMBER(--MID(G30, ROW(INDIRECT("1:"&amp;LEN(G30))), 1)) * ROW(INDIRECT("1:"&amp;LEN(G30))), 0), ROW(INDIRECT("1:"&amp;LEN(G30))))+1, 1) * 10^ROW(INDIRECT("1:"&amp;LEN(G30)))/10))</f>
        <v>7199</v>
      </c>
      <c r="L30" s="1" t="e">
        <f>IF(FIND(I30,'Best six users'!$B$2),1,0)</f>
        <v>#VALUE!</v>
      </c>
    </row>
    <row r="31" spans="1:12" x14ac:dyDescent="0.25">
      <c r="A31">
        <v>26</v>
      </c>
      <c r="B31" t="str">
        <v>male</v>
      </c>
      <c r="C31" t="str">
        <v>media</v>
      </c>
      <c r="D31" t="str">
        <v>2i36s-180-trial2</v>
      </c>
      <c r="E31">
        <v>70</v>
      </c>
      <c r="F31" t="str">
        <v>0.99</v>
      </c>
      <c r="G31" t="str">
        <v>correct(6461ms)</v>
      </c>
      <c r="H31">
        <v>18</v>
      </c>
      <c r="I31" t="str">
        <v>MjZtYWxlbWVkaWE=</v>
      </c>
      <c r="J31" t="str">
        <f t="shared" si="0"/>
        <v>correct</v>
      </c>
      <c r="K31" cm="1">
        <f t="array" aca="1" ref="K31" ca="1">IF(J31="correct",SUMPRODUCT(MID(0&amp;G31, LARGE(INDEX(ISNUMBER(--MID(G31, ROW(INDIRECT("1:"&amp;LEN(G31))), 1)) * ROW(INDIRECT("1:"&amp;LEN(G31))), 0), ROW(INDIRECT("1:"&amp;LEN(G31))))+1, 1) * 10^ROW(INDIRECT("1:"&amp;LEN(G31)))/10))</f>
        <v>6461</v>
      </c>
      <c r="L31" s="1" t="e">
        <f>IF(FIND(I31,'Best six users'!$B$2),1,0)</f>
        <v>#VALUE!</v>
      </c>
    </row>
    <row r="32" spans="1:12" x14ac:dyDescent="0.25">
      <c r="A32">
        <v>26</v>
      </c>
      <c r="B32" t="str">
        <v>male</v>
      </c>
      <c r="C32" t="str">
        <v>media</v>
      </c>
      <c r="D32" t="str">
        <v>2i36s-180-trial3</v>
      </c>
      <c r="E32">
        <v>70</v>
      </c>
      <c r="F32" t="str">
        <v>0.99</v>
      </c>
      <c r="G32" t="str">
        <v>correct(3852ms)</v>
      </c>
      <c r="H32">
        <v>18</v>
      </c>
      <c r="I32" t="str">
        <v>MjZtYWxlbWVkaWE=</v>
      </c>
      <c r="J32" t="str">
        <f t="shared" si="0"/>
        <v>correct</v>
      </c>
      <c r="K32" cm="1">
        <f t="array" aca="1" ref="K32" ca="1">IF(J32="correct",SUMPRODUCT(MID(0&amp;G32, LARGE(INDEX(ISNUMBER(--MID(G32, ROW(INDIRECT("1:"&amp;LEN(G32))), 1)) * ROW(INDIRECT("1:"&amp;LEN(G32))), 0), ROW(INDIRECT("1:"&amp;LEN(G32))))+1, 1) * 10^ROW(INDIRECT("1:"&amp;LEN(G32)))/10))</f>
        <v>3852</v>
      </c>
      <c r="L32" s="1" t="e">
        <f>IF(FIND(I32,'Best six users'!$B$2),1,0)</f>
        <v>#VALUE!</v>
      </c>
    </row>
    <row r="33" spans="1:12" x14ac:dyDescent="0.25">
      <c r="A33">
        <v>26</v>
      </c>
      <c r="B33" t="str">
        <v>male</v>
      </c>
      <c r="C33" t="str">
        <v>media</v>
      </c>
      <c r="D33" t="str">
        <v>2i36s-180-trial4</v>
      </c>
      <c r="E33">
        <v>70</v>
      </c>
      <c r="F33" t="str">
        <v>0.99</v>
      </c>
      <c r="G33" t="str">
        <v>correct(3202ms)</v>
      </c>
      <c r="H33">
        <v>18</v>
      </c>
      <c r="I33" t="str">
        <v>MjZtYWxlbWVkaWE=</v>
      </c>
      <c r="J33" t="str">
        <f t="shared" si="0"/>
        <v>correct</v>
      </c>
      <c r="K33" cm="1">
        <f t="array" aca="1" ref="K33" ca="1">IF(J33="correct",SUMPRODUCT(MID(0&amp;G33, LARGE(INDEX(ISNUMBER(--MID(G33, ROW(INDIRECT("1:"&amp;LEN(G33))), 1)) * ROW(INDIRECT("1:"&amp;LEN(G33))), 0), ROW(INDIRECT("1:"&amp;LEN(G33))))+1, 1) * 10^ROW(INDIRECT("1:"&amp;LEN(G33)))/10))</f>
        <v>3202</v>
      </c>
      <c r="L33" s="1" t="e">
        <f>IF(FIND(I33,'Best six users'!$B$2),1,0)</f>
        <v>#VALUE!</v>
      </c>
    </row>
    <row r="34" spans="1:12" x14ac:dyDescent="0.25">
      <c r="A34">
        <v>26</v>
      </c>
      <c r="B34" t="str">
        <v>male</v>
      </c>
      <c r="C34" t="str">
        <v xml:space="preserve">guitarra piano </v>
      </c>
      <c r="D34" t="str">
        <v>2i36s-0-trial3</v>
      </c>
      <c r="E34">
        <v>70</v>
      </c>
      <c r="F34" t="str">
        <v>0.99</v>
      </c>
      <c r="G34" t="str">
        <v>correct(4770ms)</v>
      </c>
      <c r="H34">
        <v>18</v>
      </c>
      <c r="I34" t="str">
        <v>MjZtYWxlZ3VpdGFycmEgcGlhbm8g</v>
      </c>
      <c r="J34" t="str">
        <f t="shared" si="0"/>
        <v>correct</v>
      </c>
      <c r="K34" cm="1">
        <f t="array" aca="1" ref="K34" ca="1">IF(J34="correct",SUMPRODUCT(MID(0&amp;G34, LARGE(INDEX(ISNUMBER(--MID(G34, ROW(INDIRECT("1:"&amp;LEN(G34))), 1)) * ROW(INDIRECT("1:"&amp;LEN(G34))), 0), ROW(INDIRECT("1:"&amp;LEN(G34))))+1, 1) * 10^ROW(INDIRECT("1:"&amp;LEN(G34)))/10))</f>
        <v>4770</v>
      </c>
      <c r="L34" s="1" t="e">
        <f>IF(FIND(I34,'Best six users'!$B$2),1,0)</f>
        <v>#VALUE!</v>
      </c>
    </row>
    <row r="35" spans="1:12" x14ac:dyDescent="0.25">
      <c r="A35">
        <v>26</v>
      </c>
      <c r="B35" t="str">
        <v>male</v>
      </c>
      <c r="C35" t="str">
        <v xml:space="preserve">guitarra piano </v>
      </c>
      <c r="D35" t="str">
        <v>2i36s-0-trial1</v>
      </c>
      <c r="E35">
        <v>70</v>
      </c>
      <c r="F35" t="str">
        <v>0.99</v>
      </c>
      <c r="G35" t="str">
        <v>correct(7950ms)</v>
      </c>
      <c r="H35">
        <v>18</v>
      </c>
      <c r="I35" t="str">
        <v>MjZtYWxlZ3VpdGFycmEgcGlhbm8g</v>
      </c>
      <c r="J35" t="str">
        <f t="shared" si="0"/>
        <v>correct</v>
      </c>
      <c r="K35" cm="1">
        <f t="array" aca="1" ref="K35" ca="1">IF(J35="correct",SUMPRODUCT(MID(0&amp;G35, LARGE(INDEX(ISNUMBER(--MID(G35, ROW(INDIRECT("1:"&amp;LEN(G35))), 1)) * ROW(INDIRECT("1:"&amp;LEN(G35))), 0), ROW(INDIRECT("1:"&amp;LEN(G35))))+1, 1) * 10^ROW(INDIRECT("1:"&amp;LEN(G35)))/10))</f>
        <v>7950</v>
      </c>
      <c r="L35" s="1" t="e">
        <f>IF(FIND(I35,'Best six users'!$B$2),1,0)</f>
        <v>#VALUE!</v>
      </c>
    </row>
    <row r="36" spans="1:12" x14ac:dyDescent="0.25">
      <c r="A36">
        <v>26</v>
      </c>
      <c r="B36" t="str">
        <v>male</v>
      </c>
      <c r="C36" t="str">
        <v xml:space="preserve">guitarra piano </v>
      </c>
      <c r="D36" t="str">
        <v>2i36s-0-trial2</v>
      </c>
      <c r="E36">
        <v>70</v>
      </c>
      <c r="F36" t="str">
        <v>0.99</v>
      </c>
      <c r="G36" t="str">
        <v>correct(9500ms)</v>
      </c>
      <c r="H36">
        <v>18</v>
      </c>
      <c r="I36" t="str">
        <v>MjZtYWxlZ3VpdGFycmEgcGlhbm8g</v>
      </c>
      <c r="J36" t="str">
        <f t="shared" si="0"/>
        <v>correct</v>
      </c>
      <c r="K36" cm="1">
        <f t="array" aca="1" ref="K36" ca="1">IF(J36="correct",SUMPRODUCT(MID(0&amp;G36, LARGE(INDEX(ISNUMBER(--MID(G36, ROW(INDIRECT("1:"&amp;LEN(G36))), 1)) * ROW(INDIRECT("1:"&amp;LEN(G36))), 0), ROW(INDIRECT("1:"&amp;LEN(G36))))+1, 1) * 10^ROW(INDIRECT("1:"&amp;LEN(G36)))/10))</f>
        <v>9500</v>
      </c>
      <c r="L36" s="1" t="e">
        <f>IF(FIND(I36,'Best six users'!$B$2),1,0)</f>
        <v>#VALUE!</v>
      </c>
    </row>
    <row r="37" spans="1:12" x14ac:dyDescent="0.25">
      <c r="A37">
        <v>26</v>
      </c>
      <c r="B37" t="str">
        <v>male</v>
      </c>
      <c r="C37" t="str">
        <v xml:space="preserve">guitarra piano </v>
      </c>
      <c r="D37" t="str">
        <v>2i36s-0-trial4</v>
      </c>
      <c r="E37">
        <v>70</v>
      </c>
      <c r="F37" t="str">
        <v>0.99</v>
      </c>
      <c r="G37" t="str">
        <v>correct(2942ms)</v>
      </c>
      <c r="H37">
        <v>18</v>
      </c>
      <c r="I37" t="str">
        <v>MjZtYWxlZ3VpdGFycmEgcGlhbm8g</v>
      </c>
      <c r="J37" t="str">
        <f t="shared" si="0"/>
        <v>correct</v>
      </c>
      <c r="K37" cm="1">
        <f t="array" aca="1" ref="K37" ca="1">IF(J37="correct",SUMPRODUCT(MID(0&amp;G37, LARGE(INDEX(ISNUMBER(--MID(G37, ROW(INDIRECT("1:"&amp;LEN(G37))), 1)) * ROW(INDIRECT("1:"&amp;LEN(G37))), 0), ROW(INDIRECT("1:"&amp;LEN(G37))))+1, 1) * 10^ROW(INDIRECT("1:"&amp;LEN(G37)))/10))</f>
        <v>2942</v>
      </c>
      <c r="L37" s="1" t="e">
        <f>IF(FIND(I37,'Best six users'!$B$2),1,0)</f>
        <v>#VALUE!</v>
      </c>
    </row>
    <row r="38" spans="1:12" x14ac:dyDescent="0.25">
      <c r="A38">
        <v>26</v>
      </c>
      <c r="B38" t="str">
        <v>male</v>
      </c>
      <c r="C38" t="str">
        <v xml:space="preserve">guitarra piano </v>
      </c>
      <c r="D38" t="str">
        <v>2i36s-180-trial1</v>
      </c>
      <c r="E38">
        <v>70</v>
      </c>
      <c r="F38" t="str">
        <v>0.99</v>
      </c>
      <c r="G38" t="str">
        <v>correct(8000ms)</v>
      </c>
      <c r="H38">
        <v>18</v>
      </c>
      <c r="I38" t="str">
        <v>MjZtYWxlZ3VpdGFycmEgcGlhbm8g</v>
      </c>
      <c r="J38" t="str">
        <f t="shared" si="0"/>
        <v>correct</v>
      </c>
      <c r="K38" cm="1">
        <f t="array" aca="1" ref="K38" ca="1">IF(J38="correct",SUMPRODUCT(MID(0&amp;G38, LARGE(INDEX(ISNUMBER(--MID(G38, ROW(INDIRECT("1:"&amp;LEN(G38))), 1)) * ROW(INDIRECT("1:"&amp;LEN(G38))), 0), ROW(INDIRECT("1:"&amp;LEN(G38))))+1, 1) * 10^ROW(INDIRECT("1:"&amp;LEN(G38)))/10))</f>
        <v>8000</v>
      </c>
      <c r="L38" s="1" t="e">
        <f>IF(FIND(I38,'Best six users'!$B$2),1,0)</f>
        <v>#VALUE!</v>
      </c>
    </row>
    <row r="39" spans="1:12" x14ac:dyDescent="0.25">
      <c r="A39">
        <v>26</v>
      </c>
      <c r="B39" t="str">
        <v>male</v>
      </c>
      <c r="C39" t="str">
        <v xml:space="preserve">guitarra piano </v>
      </c>
      <c r="D39" t="str">
        <v>2i36s-180-trial2</v>
      </c>
      <c r="E39">
        <v>70</v>
      </c>
      <c r="F39" t="str">
        <v>0.99</v>
      </c>
      <c r="G39" t="str">
        <v>correct(2880ms)</v>
      </c>
      <c r="H39">
        <v>18</v>
      </c>
      <c r="I39" t="str">
        <v>MjZtYWxlZ3VpdGFycmEgcGlhbm8g</v>
      </c>
      <c r="J39" t="str">
        <f t="shared" si="0"/>
        <v>correct</v>
      </c>
      <c r="K39" cm="1">
        <f t="array" aca="1" ref="K39" ca="1">IF(J39="correct",SUMPRODUCT(MID(0&amp;G39, LARGE(INDEX(ISNUMBER(--MID(G39, ROW(INDIRECT("1:"&amp;LEN(G39))), 1)) * ROW(INDIRECT("1:"&amp;LEN(G39))), 0), ROW(INDIRECT("1:"&amp;LEN(G39))))+1, 1) * 10^ROW(INDIRECT("1:"&amp;LEN(G39)))/10))</f>
        <v>2880</v>
      </c>
      <c r="L39" s="1" t="e">
        <f>IF(FIND(I39,'Best six users'!$B$2),1,0)</f>
        <v>#VALUE!</v>
      </c>
    </row>
    <row r="40" spans="1:12" x14ac:dyDescent="0.25">
      <c r="A40">
        <v>26</v>
      </c>
      <c r="B40" t="str">
        <v>male</v>
      </c>
      <c r="C40" t="str">
        <v xml:space="preserve">guitarra piano </v>
      </c>
      <c r="D40" t="str">
        <v>2i36s-180-trial3</v>
      </c>
      <c r="E40">
        <v>70</v>
      </c>
      <c r="F40" t="str">
        <v>0.99</v>
      </c>
      <c r="G40" t="str">
        <v>error(0deg)</v>
      </c>
      <c r="H40">
        <v>18</v>
      </c>
      <c r="I40" t="str">
        <v>MjZtYWxlZ3VpdGFycmEgcGlhbm8g</v>
      </c>
      <c r="J40" t="str">
        <f t="shared" si="0"/>
        <v>error</v>
      </c>
      <c r="K40" t="b" cm="1">
        <f t="array" aca="1" ref="K40" ca="1">IF(J40="correct",SUMPRODUCT(MID(0&amp;G40, LARGE(INDEX(ISNUMBER(--MID(G40, ROW(INDIRECT("1:"&amp;LEN(G40))), 1)) * ROW(INDIRECT("1:"&amp;LEN(G40))), 0), ROW(INDIRECT("1:"&amp;LEN(G40))))+1, 1) * 10^ROW(INDIRECT("1:"&amp;LEN(G40)))/10))</f>
        <v>0</v>
      </c>
      <c r="L40" s="1" t="e">
        <f>IF(FIND(I40,'Best six users'!$B$2),1,0)</f>
        <v>#VALUE!</v>
      </c>
    </row>
    <row r="41" spans="1:12" x14ac:dyDescent="0.25">
      <c r="A41">
        <v>26</v>
      </c>
      <c r="B41" t="str">
        <v>male</v>
      </c>
      <c r="C41" t="str">
        <v xml:space="preserve">guitarra piano </v>
      </c>
      <c r="D41" t="str">
        <v>2i36s-180-trial4</v>
      </c>
      <c r="E41">
        <v>70</v>
      </c>
      <c r="F41" t="str">
        <v>0.99</v>
      </c>
      <c r="G41" t="str">
        <v>error(0deg)</v>
      </c>
      <c r="H41">
        <v>18</v>
      </c>
      <c r="I41" t="str">
        <v>MjZtYWxlZ3VpdGFycmEgcGlhbm8g</v>
      </c>
      <c r="J41" t="str">
        <f t="shared" si="0"/>
        <v>error</v>
      </c>
      <c r="K41" t="b" cm="1">
        <f t="array" aca="1" ref="K41" ca="1">IF(J41="correct",SUMPRODUCT(MID(0&amp;G41, LARGE(INDEX(ISNUMBER(--MID(G41, ROW(INDIRECT("1:"&amp;LEN(G41))), 1)) * ROW(INDIRECT("1:"&amp;LEN(G41))), 0), ROW(INDIRECT("1:"&amp;LEN(G41))))+1, 1) * 10^ROW(INDIRECT("1:"&amp;LEN(G41)))/10))</f>
        <v>0</v>
      </c>
      <c r="L41" s="1" t="e">
        <f>IF(FIND(I41,'Best six users'!$B$2),1,0)</f>
        <v>#VALUE!</v>
      </c>
    </row>
    <row r="42" spans="1:12" x14ac:dyDescent="0.25">
      <c r="A42">
        <v>23</v>
      </c>
      <c r="B42" t="str">
        <v>female</v>
      </c>
      <c r="C42" t="str">
        <v>NO</v>
      </c>
      <c r="D42" t="str">
        <v>2i36s-180-trial1</v>
      </c>
      <c r="E42">
        <v>70</v>
      </c>
      <c r="F42" t="str">
        <v>0.99</v>
      </c>
      <c r="G42" t="str">
        <v>correct(4040ms)</v>
      </c>
      <c r="H42">
        <v>18</v>
      </c>
      <c r="I42" t="str">
        <v>MjNmZW1hbGVOTw==</v>
      </c>
      <c r="J42" t="str">
        <f t="shared" si="0"/>
        <v>correct</v>
      </c>
      <c r="K42" cm="1">
        <f t="array" aca="1" ref="K42" ca="1">IF(J42="correct",SUMPRODUCT(MID(0&amp;G42, LARGE(INDEX(ISNUMBER(--MID(G42, ROW(INDIRECT("1:"&amp;LEN(G42))), 1)) * ROW(INDIRECT("1:"&amp;LEN(G42))), 0), ROW(INDIRECT("1:"&amp;LEN(G42))))+1, 1) * 10^ROW(INDIRECT("1:"&amp;LEN(G42)))/10))</f>
        <v>4040</v>
      </c>
      <c r="L42" s="1" t="e">
        <f>IF(FIND(I42,'Best six users'!$B$2),1,0)</f>
        <v>#VALUE!</v>
      </c>
    </row>
    <row r="43" spans="1:12" x14ac:dyDescent="0.25">
      <c r="A43">
        <v>23</v>
      </c>
      <c r="B43" t="str">
        <v>female</v>
      </c>
      <c r="C43" t="str">
        <v>NO</v>
      </c>
      <c r="D43" t="str">
        <v>2i36s-0-trial2</v>
      </c>
      <c r="E43">
        <v>70</v>
      </c>
      <c r="F43" t="str">
        <v>0.99</v>
      </c>
      <c r="G43" t="str">
        <v>error(180deg)</v>
      </c>
      <c r="H43">
        <v>18</v>
      </c>
      <c r="I43" t="str">
        <v>MjNmZW1hbGVOTw==</v>
      </c>
      <c r="J43" t="str">
        <f t="shared" si="0"/>
        <v>error</v>
      </c>
      <c r="K43" t="b" cm="1">
        <f t="array" aca="1" ref="K43" ca="1">IF(J43="correct",SUMPRODUCT(MID(0&amp;G43, LARGE(INDEX(ISNUMBER(--MID(G43, ROW(INDIRECT("1:"&amp;LEN(G43))), 1)) * ROW(INDIRECT("1:"&amp;LEN(G43))), 0), ROW(INDIRECT("1:"&amp;LEN(G43))))+1, 1) * 10^ROW(INDIRECT("1:"&amp;LEN(G43)))/10))</f>
        <v>0</v>
      </c>
      <c r="L43" s="1" t="e">
        <f>IF(FIND(I43,'Best six users'!$B$2),1,0)</f>
        <v>#VALUE!</v>
      </c>
    </row>
    <row r="44" spans="1:12" x14ac:dyDescent="0.25">
      <c r="A44">
        <v>23</v>
      </c>
      <c r="B44" t="str">
        <v>female</v>
      </c>
      <c r="C44" t="str">
        <v>NO</v>
      </c>
      <c r="D44" t="str">
        <v>2i36s-0-trial1</v>
      </c>
      <c r="E44">
        <v>70</v>
      </c>
      <c r="F44" t="str">
        <v>0.99</v>
      </c>
      <c r="G44" t="str">
        <v>error(180deg)</v>
      </c>
      <c r="H44">
        <v>18</v>
      </c>
      <c r="I44" t="str">
        <v>MjNmZW1hbGVOTw==</v>
      </c>
      <c r="J44" t="str">
        <f t="shared" si="0"/>
        <v>error</v>
      </c>
      <c r="K44" t="b" cm="1">
        <f t="array" aca="1" ref="K44" ca="1">IF(J44="correct",SUMPRODUCT(MID(0&amp;G44, LARGE(INDEX(ISNUMBER(--MID(G44, ROW(INDIRECT("1:"&amp;LEN(G44))), 1)) * ROW(INDIRECT("1:"&amp;LEN(G44))), 0), ROW(INDIRECT("1:"&amp;LEN(G44))))+1, 1) * 10^ROW(INDIRECT("1:"&amp;LEN(G44)))/10))</f>
        <v>0</v>
      </c>
      <c r="L44" s="1" t="e">
        <f>IF(FIND(I44,'Best six users'!$B$2),1,0)</f>
        <v>#VALUE!</v>
      </c>
    </row>
    <row r="45" spans="1:12" x14ac:dyDescent="0.25">
      <c r="A45">
        <v>23</v>
      </c>
      <c r="B45" t="str">
        <v>female</v>
      </c>
      <c r="C45" t="str">
        <v>NO</v>
      </c>
      <c r="D45" t="str">
        <v>2i36s-0-trial3</v>
      </c>
      <c r="E45">
        <v>70</v>
      </c>
      <c r="F45" t="str">
        <v>0.99</v>
      </c>
      <c r="G45" t="str">
        <v>error(180deg)</v>
      </c>
      <c r="H45">
        <v>18</v>
      </c>
      <c r="I45" t="str">
        <v>MjNmZW1hbGVOTw==</v>
      </c>
      <c r="J45" t="str">
        <f t="shared" si="0"/>
        <v>error</v>
      </c>
      <c r="K45" t="b" cm="1">
        <f t="array" aca="1" ref="K45" ca="1">IF(J45="correct",SUMPRODUCT(MID(0&amp;G45, LARGE(INDEX(ISNUMBER(--MID(G45, ROW(INDIRECT("1:"&amp;LEN(G45))), 1)) * ROW(INDIRECT("1:"&amp;LEN(G45))), 0), ROW(INDIRECT("1:"&amp;LEN(G45))))+1, 1) * 10^ROW(INDIRECT("1:"&amp;LEN(G45)))/10))</f>
        <v>0</v>
      </c>
      <c r="L45" s="1" t="e">
        <f>IF(FIND(I45,'Best six users'!$B$2),1,0)</f>
        <v>#VALUE!</v>
      </c>
    </row>
    <row r="46" spans="1:12" x14ac:dyDescent="0.25">
      <c r="A46">
        <v>23</v>
      </c>
      <c r="B46" t="str">
        <v>female</v>
      </c>
      <c r="C46" t="str">
        <v>NO</v>
      </c>
      <c r="D46" t="str">
        <v>2i36s-0-trial4</v>
      </c>
      <c r="E46">
        <v>70</v>
      </c>
      <c r="F46" t="str">
        <v>0.99</v>
      </c>
      <c r="G46" t="str">
        <v>correct(10809ms)</v>
      </c>
      <c r="H46">
        <v>18</v>
      </c>
      <c r="I46" t="str">
        <v>MjNmZW1hbGVOTw==</v>
      </c>
      <c r="J46" t="str">
        <f t="shared" si="0"/>
        <v>correct</v>
      </c>
      <c r="K46" cm="1">
        <f t="array" aca="1" ref="K46" ca="1">IF(J46="correct",SUMPRODUCT(MID(0&amp;G46, LARGE(INDEX(ISNUMBER(--MID(G46, ROW(INDIRECT("1:"&amp;LEN(G46))), 1)) * ROW(INDIRECT("1:"&amp;LEN(G46))), 0), ROW(INDIRECT("1:"&amp;LEN(G46))))+1, 1) * 10^ROW(INDIRECT("1:"&amp;LEN(G46)))/10))</f>
        <v>10809</v>
      </c>
      <c r="L46" s="1" t="e">
        <f>IF(FIND(I46,'Best six users'!$B$2),1,0)</f>
        <v>#VALUE!</v>
      </c>
    </row>
    <row r="47" spans="1:12" x14ac:dyDescent="0.25">
      <c r="A47">
        <v>23</v>
      </c>
      <c r="B47" t="str">
        <v>female</v>
      </c>
      <c r="C47" t="str">
        <v>NO</v>
      </c>
      <c r="D47" t="str">
        <v>2i36s-180-trial2</v>
      </c>
      <c r="E47">
        <v>70</v>
      </c>
      <c r="F47" t="str">
        <v>0.99</v>
      </c>
      <c r="G47" t="str">
        <v>correct(3099ms)</v>
      </c>
      <c r="H47">
        <v>18</v>
      </c>
      <c r="I47" t="str">
        <v>MjNmZW1hbGVOTw==</v>
      </c>
      <c r="J47" t="str">
        <f t="shared" si="0"/>
        <v>correct</v>
      </c>
      <c r="K47" cm="1">
        <f t="array" aca="1" ref="K47" ca="1">IF(J47="correct",SUMPRODUCT(MID(0&amp;G47, LARGE(INDEX(ISNUMBER(--MID(G47, ROW(INDIRECT("1:"&amp;LEN(G47))), 1)) * ROW(INDIRECT("1:"&amp;LEN(G47))), 0), ROW(INDIRECT("1:"&amp;LEN(G47))))+1, 1) * 10^ROW(INDIRECT("1:"&amp;LEN(G47)))/10))</f>
        <v>3099</v>
      </c>
      <c r="L47" s="1" t="e">
        <f>IF(FIND(I47,'Best six users'!$B$2),1,0)</f>
        <v>#VALUE!</v>
      </c>
    </row>
    <row r="48" spans="1:12" x14ac:dyDescent="0.25">
      <c r="A48">
        <v>23</v>
      </c>
      <c r="B48" t="str">
        <v>female</v>
      </c>
      <c r="C48" t="str">
        <v>NO</v>
      </c>
      <c r="D48" t="str">
        <v>2i36s-180-trial3</v>
      </c>
      <c r="E48">
        <v>70</v>
      </c>
      <c r="F48" t="str">
        <v>0.99</v>
      </c>
      <c r="G48" t="str">
        <v>correct(2920ms)</v>
      </c>
      <c r="H48">
        <v>18</v>
      </c>
      <c r="I48" t="str">
        <v>MjNmZW1hbGVOTw==</v>
      </c>
      <c r="J48" t="str">
        <f t="shared" si="0"/>
        <v>correct</v>
      </c>
      <c r="K48" cm="1">
        <f t="array" aca="1" ref="K48" ca="1">IF(J48="correct",SUMPRODUCT(MID(0&amp;G48, LARGE(INDEX(ISNUMBER(--MID(G48, ROW(INDIRECT("1:"&amp;LEN(G48))), 1)) * ROW(INDIRECT("1:"&amp;LEN(G48))), 0), ROW(INDIRECT("1:"&amp;LEN(G48))))+1, 1) * 10^ROW(INDIRECT("1:"&amp;LEN(G48)))/10))</f>
        <v>2920</v>
      </c>
      <c r="L48" s="1" t="e">
        <f>IF(FIND(I48,'Best six users'!$B$2),1,0)</f>
        <v>#VALUE!</v>
      </c>
    </row>
    <row r="49" spans="1:12" x14ac:dyDescent="0.25">
      <c r="A49">
        <v>23</v>
      </c>
      <c r="B49" t="str">
        <v>female</v>
      </c>
      <c r="C49" t="str">
        <v>NO</v>
      </c>
      <c r="D49" t="str">
        <v>2i36s-180-trial4</v>
      </c>
      <c r="E49">
        <v>70</v>
      </c>
      <c r="F49" t="str">
        <v>0.99</v>
      </c>
      <c r="G49" t="str">
        <v>error(0deg)</v>
      </c>
      <c r="H49">
        <v>18</v>
      </c>
      <c r="I49" t="str">
        <v>MjNmZW1hbGVOTw==</v>
      </c>
      <c r="J49" t="str">
        <f t="shared" si="0"/>
        <v>error</v>
      </c>
      <c r="K49" t="b" cm="1">
        <f t="array" aca="1" ref="K49" ca="1">IF(J49="correct",SUMPRODUCT(MID(0&amp;G49, LARGE(INDEX(ISNUMBER(--MID(G49, ROW(INDIRECT("1:"&amp;LEN(G49))), 1)) * ROW(INDIRECT("1:"&amp;LEN(G49))), 0), ROW(INDIRECT("1:"&amp;LEN(G49))))+1, 1) * 10^ROW(INDIRECT("1:"&amp;LEN(G49)))/10))</f>
        <v>0</v>
      </c>
      <c r="L49" s="1" t="e">
        <f>IF(FIND(I49,'Best six users'!$B$2),1,0)</f>
        <v>#VALUE!</v>
      </c>
    </row>
    <row r="50" spans="1:12" x14ac:dyDescent="0.25">
      <c r="A50">
        <v>23</v>
      </c>
      <c r="B50" t="str">
        <v>male</v>
      </c>
      <c r="C50" t="str">
        <v>teclado guitarra</v>
      </c>
      <c r="D50" t="str">
        <v>2i36s-0-trial4</v>
      </c>
      <c r="E50">
        <v>70</v>
      </c>
      <c r="F50" t="str">
        <v>0.99</v>
      </c>
      <c r="G50" t="str">
        <v>correct(7930ms)</v>
      </c>
      <c r="H50">
        <v>18</v>
      </c>
      <c r="I50" t="str">
        <v>MjNtYWxldGVjbGFkbyBndWl0YXJyYQ==</v>
      </c>
      <c r="J50" t="str">
        <f t="shared" si="0"/>
        <v>correct</v>
      </c>
      <c r="K50" cm="1">
        <f t="array" aca="1" ref="K50" ca="1">IF(J50="correct",SUMPRODUCT(MID(0&amp;G50, LARGE(INDEX(ISNUMBER(--MID(G50, ROW(INDIRECT("1:"&amp;LEN(G50))), 1)) * ROW(INDIRECT("1:"&amp;LEN(G50))), 0), ROW(INDIRECT("1:"&amp;LEN(G50))))+1, 1) * 10^ROW(INDIRECT("1:"&amp;LEN(G50)))/10))</f>
        <v>7930</v>
      </c>
      <c r="L50" s="1">
        <f>IF(FIND(I50,'Best six users'!$B$2),1,0)</f>
        <v>1</v>
      </c>
    </row>
    <row r="51" spans="1:12" x14ac:dyDescent="0.25">
      <c r="A51">
        <v>23</v>
      </c>
      <c r="B51" t="str">
        <v>male</v>
      </c>
      <c r="C51" t="str">
        <v>teclado guitarra</v>
      </c>
      <c r="D51" t="str">
        <v>2i36s-0-trial1</v>
      </c>
      <c r="E51">
        <v>70</v>
      </c>
      <c r="F51" t="str">
        <v>0.99</v>
      </c>
      <c r="G51" t="str">
        <v>correct(7925ms)</v>
      </c>
      <c r="H51">
        <v>18</v>
      </c>
      <c r="I51" t="str">
        <v>MjNtYWxldGVjbGFkbyBndWl0YXJyYQ==</v>
      </c>
      <c r="J51" t="str">
        <f t="shared" si="0"/>
        <v>correct</v>
      </c>
      <c r="K51" cm="1">
        <f t="array" aca="1" ref="K51" ca="1">IF(J51="correct",SUMPRODUCT(MID(0&amp;G51, LARGE(INDEX(ISNUMBER(--MID(G51, ROW(INDIRECT("1:"&amp;LEN(G51))), 1)) * ROW(INDIRECT("1:"&amp;LEN(G51))), 0), ROW(INDIRECT("1:"&amp;LEN(G51))))+1, 1) * 10^ROW(INDIRECT("1:"&amp;LEN(G51)))/10))</f>
        <v>7925</v>
      </c>
      <c r="L51" s="1">
        <f>IF(FIND(I51,'Best six users'!$B$2),1,0)</f>
        <v>1</v>
      </c>
    </row>
    <row r="52" spans="1:12" x14ac:dyDescent="0.25">
      <c r="A52">
        <v>23</v>
      </c>
      <c r="B52" t="str">
        <v>male</v>
      </c>
      <c r="C52" t="str">
        <v>teclado guitarra</v>
      </c>
      <c r="D52" t="str">
        <v>2i36s-0-trial2</v>
      </c>
      <c r="E52">
        <v>70</v>
      </c>
      <c r="F52" t="str">
        <v>0.99</v>
      </c>
      <c r="G52" t="str">
        <v>correct(5406ms)</v>
      </c>
      <c r="H52">
        <v>18</v>
      </c>
      <c r="I52" t="str">
        <v>MjNtYWxldGVjbGFkbyBndWl0YXJyYQ==</v>
      </c>
      <c r="J52" t="str">
        <f t="shared" si="0"/>
        <v>correct</v>
      </c>
      <c r="K52" cm="1">
        <f t="array" aca="1" ref="K52" ca="1">IF(J52="correct",SUMPRODUCT(MID(0&amp;G52, LARGE(INDEX(ISNUMBER(--MID(G52, ROW(INDIRECT("1:"&amp;LEN(G52))), 1)) * ROW(INDIRECT("1:"&amp;LEN(G52))), 0), ROW(INDIRECT("1:"&amp;LEN(G52))))+1, 1) * 10^ROW(INDIRECT("1:"&amp;LEN(G52)))/10))</f>
        <v>5406</v>
      </c>
      <c r="L52" s="1">
        <f>IF(FIND(I52,'Best six users'!$B$2),1,0)</f>
        <v>1</v>
      </c>
    </row>
    <row r="53" spans="1:12" x14ac:dyDescent="0.25">
      <c r="A53">
        <v>23</v>
      </c>
      <c r="B53" t="str">
        <v>male</v>
      </c>
      <c r="C53" t="str">
        <v>teclado guitarra</v>
      </c>
      <c r="D53" t="str">
        <v>2i36s-0-trial3</v>
      </c>
      <c r="E53">
        <v>70</v>
      </c>
      <c r="F53" t="str">
        <v>0.99</v>
      </c>
      <c r="G53" t="str">
        <v>correct(9170ms)</v>
      </c>
      <c r="H53">
        <v>18</v>
      </c>
      <c r="I53" t="str">
        <v>MjNtYWxldGVjbGFkbyBndWl0YXJyYQ==</v>
      </c>
      <c r="J53" t="str">
        <f t="shared" si="0"/>
        <v>correct</v>
      </c>
      <c r="K53" cm="1">
        <f t="array" aca="1" ref="K53" ca="1">IF(J53="correct",SUMPRODUCT(MID(0&amp;G53, LARGE(INDEX(ISNUMBER(--MID(G53, ROW(INDIRECT("1:"&amp;LEN(G53))), 1)) * ROW(INDIRECT("1:"&amp;LEN(G53))), 0), ROW(INDIRECT("1:"&amp;LEN(G53))))+1, 1) * 10^ROW(INDIRECT("1:"&amp;LEN(G53)))/10))</f>
        <v>9170</v>
      </c>
      <c r="L53" s="1">
        <f>IF(FIND(I53,'Best six users'!$B$2),1,0)</f>
        <v>1</v>
      </c>
    </row>
    <row r="54" spans="1:12" x14ac:dyDescent="0.25">
      <c r="A54">
        <v>23</v>
      </c>
      <c r="B54" t="str">
        <v>male</v>
      </c>
      <c r="C54" t="str">
        <v>teclado guitarra</v>
      </c>
      <c r="D54" t="str">
        <v>2i36s-180-trial1</v>
      </c>
      <c r="E54">
        <v>70</v>
      </c>
      <c r="F54" t="str">
        <v>0.99</v>
      </c>
      <c r="G54" t="str">
        <v>correct(7070ms)</v>
      </c>
      <c r="H54">
        <v>18</v>
      </c>
      <c r="I54" t="str">
        <v>MjNtYWxldGVjbGFkbyBndWl0YXJyYQ==</v>
      </c>
      <c r="J54" t="str">
        <f t="shared" si="0"/>
        <v>correct</v>
      </c>
      <c r="K54" cm="1">
        <f t="array" aca="1" ref="K54" ca="1">IF(J54="correct",SUMPRODUCT(MID(0&amp;G54, LARGE(INDEX(ISNUMBER(--MID(G54, ROW(INDIRECT("1:"&amp;LEN(G54))), 1)) * ROW(INDIRECT("1:"&amp;LEN(G54))), 0), ROW(INDIRECT("1:"&amp;LEN(G54))))+1, 1) * 10^ROW(INDIRECT("1:"&amp;LEN(G54)))/10))</f>
        <v>7070</v>
      </c>
      <c r="L54" s="1">
        <f>IF(FIND(I54,'Best six users'!$B$2),1,0)</f>
        <v>1</v>
      </c>
    </row>
    <row r="55" spans="1:12" x14ac:dyDescent="0.25">
      <c r="A55">
        <v>23</v>
      </c>
      <c r="B55" t="str">
        <v>male</v>
      </c>
      <c r="C55" t="str">
        <v>teclado guitarra</v>
      </c>
      <c r="D55" t="str">
        <v>2i36s-180-trial2</v>
      </c>
      <c r="E55">
        <v>70</v>
      </c>
      <c r="F55" t="str">
        <v>0.99</v>
      </c>
      <c r="G55" t="str">
        <v>correct(3510ms)</v>
      </c>
      <c r="H55">
        <v>18</v>
      </c>
      <c r="I55" t="str">
        <v>MjNtYWxldGVjbGFkbyBndWl0YXJyYQ==</v>
      </c>
      <c r="J55" t="str">
        <f t="shared" si="0"/>
        <v>correct</v>
      </c>
      <c r="K55" cm="1">
        <f t="array" aca="1" ref="K55" ca="1">IF(J55="correct",SUMPRODUCT(MID(0&amp;G55, LARGE(INDEX(ISNUMBER(--MID(G55, ROW(INDIRECT("1:"&amp;LEN(G55))), 1)) * ROW(INDIRECT("1:"&amp;LEN(G55))), 0), ROW(INDIRECT("1:"&amp;LEN(G55))))+1, 1) * 10^ROW(INDIRECT("1:"&amp;LEN(G55)))/10))</f>
        <v>3510</v>
      </c>
      <c r="L55" s="1">
        <f>IF(FIND(I55,'Best six users'!$B$2),1,0)</f>
        <v>1</v>
      </c>
    </row>
    <row r="56" spans="1:12" x14ac:dyDescent="0.25">
      <c r="A56">
        <v>23</v>
      </c>
      <c r="B56" t="str">
        <v>male</v>
      </c>
      <c r="C56" t="str">
        <v>teclado guitarra</v>
      </c>
      <c r="D56" t="str">
        <v>2i36s-180-trial3</v>
      </c>
      <c r="E56">
        <v>70</v>
      </c>
      <c r="F56" t="str">
        <v>0.99</v>
      </c>
      <c r="G56" t="str">
        <v>correct(3920ms)</v>
      </c>
      <c r="H56">
        <v>18</v>
      </c>
      <c r="I56" t="str">
        <v>MjNtYWxldGVjbGFkbyBndWl0YXJyYQ==</v>
      </c>
      <c r="J56" t="str">
        <f t="shared" si="0"/>
        <v>correct</v>
      </c>
      <c r="K56" cm="1">
        <f t="array" aca="1" ref="K56" ca="1">IF(J56="correct",SUMPRODUCT(MID(0&amp;G56, LARGE(INDEX(ISNUMBER(--MID(G56, ROW(INDIRECT("1:"&amp;LEN(G56))), 1)) * ROW(INDIRECT("1:"&amp;LEN(G56))), 0), ROW(INDIRECT("1:"&amp;LEN(G56))))+1, 1) * 10^ROW(INDIRECT("1:"&amp;LEN(G56)))/10))</f>
        <v>3920</v>
      </c>
      <c r="L56" s="1">
        <f>IF(FIND(I56,'Best six users'!$B$2),1,0)</f>
        <v>1</v>
      </c>
    </row>
    <row r="57" spans="1:12" x14ac:dyDescent="0.25">
      <c r="A57">
        <v>23</v>
      </c>
      <c r="B57" t="str">
        <v>male</v>
      </c>
      <c r="C57" t="str">
        <v>teclado guitarra</v>
      </c>
      <c r="D57" t="str">
        <v>2i36s-180-trial4</v>
      </c>
      <c r="E57">
        <v>70</v>
      </c>
      <c r="F57" t="str">
        <v>0.99</v>
      </c>
      <c r="G57" t="str">
        <v>correct(4930ms)</v>
      </c>
      <c r="H57">
        <v>18</v>
      </c>
      <c r="I57" t="str">
        <v>MjNtYWxldGVjbGFkbyBndWl0YXJyYQ==</v>
      </c>
      <c r="J57" t="str">
        <f t="shared" si="0"/>
        <v>correct</v>
      </c>
      <c r="K57" cm="1">
        <f t="array" aca="1" ref="K57" ca="1">IF(J57="correct",SUMPRODUCT(MID(0&amp;G57, LARGE(INDEX(ISNUMBER(--MID(G57, ROW(INDIRECT("1:"&amp;LEN(G57))), 1)) * ROW(INDIRECT("1:"&amp;LEN(G57))), 0), ROW(INDIRECT("1:"&amp;LEN(G57))))+1, 1) * 10^ROW(INDIRECT("1:"&amp;LEN(G57)))/10))</f>
        <v>4930</v>
      </c>
      <c r="L57" s="1">
        <f>IF(FIND(I57,'Best six users'!$B$2),1,0)</f>
        <v>1</v>
      </c>
    </row>
    <row r="58" spans="1:12" x14ac:dyDescent="0.25">
      <c r="A58">
        <v>23</v>
      </c>
      <c r="B58" t="str">
        <v>male</v>
      </c>
      <c r="C58" t="str">
        <v>guitarra</v>
      </c>
      <c r="D58" t="str">
        <v>2i36s-0-trial1</v>
      </c>
      <c r="E58">
        <v>70</v>
      </c>
      <c r="F58" t="str">
        <v>0.99</v>
      </c>
      <c r="G58" t="str">
        <v>correct(3250ms)</v>
      </c>
      <c r="H58">
        <v>18</v>
      </c>
      <c r="I58" t="str">
        <v>MjNtYWxlZ3VpdGFycmE=</v>
      </c>
      <c r="J58" t="str">
        <f t="shared" si="0"/>
        <v>correct</v>
      </c>
      <c r="K58" cm="1">
        <f t="array" aca="1" ref="K58" ca="1">IF(J58="correct",SUMPRODUCT(MID(0&amp;G58, LARGE(INDEX(ISNUMBER(--MID(G58, ROW(INDIRECT("1:"&amp;LEN(G58))), 1)) * ROW(INDIRECT("1:"&amp;LEN(G58))), 0), ROW(INDIRECT("1:"&amp;LEN(G58))))+1, 1) * 10^ROW(INDIRECT("1:"&amp;LEN(G58)))/10))</f>
        <v>3250</v>
      </c>
      <c r="L58" s="1">
        <f>IF(FIND(I58,'Best six users'!$B$2),1,0)</f>
        <v>1</v>
      </c>
    </row>
    <row r="59" spans="1:12" x14ac:dyDescent="0.25">
      <c r="A59">
        <v>23</v>
      </c>
      <c r="B59" t="str">
        <v>male</v>
      </c>
      <c r="C59" t="str">
        <v>guitarra</v>
      </c>
      <c r="D59" t="str">
        <v>2i36s-0-trial4</v>
      </c>
      <c r="E59">
        <v>70</v>
      </c>
      <c r="F59" t="str">
        <v>0.99</v>
      </c>
      <c r="G59" t="str">
        <v>missed</v>
      </c>
      <c r="H59">
        <v>18</v>
      </c>
      <c r="I59" t="str">
        <v>MjNtYWxlZ3VpdGFycmE=</v>
      </c>
      <c r="J59" t="str">
        <f t="shared" si="0"/>
        <v>missed</v>
      </c>
      <c r="K59" t="b" cm="1">
        <f t="array" aca="1" ref="K59" ca="1">IF(J59="correct",SUMPRODUCT(MID(0&amp;G59, LARGE(INDEX(ISNUMBER(--MID(G59, ROW(INDIRECT("1:"&amp;LEN(G59))), 1)) * ROW(INDIRECT("1:"&amp;LEN(G59))), 0), ROW(INDIRECT("1:"&amp;LEN(G59))))+1, 1) * 10^ROW(INDIRECT("1:"&amp;LEN(G59)))/10))</f>
        <v>0</v>
      </c>
      <c r="L59" s="1">
        <f>IF(FIND(I59,'Best six users'!$B$2),1,0)</f>
        <v>1</v>
      </c>
    </row>
    <row r="60" spans="1:12" x14ac:dyDescent="0.25">
      <c r="A60">
        <v>23</v>
      </c>
      <c r="B60" t="str">
        <v>male</v>
      </c>
      <c r="C60" t="str">
        <v>guitarra</v>
      </c>
      <c r="D60" t="str">
        <v>2i36s-0-trial2</v>
      </c>
      <c r="E60">
        <v>70</v>
      </c>
      <c r="F60" t="str">
        <v>0.99</v>
      </c>
      <c r="G60" t="str">
        <v>correct(4129ms)</v>
      </c>
      <c r="H60">
        <v>18</v>
      </c>
      <c r="I60" t="str">
        <v>MjNtYWxlZ3VpdGFycmE=</v>
      </c>
      <c r="J60" t="str">
        <f t="shared" si="0"/>
        <v>correct</v>
      </c>
      <c r="K60" cm="1">
        <f t="array" aca="1" ref="K60" ca="1">IF(J60="correct",SUMPRODUCT(MID(0&amp;G60, LARGE(INDEX(ISNUMBER(--MID(G60, ROW(INDIRECT("1:"&amp;LEN(G60))), 1)) * ROW(INDIRECT("1:"&amp;LEN(G60))), 0), ROW(INDIRECT("1:"&amp;LEN(G60))))+1, 1) * 10^ROW(INDIRECT("1:"&amp;LEN(G60)))/10))</f>
        <v>4129</v>
      </c>
      <c r="L60" s="1">
        <f>IF(FIND(I60,'Best six users'!$B$2),1,0)</f>
        <v>1</v>
      </c>
    </row>
    <row r="61" spans="1:12" x14ac:dyDescent="0.25">
      <c r="A61">
        <v>23</v>
      </c>
      <c r="B61" t="str">
        <v>male</v>
      </c>
      <c r="C61" t="str">
        <v>guitarra</v>
      </c>
      <c r="D61" t="str">
        <v>2i36s-0-trial3</v>
      </c>
      <c r="E61">
        <v>70</v>
      </c>
      <c r="F61" t="str">
        <v>0.99</v>
      </c>
      <c r="G61" t="str">
        <v>missed</v>
      </c>
      <c r="H61">
        <v>18</v>
      </c>
      <c r="I61" t="str">
        <v>MjNtYWxlZ3VpdGFycmE=</v>
      </c>
      <c r="J61" t="str">
        <f t="shared" si="0"/>
        <v>missed</v>
      </c>
      <c r="K61" t="b" cm="1">
        <f t="array" aca="1" ref="K61" ca="1">IF(J61="correct",SUMPRODUCT(MID(0&amp;G61, LARGE(INDEX(ISNUMBER(--MID(G61, ROW(INDIRECT("1:"&amp;LEN(G61))), 1)) * ROW(INDIRECT("1:"&amp;LEN(G61))), 0), ROW(INDIRECT("1:"&amp;LEN(G61))))+1, 1) * 10^ROW(INDIRECT("1:"&amp;LEN(G61)))/10))</f>
        <v>0</v>
      </c>
      <c r="L61" s="1">
        <f>IF(FIND(I61,'Best six users'!$B$2),1,0)</f>
        <v>1</v>
      </c>
    </row>
    <row r="62" spans="1:12" x14ac:dyDescent="0.25">
      <c r="A62">
        <v>23</v>
      </c>
      <c r="B62" t="str">
        <v>male</v>
      </c>
      <c r="C62" t="str">
        <v>guitarra</v>
      </c>
      <c r="D62" t="str">
        <v>2i36s-180-trial1</v>
      </c>
      <c r="E62">
        <v>70</v>
      </c>
      <c r="F62" t="str">
        <v>0.99</v>
      </c>
      <c r="G62" t="str">
        <v>correct(3430ms)</v>
      </c>
      <c r="H62">
        <v>18</v>
      </c>
      <c r="I62" t="str">
        <v>MjNtYWxlZ3VpdGFycmE=</v>
      </c>
      <c r="J62" t="str">
        <f t="shared" si="0"/>
        <v>correct</v>
      </c>
      <c r="K62" cm="1">
        <f t="array" aca="1" ref="K62" ca="1">IF(J62="correct",SUMPRODUCT(MID(0&amp;G62, LARGE(INDEX(ISNUMBER(--MID(G62, ROW(INDIRECT("1:"&amp;LEN(G62))), 1)) * ROW(INDIRECT("1:"&amp;LEN(G62))), 0), ROW(INDIRECT("1:"&amp;LEN(G62))))+1, 1) * 10^ROW(INDIRECT("1:"&amp;LEN(G62)))/10))</f>
        <v>3430</v>
      </c>
      <c r="L62" s="1">
        <f>IF(FIND(I62,'Best six users'!$B$2),1,0)</f>
        <v>1</v>
      </c>
    </row>
    <row r="63" spans="1:12" x14ac:dyDescent="0.25">
      <c r="A63">
        <v>23</v>
      </c>
      <c r="B63" t="str">
        <v>male</v>
      </c>
      <c r="C63" t="str">
        <v>guitarra</v>
      </c>
      <c r="D63" t="str">
        <v>2i36s-180-trial2</v>
      </c>
      <c r="E63">
        <v>70</v>
      </c>
      <c r="F63" t="str">
        <v>0.99</v>
      </c>
      <c r="G63" t="str">
        <v>correct(5435ms)</v>
      </c>
      <c r="H63">
        <v>18</v>
      </c>
      <c r="I63" t="str">
        <v>MjNtYWxlZ3VpdGFycmE=</v>
      </c>
      <c r="J63" t="str">
        <f t="shared" si="0"/>
        <v>correct</v>
      </c>
      <c r="K63" cm="1">
        <f t="array" aca="1" ref="K63" ca="1">IF(J63="correct",SUMPRODUCT(MID(0&amp;G63, LARGE(INDEX(ISNUMBER(--MID(G63, ROW(INDIRECT("1:"&amp;LEN(G63))), 1)) * ROW(INDIRECT("1:"&amp;LEN(G63))), 0), ROW(INDIRECT("1:"&amp;LEN(G63))))+1, 1) * 10^ROW(INDIRECT("1:"&amp;LEN(G63)))/10))</f>
        <v>5435</v>
      </c>
      <c r="L63" s="1">
        <f>IF(FIND(I63,'Best six users'!$B$2),1,0)</f>
        <v>1</v>
      </c>
    </row>
    <row r="64" spans="1:12" x14ac:dyDescent="0.25">
      <c r="A64">
        <v>23</v>
      </c>
      <c r="B64" t="str">
        <v>male</v>
      </c>
      <c r="C64" t="str">
        <v>guitarra</v>
      </c>
      <c r="D64" t="str">
        <v>2i36s-180-trial3</v>
      </c>
      <c r="E64">
        <v>70</v>
      </c>
      <c r="F64" t="str">
        <v>0.99</v>
      </c>
      <c r="G64" t="str">
        <v>correct(5053ms)</v>
      </c>
      <c r="H64">
        <v>18</v>
      </c>
      <c r="I64" t="str">
        <v>MjNtYWxlZ3VpdGFycmE=</v>
      </c>
      <c r="J64" t="str">
        <f t="shared" si="0"/>
        <v>correct</v>
      </c>
      <c r="K64" cm="1">
        <f t="array" aca="1" ref="K64" ca="1">IF(J64="correct",SUMPRODUCT(MID(0&amp;G64, LARGE(INDEX(ISNUMBER(--MID(G64, ROW(INDIRECT("1:"&amp;LEN(G64))), 1)) * ROW(INDIRECT("1:"&amp;LEN(G64))), 0), ROW(INDIRECT("1:"&amp;LEN(G64))))+1, 1) * 10^ROW(INDIRECT("1:"&amp;LEN(G64)))/10))</f>
        <v>5053</v>
      </c>
      <c r="L64" s="1">
        <f>IF(FIND(I64,'Best six users'!$B$2),1,0)</f>
        <v>1</v>
      </c>
    </row>
    <row r="65" spans="1:12" x14ac:dyDescent="0.25">
      <c r="A65">
        <v>23</v>
      </c>
      <c r="B65" t="str">
        <v>male</v>
      </c>
      <c r="C65" t="str">
        <v>guitarra</v>
      </c>
      <c r="D65" t="str">
        <v>2i36s-180-trial4</v>
      </c>
      <c r="E65">
        <v>70</v>
      </c>
      <c r="F65" t="str">
        <v>0.99</v>
      </c>
      <c r="G65" t="str">
        <v>correct(3930ms)</v>
      </c>
      <c r="H65">
        <v>18</v>
      </c>
      <c r="I65" t="str">
        <v>MjNtYWxlZ3VpdGFycmE=</v>
      </c>
      <c r="J65" t="str">
        <f t="shared" si="0"/>
        <v>correct</v>
      </c>
      <c r="K65" cm="1">
        <f t="array" aca="1" ref="K65" ca="1">IF(J65="correct",SUMPRODUCT(MID(0&amp;G65, LARGE(INDEX(ISNUMBER(--MID(G65, ROW(INDIRECT("1:"&amp;LEN(G65))), 1)) * ROW(INDIRECT("1:"&amp;LEN(G65))), 0), ROW(INDIRECT("1:"&amp;LEN(G65))))+1, 1) * 10^ROW(INDIRECT("1:"&amp;LEN(G65)))/10))</f>
        <v>3930</v>
      </c>
      <c r="L65" s="1">
        <f>IF(FIND(I65,'Best six users'!$B$2),1,0)</f>
        <v>1</v>
      </c>
    </row>
    <row r="66" spans="1:12" x14ac:dyDescent="0.25">
      <c r="A66">
        <v>25</v>
      </c>
      <c r="B66" t="str">
        <v>male</v>
      </c>
      <c r="C66" t="str">
        <v>guitarra piano bajo</v>
      </c>
      <c r="D66" t="str">
        <v>2i36s-0-trial1</v>
      </c>
      <c r="E66">
        <v>70</v>
      </c>
      <c r="F66" t="str">
        <v>0.99</v>
      </c>
      <c r="G66" t="str">
        <v>missed</v>
      </c>
      <c r="H66">
        <v>18</v>
      </c>
      <c r="I66" t="str">
        <v>MjVtYWxlZ3VpdGFycmEgcGlhbm8gYmFqbw==</v>
      </c>
      <c r="J66" t="str">
        <f t="shared" si="0"/>
        <v>missed</v>
      </c>
      <c r="K66" t="b" cm="1">
        <f t="array" aca="1" ref="K66" ca="1">IF(J66="correct",SUMPRODUCT(MID(0&amp;G66, LARGE(INDEX(ISNUMBER(--MID(G66, ROW(INDIRECT("1:"&amp;LEN(G66))), 1)) * ROW(INDIRECT("1:"&amp;LEN(G66))), 0), ROW(INDIRECT("1:"&amp;LEN(G66))))+1, 1) * 10^ROW(INDIRECT("1:"&amp;LEN(G66)))/10))</f>
        <v>0</v>
      </c>
      <c r="L66" s="1" t="e">
        <f>IF(FIND(I66,'Best six users'!$B$2),1,0)</f>
        <v>#VALUE!</v>
      </c>
    </row>
    <row r="67" spans="1:12" x14ac:dyDescent="0.25">
      <c r="A67">
        <v>25</v>
      </c>
      <c r="B67" t="str">
        <v>male</v>
      </c>
      <c r="C67" t="str">
        <v>guitarra piano bajo</v>
      </c>
      <c r="D67" t="str">
        <v>2i36s-0-trial2</v>
      </c>
      <c r="E67">
        <v>70</v>
      </c>
      <c r="F67" t="str">
        <v>0.99</v>
      </c>
      <c r="G67" t="str">
        <v>error(180deg)</v>
      </c>
      <c r="H67">
        <v>18</v>
      </c>
      <c r="I67" t="str">
        <v>MjVtYWxlZ3VpdGFycmEgcGlhbm8gYmFqbw==</v>
      </c>
      <c r="J67" t="str">
        <f t="shared" ref="J67:J77" si="1">IF(ISNUMBER(SEARCH("correct",G67)),"correct",IF(ISNUMBER(SEARCH("error",G67)),"error","missed"))</f>
        <v>error</v>
      </c>
      <c r="K67" t="b" cm="1">
        <f t="array" aca="1" ref="K67" ca="1">IF(J67="correct",SUMPRODUCT(MID(0&amp;G67, LARGE(INDEX(ISNUMBER(--MID(G67, ROW(INDIRECT("1:"&amp;LEN(G67))), 1)) * ROW(INDIRECT("1:"&amp;LEN(G67))), 0), ROW(INDIRECT("1:"&amp;LEN(G67))))+1, 1) * 10^ROW(INDIRECT("1:"&amp;LEN(G67)))/10))</f>
        <v>0</v>
      </c>
      <c r="L67" s="1" t="e">
        <f>IF(FIND(I67,'Best six users'!$B$2),1,0)</f>
        <v>#VALUE!</v>
      </c>
    </row>
    <row r="68" spans="1:12" x14ac:dyDescent="0.25">
      <c r="A68">
        <v>25</v>
      </c>
      <c r="B68" t="str">
        <v>male</v>
      </c>
      <c r="C68" t="str">
        <v>guitarra piano bajo</v>
      </c>
      <c r="D68" t="str">
        <v>2i36s-0-trial3</v>
      </c>
      <c r="E68">
        <v>70</v>
      </c>
      <c r="F68" t="str">
        <v>0.99</v>
      </c>
      <c r="G68" t="str">
        <v>correct(6821ms)</v>
      </c>
      <c r="H68">
        <v>18</v>
      </c>
      <c r="I68" t="str">
        <v>MjVtYWxlZ3VpdGFycmEgcGlhbm8gYmFqbw==</v>
      </c>
      <c r="J68" t="str">
        <f t="shared" si="1"/>
        <v>correct</v>
      </c>
      <c r="K68" cm="1">
        <f t="array" aca="1" ref="K68" ca="1">IF(J68="correct",SUMPRODUCT(MID(0&amp;G68, LARGE(INDEX(ISNUMBER(--MID(G68, ROW(INDIRECT("1:"&amp;LEN(G68))), 1)) * ROW(INDIRECT("1:"&amp;LEN(G68))), 0), ROW(INDIRECT("1:"&amp;LEN(G68))))+1, 1) * 10^ROW(INDIRECT("1:"&amp;LEN(G68)))/10))</f>
        <v>6821</v>
      </c>
      <c r="L68" s="1" t="e">
        <f>IF(FIND(I68,'Best six users'!$B$2),1,0)</f>
        <v>#VALUE!</v>
      </c>
    </row>
    <row r="69" spans="1:12" x14ac:dyDescent="0.25">
      <c r="A69">
        <v>25</v>
      </c>
      <c r="B69" t="str">
        <v>male</v>
      </c>
      <c r="C69" t="str">
        <v>guitarra piano bajo</v>
      </c>
      <c r="D69" t="str">
        <v>2i36s-180-trial2</v>
      </c>
      <c r="E69">
        <v>70</v>
      </c>
      <c r="F69" t="str">
        <v>0.99</v>
      </c>
      <c r="G69" t="str">
        <v>error(0deg)</v>
      </c>
      <c r="H69">
        <v>18</v>
      </c>
      <c r="I69" t="str">
        <v>MjVtYWxlZ3VpdGFycmEgcGlhbm8gYmFqbw==</v>
      </c>
      <c r="J69" t="str">
        <f t="shared" si="1"/>
        <v>error</v>
      </c>
      <c r="K69" t="b" cm="1">
        <f t="array" aca="1" ref="K69" ca="1">IF(J69="correct",SUMPRODUCT(MID(0&amp;G69, LARGE(INDEX(ISNUMBER(--MID(G69, ROW(INDIRECT("1:"&amp;LEN(G69))), 1)) * ROW(INDIRECT("1:"&amp;LEN(G69))), 0), ROW(INDIRECT("1:"&amp;LEN(G69))))+1, 1) * 10^ROW(INDIRECT("1:"&amp;LEN(G69)))/10))</f>
        <v>0</v>
      </c>
      <c r="L69" s="1" t="e">
        <f>IF(FIND(I69,'Best six users'!$B$2),1,0)</f>
        <v>#VALUE!</v>
      </c>
    </row>
    <row r="70" spans="1:12" x14ac:dyDescent="0.25">
      <c r="A70">
        <v>25</v>
      </c>
      <c r="B70" t="str">
        <v>male</v>
      </c>
      <c r="C70" t="str">
        <v>guitarra piano bajo</v>
      </c>
      <c r="D70" t="str">
        <v>2i36s-0-trial4</v>
      </c>
      <c r="E70">
        <v>70</v>
      </c>
      <c r="F70" t="str">
        <v>0.99</v>
      </c>
      <c r="G70" t="str">
        <v>missed</v>
      </c>
      <c r="H70">
        <v>18</v>
      </c>
      <c r="I70" t="str">
        <v>MjVtYWxlZ3VpdGFycmEgcGlhbm8gYmFqbw==</v>
      </c>
      <c r="J70" t="str">
        <f t="shared" si="1"/>
        <v>missed</v>
      </c>
      <c r="K70" t="b" cm="1">
        <f t="array" aca="1" ref="K70" ca="1">IF(J70="correct",SUMPRODUCT(MID(0&amp;G70, LARGE(INDEX(ISNUMBER(--MID(G70, ROW(INDIRECT("1:"&amp;LEN(G70))), 1)) * ROW(INDIRECT("1:"&amp;LEN(G70))), 0), ROW(INDIRECT("1:"&amp;LEN(G70))))+1, 1) * 10^ROW(INDIRECT("1:"&amp;LEN(G70)))/10))</f>
        <v>0</v>
      </c>
      <c r="L70" s="1" t="e">
        <f>IF(FIND(I70,'Best six users'!$B$2),1,0)</f>
        <v>#VALUE!</v>
      </c>
    </row>
    <row r="71" spans="1:12" x14ac:dyDescent="0.25">
      <c r="A71">
        <v>25</v>
      </c>
      <c r="B71" t="str">
        <v>male</v>
      </c>
      <c r="C71" t="str">
        <v>guitarra piano bajo</v>
      </c>
      <c r="D71" t="str">
        <v>2i36s-180-trial1</v>
      </c>
      <c r="E71">
        <v>70</v>
      </c>
      <c r="F71" t="str">
        <v>0.99</v>
      </c>
      <c r="G71" t="str">
        <v>missed</v>
      </c>
      <c r="H71">
        <v>18</v>
      </c>
      <c r="I71" t="str">
        <v>MjVtYWxlZ3VpdGFycmEgcGlhbm8gYmFqbw==</v>
      </c>
      <c r="J71" t="str">
        <f t="shared" si="1"/>
        <v>missed</v>
      </c>
      <c r="K71" t="b" cm="1">
        <f t="array" aca="1" ref="K71" ca="1">IF(J71="correct",SUMPRODUCT(MID(0&amp;G71, LARGE(INDEX(ISNUMBER(--MID(G71, ROW(INDIRECT("1:"&amp;LEN(G71))), 1)) * ROW(INDIRECT("1:"&amp;LEN(G71))), 0), ROW(INDIRECT("1:"&amp;LEN(G71))))+1, 1) * 10^ROW(INDIRECT("1:"&amp;LEN(G71)))/10))</f>
        <v>0</v>
      </c>
      <c r="L71" s="1" t="e">
        <f>IF(FIND(I71,'Best six users'!$B$2),1,0)</f>
        <v>#VALUE!</v>
      </c>
    </row>
    <row r="72" spans="1:12" x14ac:dyDescent="0.25">
      <c r="A72">
        <v>25</v>
      </c>
      <c r="B72" t="str">
        <v>male</v>
      </c>
      <c r="C72" t="str">
        <v>guitarra piano bajo</v>
      </c>
      <c r="D72" t="str">
        <v>2i36s-180-trial3</v>
      </c>
      <c r="E72">
        <v>70</v>
      </c>
      <c r="F72" t="str">
        <v>0.99</v>
      </c>
      <c r="G72" t="str">
        <v>correct(3630ms)</v>
      </c>
      <c r="H72">
        <v>18</v>
      </c>
      <c r="I72" t="str">
        <v>MjVtYWxlZ3VpdGFycmEgcGlhbm8gYmFqbw==</v>
      </c>
      <c r="J72" t="str">
        <f t="shared" si="1"/>
        <v>correct</v>
      </c>
      <c r="K72" cm="1">
        <f t="array" aca="1" ref="K72" ca="1">IF(J72="correct",SUMPRODUCT(MID(0&amp;G72, LARGE(INDEX(ISNUMBER(--MID(G72, ROW(INDIRECT("1:"&amp;LEN(G72))), 1)) * ROW(INDIRECT("1:"&amp;LEN(G72))), 0), ROW(INDIRECT("1:"&amp;LEN(G72))))+1, 1) * 10^ROW(INDIRECT("1:"&amp;LEN(G72)))/10))</f>
        <v>3630</v>
      </c>
      <c r="L72" s="1" t="e">
        <f>IF(FIND(I72,'Best six users'!$B$2),1,0)</f>
        <v>#VALUE!</v>
      </c>
    </row>
    <row r="73" spans="1:12" x14ac:dyDescent="0.25">
      <c r="A73">
        <v>25</v>
      </c>
      <c r="B73" t="str">
        <v>male</v>
      </c>
      <c r="C73" t="str">
        <v>guitarra piano bajo</v>
      </c>
      <c r="D73" t="str">
        <v>2i36s-180-trial4</v>
      </c>
      <c r="E73">
        <v>70</v>
      </c>
      <c r="F73" t="str">
        <v>0.99</v>
      </c>
      <c r="G73" t="str">
        <v>correct(8810ms)</v>
      </c>
      <c r="H73">
        <v>18</v>
      </c>
      <c r="I73" t="str">
        <v>MjVtYWxlZ3VpdGFycmEgcGlhbm8gYmFqbw==</v>
      </c>
      <c r="J73" t="str">
        <f t="shared" si="1"/>
        <v>correct</v>
      </c>
      <c r="K73" cm="1">
        <f t="array" aca="1" ref="K73" ca="1">IF(J73="correct",SUMPRODUCT(MID(0&amp;G73, LARGE(INDEX(ISNUMBER(--MID(G73, ROW(INDIRECT("1:"&amp;LEN(G73))), 1)) * ROW(INDIRECT("1:"&amp;LEN(G73))), 0), ROW(INDIRECT("1:"&amp;LEN(G73))))+1, 1) * 10^ROW(INDIRECT("1:"&amp;LEN(G73)))/10))</f>
        <v>8810</v>
      </c>
      <c r="L73" s="1" t="e">
        <f>IF(FIND(I73,'Best six users'!$B$2),1,0)</f>
        <v>#VALUE!</v>
      </c>
    </row>
    <row r="74" spans="1:12" x14ac:dyDescent="0.25">
      <c r="A74">
        <v>23</v>
      </c>
      <c r="B74" t="str">
        <v>male</v>
      </c>
      <c r="C74" t="str">
        <v>guitarra canto</v>
      </c>
      <c r="D74" t="str">
        <v>2i36s-0-trial1</v>
      </c>
      <c r="E74">
        <v>70</v>
      </c>
      <c r="F74" t="str">
        <v>0.99</v>
      </c>
      <c r="G74" t="str">
        <v>correct(11606ms)</v>
      </c>
      <c r="H74">
        <v>18</v>
      </c>
      <c r="I74" t="str">
        <v>MjNtYWxlZ3VpdGFycmEgY2FudG8=</v>
      </c>
      <c r="J74" t="str">
        <f t="shared" si="1"/>
        <v>correct</v>
      </c>
      <c r="K74" cm="1">
        <f t="array" aca="1" ref="K74" ca="1">IF(J74="correct",SUMPRODUCT(MID(0&amp;G74, LARGE(INDEX(ISNUMBER(--MID(G74, ROW(INDIRECT("1:"&amp;LEN(G74))), 1)) * ROW(INDIRECT("1:"&amp;LEN(G74))), 0), ROW(INDIRECT("1:"&amp;LEN(G74))))+1, 1) * 10^ROW(INDIRECT("1:"&amp;LEN(G74)))/10))</f>
        <v>11606</v>
      </c>
      <c r="L74" s="1">
        <f>IF(FIND(I74,'Best six users'!$B$2),1,0)</f>
        <v>1</v>
      </c>
    </row>
    <row r="75" spans="1:12" x14ac:dyDescent="0.25">
      <c r="A75">
        <v>23</v>
      </c>
      <c r="B75" t="str">
        <v>male</v>
      </c>
      <c r="C75" t="str">
        <v>guitarra canto</v>
      </c>
      <c r="D75" t="str">
        <v>2i36s-0-trial2</v>
      </c>
      <c r="E75">
        <v>70</v>
      </c>
      <c r="F75" t="str">
        <v>0.99</v>
      </c>
      <c r="G75" t="str">
        <v>correct(5740ms)</v>
      </c>
      <c r="H75">
        <v>18</v>
      </c>
      <c r="I75" t="str">
        <v>MjNtYWxlZ3VpdGFycmEgY2FudG8=</v>
      </c>
      <c r="J75" t="str">
        <f t="shared" si="1"/>
        <v>correct</v>
      </c>
      <c r="K75" cm="1">
        <f t="array" aca="1" ref="K75" ca="1">IF(J75="correct",SUMPRODUCT(MID(0&amp;G75, LARGE(INDEX(ISNUMBER(--MID(G75, ROW(INDIRECT("1:"&amp;LEN(G75))), 1)) * ROW(INDIRECT("1:"&amp;LEN(G75))), 0), ROW(INDIRECT("1:"&amp;LEN(G75))))+1, 1) * 10^ROW(INDIRECT("1:"&amp;LEN(G75)))/10))</f>
        <v>5740</v>
      </c>
      <c r="L75" s="1">
        <f>IF(FIND(I75,'Best six users'!$B$2),1,0)</f>
        <v>1</v>
      </c>
    </row>
    <row r="76" spans="1:12" x14ac:dyDescent="0.25">
      <c r="A76">
        <v>23</v>
      </c>
      <c r="B76" t="str">
        <v>male</v>
      </c>
      <c r="C76" t="str">
        <v>guitarra canto</v>
      </c>
      <c r="D76" t="str">
        <v>2i36s-0-trial3</v>
      </c>
      <c r="E76">
        <v>70</v>
      </c>
      <c r="F76" t="str">
        <v>0.99</v>
      </c>
      <c r="G76" t="str">
        <v>correct(4180ms)</v>
      </c>
      <c r="H76">
        <v>18</v>
      </c>
      <c r="I76" t="str">
        <v>MjNtYWxlZ3VpdGFycmEgY2FudG8=</v>
      </c>
      <c r="J76" t="str">
        <f t="shared" si="1"/>
        <v>correct</v>
      </c>
      <c r="K76" cm="1">
        <f t="array" aca="1" ref="K76" ca="1">IF(J76="correct",SUMPRODUCT(MID(0&amp;G76, LARGE(INDEX(ISNUMBER(--MID(G76, ROW(INDIRECT("1:"&amp;LEN(G76))), 1)) * ROW(INDIRECT("1:"&amp;LEN(G76))), 0), ROW(INDIRECT("1:"&amp;LEN(G76))))+1, 1) * 10^ROW(INDIRECT("1:"&amp;LEN(G76)))/10))</f>
        <v>4180</v>
      </c>
      <c r="L76" s="1">
        <f>IF(FIND(I76,'Best six users'!$B$2),1,0)</f>
        <v>1</v>
      </c>
    </row>
    <row r="77" spans="1:12" x14ac:dyDescent="0.25">
      <c r="A77">
        <v>23</v>
      </c>
      <c r="B77" t="str">
        <v>male</v>
      </c>
      <c r="C77" t="str">
        <v>guitarra canto</v>
      </c>
      <c r="D77" t="str">
        <v>2i36s-0-trial4</v>
      </c>
      <c r="E77">
        <v>70</v>
      </c>
      <c r="F77" t="str">
        <v>0.99</v>
      </c>
      <c r="G77" t="str">
        <v>error(180deg)</v>
      </c>
      <c r="H77">
        <v>18</v>
      </c>
      <c r="I77" t="str">
        <v>MjNtYWxlZ3VpdGFycmEgY2FudG8=</v>
      </c>
      <c r="J77" t="str">
        <f t="shared" si="1"/>
        <v>error</v>
      </c>
      <c r="K77" t="b" cm="1">
        <f t="array" aca="1" ref="K77" ca="1">IF(J77="correct",SUMPRODUCT(MID(0&amp;G77, LARGE(INDEX(ISNUMBER(--MID(G77, ROW(INDIRECT("1:"&amp;LEN(G77))), 1)) * ROW(INDIRECT("1:"&amp;LEN(G77))), 0), ROW(INDIRECT("1:"&amp;LEN(G77))))+1, 1) * 10^ROW(INDIRECT("1:"&amp;LEN(G77)))/10))</f>
        <v>0</v>
      </c>
      <c r="L77" s="1">
        <f>IF(FIND(I77,'Best six users'!$B$2),1,0)</f>
        <v>1</v>
      </c>
    </row>
    <row r="78" spans="1:12" x14ac:dyDescent="0.25">
      <c r="A78">
        <v>23</v>
      </c>
      <c r="B78" t="str">
        <v>male</v>
      </c>
      <c r="C78" t="str">
        <v>guitarra canto</v>
      </c>
      <c r="D78" t="str">
        <v>2i36s-180-trial1</v>
      </c>
      <c r="E78">
        <v>70</v>
      </c>
      <c r="F78" t="str">
        <v>0.99</v>
      </c>
      <c r="G78" t="str">
        <v>correct(4615ms)</v>
      </c>
      <c r="H78">
        <v>18</v>
      </c>
      <c r="I78" t="str">
        <v>MjNtYWxlZ3VpdGFycmEgY2FudG8=</v>
      </c>
      <c r="J78" t="str">
        <f t="shared" ref="J78:J141" si="2">IF(ISNUMBER(SEARCH("correct",G78)),"correct",IF(ISNUMBER(SEARCH("error",G78)),"error","missed"))</f>
        <v>correct</v>
      </c>
      <c r="K78" cm="1">
        <f t="array" aca="1" ref="K78" ca="1">IF(J78="correct",SUMPRODUCT(MID(0&amp;G78, LARGE(INDEX(ISNUMBER(--MID(G78, ROW(INDIRECT("1:"&amp;LEN(G78))), 1)) * ROW(INDIRECT("1:"&amp;LEN(G78))), 0), ROW(INDIRECT("1:"&amp;LEN(G78))))+1, 1) * 10^ROW(INDIRECT("1:"&amp;LEN(G78)))/10))</f>
        <v>4615</v>
      </c>
      <c r="L78" s="1">
        <f>IF(FIND(I78,'Best six users'!$B$2),1,0)</f>
        <v>1</v>
      </c>
    </row>
    <row r="79" spans="1:12" x14ac:dyDescent="0.25">
      <c r="A79">
        <v>23</v>
      </c>
      <c r="B79" t="str">
        <v>male</v>
      </c>
      <c r="C79" t="str">
        <v>guitarra canto</v>
      </c>
      <c r="D79" t="str">
        <v>2i36s-180-trial2</v>
      </c>
      <c r="E79">
        <v>70</v>
      </c>
      <c r="F79" t="str">
        <v>0.99</v>
      </c>
      <c r="G79" t="str">
        <v>correct(3110ms)</v>
      </c>
      <c r="H79">
        <v>18</v>
      </c>
      <c r="I79" t="str">
        <v>MjNtYWxlZ3VpdGFycmEgY2FudG8=</v>
      </c>
      <c r="J79" t="str">
        <f t="shared" si="2"/>
        <v>correct</v>
      </c>
      <c r="K79" cm="1">
        <f t="array" aca="1" ref="K79" ca="1">IF(J79="correct",SUMPRODUCT(MID(0&amp;G79, LARGE(INDEX(ISNUMBER(--MID(G79, ROW(INDIRECT("1:"&amp;LEN(G79))), 1)) * ROW(INDIRECT("1:"&amp;LEN(G79))), 0), ROW(INDIRECT("1:"&amp;LEN(G79))))+1, 1) * 10^ROW(INDIRECT("1:"&amp;LEN(G79)))/10))</f>
        <v>3110</v>
      </c>
      <c r="L79" s="1">
        <f>IF(FIND(I79,'Best six users'!$B$2),1,0)</f>
        <v>1</v>
      </c>
    </row>
    <row r="80" spans="1:12" x14ac:dyDescent="0.25">
      <c r="A80">
        <v>23</v>
      </c>
      <c r="B80" t="str">
        <v>male</v>
      </c>
      <c r="C80" t="str">
        <v>guitarra canto</v>
      </c>
      <c r="D80" t="str">
        <v>2i36s-180-trial3</v>
      </c>
      <c r="E80">
        <v>70</v>
      </c>
      <c r="F80" t="str">
        <v>0.99</v>
      </c>
      <c r="G80" t="str">
        <v>correct(3070ms)</v>
      </c>
      <c r="H80">
        <v>18</v>
      </c>
      <c r="I80" t="str">
        <v>MjNtYWxlZ3VpdGFycmEgY2FudG8=</v>
      </c>
      <c r="J80" t="str">
        <f t="shared" si="2"/>
        <v>correct</v>
      </c>
      <c r="K80" cm="1">
        <f t="array" aca="1" ref="K80" ca="1">IF(J80="correct",SUMPRODUCT(MID(0&amp;G80, LARGE(INDEX(ISNUMBER(--MID(G80, ROW(INDIRECT("1:"&amp;LEN(G80))), 1)) * ROW(INDIRECT("1:"&amp;LEN(G80))), 0), ROW(INDIRECT("1:"&amp;LEN(G80))))+1, 1) * 10^ROW(INDIRECT("1:"&amp;LEN(G80)))/10))</f>
        <v>3070</v>
      </c>
      <c r="L80" s="1">
        <f>IF(FIND(I80,'Best six users'!$B$2),1,0)</f>
        <v>1</v>
      </c>
    </row>
    <row r="81" spans="1:12" x14ac:dyDescent="0.25">
      <c r="A81">
        <v>23</v>
      </c>
      <c r="B81" t="str">
        <v>male</v>
      </c>
      <c r="C81" t="str">
        <v>guitarra canto</v>
      </c>
      <c r="D81" t="str">
        <v>2i36s-180-trial4</v>
      </c>
      <c r="E81">
        <v>70</v>
      </c>
      <c r="F81" t="str">
        <v>0.99</v>
      </c>
      <c r="G81" t="str">
        <v>correct(2192ms)</v>
      </c>
      <c r="H81">
        <v>18</v>
      </c>
      <c r="I81" t="str">
        <v>MjNtYWxlZ3VpdGFycmEgY2FudG8=</v>
      </c>
      <c r="J81" t="str">
        <f t="shared" si="2"/>
        <v>correct</v>
      </c>
      <c r="K81" cm="1">
        <f t="array" aca="1" ref="K81" ca="1">IF(J81="correct",SUMPRODUCT(MID(0&amp;G81, LARGE(INDEX(ISNUMBER(--MID(G81, ROW(INDIRECT("1:"&amp;LEN(G81))), 1)) * ROW(INDIRECT("1:"&amp;LEN(G81))), 0), ROW(INDIRECT("1:"&amp;LEN(G81))))+1, 1) * 10^ROW(INDIRECT("1:"&amp;LEN(G81)))/10))</f>
        <v>2192</v>
      </c>
      <c r="L81" s="1">
        <f>IF(FIND(I81,'Best six users'!$B$2),1,0)</f>
        <v>1</v>
      </c>
    </row>
    <row r="82" spans="1:12" x14ac:dyDescent="0.25">
      <c r="A82">
        <v>22</v>
      </c>
      <c r="B82" t="str">
        <v>male</v>
      </c>
      <c r="C82" t="str">
        <v>Flauta</v>
      </c>
      <c r="D82" t="str">
        <v>2i36s-0-trial4</v>
      </c>
      <c r="E82">
        <v>70</v>
      </c>
      <c r="F82" t="str">
        <v>0.99</v>
      </c>
      <c r="G82" t="str">
        <v>correct(3511ms)</v>
      </c>
      <c r="H82">
        <v>18</v>
      </c>
      <c r="I82" t="str">
        <v>MjJtYWxlRmxhdXRh</v>
      </c>
      <c r="J82" t="str">
        <f t="shared" si="2"/>
        <v>correct</v>
      </c>
      <c r="K82" cm="1">
        <f t="array" aca="1" ref="K82" ca="1">IF(J82="correct",SUMPRODUCT(MID(0&amp;G82, LARGE(INDEX(ISNUMBER(--MID(G82, ROW(INDIRECT("1:"&amp;LEN(G82))), 1)) * ROW(INDIRECT("1:"&amp;LEN(G82))), 0), ROW(INDIRECT("1:"&amp;LEN(G82))))+1, 1) * 10^ROW(INDIRECT("1:"&amp;LEN(G82)))/10))</f>
        <v>3511</v>
      </c>
      <c r="L82" s="1">
        <f>IF(FIND(I82,'Best six users'!$B$2),1,0)</f>
        <v>1</v>
      </c>
    </row>
    <row r="83" spans="1:12" x14ac:dyDescent="0.25">
      <c r="A83">
        <v>22</v>
      </c>
      <c r="B83" t="str">
        <v>male</v>
      </c>
      <c r="C83" t="str">
        <v>Flauta</v>
      </c>
      <c r="D83" t="str">
        <v>2i36s-180-trial1</v>
      </c>
      <c r="E83">
        <v>70</v>
      </c>
      <c r="F83" t="str">
        <v>0.99</v>
      </c>
      <c r="G83" t="str">
        <v>correct(6884ms)</v>
      </c>
      <c r="H83">
        <v>18</v>
      </c>
      <c r="I83" t="str">
        <v>MjJtYWxlRmxhdXRh</v>
      </c>
      <c r="J83" t="str">
        <f t="shared" si="2"/>
        <v>correct</v>
      </c>
      <c r="K83" cm="1">
        <f t="array" aca="1" ref="K83" ca="1">IF(J83="correct",SUMPRODUCT(MID(0&amp;G83, LARGE(INDEX(ISNUMBER(--MID(G83, ROW(INDIRECT("1:"&amp;LEN(G83))), 1)) * ROW(INDIRECT("1:"&amp;LEN(G83))), 0), ROW(INDIRECT("1:"&amp;LEN(G83))))+1, 1) * 10^ROW(INDIRECT("1:"&amp;LEN(G83)))/10))</f>
        <v>6884</v>
      </c>
      <c r="L83" s="1">
        <f>IF(FIND(I83,'Best six users'!$B$2),1,0)</f>
        <v>1</v>
      </c>
    </row>
    <row r="84" spans="1:12" x14ac:dyDescent="0.25">
      <c r="A84">
        <v>22</v>
      </c>
      <c r="B84" t="str">
        <v>male</v>
      </c>
      <c r="C84" t="str">
        <v>Flauta</v>
      </c>
      <c r="D84" t="str">
        <v>2i36s-0-trial1</v>
      </c>
      <c r="E84">
        <v>70</v>
      </c>
      <c r="F84" t="str">
        <v>0.99</v>
      </c>
      <c r="G84" t="str">
        <v>correct(10770ms)</v>
      </c>
      <c r="H84">
        <v>18</v>
      </c>
      <c r="I84" t="str">
        <v>MjJtYWxlRmxhdXRh</v>
      </c>
      <c r="J84" t="str">
        <f t="shared" si="2"/>
        <v>correct</v>
      </c>
      <c r="K84" cm="1">
        <f t="array" aca="1" ref="K84" ca="1">IF(J84="correct",SUMPRODUCT(MID(0&amp;G84, LARGE(INDEX(ISNUMBER(--MID(G84, ROW(INDIRECT("1:"&amp;LEN(G84))), 1)) * ROW(INDIRECT("1:"&amp;LEN(G84))), 0), ROW(INDIRECT("1:"&amp;LEN(G84))))+1, 1) * 10^ROW(INDIRECT("1:"&amp;LEN(G84)))/10))</f>
        <v>10770</v>
      </c>
      <c r="L84" s="1">
        <f>IF(FIND(I84,'Best six users'!$B$2),1,0)</f>
        <v>1</v>
      </c>
    </row>
    <row r="85" spans="1:12" x14ac:dyDescent="0.25">
      <c r="A85">
        <v>22</v>
      </c>
      <c r="B85" t="str">
        <v>male</v>
      </c>
      <c r="C85" t="str">
        <v>Flauta</v>
      </c>
      <c r="D85" t="str">
        <v>2i36s-0-trial2</v>
      </c>
      <c r="E85">
        <v>70</v>
      </c>
      <c r="F85" t="str">
        <v>0.99</v>
      </c>
      <c r="G85" t="str">
        <v>correct(6390ms)</v>
      </c>
      <c r="H85">
        <v>18</v>
      </c>
      <c r="I85" t="str">
        <v>MjJtYWxlRmxhdXRh</v>
      </c>
      <c r="J85" t="str">
        <f t="shared" si="2"/>
        <v>correct</v>
      </c>
      <c r="K85" cm="1">
        <f t="array" aca="1" ref="K85" ca="1">IF(J85="correct",SUMPRODUCT(MID(0&amp;G85, LARGE(INDEX(ISNUMBER(--MID(G85, ROW(INDIRECT("1:"&amp;LEN(G85))), 1)) * ROW(INDIRECT("1:"&amp;LEN(G85))), 0), ROW(INDIRECT("1:"&amp;LEN(G85))))+1, 1) * 10^ROW(INDIRECT("1:"&amp;LEN(G85)))/10))</f>
        <v>6390</v>
      </c>
      <c r="L85" s="1">
        <f>IF(FIND(I85,'Best six users'!$B$2),1,0)</f>
        <v>1</v>
      </c>
    </row>
    <row r="86" spans="1:12" x14ac:dyDescent="0.25">
      <c r="A86">
        <v>22</v>
      </c>
      <c r="B86" t="str">
        <v>male</v>
      </c>
      <c r="C86" t="str">
        <v>Flauta</v>
      </c>
      <c r="D86" t="str">
        <v>2i36s-0-trial3</v>
      </c>
      <c r="E86">
        <v>70</v>
      </c>
      <c r="F86" t="str">
        <v>0.99</v>
      </c>
      <c r="G86" t="str">
        <v>correct(6713ms)</v>
      </c>
      <c r="H86">
        <v>18</v>
      </c>
      <c r="I86" t="str">
        <v>MjJtYWxlRmxhdXRh</v>
      </c>
      <c r="J86" t="str">
        <f t="shared" si="2"/>
        <v>correct</v>
      </c>
      <c r="K86" cm="1">
        <f t="array" aca="1" ref="K86" ca="1">IF(J86="correct",SUMPRODUCT(MID(0&amp;G86, LARGE(INDEX(ISNUMBER(--MID(G86, ROW(INDIRECT("1:"&amp;LEN(G86))), 1)) * ROW(INDIRECT("1:"&amp;LEN(G86))), 0), ROW(INDIRECT("1:"&amp;LEN(G86))))+1, 1) * 10^ROW(INDIRECT("1:"&amp;LEN(G86)))/10))</f>
        <v>6713</v>
      </c>
      <c r="L86" s="1">
        <f>IF(FIND(I86,'Best six users'!$B$2),1,0)</f>
        <v>1</v>
      </c>
    </row>
    <row r="87" spans="1:12" x14ac:dyDescent="0.25">
      <c r="A87">
        <v>22</v>
      </c>
      <c r="B87" t="str">
        <v>male</v>
      </c>
      <c r="C87" t="str">
        <v>Flauta</v>
      </c>
      <c r="D87" t="str">
        <v>2i36s-180-trial2</v>
      </c>
      <c r="E87">
        <v>70</v>
      </c>
      <c r="F87" t="str">
        <v>0.99</v>
      </c>
      <c r="G87" t="str">
        <v>correct(3600ms)</v>
      </c>
      <c r="H87">
        <v>18</v>
      </c>
      <c r="I87" t="str">
        <v>MjJtYWxlRmxhdXRh</v>
      </c>
      <c r="J87" t="str">
        <f t="shared" si="2"/>
        <v>correct</v>
      </c>
      <c r="K87" cm="1">
        <f t="array" aca="1" ref="K87" ca="1">IF(J87="correct",SUMPRODUCT(MID(0&amp;G87, LARGE(INDEX(ISNUMBER(--MID(G87, ROW(INDIRECT("1:"&amp;LEN(G87))), 1)) * ROW(INDIRECT("1:"&amp;LEN(G87))), 0), ROW(INDIRECT("1:"&amp;LEN(G87))))+1, 1) * 10^ROW(INDIRECT("1:"&amp;LEN(G87)))/10))</f>
        <v>3600</v>
      </c>
      <c r="L87" s="1">
        <f>IF(FIND(I87,'Best six users'!$B$2),1,0)</f>
        <v>1</v>
      </c>
    </row>
    <row r="88" spans="1:12" x14ac:dyDescent="0.25">
      <c r="A88">
        <v>22</v>
      </c>
      <c r="B88" t="str">
        <v>male</v>
      </c>
      <c r="C88" t="str">
        <v>Flauta</v>
      </c>
      <c r="D88" t="str">
        <v>2i36s-180-trial3</v>
      </c>
      <c r="E88">
        <v>70</v>
      </c>
      <c r="F88" t="str">
        <v>0.99</v>
      </c>
      <c r="G88" t="str">
        <v>correct(7000ms)</v>
      </c>
      <c r="H88">
        <v>18</v>
      </c>
      <c r="I88" t="str">
        <v>MjJtYWxlRmxhdXRh</v>
      </c>
      <c r="J88" t="str">
        <f t="shared" si="2"/>
        <v>correct</v>
      </c>
      <c r="K88" cm="1">
        <f t="array" aca="1" ref="K88" ca="1">IF(J88="correct",SUMPRODUCT(MID(0&amp;G88, LARGE(INDEX(ISNUMBER(--MID(G88, ROW(INDIRECT("1:"&amp;LEN(G88))), 1)) * ROW(INDIRECT("1:"&amp;LEN(G88))), 0), ROW(INDIRECT("1:"&amp;LEN(G88))))+1, 1) * 10^ROW(INDIRECT("1:"&amp;LEN(G88)))/10))</f>
        <v>7000</v>
      </c>
      <c r="L88" s="1">
        <f>IF(FIND(I88,'Best six users'!$B$2),1,0)</f>
        <v>1</v>
      </c>
    </row>
    <row r="89" spans="1:12" x14ac:dyDescent="0.25">
      <c r="A89">
        <v>22</v>
      </c>
      <c r="B89" t="str">
        <v>male</v>
      </c>
      <c r="C89" t="str">
        <v>Flauta</v>
      </c>
      <c r="D89" t="str">
        <v>2i36s-180-trial4</v>
      </c>
      <c r="E89">
        <v>70</v>
      </c>
      <c r="F89" t="str">
        <v>0.99</v>
      </c>
      <c r="G89" t="str">
        <v>correct(4557ms)</v>
      </c>
      <c r="H89">
        <v>18</v>
      </c>
      <c r="I89" t="str">
        <v>MjJtYWxlRmxhdXRh</v>
      </c>
      <c r="J89" t="str">
        <f t="shared" si="2"/>
        <v>correct</v>
      </c>
      <c r="K89" cm="1">
        <f t="array" aca="1" ref="K89" ca="1">IF(J89="correct",SUMPRODUCT(MID(0&amp;G89, LARGE(INDEX(ISNUMBER(--MID(G89, ROW(INDIRECT("1:"&amp;LEN(G89))), 1)) * ROW(INDIRECT("1:"&amp;LEN(G89))), 0), ROW(INDIRECT("1:"&amp;LEN(G89))))+1, 1) * 10^ROW(INDIRECT("1:"&amp;LEN(G89)))/10))</f>
        <v>4557</v>
      </c>
      <c r="L89" s="1">
        <f>IF(FIND(I89,'Best six users'!$B$2),1,0)</f>
        <v>1</v>
      </c>
    </row>
    <row r="90" spans="1:12" x14ac:dyDescent="0.25">
      <c r="A90">
        <v>24</v>
      </c>
      <c r="B90" t="str">
        <v>male</v>
      </c>
      <c r="C90" t="str">
        <v>no</v>
      </c>
      <c r="D90" t="str">
        <v>2i36s-0-trial1</v>
      </c>
      <c r="E90">
        <v>70</v>
      </c>
      <c r="F90" t="str">
        <v>0.99</v>
      </c>
      <c r="G90" t="str">
        <v>error(180deg)</v>
      </c>
      <c r="H90">
        <v>18</v>
      </c>
      <c r="I90" t="str">
        <v>MjRtYWxlbm8=</v>
      </c>
      <c r="J90" t="str">
        <f t="shared" si="2"/>
        <v>error</v>
      </c>
      <c r="K90" t="b" cm="1">
        <f t="array" aca="1" ref="K90" ca="1">IF(J90="correct",SUMPRODUCT(MID(0&amp;G90, LARGE(INDEX(ISNUMBER(--MID(G90, ROW(INDIRECT("1:"&amp;LEN(G90))), 1)) * ROW(INDIRECT("1:"&amp;LEN(G90))), 0), ROW(INDIRECT("1:"&amp;LEN(G90))))+1, 1) * 10^ROW(INDIRECT("1:"&amp;LEN(G90)))/10))</f>
        <v>0</v>
      </c>
      <c r="L90" s="1" t="e">
        <f>IF(FIND(I90,'Best six users'!$B$2),1,0)</f>
        <v>#VALUE!</v>
      </c>
    </row>
    <row r="91" spans="1:12" x14ac:dyDescent="0.25">
      <c r="A91">
        <v>24</v>
      </c>
      <c r="B91" t="str">
        <v>male</v>
      </c>
      <c r="C91" t="str">
        <v>no</v>
      </c>
      <c r="D91" t="str">
        <v>2i36s-0-trial4</v>
      </c>
      <c r="E91">
        <v>70</v>
      </c>
      <c r="F91" t="str">
        <v>0.99</v>
      </c>
      <c r="G91" t="str">
        <v>error(180deg)</v>
      </c>
      <c r="H91">
        <v>18</v>
      </c>
      <c r="I91" t="str">
        <v>MjRtYWxlbm8=</v>
      </c>
      <c r="J91" t="str">
        <f t="shared" si="2"/>
        <v>error</v>
      </c>
      <c r="K91" t="b" cm="1">
        <f t="array" aca="1" ref="K91" ca="1">IF(J91="correct",SUMPRODUCT(MID(0&amp;G91, LARGE(INDEX(ISNUMBER(--MID(G91, ROW(INDIRECT("1:"&amp;LEN(G91))), 1)) * ROW(INDIRECT("1:"&amp;LEN(G91))), 0), ROW(INDIRECT("1:"&amp;LEN(G91))))+1, 1) * 10^ROW(INDIRECT("1:"&amp;LEN(G91)))/10))</f>
        <v>0</v>
      </c>
      <c r="L91" s="1" t="e">
        <f>IF(FIND(I91,'Best six users'!$B$2),1,0)</f>
        <v>#VALUE!</v>
      </c>
    </row>
    <row r="92" spans="1:12" x14ac:dyDescent="0.25">
      <c r="A92">
        <v>24</v>
      </c>
      <c r="B92" t="str">
        <v>male</v>
      </c>
      <c r="C92" t="str">
        <v>no</v>
      </c>
      <c r="D92" t="str">
        <v>2i36s-180-trial4</v>
      </c>
      <c r="E92">
        <v>70</v>
      </c>
      <c r="F92" t="str">
        <v>0.99</v>
      </c>
      <c r="G92" t="str">
        <v>correct(2537ms)</v>
      </c>
      <c r="H92">
        <v>18</v>
      </c>
      <c r="I92" t="str">
        <v>MjRtYWxlbm8=</v>
      </c>
      <c r="J92" t="str">
        <f t="shared" si="2"/>
        <v>correct</v>
      </c>
      <c r="K92" cm="1">
        <f t="array" aca="1" ref="K92" ca="1">IF(J92="correct",SUMPRODUCT(MID(0&amp;G92, LARGE(INDEX(ISNUMBER(--MID(G92, ROW(INDIRECT("1:"&amp;LEN(G92))), 1)) * ROW(INDIRECT("1:"&amp;LEN(G92))), 0), ROW(INDIRECT("1:"&amp;LEN(G92))))+1, 1) * 10^ROW(INDIRECT("1:"&amp;LEN(G92)))/10))</f>
        <v>2537</v>
      </c>
      <c r="L92" s="1" t="e">
        <f>IF(FIND(I92,'Best six users'!$B$2),1,0)</f>
        <v>#VALUE!</v>
      </c>
    </row>
    <row r="93" spans="1:12" x14ac:dyDescent="0.25">
      <c r="A93">
        <v>24</v>
      </c>
      <c r="B93" t="str">
        <v>male</v>
      </c>
      <c r="C93" t="str">
        <v>no</v>
      </c>
      <c r="D93" t="str">
        <v>2i36s-0-trial2</v>
      </c>
      <c r="E93">
        <v>70</v>
      </c>
      <c r="F93" t="str">
        <v>0.99</v>
      </c>
      <c r="G93" t="str">
        <v>error(180deg)</v>
      </c>
      <c r="H93">
        <v>18</v>
      </c>
      <c r="I93" t="str">
        <v>MjRtYWxlbm8=</v>
      </c>
      <c r="J93" t="str">
        <f t="shared" si="2"/>
        <v>error</v>
      </c>
      <c r="K93" t="b" cm="1">
        <f t="array" aca="1" ref="K93" ca="1">IF(J93="correct",SUMPRODUCT(MID(0&amp;G93, LARGE(INDEX(ISNUMBER(--MID(G93, ROW(INDIRECT("1:"&amp;LEN(G93))), 1)) * ROW(INDIRECT("1:"&amp;LEN(G93))), 0), ROW(INDIRECT("1:"&amp;LEN(G93))))+1, 1) * 10^ROW(INDIRECT("1:"&amp;LEN(G93)))/10))</f>
        <v>0</v>
      </c>
      <c r="L93" s="1" t="e">
        <f>IF(FIND(I93,'Best six users'!$B$2),1,0)</f>
        <v>#VALUE!</v>
      </c>
    </row>
    <row r="94" spans="1:12" x14ac:dyDescent="0.25">
      <c r="A94">
        <v>24</v>
      </c>
      <c r="B94" t="str">
        <v>male</v>
      </c>
      <c r="C94" t="str">
        <v>no</v>
      </c>
      <c r="D94" t="str">
        <v>2i36s-0-trial3</v>
      </c>
      <c r="E94">
        <v>70</v>
      </c>
      <c r="F94" t="str">
        <v>0.99</v>
      </c>
      <c r="G94" t="str">
        <v>correct(7861ms)</v>
      </c>
      <c r="H94">
        <v>18</v>
      </c>
      <c r="I94" t="str">
        <v>MjRtYWxlbm8=</v>
      </c>
      <c r="J94" t="str">
        <f t="shared" si="2"/>
        <v>correct</v>
      </c>
      <c r="K94" cm="1">
        <f t="array" aca="1" ref="K94" ca="1">IF(J94="correct",SUMPRODUCT(MID(0&amp;G94, LARGE(INDEX(ISNUMBER(--MID(G94, ROW(INDIRECT("1:"&amp;LEN(G94))), 1)) * ROW(INDIRECT("1:"&amp;LEN(G94))), 0), ROW(INDIRECT("1:"&amp;LEN(G94))))+1, 1) * 10^ROW(INDIRECT("1:"&amp;LEN(G94)))/10))</f>
        <v>7861</v>
      </c>
      <c r="L94" s="1" t="e">
        <f>IF(FIND(I94,'Best six users'!$B$2),1,0)</f>
        <v>#VALUE!</v>
      </c>
    </row>
    <row r="95" spans="1:12" x14ac:dyDescent="0.25">
      <c r="A95">
        <v>24</v>
      </c>
      <c r="B95" t="str">
        <v>male</v>
      </c>
      <c r="C95" t="str">
        <v>no</v>
      </c>
      <c r="D95" t="str">
        <v>2i36s-180-trial1</v>
      </c>
      <c r="E95">
        <v>70</v>
      </c>
      <c r="F95" t="str">
        <v>0.99</v>
      </c>
      <c r="G95" t="str">
        <v>error(0deg)</v>
      </c>
      <c r="H95">
        <v>18</v>
      </c>
      <c r="I95" t="str">
        <v>MjRtYWxlbm8=</v>
      </c>
      <c r="J95" t="str">
        <f t="shared" si="2"/>
        <v>error</v>
      </c>
      <c r="K95" t="b" cm="1">
        <f t="array" aca="1" ref="K95" ca="1">IF(J95="correct",SUMPRODUCT(MID(0&amp;G95, LARGE(INDEX(ISNUMBER(--MID(G95, ROW(INDIRECT("1:"&amp;LEN(G95))), 1)) * ROW(INDIRECT("1:"&amp;LEN(G95))), 0), ROW(INDIRECT("1:"&amp;LEN(G95))))+1, 1) * 10^ROW(INDIRECT("1:"&amp;LEN(G95)))/10))</f>
        <v>0</v>
      </c>
      <c r="L95" s="1" t="e">
        <f>IF(FIND(I95,'Best six users'!$B$2),1,0)</f>
        <v>#VALUE!</v>
      </c>
    </row>
    <row r="96" spans="1:12" x14ac:dyDescent="0.25">
      <c r="A96">
        <v>24</v>
      </c>
      <c r="B96" t="str">
        <v>male</v>
      </c>
      <c r="C96" t="str">
        <v>no</v>
      </c>
      <c r="D96" t="str">
        <v>2i36s-180-trial2</v>
      </c>
      <c r="E96">
        <v>70</v>
      </c>
      <c r="F96" t="str">
        <v>0.99</v>
      </c>
      <c r="G96" t="str">
        <v>error(0deg)</v>
      </c>
      <c r="H96">
        <v>18</v>
      </c>
      <c r="I96" t="str">
        <v>MjRtYWxlbm8=</v>
      </c>
      <c r="J96" t="str">
        <f t="shared" si="2"/>
        <v>error</v>
      </c>
      <c r="K96" t="b" cm="1">
        <f t="array" aca="1" ref="K96" ca="1">IF(J96="correct",SUMPRODUCT(MID(0&amp;G96, LARGE(INDEX(ISNUMBER(--MID(G96, ROW(INDIRECT("1:"&amp;LEN(G96))), 1)) * ROW(INDIRECT("1:"&amp;LEN(G96))), 0), ROW(INDIRECT("1:"&amp;LEN(G96))))+1, 1) * 10^ROW(INDIRECT("1:"&amp;LEN(G96)))/10))</f>
        <v>0</v>
      </c>
      <c r="L96" s="1" t="e">
        <f>IF(FIND(I96,'Best six users'!$B$2),1,0)</f>
        <v>#VALUE!</v>
      </c>
    </row>
    <row r="97" spans="1:12" x14ac:dyDescent="0.25">
      <c r="A97">
        <v>24</v>
      </c>
      <c r="B97" t="str">
        <v>male</v>
      </c>
      <c r="C97" t="str">
        <v>no</v>
      </c>
      <c r="D97" t="str">
        <v>2i36s-180-trial3</v>
      </c>
      <c r="E97">
        <v>70</v>
      </c>
      <c r="F97" t="str">
        <v>0.99</v>
      </c>
      <c r="G97" t="str">
        <v>error(0deg)</v>
      </c>
      <c r="H97">
        <v>18</v>
      </c>
      <c r="I97" t="str">
        <v>MjRtYWxlbm8=</v>
      </c>
      <c r="J97" t="str">
        <f t="shared" si="2"/>
        <v>error</v>
      </c>
      <c r="K97" t="b" cm="1">
        <f t="array" aca="1" ref="K97" ca="1">IF(J97="correct",SUMPRODUCT(MID(0&amp;G97, LARGE(INDEX(ISNUMBER(--MID(G97, ROW(INDIRECT("1:"&amp;LEN(G97))), 1)) * ROW(INDIRECT("1:"&amp;LEN(G97))), 0), ROW(INDIRECT("1:"&amp;LEN(G97))))+1, 1) * 10^ROW(INDIRECT("1:"&amp;LEN(G97)))/10))</f>
        <v>0</v>
      </c>
      <c r="L97" s="1" t="e">
        <f>IF(FIND(I97,'Best six users'!$B$2),1,0)</f>
        <v>#VALUE!</v>
      </c>
    </row>
    <row r="98" spans="1:12" x14ac:dyDescent="0.25">
      <c r="A98">
        <v>23</v>
      </c>
      <c r="B98" t="str">
        <v>female</v>
      </c>
      <c r="C98" t="str">
        <v>no</v>
      </c>
      <c r="D98" t="str">
        <v>2i36s-0-trial3</v>
      </c>
      <c r="E98">
        <v>70</v>
      </c>
      <c r="F98" t="str">
        <v>0.99</v>
      </c>
      <c r="G98" t="str">
        <v>correct(8920ms)</v>
      </c>
      <c r="H98">
        <v>18</v>
      </c>
      <c r="I98" t="str">
        <v>MjNmZW1hbGVubw==</v>
      </c>
      <c r="J98" t="str">
        <f t="shared" si="2"/>
        <v>correct</v>
      </c>
      <c r="K98" cm="1">
        <f t="array" aca="1" ref="K98" ca="1">IF(J98="correct",SUMPRODUCT(MID(0&amp;G98, LARGE(INDEX(ISNUMBER(--MID(G98, ROW(INDIRECT("1:"&amp;LEN(G98))), 1)) * ROW(INDIRECT("1:"&amp;LEN(G98))), 0), ROW(INDIRECT("1:"&amp;LEN(G98))))+1, 1) * 10^ROW(INDIRECT("1:"&amp;LEN(G98)))/10))</f>
        <v>8920</v>
      </c>
      <c r="L98" s="1" t="e">
        <f>IF(FIND(I98,'Best six users'!$B$2),1,0)</f>
        <v>#VALUE!</v>
      </c>
    </row>
    <row r="99" spans="1:12" x14ac:dyDescent="0.25">
      <c r="A99">
        <v>23</v>
      </c>
      <c r="B99" t="str">
        <v>female</v>
      </c>
      <c r="C99" t="str">
        <v>no</v>
      </c>
      <c r="D99" t="str">
        <v>2i36s-0-trial1</v>
      </c>
      <c r="E99">
        <v>70</v>
      </c>
      <c r="F99" t="str">
        <v>0.99</v>
      </c>
      <c r="G99" t="str">
        <v>correct(9080ms)</v>
      </c>
      <c r="H99">
        <v>18</v>
      </c>
      <c r="I99" t="str">
        <v>MjNmZW1hbGVubw==</v>
      </c>
      <c r="J99" t="str">
        <f t="shared" si="2"/>
        <v>correct</v>
      </c>
      <c r="K99" cm="1">
        <f t="array" aca="1" ref="K99" ca="1">IF(J99="correct",SUMPRODUCT(MID(0&amp;G99, LARGE(INDEX(ISNUMBER(--MID(G99, ROW(INDIRECT("1:"&amp;LEN(G99))), 1)) * ROW(INDIRECT("1:"&amp;LEN(G99))), 0), ROW(INDIRECT("1:"&amp;LEN(G99))))+1, 1) * 10^ROW(INDIRECT("1:"&amp;LEN(G99)))/10))</f>
        <v>9080</v>
      </c>
      <c r="L99" s="1" t="e">
        <f>IF(FIND(I99,'Best six users'!$B$2),1,0)</f>
        <v>#VALUE!</v>
      </c>
    </row>
    <row r="100" spans="1:12" x14ac:dyDescent="0.25">
      <c r="A100">
        <v>23</v>
      </c>
      <c r="B100" t="str">
        <v>female</v>
      </c>
      <c r="C100" t="str">
        <v>no</v>
      </c>
      <c r="D100" t="str">
        <v>2i36s-0-trial2</v>
      </c>
      <c r="E100">
        <v>70</v>
      </c>
      <c r="F100" t="str">
        <v>0.99</v>
      </c>
      <c r="G100" t="str">
        <v>error(180deg)</v>
      </c>
      <c r="H100">
        <v>18</v>
      </c>
      <c r="I100" t="str">
        <v>MjNmZW1hbGVubw==</v>
      </c>
      <c r="J100" t="str">
        <f t="shared" si="2"/>
        <v>error</v>
      </c>
      <c r="K100" t="b" cm="1">
        <f t="array" aca="1" ref="K100" ca="1">IF(J100="correct",SUMPRODUCT(MID(0&amp;G100, LARGE(INDEX(ISNUMBER(--MID(G100, ROW(INDIRECT("1:"&amp;LEN(G100))), 1)) * ROW(INDIRECT("1:"&amp;LEN(G100))), 0), ROW(INDIRECT("1:"&amp;LEN(G100))))+1, 1) * 10^ROW(INDIRECT("1:"&amp;LEN(G100)))/10))</f>
        <v>0</v>
      </c>
      <c r="L100" s="1" t="e">
        <f>IF(FIND(I100,'Best six users'!$B$2),1,0)</f>
        <v>#VALUE!</v>
      </c>
    </row>
    <row r="101" spans="1:12" x14ac:dyDescent="0.25">
      <c r="A101">
        <v>23</v>
      </c>
      <c r="B101" t="str">
        <v>female</v>
      </c>
      <c r="C101" t="str">
        <v>no</v>
      </c>
      <c r="D101" t="str">
        <v>2i36s-0-trial4</v>
      </c>
      <c r="E101">
        <v>70</v>
      </c>
      <c r="F101" t="str">
        <v>0.99</v>
      </c>
      <c r="G101" t="str">
        <v>correct(7111ms)</v>
      </c>
      <c r="H101">
        <v>18</v>
      </c>
      <c r="I101" t="str">
        <v>MjNmZW1hbGVubw==</v>
      </c>
      <c r="J101" t="str">
        <f t="shared" si="2"/>
        <v>correct</v>
      </c>
      <c r="K101" cm="1">
        <f t="array" aca="1" ref="K101" ca="1">IF(J101="correct",SUMPRODUCT(MID(0&amp;G101, LARGE(INDEX(ISNUMBER(--MID(G101, ROW(INDIRECT("1:"&amp;LEN(G101))), 1)) * ROW(INDIRECT("1:"&amp;LEN(G101))), 0), ROW(INDIRECT("1:"&amp;LEN(G101))))+1, 1) * 10^ROW(INDIRECT("1:"&amp;LEN(G101)))/10))</f>
        <v>7111</v>
      </c>
      <c r="L101" s="1" t="e">
        <f>IF(FIND(I101,'Best six users'!$B$2),1,0)</f>
        <v>#VALUE!</v>
      </c>
    </row>
    <row r="102" spans="1:12" x14ac:dyDescent="0.25">
      <c r="A102">
        <v>23</v>
      </c>
      <c r="B102" t="str">
        <v>female</v>
      </c>
      <c r="C102" t="str">
        <v>no</v>
      </c>
      <c r="D102" t="str">
        <v>2i36s-180-trial1</v>
      </c>
      <c r="E102">
        <v>70</v>
      </c>
      <c r="F102" t="str">
        <v>0.99</v>
      </c>
      <c r="G102" t="str">
        <v>correct(4335ms)</v>
      </c>
      <c r="H102">
        <v>18</v>
      </c>
      <c r="I102" t="str">
        <v>MjNmZW1hbGVubw==</v>
      </c>
      <c r="J102" t="str">
        <f t="shared" si="2"/>
        <v>correct</v>
      </c>
      <c r="K102" cm="1">
        <f t="array" aca="1" ref="K102" ca="1">IF(J102="correct",SUMPRODUCT(MID(0&amp;G102, LARGE(INDEX(ISNUMBER(--MID(G102, ROW(INDIRECT("1:"&amp;LEN(G102))), 1)) * ROW(INDIRECT("1:"&amp;LEN(G102))), 0), ROW(INDIRECT("1:"&amp;LEN(G102))))+1, 1) * 10^ROW(INDIRECT("1:"&amp;LEN(G102)))/10))</f>
        <v>4335</v>
      </c>
      <c r="L102" s="1" t="e">
        <f>IF(FIND(I102,'Best six users'!$B$2),1,0)</f>
        <v>#VALUE!</v>
      </c>
    </row>
    <row r="103" spans="1:12" x14ac:dyDescent="0.25">
      <c r="A103">
        <v>23</v>
      </c>
      <c r="B103" t="str">
        <v>female</v>
      </c>
      <c r="C103" t="str">
        <v>no</v>
      </c>
      <c r="D103" t="str">
        <v>2i36s-180-trial2</v>
      </c>
      <c r="E103">
        <v>70</v>
      </c>
      <c r="F103" t="str">
        <v>0.99</v>
      </c>
      <c r="G103" t="str">
        <v>error(0deg)</v>
      </c>
      <c r="H103">
        <v>18</v>
      </c>
      <c r="I103" t="str">
        <v>MjNmZW1hbGVubw==</v>
      </c>
      <c r="J103" t="str">
        <f t="shared" si="2"/>
        <v>error</v>
      </c>
      <c r="K103" t="b" cm="1">
        <f t="array" aca="1" ref="K103" ca="1">IF(J103="correct",SUMPRODUCT(MID(0&amp;G103, LARGE(INDEX(ISNUMBER(--MID(G103, ROW(INDIRECT("1:"&amp;LEN(G103))), 1)) * ROW(INDIRECT("1:"&amp;LEN(G103))), 0), ROW(INDIRECT("1:"&amp;LEN(G103))))+1, 1) * 10^ROW(INDIRECT("1:"&amp;LEN(G103)))/10))</f>
        <v>0</v>
      </c>
      <c r="L103" s="1" t="e">
        <f>IF(FIND(I103,'Best six users'!$B$2),1,0)</f>
        <v>#VALUE!</v>
      </c>
    </row>
    <row r="104" spans="1:12" x14ac:dyDescent="0.25">
      <c r="A104">
        <v>23</v>
      </c>
      <c r="B104" t="str">
        <v>female</v>
      </c>
      <c r="C104" t="str">
        <v>no</v>
      </c>
      <c r="D104" t="str">
        <v>2i36s-180-trial3</v>
      </c>
      <c r="E104">
        <v>70</v>
      </c>
      <c r="F104" t="str">
        <v>0.99</v>
      </c>
      <c r="G104" t="str">
        <v>error(0deg)</v>
      </c>
      <c r="H104">
        <v>18</v>
      </c>
      <c r="I104" t="str">
        <v>MjNmZW1hbGVubw==</v>
      </c>
      <c r="J104" t="str">
        <f t="shared" si="2"/>
        <v>error</v>
      </c>
      <c r="K104" t="b" cm="1">
        <f t="array" aca="1" ref="K104" ca="1">IF(J104="correct",SUMPRODUCT(MID(0&amp;G104, LARGE(INDEX(ISNUMBER(--MID(G104, ROW(INDIRECT("1:"&amp;LEN(G104))), 1)) * ROW(INDIRECT("1:"&amp;LEN(G104))), 0), ROW(INDIRECT("1:"&amp;LEN(G104))))+1, 1) * 10^ROW(INDIRECT("1:"&amp;LEN(G104)))/10))</f>
        <v>0</v>
      </c>
      <c r="L104" s="1" t="e">
        <f>IF(FIND(I104,'Best six users'!$B$2),1,0)</f>
        <v>#VALUE!</v>
      </c>
    </row>
    <row r="105" spans="1:12" x14ac:dyDescent="0.25">
      <c r="A105">
        <v>23</v>
      </c>
      <c r="B105" t="str">
        <v>female</v>
      </c>
      <c r="C105" t="str">
        <v>no</v>
      </c>
      <c r="D105" t="str">
        <v>2i36s-180-trial4</v>
      </c>
      <c r="E105">
        <v>70</v>
      </c>
      <c r="F105" t="str">
        <v>0.99</v>
      </c>
      <c r="G105" t="str">
        <v>correct(3640ms)</v>
      </c>
      <c r="H105">
        <v>18</v>
      </c>
      <c r="I105" t="str">
        <v>MjNmZW1hbGVubw==</v>
      </c>
      <c r="J105" t="str">
        <f t="shared" si="2"/>
        <v>correct</v>
      </c>
      <c r="K105" cm="1">
        <f t="array" aca="1" ref="K105" ca="1">IF(J105="correct",SUMPRODUCT(MID(0&amp;G105, LARGE(INDEX(ISNUMBER(--MID(G105, ROW(INDIRECT("1:"&amp;LEN(G105))), 1)) * ROW(INDIRECT("1:"&amp;LEN(G105))), 0), ROW(INDIRECT("1:"&amp;LEN(G105))))+1, 1) * 10^ROW(INDIRECT("1:"&amp;LEN(G105)))/10))</f>
        <v>3640</v>
      </c>
      <c r="L105" s="1" t="e">
        <f>IF(FIND(I105,'Best six users'!$B$2),1,0)</f>
        <v>#VALUE!</v>
      </c>
    </row>
    <row r="106" spans="1:12" x14ac:dyDescent="0.25">
      <c r="A106">
        <v>23</v>
      </c>
      <c r="B106" t="str">
        <v>male</v>
      </c>
      <c r="C106" t="str">
        <v>compositor</v>
      </c>
      <c r="D106" t="str">
        <v>2i36s-0-trial4</v>
      </c>
      <c r="E106">
        <v>70</v>
      </c>
      <c r="F106" t="str">
        <v>0.99</v>
      </c>
      <c r="G106" t="str">
        <v>correct(3599ms)</v>
      </c>
      <c r="H106">
        <v>18</v>
      </c>
      <c r="I106" t="str">
        <v>MjNtYWxlY29tcG9zaXRvcg==</v>
      </c>
      <c r="J106" t="str">
        <f t="shared" si="2"/>
        <v>correct</v>
      </c>
      <c r="K106" cm="1">
        <f t="array" aca="1" ref="K106" ca="1">IF(J106="correct",SUMPRODUCT(MID(0&amp;G106, LARGE(INDEX(ISNUMBER(--MID(G106, ROW(INDIRECT("1:"&amp;LEN(G106))), 1)) * ROW(INDIRECT("1:"&amp;LEN(G106))), 0), ROW(INDIRECT("1:"&amp;LEN(G106))))+1, 1) * 10^ROW(INDIRECT("1:"&amp;LEN(G106)))/10))</f>
        <v>3599</v>
      </c>
      <c r="L106" s="1" t="e">
        <f>IF(FIND(I106,'Best six users'!$B$2),1,0)</f>
        <v>#VALUE!</v>
      </c>
    </row>
    <row r="107" spans="1:12" x14ac:dyDescent="0.25">
      <c r="A107">
        <v>23</v>
      </c>
      <c r="B107" t="str">
        <v>male</v>
      </c>
      <c r="C107" t="str">
        <v>compositor</v>
      </c>
      <c r="D107" t="str">
        <v>2i36s-180-trial2</v>
      </c>
      <c r="E107">
        <v>70</v>
      </c>
      <c r="F107" t="str">
        <v>0.99</v>
      </c>
      <c r="G107" t="str">
        <v>error(0deg)</v>
      </c>
      <c r="H107">
        <v>18</v>
      </c>
      <c r="I107" t="str">
        <v>MjNtYWxlY29tcG9zaXRvcg==</v>
      </c>
      <c r="J107" t="str">
        <f t="shared" si="2"/>
        <v>error</v>
      </c>
      <c r="K107" t="b" cm="1">
        <f t="array" aca="1" ref="K107" ca="1">IF(J107="correct",SUMPRODUCT(MID(0&amp;G107, LARGE(INDEX(ISNUMBER(--MID(G107, ROW(INDIRECT("1:"&amp;LEN(G107))), 1)) * ROW(INDIRECT("1:"&amp;LEN(G107))), 0), ROW(INDIRECT("1:"&amp;LEN(G107))))+1, 1) * 10^ROW(INDIRECT("1:"&amp;LEN(G107)))/10))</f>
        <v>0</v>
      </c>
      <c r="L107" s="1" t="e">
        <f>IF(FIND(I107,'Best six users'!$B$2),1,0)</f>
        <v>#VALUE!</v>
      </c>
    </row>
    <row r="108" spans="1:12" x14ac:dyDescent="0.25">
      <c r="A108">
        <v>23</v>
      </c>
      <c r="B108" t="str">
        <v>male</v>
      </c>
      <c r="C108" t="str">
        <v>compositor</v>
      </c>
      <c r="D108" t="str">
        <v>2i36s-0-trial1</v>
      </c>
      <c r="E108">
        <v>70</v>
      </c>
      <c r="F108" t="str">
        <v>0.99</v>
      </c>
      <c r="G108" t="str">
        <v>error(180deg)</v>
      </c>
      <c r="H108">
        <v>18</v>
      </c>
      <c r="I108" t="str">
        <v>MjNtYWxlY29tcG9zaXRvcg==</v>
      </c>
      <c r="J108" t="str">
        <f t="shared" si="2"/>
        <v>error</v>
      </c>
      <c r="K108" t="b" cm="1">
        <f t="array" aca="1" ref="K108" ca="1">IF(J108="correct",SUMPRODUCT(MID(0&amp;G108, LARGE(INDEX(ISNUMBER(--MID(G108, ROW(INDIRECT("1:"&amp;LEN(G108))), 1)) * ROW(INDIRECT("1:"&amp;LEN(G108))), 0), ROW(INDIRECT("1:"&amp;LEN(G108))))+1, 1) * 10^ROW(INDIRECT("1:"&amp;LEN(G108)))/10))</f>
        <v>0</v>
      </c>
      <c r="L108" s="1" t="e">
        <f>IF(FIND(I108,'Best six users'!$B$2),1,0)</f>
        <v>#VALUE!</v>
      </c>
    </row>
    <row r="109" spans="1:12" x14ac:dyDescent="0.25">
      <c r="A109">
        <v>23</v>
      </c>
      <c r="B109" t="str">
        <v>male</v>
      </c>
      <c r="C109" t="str">
        <v>compositor</v>
      </c>
      <c r="D109" t="str">
        <v>2i36s-0-trial2</v>
      </c>
      <c r="E109">
        <v>70</v>
      </c>
      <c r="F109" t="str">
        <v>0.99</v>
      </c>
      <c r="G109" t="str">
        <v>correct(3676ms)</v>
      </c>
      <c r="H109">
        <v>18</v>
      </c>
      <c r="I109" t="str">
        <v>MjNtYWxlY29tcG9zaXRvcg==</v>
      </c>
      <c r="J109" t="str">
        <f t="shared" si="2"/>
        <v>correct</v>
      </c>
      <c r="K109" cm="1">
        <f t="array" aca="1" ref="K109" ca="1">IF(J109="correct",SUMPRODUCT(MID(0&amp;G109, LARGE(INDEX(ISNUMBER(--MID(G109, ROW(INDIRECT("1:"&amp;LEN(G109))), 1)) * ROW(INDIRECT("1:"&amp;LEN(G109))), 0), ROW(INDIRECT("1:"&amp;LEN(G109))))+1, 1) * 10^ROW(INDIRECT("1:"&amp;LEN(G109)))/10))</f>
        <v>3676</v>
      </c>
      <c r="L109" s="1" t="e">
        <f>IF(FIND(I109,'Best six users'!$B$2),1,0)</f>
        <v>#VALUE!</v>
      </c>
    </row>
    <row r="110" spans="1:12" x14ac:dyDescent="0.25">
      <c r="A110">
        <v>23</v>
      </c>
      <c r="B110" t="str">
        <v>male</v>
      </c>
      <c r="C110" t="str">
        <v>compositor</v>
      </c>
      <c r="D110" t="str">
        <v>2i36s-0-trial3</v>
      </c>
      <c r="E110">
        <v>70</v>
      </c>
      <c r="F110" t="str">
        <v>0.99</v>
      </c>
      <c r="G110" t="str">
        <v>correct(4550ms)</v>
      </c>
      <c r="H110">
        <v>18</v>
      </c>
      <c r="I110" t="str">
        <v>MjNtYWxlY29tcG9zaXRvcg==</v>
      </c>
      <c r="J110" t="str">
        <f t="shared" si="2"/>
        <v>correct</v>
      </c>
      <c r="K110" cm="1">
        <f t="array" aca="1" ref="K110" ca="1">IF(J110="correct",SUMPRODUCT(MID(0&amp;G110, LARGE(INDEX(ISNUMBER(--MID(G110, ROW(INDIRECT("1:"&amp;LEN(G110))), 1)) * ROW(INDIRECT("1:"&amp;LEN(G110))), 0), ROW(INDIRECT("1:"&amp;LEN(G110))))+1, 1) * 10^ROW(INDIRECT("1:"&amp;LEN(G110)))/10))</f>
        <v>4550</v>
      </c>
      <c r="L110" s="1" t="e">
        <f>IF(FIND(I110,'Best six users'!$B$2),1,0)</f>
        <v>#VALUE!</v>
      </c>
    </row>
    <row r="111" spans="1:12" x14ac:dyDescent="0.25">
      <c r="A111">
        <v>23</v>
      </c>
      <c r="B111" t="str">
        <v>male</v>
      </c>
      <c r="C111" t="str">
        <v>compositor</v>
      </c>
      <c r="D111" t="str">
        <v>2i36s-180-trial1</v>
      </c>
      <c r="E111">
        <v>70</v>
      </c>
      <c r="F111" t="str">
        <v>0.99</v>
      </c>
      <c r="G111" t="str">
        <v>error(0deg)</v>
      </c>
      <c r="H111">
        <v>18</v>
      </c>
      <c r="I111" t="str">
        <v>MjNtYWxlY29tcG9zaXRvcg==</v>
      </c>
      <c r="J111" t="str">
        <f t="shared" si="2"/>
        <v>error</v>
      </c>
      <c r="K111" t="b" cm="1">
        <f t="array" aca="1" ref="K111" ca="1">IF(J111="correct",SUMPRODUCT(MID(0&amp;G111, LARGE(INDEX(ISNUMBER(--MID(G111, ROW(INDIRECT("1:"&amp;LEN(G111))), 1)) * ROW(INDIRECT("1:"&amp;LEN(G111))), 0), ROW(INDIRECT("1:"&amp;LEN(G111))))+1, 1) * 10^ROW(INDIRECT("1:"&amp;LEN(G111)))/10))</f>
        <v>0</v>
      </c>
      <c r="L111" s="1" t="e">
        <f>IF(FIND(I111,'Best six users'!$B$2),1,0)</f>
        <v>#VALUE!</v>
      </c>
    </row>
    <row r="112" spans="1:12" x14ac:dyDescent="0.25">
      <c r="A112">
        <v>23</v>
      </c>
      <c r="B112" t="str">
        <v>male</v>
      </c>
      <c r="C112" t="str">
        <v>compositor</v>
      </c>
      <c r="D112" t="str">
        <v>2i36s-180-trial3</v>
      </c>
      <c r="E112">
        <v>70</v>
      </c>
      <c r="F112" t="str">
        <v>0.99</v>
      </c>
      <c r="G112" t="str">
        <v>correct(3509ms)</v>
      </c>
      <c r="H112">
        <v>18</v>
      </c>
      <c r="I112" t="str">
        <v>MjNtYWxlY29tcG9zaXRvcg==</v>
      </c>
      <c r="J112" t="str">
        <f t="shared" si="2"/>
        <v>correct</v>
      </c>
      <c r="K112" cm="1">
        <f t="array" aca="1" ref="K112" ca="1">IF(J112="correct",SUMPRODUCT(MID(0&amp;G112, LARGE(INDEX(ISNUMBER(--MID(G112, ROW(INDIRECT("1:"&amp;LEN(G112))), 1)) * ROW(INDIRECT("1:"&amp;LEN(G112))), 0), ROW(INDIRECT("1:"&amp;LEN(G112))))+1, 1) * 10^ROW(INDIRECT("1:"&amp;LEN(G112)))/10))</f>
        <v>3509</v>
      </c>
      <c r="L112" s="1" t="e">
        <f>IF(FIND(I112,'Best six users'!$B$2),1,0)</f>
        <v>#VALUE!</v>
      </c>
    </row>
    <row r="113" spans="1:12" x14ac:dyDescent="0.25">
      <c r="A113">
        <v>23</v>
      </c>
      <c r="B113" t="str">
        <v>male</v>
      </c>
      <c r="C113" t="str">
        <v>compositor</v>
      </c>
      <c r="D113" t="str">
        <v>2i36s-180-trial4</v>
      </c>
      <c r="E113">
        <v>70</v>
      </c>
      <c r="F113" t="str">
        <v>0.99</v>
      </c>
      <c r="G113" t="str">
        <v>correct(4329ms)</v>
      </c>
      <c r="H113">
        <v>18</v>
      </c>
      <c r="I113" t="str">
        <v>MjNtYWxlY29tcG9zaXRvcg==</v>
      </c>
      <c r="J113" t="str">
        <f t="shared" si="2"/>
        <v>correct</v>
      </c>
      <c r="K113" cm="1">
        <f t="array" aca="1" ref="K113" ca="1">IF(J113="correct",SUMPRODUCT(MID(0&amp;G113, LARGE(INDEX(ISNUMBER(--MID(G113, ROW(INDIRECT("1:"&amp;LEN(G113))), 1)) * ROW(INDIRECT("1:"&amp;LEN(G113))), 0), ROW(INDIRECT("1:"&amp;LEN(G113))))+1, 1) * 10^ROW(INDIRECT("1:"&amp;LEN(G113)))/10))</f>
        <v>4329</v>
      </c>
      <c r="L113" s="1" t="e">
        <f>IF(FIND(I113,'Best six users'!$B$2),1,0)</f>
        <v>#VALUE!</v>
      </c>
    </row>
    <row r="114" spans="1:12" x14ac:dyDescent="0.25">
      <c r="A114">
        <v>25</v>
      </c>
      <c r="B114" t="str">
        <v>male</v>
      </c>
      <c r="C114" t="str">
        <v>no</v>
      </c>
      <c r="D114" t="str">
        <v>2i36s-0-trial1</v>
      </c>
      <c r="E114">
        <v>70</v>
      </c>
      <c r="F114" t="str">
        <v>0.99</v>
      </c>
      <c r="G114" t="str">
        <v>correct(5950ms)</v>
      </c>
      <c r="H114">
        <v>18</v>
      </c>
      <c r="I114" t="str">
        <v>MjVtYWxlbm8=</v>
      </c>
      <c r="J114" t="str">
        <f t="shared" si="2"/>
        <v>correct</v>
      </c>
      <c r="K114" cm="1">
        <f t="array" aca="1" ref="K114" ca="1">IF(J114="correct",SUMPRODUCT(MID(0&amp;G114, LARGE(INDEX(ISNUMBER(--MID(G114, ROW(INDIRECT("1:"&amp;LEN(G114))), 1)) * ROW(INDIRECT("1:"&amp;LEN(G114))), 0), ROW(INDIRECT("1:"&amp;LEN(G114))))+1, 1) * 10^ROW(INDIRECT("1:"&amp;LEN(G114)))/10))</f>
        <v>5950</v>
      </c>
      <c r="L114" s="1">
        <f>IF(FIND(I114,'Best six users'!$B$2),1,0)</f>
        <v>1</v>
      </c>
    </row>
    <row r="115" spans="1:12" x14ac:dyDescent="0.25">
      <c r="A115">
        <v>25</v>
      </c>
      <c r="B115" t="str">
        <v>male</v>
      </c>
      <c r="C115" t="str">
        <v>no</v>
      </c>
      <c r="D115" t="str">
        <v>2i36s-0-trial2</v>
      </c>
      <c r="E115">
        <v>70</v>
      </c>
      <c r="F115" t="str">
        <v>0.99</v>
      </c>
      <c r="G115" t="str">
        <v>error(180deg)</v>
      </c>
      <c r="H115">
        <v>18</v>
      </c>
      <c r="I115" t="str">
        <v>MjVtYWxlbm8=</v>
      </c>
      <c r="J115" t="str">
        <f t="shared" si="2"/>
        <v>error</v>
      </c>
      <c r="K115" t="b" cm="1">
        <f t="array" aca="1" ref="K115" ca="1">IF(J115="correct",SUMPRODUCT(MID(0&amp;G115, LARGE(INDEX(ISNUMBER(--MID(G115, ROW(INDIRECT("1:"&amp;LEN(G115))), 1)) * ROW(INDIRECT("1:"&amp;LEN(G115))), 0), ROW(INDIRECT("1:"&amp;LEN(G115))))+1, 1) * 10^ROW(INDIRECT("1:"&amp;LEN(G115)))/10))</f>
        <v>0</v>
      </c>
      <c r="L115" s="1">
        <f>IF(FIND(I115,'Best six users'!$B$2),1,0)</f>
        <v>1</v>
      </c>
    </row>
    <row r="116" spans="1:12" x14ac:dyDescent="0.25">
      <c r="A116">
        <v>25</v>
      </c>
      <c r="B116" t="str">
        <v>male</v>
      </c>
      <c r="C116" t="str">
        <v>no</v>
      </c>
      <c r="D116" t="str">
        <v>2i36s-0-trial3</v>
      </c>
      <c r="E116">
        <v>70</v>
      </c>
      <c r="F116" t="str">
        <v>0.99</v>
      </c>
      <c r="G116" t="str">
        <v>correct(4140ms)</v>
      </c>
      <c r="H116">
        <v>18</v>
      </c>
      <c r="I116" t="str">
        <v>MjVtYWxlbm8=</v>
      </c>
      <c r="J116" t="str">
        <f t="shared" si="2"/>
        <v>correct</v>
      </c>
      <c r="K116" cm="1">
        <f t="array" aca="1" ref="K116" ca="1">IF(J116="correct",SUMPRODUCT(MID(0&amp;G116, LARGE(INDEX(ISNUMBER(--MID(G116, ROW(INDIRECT("1:"&amp;LEN(G116))), 1)) * ROW(INDIRECT("1:"&amp;LEN(G116))), 0), ROW(INDIRECT("1:"&amp;LEN(G116))))+1, 1) * 10^ROW(INDIRECT("1:"&amp;LEN(G116)))/10))</f>
        <v>4140</v>
      </c>
      <c r="L116" s="1">
        <f>IF(FIND(I116,'Best six users'!$B$2),1,0)</f>
        <v>1</v>
      </c>
    </row>
    <row r="117" spans="1:12" x14ac:dyDescent="0.25">
      <c r="A117">
        <v>25</v>
      </c>
      <c r="B117" t="str">
        <v>male</v>
      </c>
      <c r="C117" t="str">
        <v>no</v>
      </c>
      <c r="D117" t="str">
        <v>2i36s-180-trial3</v>
      </c>
      <c r="E117">
        <v>70</v>
      </c>
      <c r="F117" t="str">
        <v>0.99</v>
      </c>
      <c r="G117" t="str">
        <v>correct(3990ms)</v>
      </c>
      <c r="H117">
        <v>18</v>
      </c>
      <c r="I117" t="str">
        <v>MjVtYWxlbm8=</v>
      </c>
      <c r="J117" t="str">
        <f t="shared" si="2"/>
        <v>correct</v>
      </c>
      <c r="K117" cm="1">
        <f t="array" aca="1" ref="K117" ca="1">IF(J117="correct",SUMPRODUCT(MID(0&amp;G117, LARGE(INDEX(ISNUMBER(--MID(G117, ROW(INDIRECT("1:"&amp;LEN(G117))), 1)) * ROW(INDIRECT("1:"&amp;LEN(G117))), 0), ROW(INDIRECT("1:"&amp;LEN(G117))))+1, 1) * 10^ROW(INDIRECT("1:"&amp;LEN(G117)))/10))</f>
        <v>3990</v>
      </c>
      <c r="L117" s="1">
        <f>IF(FIND(I117,'Best six users'!$B$2),1,0)</f>
        <v>1</v>
      </c>
    </row>
    <row r="118" spans="1:12" x14ac:dyDescent="0.25">
      <c r="A118">
        <v>25</v>
      </c>
      <c r="B118" t="str">
        <v>male</v>
      </c>
      <c r="C118" t="str">
        <v>no</v>
      </c>
      <c r="D118" t="str">
        <v>2i36s-0-trial4</v>
      </c>
      <c r="E118">
        <v>70</v>
      </c>
      <c r="F118" t="str">
        <v>0.99</v>
      </c>
      <c r="G118" t="str">
        <v>correct(4275ms)</v>
      </c>
      <c r="H118">
        <v>18</v>
      </c>
      <c r="I118" t="str">
        <v>MjVtYWxlbm8=</v>
      </c>
      <c r="J118" t="str">
        <f t="shared" si="2"/>
        <v>correct</v>
      </c>
      <c r="K118" cm="1">
        <f t="array" aca="1" ref="K118" ca="1">IF(J118="correct",SUMPRODUCT(MID(0&amp;G118, LARGE(INDEX(ISNUMBER(--MID(G118, ROW(INDIRECT("1:"&amp;LEN(G118))), 1)) * ROW(INDIRECT("1:"&amp;LEN(G118))), 0), ROW(INDIRECT("1:"&amp;LEN(G118))))+1, 1) * 10^ROW(INDIRECT("1:"&amp;LEN(G118)))/10))</f>
        <v>4275</v>
      </c>
      <c r="L118" s="1">
        <f>IF(FIND(I118,'Best six users'!$B$2),1,0)</f>
        <v>1</v>
      </c>
    </row>
    <row r="119" spans="1:12" x14ac:dyDescent="0.25">
      <c r="A119">
        <v>25</v>
      </c>
      <c r="B119" t="str">
        <v>male</v>
      </c>
      <c r="C119" t="str">
        <v>no</v>
      </c>
      <c r="D119" t="str">
        <v>2i36s-180-trial1</v>
      </c>
      <c r="E119">
        <v>70</v>
      </c>
      <c r="F119" t="str">
        <v>0.99</v>
      </c>
      <c r="G119" t="str">
        <v>missed</v>
      </c>
      <c r="H119">
        <v>18</v>
      </c>
      <c r="I119" t="str">
        <v>MjVtYWxlbm8=</v>
      </c>
      <c r="J119" t="str">
        <f t="shared" si="2"/>
        <v>missed</v>
      </c>
      <c r="K119" t="b" cm="1">
        <f t="array" aca="1" ref="K119" ca="1">IF(J119="correct",SUMPRODUCT(MID(0&amp;G119, LARGE(INDEX(ISNUMBER(--MID(G119, ROW(INDIRECT("1:"&amp;LEN(G119))), 1)) * ROW(INDIRECT("1:"&amp;LEN(G119))), 0), ROW(INDIRECT("1:"&amp;LEN(G119))))+1, 1) * 10^ROW(INDIRECT("1:"&amp;LEN(G119)))/10))</f>
        <v>0</v>
      </c>
      <c r="L119" s="1">
        <f>IF(FIND(I119,'Best six users'!$B$2),1,0)</f>
        <v>1</v>
      </c>
    </row>
    <row r="120" spans="1:12" x14ac:dyDescent="0.25">
      <c r="A120">
        <v>25</v>
      </c>
      <c r="B120" t="str">
        <v>male</v>
      </c>
      <c r="C120" t="str">
        <v>no</v>
      </c>
      <c r="D120" t="str">
        <v>2i36s-180-trial2</v>
      </c>
      <c r="E120">
        <v>70</v>
      </c>
      <c r="F120" t="str">
        <v>0.99</v>
      </c>
      <c r="G120" t="str">
        <v>correct(3999ms)</v>
      </c>
      <c r="H120">
        <v>18</v>
      </c>
      <c r="I120" t="str">
        <v>MjVtYWxlbm8=</v>
      </c>
      <c r="J120" t="str">
        <f t="shared" si="2"/>
        <v>correct</v>
      </c>
      <c r="K120" cm="1">
        <f t="array" aca="1" ref="K120" ca="1">IF(J120="correct",SUMPRODUCT(MID(0&amp;G120, LARGE(INDEX(ISNUMBER(--MID(G120, ROW(INDIRECT("1:"&amp;LEN(G120))), 1)) * ROW(INDIRECT("1:"&amp;LEN(G120))), 0), ROW(INDIRECT("1:"&amp;LEN(G120))))+1, 1) * 10^ROW(INDIRECT("1:"&amp;LEN(G120)))/10))</f>
        <v>3999</v>
      </c>
      <c r="L120" s="1">
        <f>IF(FIND(I120,'Best six users'!$B$2),1,0)</f>
        <v>1</v>
      </c>
    </row>
    <row r="121" spans="1:12" x14ac:dyDescent="0.25">
      <c r="A121">
        <v>25</v>
      </c>
      <c r="B121" t="str">
        <v>male</v>
      </c>
      <c r="C121" t="str">
        <v>no</v>
      </c>
      <c r="D121" t="str">
        <v>2i36s-180-trial4</v>
      </c>
      <c r="E121">
        <v>70</v>
      </c>
      <c r="F121" t="str">
        <v>0.99</v>
      </c>
      <c r="G121" t="str">
        <v>correct(3000ms)</v>
      </c>
      <c r="H121">
        <v>18</v>
      </c>
      <c r="I121" t="str">
        <v>MjVtYWxlbm8=</v>
      </c>
      <c r="J121" t="str">
        <f t="shared" si="2"/>
        <v>correct</v>
      </c>
      <c r="K121" cm="1">
        <f t="array" aca="1" ref="K121" ca="1">IF(J121="correct",SUMPRODUCT(MID(0&amp;G121, LARGE(INDEX(ISNUMBER(--MID(G121, ROW(INDIRECT("1:"&amp;LEN(G121))), 1)) * ROW(INDIRECT("1:"&amp;LEN(G121))), 0), ROW(INDIRECT("1:"&amp;LEN(G121))))+1, 1) * 10^ROW(INDIRECT("1:"&amp;LEN(G121)))/10))</f>
        <v>3000</v>
      </c>
      <c r="L121" s="1">
        <f>IF(FIND(I121,'Best six users'!$B$2),1,0)</f>
        <v>1</v>
      </c>
    </row>
    <row r="122" spans="1:12" x14ac:dyDescent="0.25">
      <c r="A122">
        <v>25</v>
      </c>
      <c r="B122" t="str">
        <v>male</v>
      </c>
      <c r="C122" t="str">
        <v>No</v>
      </c>
      <c r="D122" t="str">
        <v>2i36s-180-trial3</v>
      </c>
      <c r="E122">
        <v>70</v>
      </c>
      <c r="F122" t="str">
        <v>0.99</v>
      </c>
      <c r="G122" t="str">
        <v>error(0deg)</v>
      </c>
      <c r="H122">
        <v>18</v>
      </c>
      <c r="I122" t="str">
        <v>MjVtYWxlTm8=</v>
      </c>
      <c r="J122" t="str">
        <f t="shared" si="2"/>
        <v>error</v>
      </c>
      <c r="K122" t="b" cm="1">
        <f t="array" aca="1" ref="K122" ca="1">IF(J122="correct",SUMPRODUCT(MID(0&amp;G122, LARGE(INDEX(ISNUMBER(--MID(G122, ROW(INDIRECT("1:"&amp;LEN(G122))), 1)) * ROW(INDIRECT("1:"&amp;LEN(G122))), 0), ROW(INDIRECT("1:"&amp;LEN(G122))))+1, 1) * 10^ROW(INDIRECT("1:"&amp;LEN(G122)))/10))</f>
        <v>0</v>
      </c>
      <c r="L122" s="1" t="e">
        <f>IF(FIND(I122,'Best six users'!$B$2),1,0)</f>
        <v>#VALUE!</v>
      </c>
    </row>
    <row r="123" spans="1:12" x14ac:dyDescent="0.25">
      <c r="A123">
        <v>25</v>
      </c>
      <c r="B123" t="str">
        <v>male</v>
      </c>
      <c r="C123" t="str">
        <v>No</v>
      </c>
      <c r="D123" t="str">
        <v>2i36s-0-trial1</v>
      </c>
      <c r="E123">
        <v>70</v>
      </c>
      <c r="F123" t="str">
        <v>0.99</v>
      </c>
      <c r="G123" t="str">
        <v>correct(5819ms)</v>
      </c>
      <c r="H123">
        <v>18</v>
      </c>
      <c r="I123" t="str">
        <v>MjVtYWxlTm8=</v>
      </c>
      <c r="J123" t="str">
        <f t="shared" si="2"/>
        <v>correct</v>
      </c>
      <c r="K123" cm="1">
        <f t="array" aca="1" ref="K123" ca="1">IF(J123="correct",SUMPRODUCT(MID(0&amp;G123, LARGE(INDEX(ISNUMBER(--MID(G123, ROW(INDIRECT("1:"&amp;LEN(G123))), 1)) * ROW(INDIRECT("1:"&amp;LEN(G123))), 0), ROW(INDIRECT("1:"&amp;LEN(G123))))+1, 1) * 10^ROW(INDIRECT("1:"&amp;LEN(G123)))/10))</f>
        <v>5819</v>
      </c>
      <c r="L123" s="1" t="e">
        <f>IF(FIND(I123,'Best six users'!$B$2),1,0)</f>
        <v>#VALUE!</v>
      </c>
    </row>
    <row r="124" spans="1:12" x14ac:dyDescent="0.25">
      <c r="A124">
        <v>25</v>
      </c>
      <c r="B124" t="str">
        <v>male</v>
      </c>
      <c r="C124" t="str">
        <v>No</v>
      </c>
      <c r="D124" t="str">
        <v>2i36s-0-trial2</v>
      </c>
      <c r="E124">
        <v>70</v>
      </c>
      <c r="F124" t="str">
        <v>0.99</v>
      </c>
      <c r="G124" t="str">
        <v>correct(3730ms)</v>
      </c>
      <c r="H124">
        <v>18</v>
      </c>
      <c r="I124" t="str">
        <v>MjVtYWxlTm8=</v>
      </c>
      <c r="J124" t="str">
        <f t="shared" si="2"/>
        <v>correct</v>
      </c>
      <c r="K124" cm="1">
        <f t="array" aca="1" ref="K124" ca="1">IF(J124="correct",SUMPRODUCT(MID(0&amp;G124, LARGE(INDEX(ISNUMBER(--MID(G124, ROW(INDIRECT("1:"&amp;LEN(G124))), 1)) * ROW(INDIRECT("1:"&amp;LEN(G124))), 0), ROW(INDIRECT("1:"&amp;LEN(G124))))+1, 1) * 10^ROW(INDIRECT("1:"&amp;LEN(G124)))/10))</f>
        <v>3730</v>
      </c>
      <c r="L124" s="1" t="e">
        <f>IF(FIND(I124,'Best six users'!$B$2),1,0)</f>
        <v>#VALUE!</v>
      </c>
    </row>
    <row r="125" spans="1:12" x14ac:dyDescent="0.25">
      <c r="A125">
        <v>25</v>
      </c>
      <c r="B125" t="str">
        <v>male</v>
      </c>
      <c r="C125" t="str">
        <v>No</v>
      </c>
      <c r="D125" t="str">
        <v>2i36s-0-trial3</v>
      </c>
      <c r="E125">
        <v>70</v>
      </c>
      <c r="F125" t="str">
        <v>0.99</v>
      </c>
      <c r="G125" t="str">
        <v>correct(3560ms)</v>
      </c>
      <c r="H125">
        <v>18</v>
      </c>
      <c r="I125" t="str">
        <v>MjVtYWxlTm8=</v>
      </c>
      <c r="J125" t="str">
        <f t="shared" si="2"/>
        <v>correct</v>
      </c>
      <c r="K125" cm="1">
        <f t="array" aca="1" ref="K125" ca="1">IF(J125="correct",SUMPRODUCT(MID(0&amp;G125, LARGE(INDEX(ISNUMBER(--MID(G125, ROW(INDIRECT("1:"&amp;LEN(G125))), 1)) * ROW(INDIRECT("1:"&amp;LEN(G125))), 0), ROW(INDIRECT("1:"&amp;LEN(G125))))+1, 1) * 10^ROW(INDIRECT("1:"&amp;LEN(G125)))/10))</f>
        <v>3560</v>
      </c>
      <c r="L125" s="1" t="e">
        <f>IF(FIND(I125,'Best six users'!$B$2),1,0)</f>
        <v>#VALUE!</v>
      </c>
    </row>
    <row r="126" spans="1:12" x14ac:dyDescent="0.25">
      <c r="A126">
        <v>25</v>
      </c>
      <c r="B126" t="str">
        <v>male</v>
      </c>
      <c r="C126" t="str">
        <v>No</v>
      </c>
      <c r="D126" t="str">
        <v>2i36s-0-trial4</v>
      </c>
      <c r="E126">
        <v>70</v>
      </c>
      <c r="F126" t="str">
        <v>0.99</v>
      </c>
      <c r="G126" t="str">
        <v>correct(2981ms)</v>
      </c>
      <c r="H126">
        <v>18</v>
      </c>
      <c r="I126" t="str">
        <v>MjVtYWxlTm8=</v>
      </c>
      <c r="J126" t="str">
        <f t="shared" si="2"/>
        <v>correct</v>
      </c>
      <c r="K126" cm="1">
        <f t="array" aca="1" ref="K126" ca="1">IF(J126="correct",SUMPRODUCT(MID(0&amp;G126, LARGE(INDEX(ISNUMBER(--MID(G126, ROW(INDIRECT("1:"&amp;LEN(G126))), 1)) * ROW(INDIRECT("1:"&amp;LEN(G126))), 0), ROW(INDIRECT("1:"&amp;LEN(G126))))+1, 1) * 10^ROW(INDIRECT("1:"&amp;LEN(G126)))/10))</f>
        <v>2981</v>
      </c>
      <c r="L126" s="1" t="e">
        <f>IF(FIND(I126,'Best six users'!$B$2),1,0)</f>
        <v>#VALUE!</v>
      </c>
    </row>
    <row r="127" spans="1:12" x14ac:dyDescent="0.25">
      <c r="A127">
        <v>25</v>
      </c>
      <c r="B127" t="str">
        <v>male</v>
      </c>
      <c r="C127" t="str">
        <v>No</v>
      </c>
      <c r="D127" t="str">
        <v>2i36s-180-trial1</v>
      </c>
      <c r="E127">
        <v>70</v>
      </c>
      <c r="F127" t="str">
        <v>0.99</v>
      </c>
      <c r="G127" t="str">
        <v>missed</v>
      </c>
      <c r="H127">
        <v>18</v>
      </c>
      <c r="I127" t="str">
        <v>MjVtYWxlTm8=</v>
      </c>
      <c r="J127" t="str">
        <f t="shared" si="2"/>
        <v>missed</v>
      </c>
      <c r="K127" t="b" cm="1">
        <f t="array" aca="1" ref="K127" ca="1">IF(J127="correct",SUMPRODUCT(MID(0&amp;G127, LARGE(INDEX(ISNUMBER(--MID(G127, ROW(INDIRECT("1:"&amp;LEN(G127))), 1)) * ROW(INDIRECT("1:"&amp;LEN(G127))), 0), ROW(INDIRECT("1:"&amp;LEN(G127))))+1, 1) * 10^ROW(INDIRECT("1:"&amp;LEN(G127)))/10))</f>
        <v>0</v>
      </c>
      <c r="L127" s="1" t="e">
        <f>IF(FIND(I127,'Best six users'!$B$2),1,0)</f>
        <v>#VALUE!</v>
      </c>
    </row>
    <row r="128" spans="1:12" x14ac:dyDescent="0.25">
      <c r="A128">
        <v>25</v>
      </c>
      <c r="B128" t="str">
        <v>male</v>
      </c>
      <c r="C128" t="str">
        <v>No</v>
      </c>
      <c r="D128" t="str">
        <v>2i36s-180-trial2</v>
      </c>
      <c r="E128">
        <v>70</v>
      </c>
      <c r="F128" t="str">
        <v>0.99</v>
      </c>
      <c r="G128" t="str">
        <v>correct(6800ms)</v>
      </c>
      <c r="H128">
        <v>18</v>
      </c>
      <c r="I128" t="str">
        <v>MjVtYWxlTm8=</v>
      </c>
      <c r="J128" t="str">
        <f t="shared" si="2"/>
        <v>correct</v>
      </c>
      <c r="K128" cm="1">
        <f t="array" aca="1" ref="K128" ca="1">IF(J128="correct",SUMPRODUCT(MID(0&amp;G128, LARGE(INDEX(ISNUMBER(--MID(G128, ROW(INDIRECT("1:"&amp;LEN(G128))), 1)) * ROW(INDIRECT("1:"&amp;LEN(G128))), 0), ROW(INDIRECT("1:"&amp;LEN(G128))))+1, 1) * 10^ROW(INDIRECT("1:"&amp;LEN(G128)))/10))</f>
        <v>6800</v>
      </c>
      <c r="L128" s="1" t="e">
        <f>IF(FIND(I128,'Best six users'!$B$2),1,0)</f>
        <v>#VALUE!</v>
      </c>
    </row>
    <row r="129" spans="1:12" x14ac:dyDescent="0.25">
      <c r="A129">
        <v>25</v>
      </c>
      <c r="B129" t="str">
        <v>male</v>
      </c>
      <c r="C129" t="str">
        <v>No</v>
      </c>
      <c r="D129" t="str">
        <v>2i36s-180-trial4</v>
      </c>
      <c r="E129">
        <v>70</v>
      </c>
      <c r="F129" t="str">
        <v>0.99</v>
      </c>
      <c r="G129" t="str">
        <v>error(0deg)</v>
      </c>
      <c r="H129">
        <v>18</v>
      </c>
      <c r="I129" t="str">
        <v>MjVtYWxlTm8=</v>
      </c>
      <c r="J129" t="str">
        <f t="shared" si="2"/>
        <v>error</v>
      </c>
      <c r="K129" t="b" cm="1">
        <f t="array" aca="1" ref="K129" ca="1">IF(J129="correct",SUMPRODUCT(MID(0&amp;G129, LARGE(INDEX(ISNUMBER(--MID(G129, ROW(INDIRECT("1:"&amp;LEN(G129))), 1)) * ROW(INDIRECT("1:"&amp;LEN(G129))), 0), ROW(INDIRECT("1:"&amp;LEN(G129))))+1, 1) * 10^ROW(INDIRECT("1:"&amp;LEN(G129)))/10))</f>
        <v>0</v>
      </c>
      <c r="L129" s="1" t="e">
        <f>IF(FIND(I129,'Best six users'!$B$2),1,0)</f>
        <v>#VALUE!</v>
      </c>
    </row>
    <row r="130" spans="1:12" x14ac:dyDescent="0.25">
      <c r="A130">
        <v>23</v>
      </c>
      <c r="B130" t="str">
        <v>male</v>
      </c>
      <c r="C130" t="str">
        <v>flauta "medio"</v>
      </c>
      <c r="D130" t="str">
        <v>2i36s-180-trial3</v>
      </c>
      <c r="E130">
        <v>70</v>
      </c>
      <c r="F130" t="str">
        <v>0.99</v>
      </c>
      <c r="G130" t="str">
        <v>missed</v>
      </c>
      <c r="H130">
        <v>18</v>
      </c>
      <c r="I130" t="str">
        <v>MjNtYWxlZmxhdXRhICJtZWRpbyI=</v>
      </c>
      <c r="J130" t="str">
        <f t="shared" si="2"/>
        <v>missed</v>
      </c>
      <c r="K130" t="b" cm="1">
        <f t="array" aca="1" ref="K130" ca="1">IF(J130="correct",SUMPRODUCT(MID(0&amp;G130, LARGE(INDEX(ISNUMBER(--MID(G130, ROW(INDIRECT("1:"&amp;LEN(G130))), 1)) * ROW(INDIRECT("1:"&amp;LEN(G130))), 0), ROW(INDIRECT("1:"&amp;LEN(G130))))+1, 1) * 10^ROW(INDIRECT("1:"&amp;LEN(G130)))/10))</f>
        <v>0</v>
      </c>
      <c r="L130" s="1" t="e">
        <f>IF(FIND(I130,'Best six users'!$B$2),1,0)</f>
        <v>#VALUE!</v>
      </c>
    </row>
    <row r="131" spans="1:12" x14ac:dyDescent="0.25">
      <c r="A131">
        <v>23</v>
      </c>
      <c r="B131" t="str">
        <v>male</v>
      </c>
      <c r="C131" t="str">
        <v>flauta "medio"</v>
      </c>
      <c r="D131" t="str">
        <v>2i36s-180-trial4</v>
      </c>
      <c r="E131">
        <v>70</v>
      </c>
      <c r="F131" t="str">
        <v>0.99</v>
      </c>
      <c r="G131" t="str">
        <v>missed</v>
      </c>
      <c r="H131">
        <v>18</v>
      </c>
      <c r="I131" t="str">
        <v>MjNtYWxlZmxhdXRhICJtZWRpbyI=</v>
      </c>
      <c r="J131" t="str">
        <f t="shared" si="2"/>
        <v>missed</v>
      </c>
      <c r="K131" t="b" cm="1">
        <f t="array" aca="1" ref="K131" ca="1">IF(J131="correct",SUMPRODUCT(MID(0&amp;G131, LARGE(INDEX(ISNUMBER(--MID(G131, ROW(INDIRECT("1:"&amp;LEN(G131))), 1)) * ROW(INDIRECT("1:"&amp;LEN(G131))), 0), ROW(INDIRECT("1:"&amp;LEN(G131))))+1, 1) * 10^ROW(INDIRECT("1:"&amp;LEN(G131)))/10))</f>
        <v>0</v>
      </c>
      <c r="L131" s="1" t="e">
        <f>IF(FIND(I131,'Best six users'!$B$2),1,0)</f>
        <v>#VALUE!</v>
      </c>
    </row>
    <row r="132" spans="1:12" x14ac:dyDescent="0.25">
      <c r="A132">
        <v>23</v>
      </c>
      <c r="B132" t="str">
        <v>male</v>
      </c>
      <c r="C132" t="str">
        <v>flauta "medio"</v>
      </c>
      <c r="D132" t="str">
        <v>2i36s-0-trial1</v>
      </c>
      <c r="E132">
        <v>70</v>
      </c>
      <c r="F132" t="str">
        <v>0.99</v>
      </c>
      <c r="G132" t="str">
        <v>correct(3520ms)</v>
      </c>
      <c r="H132">
        <v>18</v>
      </c>
      <c r="I132" t="str">
        <v>MjNtYWxlZmxhdXRhICJtZWRpbyI=</v>
      </c>
      <c r="J132" t="str">
        <f t="shared" si="2"/>
        <v>correct</v>
      </c>
      <c r="K132" cm="1">
        <f t="array" aca="1" ref="K132" ca="1">IF(J132="correct",SUMPRODUCT(MID(0&amp;G132, LARGE(INDEX(ISNUMBER(--MID(G132, ROW(INDIRECT("1:"&amp;LEN(G132))), 1)) * ROW(INDIRECT("1:"&amp;LEN(G132))), 0), ROW(INDIRECT("1:"&amp;LEN(G132))))+1, 1) * 10^ROW(INDIRECT("1:"&amp;LEN(G132)))/10))</f>
        <v>3520</v>
      </c>
      <c r="L132" s="1" t="e">
        <f>IF(FIND(I132,'Best six users'!$B$2),1,0)</f>
        <v>#VALUE!</v>
      </c>
    </row>
    <row r="133" spans="1:12" x14ac:dyDescent="0.25">
      <c r="A133">
        <v>23</v>
      </c>
      <c r="B133" t="str">
        <v>male</v>
      </c>
      <c r="C133" t="str">
        <v>flauta "medio"</v>
      </c>
      <c r="D133" t="str">
        <v>2i36s-0-trial2</v>
      </c>
      <c r="E133">
        <v>70</v>
      </c>
      <c r="F133" t="str">
        <v>0.99</v>
      </c>
      <c r="G133" t="str">
        <v>missed</v>
      </c>
      <c r="H133">
        <v>18</v>
      </c>
      <c r="I133" t="str">
        <v>MjNtYWxlZmxhdXRhICJtZWRpbyI=</v>
      </c>
      <c r="J133" t="str">
        <f t="shared" si="2"/>
        <v>missed</v>
      </c>
      <c r="K133" t="b" cm="1">
        <f t="array" aca="1" ref="K133" ca="1">IF(J133="correct",SUMPRODUCT(MID(0&amp;G133, LARGE(INDEX(ISNUMBER(--MID(G133, ROW(INDIRECT("1:"&amp;LEN(G133))), 1)) * ROW(INDIRECT("1:"&amp;LEN(G133))), 0), ROW(INDIRECT("1:"&amp;LEN(G133))))+1, 1) * 10^ROW(INDIRECT("1:"&amp;LEN(G133)))/10))</f>
        <v>0</v>
      </c>
      <c r="L133" s="1" t="e">
        <f>IF(FIND(I133,'Best six users'!$B$2),1,0)</f>
        <v>#VALUE!</v>
      </c>
    </row>
    <row r="134" spans="1:12" x14ac:dyDescent="0.25">
      <c r="A134">
        <v>23</v>
      </c>
      <c r="B134" t="str">
        <v>male</v>
      </c>
      <c r="C134" t="str">
        <v>flauta "medio"</v>
      </c>
      <c r="D134" t="str">
        <v>2i36s-0-trial3</v>
      </c>
      <c r="E134">
        <v>70</v>
      </c>
      <c r="F134" t="str">
        <v>0.99</v>
      </c>
      <c r="G134" t="str">
        <v>missed</v>
      </c>
      <c r="H134">
        <v>18</v>
      </c>
      <c r="I134" t="str">
        <v>MjNtYWxlZmxhdXRhICJtZWRpbyI=</v>
      </c>
      <c r="J134" t="str">
        <f t="shared" si="2"/>
        <v>missed</v>
      </c>
      <c r="K134" t="b" cm="1">
        <f t="array" aca="1" ref="K134" ca="1">IF(J134="correct",SUMPRODUCT(MID(0&amp;G134, LARGE(INDEX(ISNUMBER(--MID(G134, ROW(INDIRECT("1:"&amp;LEN(G134))), 1)) * ROW(INDIRECT("1:"&amp;LEN(G134))), 0), ROW(INDIRECT("1:"&amp;LEN(G134))))+1, 1) * 10^ROW(INDIRECT("1:"&amp;LEN(G134)))/10))</f>
        <v>0</v>
      </c>
      <c r="L134" s="1" t="e">
        <f>IF(FIND(I134,'Best six users'!$B$2),1,0)</f>
        <v>#VALUE!</v>
      </c>
    </row>
    <row r="135" spans="1:12" x14ac:dyDescent="0.25">
      <c r="A135">
        <v>23</v>
      </c>
      <c r="B135" t="str">
        <v>male</v>
      </c>
      <c r="C135" t="str">
        <v>flauta "medio"</v>
      </c>
      <c r="D135" t="str">
        <v>2i36s-0-trial4</v>
      </c>
      <c r="E135">
        <v>70</v>
      </c>
      <c r="F135" t="str">
        <v>0.99</v>
      </c>
      <c r="G135" t="str">
        <v>correct(5359ms)</v>
      </c>
      <c r="H135">
        <v>18</v>
      </c>
      <c r="I135" t="str">
        <v>MjNtYWxlZmxhdXRhICJtZWRpbyI=</v>
      </c>
      <c r="J135" t="str">
        <f t="shared" si="2"/>
        <v>correct</v>
      </c>
      <c r="K135" cm="1">
        <f t="array" aca="1" ref="K135" ca="1">IF(J135="correct",SUMPRODUCT(MID(0&amp;G135, LARGE(INDEX(ISNUMBER(--MID(G135, ROW(INDIRECT("1:"&amp;LEN(G135))), 1)) * ROW(INDIRECT("1:"&amp;LEN(G135))), 0), ROW(INDIRECT("1:"&amp;LEN(G135))))+1, 1) * 10^ROW(INDIRECT("1:"&amp;LEN(G135)))/10))</f>
        <v>5359</v>
      </c>
      <c r="L135" s="1" t="e">
        <f>IF(FIND(I135,'Best six users'!$B$2),1,0)</f>
        <v>#VALUE!</v>
      </c>
    </row>
    <row r="136" spans="1:12" x14ac:dyDescent="0.25">
      <c r="A136">
        <v>23</v>
      </c>
      <c r="B136" t="str">
        <v>male</v>
      </c>
      <c r="C136" t="str">
        <v>flauta "medio"</v>
      </c>
      <c r="D136" t="str">
        <v>2i36s-180-trial1</v>
      </c>
      <c r="E136">
        <v>70</v>
      </c>
      <c r="F136" t="str">
        <v>0.99</v>
      </c>
      <c r="G136" t="str">
        <v>correct(7089ms)</v>
      </c>
      <c r="H136">
        <v>18</v>
      </c>
      <c r="I136" t="str">
        <v>MjNtYWxlZmxhdXRhICJtZWRpbyI=</v>
      </c>
      <c r="J136" t="str">
        <f t="shared" si="2"/>
        <v>correct</v>
      </c>
      <c r="K136" cm="1">
        <f t="array" aca="1" ref="K136" ca="1">IF(J136="correct",SUMPRODUCT(MID(0&amp;G136, LARGE(INDEX(ISNUMBER(--MID(G136, ROW(INDIRECT("1:"&amp;LEN(G136))), 1)) * ROW(INDIRECT("1:"&amp;LEN(G136))), 0), ROW(INDIRECT("1:"&amp;LEN(G136))))+1, 1) * 10^ROW(INDIRECT("1:"&amp;LEN(G136)))/10))</f>
        <v>7089</v>
      </c>
      <c r="L136" s="1" t="e">
        <f>IF(FIND(I136,'Best six users'!$B$2),1,0)</f>
        <v>#VALUE!</v>
      </c>
    </row>
    <row r="137" spans="1:12" x14ac:dyDescent="0.25">
      <c r="A137">
        <v>23</v>
      </c>
      <c r="B137" t="str">
        <v>male</v>
      </c>
      <c r="C137" t="str">
        <v>flauta "medio"</v>
      </c>
      <c r="D137" t="str">
        <v>2i36s-180-trial2</v>
      </c>
      <c r="E137">
        <v>70</v>
      </c>
      <c r="F137" t="str">
        <v>0.99</v>
      </c>
      <c r="G137" t="str">
        <v>correct(8521ms)</v>
      </c>
      <c r="H137">
        <v>18</v>
      </c>
      <c r="I137" t="str">
        <v>MjNtYWxlZmxhdXRhICJtZWRpbyI=</v>
      </c>
      <c r="J137" t="str">
        <f t="shared" si="2"/>
        <v>correct</v>
      </c>
      <c r="K137" cm="1">
        <f t="array" aca="1" ref="K137" ca="1">IF(J137="correct",SUMPRODUCT(MID(0&amp;G137, LARGE(INDEX(ISNUMBER(--MID(G137, ROW(INDIRECT("1:"&amp;LEN(G137))), 1)) * ROW(INDIRECT("1:"&amp;LEN(G137))), 0), ROW(INDIRECT("1:"&amp;LEN(G137))))+1, 1) * 10^ROW(INDIRECT("1:"&amp;LEN(G137)))/10))</f>
        <v>8521</v>
      </c>
      <c r="L137" s="1" t="e">
        <f>IF(FIND(I137,'Best six users'!$B$2),1,0)</f>
        <v>#VALUE!</v>
      </c>
    </row>
    <row r="138" spans="1:12" x14ac:dyDescent="0.25">
      <c r="A138">
        <v>25</v>
      </c>
      <c r="B138" t="str">
        <v>male</v>
      </c>
      <c r="C138" t="str">
        <v>guitarra canto flauta</v>
      </c>
      <c r="D138" t="str">
        <v>2i36s-0-trial3</v>
      </c>
      <c r="E138">
        <v>70</v>
      </c>
      <c r="F138" t="str">
        <v>0.99</v>
      </c>
      <c r="G138" t="str">
        <v>correct(3102ms)</v>
      </c>
      <c r="H138">
        <v>18</v>
      </c>
      <c r="I138" t="str">
        <v>MjVtYWxlZ3VpdGFycmEgY2FudG8gZmxhdXRh</v>
      </c>
      <c r="J138" t="str">
        <f t="shared" si="2"/>
        <v>correct</v>
      </c>
      <c r="K138" cm="1">
        <f t="array" aca="1" ref="K138" ca="1">IF(J138="correct",SUMPRODUCT(MID(0&amp;G138, LARGE(INDEX(ISNUMBER(--MID(G138, ROW(INDIRECT("1:"&amp;LEN(G138))), 1)) * ROW(INDIRECT("1:"&amp;LEN(G138))), 0), ROW(INDIRECT("1:"&amp;LEN(G138))))+1, 1) * 10^ROW(INDIRECT("1:"&amp;LEN(G138)))/10))</f>
        <v>3102</v>
      </c>
      <c r="L138" s="1">
        <f>IF(FIND(I138,'Best six users'!$B$2),1,0)</f>
        <v>1</v>
      </c>
    </row>
    <row r="139" spans="1:12" x14ac:dyDescent="0.25">
      <c r="A139">
        <v>25</v>
      </c>
      <c r="B139" t="str">
        <v>male</v>
      </c>
      <c r="C139" t="str">
        <v>guitarra canto flauta</v>
      </c>
      <c r="D139" t="str">
        <v>2i36s-0-trial4</v>
      </c>
      <c r="E139">
        <v>70</v>
      </c>
      <c r="F139" t="str">
        <v>0.99</v>
      </c>
      <c r="G139" t="str">
        <v>correct(2797ms)</v>
      </c>
      <c r="H139">
        <v>18</v>
      </c>
      <c r="I139" t="str">
        <v>MjVtYWxlZ3VpdGFycmEgY2FudG8gZmxhdXRh</v>
      </c>
      <c r="J139" t="str">
        <f t="shared" si="2"/>
        <v>correct</v>
      </c>
      <c r="K139" cm="1">
        <f t="array" aca="1" ref="K139" ca="1">IF(J139="correct",SUMPRODUCT(MID(0&amp;G139, LARGE(INDEX(ISNUMBER(--MID(G139, ROW(INDIRECT("1:"&amp;LEN(G139))), 1)) * ROW(INDIRECT("1:"&amp;LEN(G139))), 0), ROW(INDIRECT("1:"&amp;LEN(G139))))+1, 1) * 10^ROW(INDIRECT("1:"&amp;LEN(G139)))/10))</f>
        <v>2797</v>
      </c>
      <c r="L139" s="1">
        <f>IF(FIND(I139,'Best six users'!$B$2),1,0)</f>
        <v>1</v>
      </c>
    </row>
    <row r="140" spans="1:12" x14ac:dyDescent="0.25">
      <c r="A140">
        <v>25</v>
      </c>
      <c r="B140" t="str">
        <v>male</v>
      </c>
      <c r="C140" t="str">
        <v>guitarra canto flauta</v>
      </c>
      <c r="D140" t="str">
        <v>2i36s-0-trial1</v>
      </c>
      <c r="E140">
        <v>70</v>
      </c>
      <c r="F140" t="str">
        <v>0.99</v>
      </c>
      <c r="G140" t="str">
        <v>correct(2816ms)</v>
      </c>
      <c r="H140">
        <v>18</v>
      </c>
      <c r="I140" t="str">
        <v>MjVtYWxlZ3VpdGFycmEgY2FudG8gZmxhdXRh</v>
      </c>
      <c r="J140" t="str">
        <f t="shared" si="2"/>
        <v>correct</v>
      </c>
      <c r="K140" cm="1">
        <f t="array" aca="1" ref="K140" ca="1">IF(J140="correct",SUMPRODUCT(MID(0&amp;G140, LARGE(INDEX(ISNUMBER(--MID(G140, ROW(INDIRECT("1:"&amp;LEN(G140))), 1)) * ROW(INDIRECT("1:"&amp;LEN(G140))), 0), ROW(INDIRECT("1:"&amp;LEN(G140))))+1, 1) * 10^ROW(INDIRECT("1:"&amp;LEN(G140)))/10))</f>
        <v>2816</v>
      </c>
      <c r="L140" s="1">
        <f>IF(FIND(I140,'Best six users'!$B$2),1,0)</f>
        <v>1</v>
      </c>
    </row>
    <row r="141" spans="1:12" x14ac:dyDescent="0.25">
      <c r="A141">
        <v>25</v>
      </c>
      <c r="B141" t="str">
        <v>male</v>
      </c>
      <c r="C141" t="str">
        <v>guitarra canto flauta</v>
      </c>
      <c r="D141" t="str">
        <v>2i36s-0-trial2</v>
      </c>
      <c r="E141">
        <v>70</v>
      </c>
      <c r="F141" t="str">
        <v>0.99</v>
      </c>
      <c r="G141" t="str">
        <v>correct(3800ms)</v>
      </c>
      <c r="H141">
        <v>18</v>
      </c>
      <c r="I141" t="str">
        <v>MjVtYWxlZ3VpdGFycmEgY2FudG8gZmxhdXRh</v>
      </c>
      <c r="J141" t="str">
        <f t="shared" si="2"/>
        <v>correct</v>
      </c>
      <c r="K141" cm="1">
        <f t="array" aca="1" ref="K141" ca="1">IF(J141="correct",SUMPRODUCT(MID(0&amp;G141, LARGE(INDEX(ISNUMBER(--MID(G141, ROW(INDIRECT("1:"&amp;LEN(G141))), 1)) * ROW(INDIRECT("1:"&amp;LEN(G141))), 0), ROW(INDIRECT("1:"&amp;LEN(G141))))+1, 1) * 10^ROW(INDIRECT("1:"&amp;LEN(G141)))/10))</f>
        <v>3800</v>
      </c>
      <c r="L141" s="1">
        <f>IF(FIND(I141,'Best six users'!$B$2),1,0)</f>
        <v>1</v>
      </c>
    </row>
    <row r="142" spans="1:12" x14ac:dyDescent="0.25">
      <c r="A142">
        <v>25</v>
      </c>
      <c r="B142" t="str">
        <v>male</v>
      </c>
      <c r="C142" t="str">
        <v>guitarra canto flauta</v>
      </c>
      <c r="D142" t="str">
        <v>2i36s-180-trial2</v>
      </c>
      <c r="E142">
        <v>70</v>
      </c>
      <c r="F142" t="str">
        <v>0.99</v>
      </c>
      <c r="G142" t="str">
        <v>correct(6766ms)</v>
      </c>
      <c r="H142">
        <v>18</v>
      </c>
      <c r="I142" t="str">
        <v>MjVtYWxlZ3VpdGFycmEgY2FudG8gZmxhdXRh</v>
      </c>
      <c r="J142" t="str">
        <f t="shared" ref="J142:J153" si="3">IF(ISNUMBER(SEARCH("correct",G142)),"correct",IF(ISNUMBER(SEARCH("error",G142)),"error","missed"))</f>
        <v>correct</v>
      </c>
      <c r="K142" cm="1">
        <f t="array" aca="1" ref="K142" ca="1">IF(J142="correct",SUMPRODUCT(MID(0&amp;G142, LARGE(INDEX(ISNUMBER(--MID(G142, ROW(INDIRECT("1:"&amp;LEN(G142))), 1)) * ROW(INDIRECT("1:"&amp;LEN(G142))), 0), ROW(INDIRECT("1:"&amp;LEN(G142))))+1, 1) * 10^ROW(INDIRECT("1:"&amp;LEN(G142)))/10))</f>
        <v>6766</v>
      </c>
      <c r="L142" s="1">
        <f>IF(FIND(I142,'Best six users'!$B$2),1,0)</f>
        <v>1</v>
      </c>
    </row>
    <row r="143" spans="1:12" x14ac:dyDescent="0.25">
      <c r="A143">
        <v>25</v>
      </c>
      <c r="B143" t="str">
        <v>male</v>
      </c>
      <c r="C143" t="str">
        <v>guitarra canto flauta</v>
      </c>
      <c r="D143" t="str">
        <v>2i36s-180-trial1</v>
      </c>
      <c r="E143">
        <v>70</v>
      </c>
      <c r="F143" t="str">
        <v>0.99</v>
      </c>
      <c r="G143" t="str">
        <v>correct(9566ms)</v>
      </c>
      <c r="H143">
        <v>18</v>
      </c>
      <c r="I143" t="str">
        <v>MjVtYWxlZ3VpdGFycmEgY2FudG8gZmxhdXRh</v>
      </c>
      <c r="J143" t="str">
        <f t="shared" si="3"/>
        <v>correct</v>
      </c>
      <c r="K143" cm="1">
        <f t="array" aca="1" ref="K143" ca="1">IF(J143="correct",SUMPRODUCT(MID(0&amp;G143, LARGE(INDEX(ISNUMBER(--MID(G143, ROW(INDIRECT("1:"&amp;LEN(G143))), 1)) * ROW(INDIRECT("1:"&amp;LEN(G143))), 0), ROW(INDIRECT("1:"&amp;LEN(G143))))+1, 1) * 10^ROW(INDIRECT("1:"&amp;LEN(G143)))/10))</f>
        <v>9566</v>
      </c>
      <c r="L143" s="1">
        <f>IF(FIND(I143,'Best six users'!$B$2),1,0)</f>
        <v>1</v>
      </c>
    </row>
    <row r="144" spans="1:12" x14ac:dyDescent="0.25">
      <c r="A144">
        <v>25</v>
      </c>
      <c r="B144" t="str">
        <v>male</v>
      </c>
      <c r="C144" t="str">
        <v>guitarra canto flauta</v>
      </c>
      <c r="D144" t="str">
        <v>2i36s-180-trial3</v>
      </c>
      <c r="E144">
        <v>70</v>
      </c>
      <c r="F144" t="str">
        <v>0.99</v>
      </c>
      <c r="G144" t="str">
        <v>correct(3351ms)</v>
      </c>
      <c r="H144">
        <v>18</v>
      </c>
      <c r="I144" t="str">
        <v>MjVtYWxlZ3VpdGFycmEgY2FudG8gZmxhdXRh</v>
      </c>
      <c r="J144" t="str">
        <f t="shared" si="3"/>
        <v>correct</v>
      </c>
      <c r="K144" cm="1">
        <f t="array" aca="1" ref="K144" ca="1">IF(J144="correct",SUMPRODUCT(MID(0&amp;G144, LARGE(INDEX(ISNUMBER(--MID(G144, ROW(INDIRECT("1:"&amp;LEN(G144))), 1)) * ROW(INDIRECT("1:"&amp;LEN(G144))), 0), ROW(INDIRECT("1:"&amp;LEN(G144))))+1, 1) * 10^ROW(INDIRECT("1:"&amp;LEN(G144)))/10))</f>
        <v>3351</v>
      </c>
      <c r="L144" s="1">
        <f>IF(FIND(I144,'Best six users'!$B$2),1,0)</f>
        <v>1</v>
      </c>
    </row>
    <row r="145" spans="1:12" x14ac:dyDescent="0.25">
      <c r="A145">
        <v>25</v>
      </c>
      <c r="B145" t="str">
        <v>male</v>
      </c>
      <c r="C145" t="str">
        <v>guitarra canto flauta</v>
      </c>
      <c r="D145" t="str">
        <v>2i36s-180-trial4</v>
      </c>
      <c r="E145">
        <v>70</v>
      </c>
      <c r="F145" t="str">
        <v>0.99</v>
      </c>
      <c r="G145" t="str">
        <v>correct(3434ms)</v>
      </c>
      <c r="H145">
        <v>18</v>
      </c>
      <c r="I145" t="str">
        <v>MjVtYWxlZ3VpdGFycmEgY2FudG8gZmxhdXRh</v>
      </c>
      <c r="J145" t="str">
        <f t="shared" si="3"/>
        <v>correct</v>
      </c>
      <c r="K145" cm="1">
        <f t="array" aca="1" ref="K145" ca="1">IF(J145="correct",SUMPRODUCT(MID(0&amp;G145, LARGE(INDEX(ISNUMBER(--MID(G145, ROW(INDIRECT("1:"&amp;LEN(G145))), 1)) * ROW(INDIRECT("1:"&amp;LEN(G145))), 0), ROW(INDIRECT("1:"&amp;LEN(G145))))+1, 1) * 10^ROW(INDIRECT("1:"&amp;LEN(G145)))/10))</f>
        <v>3434</v>
      </c>
      <c r="L145" s="1">
        <f>IF(FIND(I145,'Best six users'!$B$2),1,0)</f>
        <v>1</v>
      </c>
    </row>
    <row r="146" spans="1:12" x14ac:dyDescent="0.25">
      <c r="A146">
        <v>22</v>
      </c>
      <c r="B146" t="str">
        <v>male</v>
      </c>
      <c r="C146" t="str">
        <v>NO</v>
      </c>
      <c r="D146" t="str">
        <v>2i36s-0-trial2</v>
      </c>
      <c r="E146">
        <v>70</v>
      </c>
      <c r="F146" t="str">
        <v>0.99</v>
      </c>
      <c r="G146" t="str">
        <v>missed</v>
      </c>
      <c r="H146">
        <v>18</v>
      </c>
      <c r="I146" t="str">
        <v>MjJtYWxlTk8=</v>
      </c>
      <c r="J146" t="str">
        <f t="shared" si="3"/>
        <v>missed</v>
      </c>
      <c r="K146" t="b" cm="1">
        <f t="array" aca="1" ref="K146" ca="1">IF(J146="correct",SUMPRODUCT(MID(0&amp;G146, LARGE(INDEX(ISNUMBER(--MID(G146, ROW(INDIRECT("1:"&amp;LEN(G146))), 1)) * ROW(INDIRECT("1:"&amp;LEN(G146))), 0), ROW(INDIRECT("1:"&amp;LEN(G146))))+1, 1) * 10^ROW(INDIRECT("1:"&amp;LEN(G146)))/10))</f>
        <v>0</v>
      </c>
      <c r="L146" s="1" t="e">
        <f>IF(FIND(I146,'Best six users'!$B$2),1,0)</f>
        <v>#VALUE!</v>
      </c>
    </row>
    <row r="147" spans="1:12" x14ac:dyDescent="0.25">
      <c r="A147">
        <v>22</v>
      </c>
      <c r="B147" t="str">
        <v>male</v>
      </c>
      <c r="C147" t="str">
        <v>NO</v>
      </c>
      <c r="D147" t="str">
        <v>2i36s-180-trial1</v>
      </c>
      <c r="E147">
        <v>70</v>
      </c>
      <c r="F147" t="str">
        <v>0.99</v>
      </c>
      <c r="G147" t="str">
        <v>missed</v>
      </c>
      <c r="H147">
        <v>18</v>
      </c>
      <c r="I147" t="str">
        <v>MjJtYWxlTk8=</v>
      </c>
      <c r="J147" t="str">
        <f t="shared" si="3"/>
        <v>missed</v>
      </c>
      <c r="K147" t="b" cm="1">
        <f t="array" aca="1" ref="K147" ca="1">IF(J147="correct",SUMPRODUCT(MID(0&amp;G147, LARGE(INDEX(ISNUMBER(--MID(G147, ROW(INDIRECT("1:"&amp;LEN(G147))), 1)) * ROW(INDIRECT("1:"&amp;LEN(G147))), 0), ROW(INDIRECT("1:"&amp;LEN(G147))))+1, 1) * 10^ROW(INDIRECT("1:"&amp;LEN(G147)))/10))</f>
        <v>0</v>
      </c>
      <c r="L147" s="1" t="e">
        <f>IF(FIND(I147,'Best six users'!$B$2),1,0)</f>
        <v>#VALUE!</v>
      </c>
    </row>
    <row r="148" spans="1:12" x14ac:dyDescent="0.25">
      <c r="A148">
        <v>22</v>
      </c>
      <c r="B148" t="str">
        <v>male</v>
      </c>
      <c r="C148" t="str">
        <v>NO</v>
      </c>
      <c r="D148" t="str">
        <v>2i36s-180-trial3</v>
      </c>
      <c r="E148">
        <v>70</v>
      </c>
      <c r="F148" t="str">
        <v>0.99</v>
      </c>
      <c r="G148" t="str">
        <v>missed</v>
      </c>
      <c r="H148">
        <v>18</v>
      </c>
      <c r="I148" t="str">
        <v>MjJtYWxlTk8=</v>
      </c>
      <c r="J148" t="str">
        <f t="shared" si="3"/>
        <v>missed</v>
      </c>
      <c r="K148" t="b" cm="1">
        <f t="array" aca="1" ref="K148" ca="1">IF(J148="correct",SUMPRODUCT(MID(0&amp;G148, LARGE(INDEX(ISNUMBER(--MID(G148, ROW(INDIRECT("1:"&amp;LEN(G148))), 1)) * ROW(INDIRECT("1:"&amp;LEN(G148))), 0), ROW(INDIRECT("1:"&amp;LEN(G148))))+1, 1) * 10^ROW(INDIRECT("1:"&amp;LEN(G148)))/10))</f>
        <v>0</v>
      </c>
      <c r="L148" s="1" t="e">
        <f>IF(FIND(I148,'Best six users'!$B$2),1,0)</f>
        <v>#VALUE!</v>
      </c>
    </row>
    <row r="149" spans="1:12" x14ac:dyDescent="0.25">
      <c r="A149">
        <v>22</v>
      </c>
      <c r="B149" t="str">
        <v>male</v>
      </c>
      <c r="C149" t="str">
        <v>NO</v>
      </c>
      <c r="D149" t="str">
        <v>2i36s-180-trial4</v>
      </c>
      <c r="E149">
        <v>70</v>
      </c>
      <c r="F149" t="str">
        <v>0.99</v>
      </c>
      <c r="G149" t="str">
        <v>correct(12730ms)</v>
      </c>
      <c r="H149">
        <v>18</v>
      </c>
      <c r="I149" t="str">
        <v>MjJtYWxlTk8=</v>
      </c>
      <c r="J149" t="str">
        <f t="shared" si="3"/>
        <v>correct</v>
      </c>
      <c r="K149" cm="1">
        <f t="array" aca="1" ref="K149" ca="1">IF(J149="correct",SUMPRODUCT(MID(0&amp;G149, LARGE(INDEX(ISNUMBER(--MID(G149, ROW(INDIRECT("1:"&amp;LEN(G149))), 1)) * ROW(INDIRECT("1:"&amp;LEN(G149))), 0), ROW(INDIRECT("1:"&amp;LEN(G149))))+1, 1) * 10^ROW(INDIRECT("1:"&amp;LEN(G149)))/10))</f>
        <v>12730</v>
      </c>
      <c r="L149" s="1" t="e">
        <f>IF(FIND(I149,'Best six users'!$B$2),1,0)</f>
        <v>#VALUE!</v>
      </c>
    </row>
    <row r="150" spans="1:12" x14ac:dyDescent="0.25">
      <c r="A150">
        <v>22</v>
      </c>
      <c r="B150" t="str">
        <v>male</v>
      </c>
      <c r="C150" t="str">
        <v>NO</v>
      </c>
      <c r="D150" t="str">
        <v>2i36s-0-trial1</v>
      </c>
      <c r="E150">
        <v>70</v>
      </c>
      <c r="F150" t="str">
        <v>0.99</v>
      </c>
      <c r="G150" t="str">
        <v>missed</v>
      </c>
      <c r="H150">
        <v>18</v>
      </c>
      <c r="I150" t="str">
        <v>MjJtYWxlTk8=</v>
      </c>
      <c r="J150" t="str">
        <f t="shared" si="3"/>
        <v>missed</v>
      </c>
      <c r="K150" t="b" cm="1">
        <f t="array" aca="1" ref="K150" ca="1">IF(J150="correct",SUMPRODUCT(MID(0&amp;G150, LARGE(INDEX(ISNUMBER(--MID(G150, ROW(INDIRECT("1:"&amp;LEN(G150))), 1)) * ROW(INDIRECT("1:"&amp;LEN(G150))), 0), ROW(INDIRECT("1:"&amp;LEN(G150))))+1, 1) * 10^ROW(INDIRECT("1:"&amp;LEN(G150)))/10))</f>
        <v>0</v>
      </c>
      <c r="L150" s="1" t="e">
        <f>IF(FIND(I150,'Best six users'!$B$2),1,0)</f>
        <v>#VALUE!</v>
      </c>
    </row>
    <row r="151" spans="1:12" x14ac:dyDescent="0.25">
      <c r="A151">
        <v>22</v>
      </c>
      <c r="B151" t="str">
        <v>male</v>
      </c>
      <c r="C151" t="str">
        <v>NO</v>
      </c>
      <c r="D151" t="str">
        <v>2i36s-0-trial3</v>
      </c>
      <c r="E151">
        <v>70</v>
      </c>
      <c r="F151" t="str">
        <v>0.99</v>
      </c>
      <c r="G151" t="str">
        <v>missed</v>
      </c>
      <c r="H151">
        <v>18</v>
      </c>
      <c r="I151" t="str">
        <v>MjJtYWxlTk8=</v>
      </c>
      <c r="J151" t="str">
        <f t="shared" si="3"/>
        <v>missed</v>
      </c>
      <c r="K151" t="b" cm="1">
        <f t="array" aca="1" ref="K151" ca="1">IF(J151="correct",SUMPRODUCT(MID(0&amp;G151, LARGE(INDEX(ISNUMBER(--MID(G151, ROW(INDIRECT("1:"&amp;LEN(G151))), 1)) * ROW(INDIRECT("1:"&amp;LEN(G151))), 0), ROW(INDIRECT("1:"&amp;LEN(G151))))+1, 1) * 10^ROW(INDIRECT("1:"&amp;LEN(G151)))/10))</f>
        <v>0</v>
      </c>
      <c r="L151" s="1" t="e">
        <f>IF(FIND(I151,'Best six users'!$B$2),1,0)</f>
        <v>#VALUE!</v>
      </c>
    </row>
    <row r="152" spans="1:12" x14ac:dyDescent="0.25">
      <c r="A152">
        <v>22</v>
      </c>
      <c r="B152" t="str">
        <v>male</v>
      </c>
      <c r="C152" t="str">
        <v>NO</v>
      </c>
      <c r="D152" t="str">
        <v>2i36s-0-trial4</v>
      </c>
      <c r="E152">
        <v>70</v>
      </c>
      <c r="F152" t="str">
        <v>0.99</v>
      </c>
      <c r="G152" t="str">
        <v>correct(5022ms)</v>
      </c>
      <c r="H152">
        <v>18</v>
      </c>
      <c r="I152" t="str">
        <v>MjJtYWxlTk8=</v>
      </c>
      <c r="J152" t="str">
        <f t="shared" si="3"/>
        <v>correct</v>
      </c>
      <c r="K152" cm="1">
        <f t="array" aca="1" ref="K152" ca="1">IF(J152="correct",SUMPRODUCT(MID(0&amp;G152, LARGE(INDEX(ISNUMBER(--MID(G152, ROW(INDIRECT("1:"&amp;LEN(G152))), 1)) * ROW(INDIRECT("1:"&amp;LEN(G152))), 0), ROW(INDIRECT("1:"&amp;LEN(G152))))+1, 1) * 10^ROW(INDIRECT("1:"&amp;LEN(G152)))/10))</f>
        <v>5022</v>
      </c>
      <c r="L152" s="1" t="e">
        <f>IF(FIND(I152,'Best six users'!$B$2),1,0)</f>
        <v>#VALUE!</v>
      </c>
    </row>
    <row r="153" spans="1:12" x14ac:dyDescent="0.25">
      <c r="A153">
        <v>22</v>
      </c>
      <c r="B153" t="str">
        <v>male</v>
      </c>
      <c r="C153" t="str">
        <v>NO</v>
      </c>
      <c r="D153" t="str">
        <v>2i36s-180-trial2</v>
      </c>
      <c r="E153">
        <v>70</v>
      </c>
      <c r="F153" t="str">
        <v>0.99</v>
      </c>
      <c r="G153" t="str">
        <v>missed</v>
      </c>
      <c r="H153">
        <v>18</v>
      </c>
      <c r="I153" t="str">
        <v>MjJtYWxlTk8=</v>
      </c>
      <c r="J153" t="str">
        <f t="shared" si="3"/>
        <v>missed</v>
      </c>
      <c r="K153" t="b" cm="1">
        <f t="array" aca="1" ref="K153" ca="1">IF(J153="correct",SUMPRODUCT(MID(0&amp;G153, LARGE(INDEX(ISNUMBER(--MID(G153, ROW(INDIRECT("1:"&amp;LEN(G153))), 1)) * ROW(INDIRECT("1:"&amp;LEN(G153))), 0), ROW(INDIRECT("1:"&amp;LEN(G153))))+1, 1) * 10^ROW(INDIRECT("1:"&amp;LEN(G153)))/10))</f>
        <v>0</v>
      </c>
      <c r="L153" s="1" t="e">
        <f>IF(FIND(I153,'Best six users'!$B$2),1,0)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raw-2-orbits-ws70-pt0.99</vt:lpstr>
      <vt:lpstr>Best six users</vt:lpstr>
      <vt:lpstr>processed-data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Alessio Bellino</cp:lastModifiedBy>
  <dcterms:created xsi:type="dcterms:W3CDTF">2015-06-05T18:19:34Z</dcterms:created>
  <dcterms:modified xsi:type="dcterms:W3CDTF">2023-03-15T20:16:40Z</dcterms:modified>
</cp:coreProperties>
</file>