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方案页面原型及修改\"/>
    </mc:Choice>
  </mc:AlternateContent>
  <bookViews>
    <workbookView xWindow="-120" yWindow="-120" windowWidth="20730" windowHeight="11160" activeTab="1"/>
  </bookViews>
  <sheets>
    <sheet name="工程分析" sheetId="4" r:id="rId1"/>
    <sheet name="Sheet1" sheetId="7" r:id="rId2"/>
    <sheet name="售后400" sheetId="6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9" i="6" l="1"/>
  <c r="P9" i="6"/>
  <c r="Q9" i="6"/>
  <c r="R9" i="6"/>
  <c r="O10" i="6"/>
  <c r="P10" i="6"/>
  <c r="Q10" i="6"/>
  <c r="R10" i="6"/>
  <c r="O11" i="6"/>
  <c r="P11" i="6"/>
  <c r="Q11" i="6"/>
  <c r="R11" i="6"/>
  <c r="O12" i="6"/>
  <c r="P12" i="6"/>
  <c r="Q12" i="6"/>
  <c r="R12" i="6"/>
  <c r="O13" i="6"/>
  <c r="P13" i="6"/>
  <c r="Q13" i="6"/>
  <c r="R13" i="6"/>
  <c r="P8" i="6"/>
  <c r="Q8" i="6"/>
  <c r="R8" i="6"/>
  <c r="O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J8" i="6"/>
  <c r="K8" i="6"/>
  <c r="I8" i="6"/>
  <c r="F9" i="6"/>
  <c r="F10" i="6"/>
  <c r="F11" i="6"/>
  <c r="F12" i="6"/>
  <c r="F8" i="6"/>
  <c r="C8" i="6"/>
  <c r="B8" i="6"/>
  <c r="J13" i="4"/>
  <c r="J12" i="4"/>
  <c r="J11" i="4"/>
  <c r="J10" i="4"/>
  <c r="J9" i="4"/>
  <c r="J8" i="4"/>
  <c r="J7" i="4"/>
  <c r="J6" i="4"/>
  <c r="J5" i="4"/>
  <c r="J4" i="4"/>
  <c r="L6" i="4"/>
  <c r="M6" i="4"/>
  <c r="M5" i="4"/>
  <c r="L5" i="4"/>
  <c r="M4" i="4"/>
  <c r="L4" i="4"/>
  <c r="D4" i="4"/>
  <c r="D5" i="4"/>
  <c r="D6" i="4"/>
  <c r="D7" i="4"/>
  <c r="D8" i="4"/>
  <c r="D9" i="4"/>
  <c r="D10" i="4"/>
  <c r="D11" i="4"/>
  <c r="D12" i="4"/>
  <c r="D13" i="4"/>
  <c r="D14" i="4"/>
  <c r="E4" i="4"/>
  <c r="E5" i="4"/>
  <c r="E6" i="4"/>
  <c r="E7" i="4"/>
  <c r="E8" i="4"/>
  <c r="E9" i="4"/>
  <c r="E10" i="4"/>
  <c r="E11" i="4"/>
  <c r="E12" i="4"/>
  <c r="E13" i="4"/>
  <c r="E14" i="4"/>
  <c r="C4" i="4"/>
  <c r="C5" i="4"/>
  <c r="C6" i="4"/>
  <c r="C7" i="4"/>
  <c r="C8" i="4"/>
  <c r="C9" i="4"/>
  <c r="C10" i="4"/>
  <c r="C11" i="4"/>
  <c r="C12" i="4"/>
  <c r="C13" i="4"/>
  <c r="C1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I4" i="4"/>
  <c r="H4" i="4"/>
  <c r="G5" i="4"/>
  <c r="G6" i="4"/>
  <c r="G7" i="4"/>
  <c r="G8" i="4"/>
  <c r="G9" i="4"/>
  <c r="G10" i="4"/>
  <c r="G11" i="4"/>
  <c r="G12" i="4"/>
  <c r="G13" i="4"/>
  <c r="G4" i="4"/>
  <c r="F4" i="4"/>
  <c r="F5" i="4"/>
  <c r="F6" i="4"/>
  <c r="F7" i="4"/>
  <c r="F8" i="4"/>
  <c r="F9" i="4"/>
  <c r="F10" i="4"/>
  <c r="F11" i="4"/>
  <c r="F12" i="4"/>
  <c r="F13" i="4"/>
</calcChain>
</file>

<file path=xl/sharedStrings.xml><?xml version="1.0" encoding="utf-8"?>
<sst xmlns="http://schemas.openxmlformats.org/spreadsheetml/2006/main" count="79" uniqueCount="63">
  <si>
    <t>1部门</t>
    <phoneticPr fontId="1" type="noConversion"/>
  </si>
  <si>
    <t>2部门</t>
    <phoneticPr fontId="1" type="noConversion"/>
  </si>
  <si>
    <t>3部门</t>
  </si>
  <si>
    <t>4部门</t>
  </si>
  <si>
    <t>5部门</t>
  </si>
  <si>
    <t>6部门</t>
  </si>
  <si>
    <t>7部门</t>
  </si>
  <si>
    <t>8部门</t>
  </si>
  <si>
    <t>9部门</t>
  </si>
  <si>
    <t>10部门</t>
  </si>
  <si>
    <t>可分析维度有同期情况，大数据二级立项，部门</t>
    <phoneticPr fontId="1" type="noConversion"/>
  </si>
  <si>
    <t>总项目数</t>
    <phoneticPr fontId="1" type="noConversion"/>
  </si>
  <si>
    <t>完工项目数</t>
    <phoneticPr fontId="1" type="noConversion"/>
  </si>
  <si>
    <t>验收项目数</t>
    <phoneticPr fontId="1" type="noConversion"/>
  </si>
  <si>
    <t>注：完工及验收项目数按仪表图出</t>
    <phoneticPr fontId="1" type="noConversion"/>
  </si>
  <si>
    <t>2018年</t>
    <phoneticPr fontId="1" type="noConversion"/>
  </si>
  <si>
    <t>2019年</t>
    <phoneticPr fontId="1" type="noConversion"/>
  </si>
  <si>
    <t>完工及验收可分析数据为，总项目数，完工项目数，验收项目数，存量数据及逾期存量数据</t>
    <phoneticPr fontId="1" type="noConversion"/>
  </si>
  <si>
    <t>工程按时完成率</t>
    <phoneticPr fontId="1" type="noConversion"/>
  </si>
  <si>
    <t>验收按时完成率</t>
    <phoneticPr fontId="1" type="noConversion"/>
  </si>
  <si>
    <t>售后项目费用对比</t>
    <phoneticPr fontId="1" type="noConversion"/>
  </si>
  <si>
    <t>日均人工时</t>
    <phoneticPr fontId="1" type="noConversion"/>
  </si>
  <si>
    <t>总人工时</t>
    <phoneticPr fontId="1" type="noConversion"/>
  </si>
  <si>
    <t>客户评价：</t>
    <phoneticPr fontId="1" type="noConversion"/>
  </si>
  <si>
    <t>问题数</t>
    <phoneticPr fontId="1" type="noConversion"/>
  </si>
  <si>
    <t>总问题数</t>
    <phoneticPr fontId="1" type="noConversion"/>
  </si>
  <si>
    <t>未解决问题数</t>
    <phoneticPr fontId="1" type="noConversion"/>
  </si>
  <si>
    <t>问题类型</t>
    <phoneticPr fontId="1" type="noConversion"/>
  </si>
  <si>
    <t>类型1</t>
    <phoneticPr fontId="1" type="noConversion"/>
  </si>
  <si>
    <t>类型2</t>
  </si>
  <si>
    <t>类型3</t>
  </si>
  <si>
    <t>类型4</t>
  </si>
  <si>
    <t>类型5</t>
  </si>
  <si>
    <t>问题数量</t>
    <phoneticPr fontId="1" type="noConversion"/>
  </si>
  <si>
    <t>部门</t>
    <phoneticPr fontId="1" type="noConversion"/>
  </si>
  <si>
    <t>部门1</t>
    <phoneticPr fontId="1" type="noConversion"/>
  </si>
  <si>
    <t>部门2</t>
  </si>
  <si>
    <t>部门3</t>
  </si>
  <si>
    <t>部门4</t>
  </si>
  <si>
    <t>部门5</t>
  </si>
  <si>
    <t>部门6</t>
  </si>
  <si>
    <t>问题平均响应时常</t>
    <phoneticPr fontId="1" type="noConversion"/>
  </si>
  <si>
    <t>问题解决问题时常</t>
    <phoneticPr fontId="1" type="noConversion"/>
  </si>
  <si>
    <t>问题类型</t>
    <phoneticPr fontId="1" type="noConversion"/>
  </si>
  <si>
    <t>部门</t>
    <phoneticPr fontId="1" type="noConversion"/>
  </si>
  <si>
    <t>反馈部门分数</t>
    <phoneticPr fontId="1" type="noConversion"/>
  </si>
  <si>
    <t>解决部门分数</t>
    <phoneticPr fontId="1" type="noConversion"/>
  </si>
  <si>
    <t>服务态度分数</t>
    <phoneticPr fontId="1" type="noConversion"/>
  </si>
  <si>
    <t>支付质量分数</t>
    <phoneticPr fontId="1" type="noConversion"/>
  </si>
  <si>
    <t>类型6</t>
  </si>
  <si>
    <t xml:space="preserve">新系统 </t>
    <phoneticPr fontId="1" type="noConversion"/>
  </si>
  <si>
    <t>工程售后项目</t>
    <phoneticPr fontId="1" type="noConversion"/>
  </si>
  <si>
    <t>工程项目管理</t>
    <phoneticPr fontId="1" type="noConversion"/>
  </si>
  <si>
    <t>项目预算费用类型</t>
    <phoneticPr fontId="1" type="noConversion"/>
  </si>
  <si>
    <t>预算金额（元）</t>
    <phoneticPr fontId="1" type="noConversion"/>
  </si>
  <si>
    <t>已用金额</t>
    <phoneticPr fontId="1" type="noConversion"/>
  </si>
  <si>
    <t>报工信息</t>
    <phoneticPr fontId="1" type="noConversion"/>
  </si>
  <si>
    <t>日期（月）</t>
    <phoneticPr fontId="1" type="noConversion"/>
  </si>
  <si>
    <t>汇总人工时</t>
    <phoneticPr fontId="1" type="noConversion"/>
  </si>
  <si>
    <t>总完成项目数</t>
    <phoneticPr fontId="1" type="noConversion"/>
  </si>
  <si>
    <t>计划完成时间</t>
    <phoneticPr fontId="1" type="noConversion"/>
  </si>
  <si>
    <t>实际完成时间</t>
    <phoneticPr fontId="1" type="noConversion"/>
  </si>
  <si>
    <t>超期（计划完成时间在当年，完成时间&gt;计划完成时间）+按期（计划完成时间在当年，完成时间&lt;=计划完成时间）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</si>
</sst>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部门验收情况分析</a:t>
            </a:r>
          </a:p>
        </c:rich>
      </c:tx>
      <c:layout>
        <c:manualLayout>
          <c:xMode val="edge"/>
          <c:yMode val="edge"/>
          <c:x val="0.39333333333333331"/>
          <c:y val="4.9079754601226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工程分析!$C$3</c:f>
              <c:strCache>
                <c:ptCount val="1"/>
                <c:pt idx="0">
                  <c:v>总项目数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工程分析!$C$4:$C$13</c:f>
              <c:numCache>
                <c:formatCode>General</c:formatCode>
                <c:ptCount val="10"/>
                <c:pt idx="0">
                  <c:v>607</c:v>
                </c:pt>
                <c:pt idx="1">
                  <c:v>576</c:v>
                </c:pt>
                <c:pt idx="2">
                  <c:v>635</c:v>
                </c:pt>
                <c:pt idx="3">
                  <c:v>622</c:v>
                </c:pt>
                <c:pt idx="4">
                  <c:v>431</c:v>
                </c:pt>
                <c:pt idx="5">
                  <c:v>452</c:v>
                </c:pt>
                <c:pt idx="6">
                  <c:v>448</c:v>
                </c:pt>
                <c:pt idx="7">
                  <c:v>432</c:v>
                </c:pt>
                <c:pt idx="8">
                  <c:v>554</c:v>
                </c:pt>
                <c:pt idx="9">
                  <c:v>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0F-4304-9919-33C7A8ADA6FD}"/>
            </c:ext>
          </c:extLst>
        </c:ser>
        <c:ser>
          <c:idx val="1"/>
          <c:order val="1"/>
          <c:tx>
            <c:strRef>
              <c:f>工程分析!$D$3</c:f>
              <c:strCache>
                <c:ptCount val="1"/>
                <c:pt idx="0">
                  <c:v>完工项目数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工程分析!$D$4:$D$13</c:f>
              <c:numCache>
                <c:formatCode>General</c:formatCode>
                <c:ptCount val="10"/>
                <c:pt idx="0">
                  <c:v>112</c:v>
                </c:pt>
                <c:pt idx="1">
                  <c:v>51</c:v>
                </c:pt>
                <c:pt idx="2">
                  <c:v>120</c:v>
                </c:pt>
                <c:pt idx="3">
                  <c:v>200</c:v>
                </c:pt>
                <c:pt idx="4">
                  <c:v>100</c:v>
                </c:pt>
                <c:pt idx="5">
                  <c:v>58</c:v>
                </c:pt>
                <c:pt idx="6">
                  <c:v>136</c:v>
                </c:pt>
                <c:pt idx="7">
                  <c:v>97</c:v>
                </c:pt>
                <c:pt idx="8">
                  <c:v>208</c:v>
                </c:pt>
                <c:pt idx="9">
                  <c:v>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0F-4304-9919-33C7A8ADA6FD}"/>
            </c:ext>
          </c:extLst>
        </c:ser>
        <c:ser>
          <c:idx val="2"/>
          <c:order val="2"/>
          <c:tx>
            <c:strRef>
              <c:f>工程分析!$E$3</c:f>
              <c:strCache>
                <c:ptCount val="1"/>
                <c:pt idx="0">
                  <c:v>验收项目数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工程分析!$E$4:$E$13</c:f>
              <c:numCache>
                <c:formatCode>General</c:formatCode>
                <c:ptCount val="10"/>
                <c:pt idx="0">
                  <c:v>143</c:v>
                </c:pt>
                <c:pt idx="1">
                  <c:v>152</c:v>
                </c:pt>
                <c:pt idx="2">
                  <c:v>88</c:v>
                </c:pt>
                <c:pt idx="3">
                  <c:v>54</c:v>
                </c:pt>
                <c:pt idx="4">
                  <c:v>153</c:v>
                </c:pt>
                <c:pt idx="5">
                  <c:v>56</c:v>
                </c:pt>
                <c:pt idx="6">
                  <c:v>193</c:v>
                </c:pt>
                <c:pt idx="7">
                  <c:v>51</c:v>
                </c:pt>
                <c:pt idx="8">
                  <c:v>167</c:v>
                </c:pt>
                <c:pt idx="9">
                  <c:v>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0F-4304-9919-33C7A8AD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94029232"/>
        <c:axId val="-794039024"/>
      </c:barChart>
      <c:lineChart>
        <c:grouping val="standard"/>
        <c:varyColors val="0"/>
        <c:ser>
          <c:idx val="3"/>
          <c:order val="3"/>
          <c:tx>
            <c:strRef>
              <c:f>工程分析!$F$3</c:f>
              <c:strCache>
                <c:ptCount val="1"/>
                <c:pt idx="0">
                  <c:v>工程按时完成率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工程分析!$F$4:$F$13</c:f>
              <c:numCache>
                <c:formatCode>General</c:formatCode>
                <c:ptCount val="10"/>
                <c:pt idx="0">
                  <c:v>0.18451400329489293</c:v>
                </c:pt>
                <c:pt idx="1">
                  <c:v>8.8541666666666671E-2</c:v>
                </c:pt>
                <c:pt idx="2">
                  <c:v>0.1889763779527559</c:v>
                </c:pt>
                <c:pt idx="3">
                  <c:v>0.32154340836012862</c:v>
                </c:pt>
                <c:pt idx="4">
                  <c:v>0.23201856148491878</c:v>
                </c:pt>
                <c:pt idx="5">
                  <c:v>0.12831858407079647</c:v>
                </c:pt>
                <c:pt idx="6">
                  <c:v>0.30357142857142855</c:v>
                </c:pt>
                <c:pt idx="7">
                  <c:v>0.22453703703703703</c:v>
                </c:pt>
                <c:pt idx="8">
                  <c:v>0.37545126353790614</c:v>
                </c:pt>
                <c:pt idx="9">
                  <c:v>0.23941368078175895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B0F-4304-9919-33C7A8ADA6FD}"/>
            </c:ext>
          </c:extLst>
        </c:ser>
        <c:ser>
          <c:idx val="4"/>
          <c:order val="4"/>
          <c:tx>
            <c:strRef>
              <c:f>工程分析!$G$3</c:f>
              <c:strCache>
                <c:ptCount val="1"/>
                <c:pt idx="0">
                  <c:v>验收按时完成率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工程分析!$G$4:$G$13</c:f>
              <c:numCache>
                <c:formatCode>General</c:formatCode>
                <c:ptCount val="10"/>
                <c:pt idx="0">
                  <c:v>0.23558484349258649</c:v>
                </c:pt>
                <c:pt idx="1">
                  <c:v>0.2638888888888889</c:v>
                </c:pt>
                <c:pt idx="2">
                  <c:v>0.13858267716535433</c:v>
                </c:pt>
                <c:pt idx="3">
                  <c:v>8.6816720257234734E-2</c:v>
                </c:pt>
                <c:pt idx="4">
                  <c:v>0.35498839907192575</c:v>
                </c:pt>
                <c:pt idx="5">
                  <c:v>0.12389380530973451</c:v>
                </c:pt>
                <c:pt idx="6">
                  <c:v>0.43080357142857145</c:v>
                </c:pt>
                <c:pt idx="7">
                  <c:v>0.11805555555555555</c:v>
                </c:pt>
                <c:pt idx="8">
                  <c:v>0.30144404332129965</c:v>
                </c:pt>
                <c:pt idx="9">
                  <c:v>0.250814332247557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B0F-4304-9919-33C7A8AD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4038480"/>
        <c:axId val="-794030320"/>
      </c:lineChart>
      <c:catAx>
        <c:axId val="-7940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4039024"/>
        <c:crosses val="autoZero"/>
        <c:auto val="1"/>
        <c:lblAlgn val="ctr"/>
        <c:lblOffset val="100"/>
        <c:noMultiLvlLbl val="0"/>
      </c:catAx>
      <c:valAx>
        <c:axId val="-7940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4029232"/>
        <c:crosses val="autoZero"/>
        <c:crossBetween val="between"/>
      </c:valAx>
      <c:valAx>
        <c:axId val="-794030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4038480"/>
        <c:crosses val="max"/>
        <c:crossBetween val="between"/>
      </c:valAx>
      <c:catAx>
        <c:axId val="-79403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9403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工程分析!$J$3</c:f>
              <c:strCache>
                <c:ptCount val="1"/>
                <c:pt idx="0">
                  <c:v>总人工时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工程分析!$J$4:$J$13</c:f>
              <c:numCache>
                <c:formatCode>General</c:formatCode>
                <c:ptCount val="10"/>
                <c:pt idx="0">
                  <c:v>512</c:v>
                </c:pt>
                <c:pt idx="1">
                  <c:v>737</c:v>
                </c:pt>
                <c:pt idx="2">
                  <c:v>723</c:v>
                </c:pt>
                <c:pt idx="3">
                  <c:v>798</c:v>
                </c:pt>
                <c:pt idx="4">
                  <c:v>621</c:v>
                </c:pt>
                <c:pt idx="5">
                  <c:v>526</c:v>
                </c:pt>
                <c:pt idx="6">
                  <c:v>600</c:v>
                </c:pt>
                <c:pt idx="7">
                  <c:v>522</c:v>
                </c:pt>
                <c:pt idx="8">
                  <c:v>592</c:v>
                </c:pt>
                <c:pt idx="9">
                  <c:v>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问题解决比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售后400!$B$7:$C$7</c:f>
              <c:strCache>
                <c:ptCount val="2"/>
                <c:pt idx="0">
                  <c:v>总问题数</c:v>
                </c:pt>
                <c:pt idx="1">
                  <c:v>未解决问题数</c:v>
                </c:pt>
              </c:strCache>
            </c:strRef>
          </c:cat>
          <c:val>
            <c:numRef>
              <c:f>售后400!$B$8:$C$8</c:f>
              <c:numCache>
                <c:formatCode>General</c:formatCode>
                <c:ptCount val="2"/>
                <c:pt idx="0">
                  <c:v>51</c:v>
                </c:pt>
                <c:pt idx="1">
                  <c:v>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811544145909693"/>
          <c:y val="2.2840833114891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9659492563429574"/>
          <c:y val="0.23498468941382328"/>
          <c:w val="0.40681014873140858"/>
          <c:h val="0.67801691455234758"/>
        </c:manualLayout>
      </c:layout>
      <c:radarChart>
        <c:radarStyle val="marker"/>
        <c:varyColors val="0"/>
        <c:ser>
          <c:idx val="0"/>
          <c:order val="0"/>
          <c:tx>
            <c:strRef>
              <c:f>售后400!$F$7</c:f>
              <c:strCache>
                <c:ptCount val="1"/>
                <c:pt idx="0">
                  <c:v>问题数量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售后400!$E$8:$E$12</c:f>
              <c:strCache>
                <c:ptCount val="5"/>
                <c:pt idx="0">
                  <c:v>类型1</c:v>
                </c:pt>
                <c:pt idx="1">
                  <c:v>类型2</c:v>
                </c:pt>
                <c:pt idx="2">
                  <c:v>类型3</c:v>
                </c:pt>
                <c:pt idx="3">
                  <c:v>类型4</c:v>
                </c:pt>
                <c:pt idx="4">
                  <c:v>类型5</c:v>
                </c:pt>
              </c:strCache>
            </c:strRef>
          </c:cat>
          <c:val>
            <c:numRef>
              <c:f>售后400!$F$8:$F$12</c:f>
              <c:numCache>
                <c:formatCode>General</c:formatCode>
                <c:ptCount val="5"/>
                <c:pt idx="0">
                  <c:v>163</c:v>
                </c:pt>
                <c:pt idx="1">
                  <c:v>99</c:v>
                </c:pt>
                <c:pt idx="2">
                  <c:v>145</c:v>
                </c:pt>
                <c:pt idx="3">
                  <c:v>207</c:v>
                </c:pt>
                <c:pt idx="4">
                  <c:v>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2331872"/>
        <c:axId val="-282335136"/>
      </c:radarChart>
      <c:catAx>
        <c:axId val="-2823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335136"/>
        <c:crosses val="autoZero"/>
        <c:auto val="1"/>
        <c:lblAlgn val="ctr"/>
        <c:lblOffset val="100"/>
        <c:noMultiLvlLbl val="0"/>
      </c:catAx>
      <c:valAx>
        <c:axId val="-2823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3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问题处理详情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售后400!$I$7</c:f>
              <c:strCache>
                <c:ptCount val="1"/>
                <c:pt idx="0">
                  <c:v>问题平均响应时常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售后400!$H$8:$H$13</c:f>
              <c:strCache>
                <c:ptCount val="6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  <c:pt idx="4">
                  <c:v>部门5</c:v>
                </c:pt>
                <c:pt idx="5">
                  <c:v>部门6</c:v>
                </c:pt>
              </c:strCache>
            </c:strRef>
          </c:cat>
          <c:val>
            <c:numRef>
              <c:f>售后400!$I$8:$I$13</c:f>
              <c:numCache>
                <c:formatCode>General</c:formatCode>
                <c:ptCount val="6"/>
                <c:pt idx="0">
                  <c:v>64</c:v>
                </c:pt>
                <c:pt idx="1">
                  <c:v>117</c:v>
                </c:pt>
                <c:pt idx="2">
                  <c:v>127</c:v>
                </c:pt>
                <c:pt idx="3">
                  <c:v>57</c:v>
                </c:pt>
                <c:pt idx="4">
                  <c:v>82</c:v>
                </c:pt>
                <c:pt idx="5">
                  <c:v>181</c:v>
                </c:pt>
              </c:numCache>
            </c:numRef>
          </c:val>
        </c:ser>
        <c:ser>
          <c:idx val="1"/>
          <c:order val="1"/>
          <c:tx>
            <c:strRef>
              <c:f>售后400!$J$7</c:f>
              <c:strCache>
                <c:ptCount val="1"/>
                <c:pt idx="0">
                  <c:v>问题解决问题时常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售后400!$H$8:$H$13</c:f>
              <c:strCache>
                <c:ptCount val="6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  <c:pt idx="4">
                  <c:v>部门5</c:v>
                </c:pt>
                <c:pt idx="5">
                  <c:v>部门6</c:v>
                </c:pt>
              </c:strCache>
            </c:strRef>
          </c:cat>
          <c:val>
            <c:numRef>
              <c:f>售后400!$J$8:$J$13</c:f>
              <c:numCache>
                <c:formatCode>General</c:formatCode>
                <c:ptCount val="6"/>
                <c:pt idx="0">
                  <c:v>82</c:v>
                </c:pt>
                <c:pt idx="1">
                  <c:v>134</c:v>
                </c:pt>
                <c:pt idx="2">
                  <c:v>131</c:v>
                </c:pt>
                <c:pt idx="3">
                  <c:v>116</c:v>
                </c:pt>
                <c:pt idx="4">
                  <c:v>205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2333504"/>
        <c:axId val="-282329696"/>
      </c:bar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82328608"/>
        <c:axId val="-2823329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售后400!$K$7</c15:sqref>
                        </c15:formulaRef>
                      </c:ext>
                    </c:extLst>
                    <c:strCache>
                      <c:ptCount val="1"/>
                      <c:pt idx="0">
                        <c:v>问题数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售后400!$H$8:$H$13</c15:sqref>
                        </c15:formulaRef>
                      </c:ext>
                    </c:extLst>
                    <c:strCache>
                      <c:ptCount val="6"/>
                      <c:pt idx="0">
                        <c:v>部门1</c:v>
                      </c:pt>
                      <c:pt idx="1">
                        <c:v>部门2</c:v>
                      </c:pt>
                      <c:pt idx="2">
                        <c:v>部门3</c:v>
                      </c:pt>
                      <c:pt idx="3">
                        <c:v>部门4</c:v>
                      </c:pt>
                      <c:pt idx="4">
                        <c:v>部门5</c:v>
                      </c:pt>
                      <c:pt idx="5">
                        <c:v>部门6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售后400!$K$8:$K$13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206</c:v>
                      </c:pt>
                      <c:pt idx="1">
                        <c:v>147</c:v>
                      </c:pt>
                      <c:pt idx="2">
                        <c:v>122</c:v>
                      </c:pt>
                      <c:pt idx="3">
                        <c:v>102</c:v>
                      </c:pt>
                      <c:pt idx="4">
                        <c:v>113</c:v>
                      </c:pt>
                      <c:pt idx="5">
                        <c:v>156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2823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329696"/>
        <c:crosses val="autoZero"/>
        <c:auto val="1"/>
        <c:lblAlgn val="ctr"/>
        <c:lblOffset val="100"/>
        <c:noMultiLvlLbl val="0"/>
      </c:catAx>
      <c:valAx>
        <c:axId val="-2823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333504"/>
        <c:crosses val="autoZero"/>
        <c:crossBetween val="between"/>
      </c:valAx>
      <c:valAx>
        <c:axId val="-282332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328608"/>
        <c:crosses val="max"/>
        <c:crossBetween val="between"/>
      </c:valAx>
      <c:catAx>
        <c:axId val="-28232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8233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问题类型部门得分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791118357213974E-2"/>
          <c:y val="0.25404675578343405"/>
          <c:w val="0.90494949175564354"/>
          <c:h val="0.46518806079472624"/>
        </c:manualLayout>
      </c:layout>
      <c:lineChart>
        <c:grouping val="standard"/>
        <c:varyColors val="0"/>
        <c:ser>
          <c:idx val="0"/>
          <c:order val="0"/>
          <c:tx>
            <c:strRef>
              <c:f>售后400!$O$7</c:f>
              <c:strCache>
                <c:ptCount val="1"/>
                <c:pt idx="0">
                  <c:v>反馈部门分数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售后400!$M$8:$M$13</c:f>
              <c:strCache>
                <c:ptCount val="6"/>
                <c:pt idx="0">
                  <c:v>类型1</c:v>
                </c:pt>
                <c:pt idx="1">
                  <c:v>类型2</c:v>
                </c:pt>
                <c:pt idx="2">
                  <c:v>类型3</c:v>
                </c:pt>
                <c:pt idx="3">
                  <c:v>类型4</c:v>
                </c:pt>
                <c:pt idx="4">
                  <c:v>类型5</c:v>
                </c:pt>
                <c:pt idx="5">
                  <c:v>类型6</c:v>
                </c:pt>
              </c:strCache>
            </c:strRef>
          </c:cat>
          <c:val>
            <c:numRef>
              <c:f>售后400!$O$8:$O$13</c:f>
              <c:numCache>
                <c:formatCode>General</c:formatCode>
                <c:ptCount val="6"/>
                <c:pt idx="0">
                  <c:v>73</c:v>
                </c:pt>
                <c:pt idx="1">
                  <c:v>90</c:v>
                </c:pt>
                <c:pt idx="2">
                  <c:v>99</c:v>
                </c:pt>
                <c:pt idx="3">
                  <c:v>15</c:v>
                </c:pt>
                <c:pt idx="4">
                  <c:v>59</c:v>
                </c:pt>
                <c:pt idx="5">
                  <c:v>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售后400!$P$7</c:f>
              <c:strCache>
                <c:ptCount val="1"/>
                <c:pt idx="0">
                  <c:v>解决部门分数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售后400!$M$8:$M$13</c:f>
              <c:strCache>
                <c:ptCount val="6"/>
                <c:pt idx="0">
                  <c:v>类型1</c:v>
                </c:pt>
                <c:pt idx="1">
                  <c:v>类型2</c:v>
                </c:pt>
                <c:pt idx="2">
                  <c:v>类型3</c:v>
                </c:pt>
                <c:pt idx="3">
                  <c:v>类型4</c:v>
                </c:pt>
                <c:pt idx="4">
                  <c:v>类型5</c:v>
                </c:pt>
                <c:pt idx="5">
                  <c:v>类型6</c:v>
                </c:pt>
              </c:strCache>
            </c:strRef>
          </c:cat>
          <c:val>
            <c:numRef>
              <c:f>售后400!$P$8:$P$13</c:f>
              <c:numCache>
                <c:formatCode>General</c:formatCode>
                <c:ptCount val="6"/>
                <c:pt idx="0">
                  <c:v>5</c:v>
                </c:pt>
                <c:pt idx="1">
                  <c:v>25</c:v>
                </c:pt>
                <c:pt idx="2">
                  <c:v>79</c:v>
                </c:pt>
                <c:pt idx="3">
                  <c:v>44</c:v>
                </c:pt>
                <c:pt idx="4">
                  <c:v>52</c:v>
                </c:pt>
                <c:pt idx="5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2327520"/>
        <c:axId val="-282342752"/>
      </c:lineChart>
      <c:catAx>
        <c:axId val="-2823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342752"/>
        <c:crosses val="autoZero"/>
        <c:auto val="1"/>
        <c:lblAlgn val="ctr"/>
        <c:lblOffset val="100"/>
        <c:noMultiLvlLbl val="0"/>
      </c:catAx>
      <c:valAx>
        <c:axId val="-2823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3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得分情况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售后400!$N$8</c:f>
              <c:strCache>
                <c:ptCount val="1"/>
                <c:pt idx="0">
                  <c:v>部门1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售后400!$Q$8:$R$8</c:f>
              <c:numCache>
                <c:formatCode>General</c:formatCode>
                <c:ptCount val="2"/>
                <c:pt idx="0">
                  <c:v>35</c:v>
                </c:pt>
                <c:pt idx="1">
                  <c:v>22</c:v>
                </c:pt>
              </c:numCache>
            </c:numRef>
          </c:val>
        </c:ser>
        <c:ser>
          <c:idx val="1"/>
          <c:order val="1"/>
          <c:tx>
            <c:strRef>
              <c:f>售后400!$N$9</c:f>
              <c:strCache>
                <c:ptCount val="1"/>
                <c:pt idx="0">
                  <c:v>部门2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售后400!$Q$9:$R$9</c:f>
              <c:numCache>
                <c:formatCode>General</c:formatCode>
                <c:ptCount val="2"/>
                <c:pt idx="0">
                  <c:v>45</c:v>
                </c:pt>
                <c:pt idx="1">
                  <c:v>14</c:v>
                </c:pt>
              </c:numCache>
            </c:numRef>
          </c:val>
        </c:ser>
        <c:ser>
          <c:idx val="2"/>
          <c:order val="2"/>
          <c:tx>
            <c:strRef>
              <c:f>售后400!$N$10</c:f>
              <c:strCache>
                <c:ptCount val="1"/>
                <c:pt idx="0">
                  <c:v>部门3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售后400!$Q$10:$R$10</c:f>
              <c:numCache>
                <c:formatCode>General</c:formatCode>
                <c:ptCount val="2"/>
                <c:pt idx="0">
                  <c:v>75</c:v>
                </c:pt>
                <c:pt idx="1">
                  <c:v>26</c:v>
                </c:pt>
              </c:numCache>
            </c:numRef>
          </c:val>
        </c:ser>
        <c:ser>
          <c:idx val="3"/>
          <c:order val="3"/>
          <c:tx>
            <c:strRef>
              <c:f>售后400!$N$11</c:f>
              <c:strCache>
                <c:ptCount val="1"/>
                <c:pt idx="0">
                  <c:v>部门4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售后400!$Q$11:$R$11</c:f>
              <c:numCache>
                <c:formatCode>General</c:formatCode>
                <c:ptCount val="2"/>
                <c:pt idx="0">
                  <c:v>2</c:v>
                </c:pt>
                <c:pt idx="1">
                  <c:v>13</c:v>
                </c:pt>
              </c:numCache>
            </c:numRef>
          </c:val>
        </c:ser>
        <c:ser>
          <c:idx val="4"/>
          <c:order val="4"/>
          <c:tx>
            <c:strRef>
              <c:f>售后400!$N$12</c:f>
              <c:strCache>
                <c:ptCount val="1"/>
                <c:pt idx="0">
                  <c:v>部门5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售后400!$Q$12:$R$12</c:f>
              <c:numCache>
                <c:formatCode>General</c:formatCode>
                <c:ptCount val="2"/>
                <c:pt idx="0">
                  <c:v>100</c:v>
                </c:pt>
                <c:pt idx="1">
                  <c:v>47</c:v>
                </c:pt>
              </c:numCache>
            </c:numRef>
          </c:val>
        </c:ser>
        <c:ser>
          <c:idx val="5"/>
          <c:order val="5"/>
          <c:tx>
            <c:strRef>
              <c:f>售后400!$N$13</c:f>
              <c:strCache>
                <c:ptCount val="1"/>
                <c:pt idx="0">
                  <c:v>部门6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售后400!$Q$7:$R$7</c:f>
              <c:strCache>
                <c:ptCount val="2"/>
                <c:pt idx="0">
                  <c:v>服务态度分数</c:v>
                </c:pt>
                <c:pt idx="1">
                  <c:v>支付质量分数</c:v>
                </c:pt>
              </c:strCache>
            </c:strRef>
          </c:cat>
          <c:val>
            <c:numRef>
              <c:f>售后400!$Q$13:$R$13</c:f>
              <c:numCache>
                <c:formatCode>General</c:formatCode>
                <c:ptCount val="2"/>
                <c:pt idx="0">
                  <c:v>73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49157232"/>
        <c:axId val="-249158320"/>
      </c:barChart>
      <c:catAx>
        <c:axId val="-24915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49158320"/>
        <c:crosses val="autoZero"/>
        <c:auto val="1"/>
        <c:lblAlgn val="ctr"/>
        <c:lblOffset val="100"/>
        <c:noMultiLvlLbl val="0"/>
      </c:catAx>
      <c:valAx>
        <c:axId val="-2491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491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问题数排名</a:t>
            </a:r>
          </a:p>
        </c:rich>
      </c:tx>
      <c:layout>
        <c:manualLayout>
          <c:xMode val="edge"/>
          <c:yMode val="edge"/>
          <c:x val="0.39444444444444443"/>
          <c:y val="7.164181349686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售后400!$K$7</c:f>
              <c:strCache>
                <c:ptCount val="1"/>
                <c:pt idx="0">
                  <c:v>问题数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售后400!$H$8:$H$13</c:f>
              <c:strCache>
                <c:ptCount val="6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  <c:pt idx="4">
                  <c:v>部门5</c:v>
                </c:pt>
                <c:pt idx="5">
                  <c:v>部门6</c:v>
                </c:pt>
              </c:strCache>
            </c:strRef>
          </c:cat>
          <c:val>
            <c:numRef>
              <c:f>售后400!$K$8:$K$13</c:f>
              <c:numCache>
                <c:formatCode>General</c:formatCode>
                <c:ptCount val="6"/>
                <c:pt idx="0">
                  <c:v>206</c:v>
                </c:pt>
                <c:pt idx="1">
                  <c:v>147</c:v>
                </c:pt>
                <c:pt idx="2">
                  <c:v>122</c:v>
                </c:pt>
                <c:pt idx="3">
                  <c:v>102</c:v>
                </c:pt>
                <c:pt idx="4">
                  <c:v>113</c:v>
                </c:pt>
                <c:pt idx="5">
                  <c:v>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49152336"/>
        <c:axId val="-249159408"/>
      </c:barChart>
      <c:catAx>
        <c:axId val="-24915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49159408"/>
        <c:crosses val="autoZero"/>
        <c:auto val="1"/>
        <c:lblAlgn val="ctr"/>
        <c:lblOffset val="100"/>
        <c:noMultiLvlLbl val="0"/>
      </c:catAx>
      <c:valAx>
        <c:axId val="-2491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4915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完工项目数分析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(工程分析!$C$3,工程分析!$D$3)</c:f>
              <c:strCache>
                <c:ptCount val="2"/>
                <c:pt idx="0">
                  <c:v>总项目数</c:v>
                </c:pt>
                <c:pt idx="1">
                  <c:v>完工项目数</c:v>
                </c:pt>
              </c:strCache>
            </c:strRef>
          </c:cat>
          <c:val>
            <c:numRef>
              <c:f>(工程分析!$C$14,工程分析!$D$14)</c:f>
              <c:numCache>
                <c:formatCode>General</c:formatCode>
                <c:ptCount val="2"/>
                <c:pt idx="0">
                  <c:v>5371</c:v>
                </c:pt>
                <c:pt idx="1">
                  <c:v>1229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64-40EE-9B6D-EB6871E41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验收项目数分析</a:t>
            </a:r>
          </a:p>
        </c:rich>
      </c:tx>
      <c:layout>
        <c:manualLayout>
          <c:xMode val="edge"/>
          <c:yMode val="edge"/>
          <c:x val="0.14444444444444443"/>
          <c:y val="7.9479194796847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(工程分析!$C$3,工程分析!$E$3)</c:f>
              <c:strCache>
                <c:ptCount val="2"/>
                <c:pt idx="0">
                  <c:v>总项目数</c:v>
                </c:pt>
                <c:pt idx="1">
                  <c:v>验收项目数</c:v>
                </c:pt>
              </c:strCache>
            </c:strRef>
          </c:cat>
          <c:val>
            <c:numRef>
              <c:f>(工程分析!$C$14,工程分析!$E$14)</c:f>
              <c:numCache>
                <c:formatCode>General</c:formatCode>
                <c:ptCount val="2"/>
                <c:pt idx="0">
                  <c:v>5371</c:v>
                </c:pt>
                <c:pt idx="1">
                  <c:v>1211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B8-4795-8F8A-F3159350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年度工程项目分析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工程分析!$C$3</c:f>
              <c:strCache>
                <c:ptCount val="1"/>
                <c:pt idx="0">
                  <c:v>总项目数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工程分析!$A$4:$A$13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工程分析!$C$4:$C$13</c:f>
              <c:numCache>
                <c:formatCode>General</c:formatCode>
                <c:ptCount val="10"/>
                <c:pt idx="0">
                  <c:v>607</c:v>
                </c:pt>
                <c:pt idx="1">
                  <c:v>576</c:v>
                </c:pt>
                <c:pt idx="2">
                  <c:v>635</c:v>
                </c:pt>
                <c:pt idx="3">
                  <c:v>622</c:v>
                </c:pt>
                <c:pt idx="4">
                  <c:v>431</c:v>
                </c:pt>
                <c:pt idx="5">
                  <c:v>452</c:v>
                </c:pt>
                <c:pt idx="6">
                  <c:v>448</c:v>
                </c:pt>
                <c:pt idx="7">
                  <c:v>432</c:v>
                </c:pt>
                <c:pt idx="8">
                  <c:v>554</c:v>
                </c:pt>
                <c:pt idx="9">
                  <c:v>614</c:v>
                </c:pt>
              </c:numCache>
            </c:numRef>
          </c:val>
        </c:ser>
        <c:ser>
          <c:idx val="1"/>
          <c:order val="1"/>
          <c:tx>
            <c:strRef>
              <c:f>工程分析!$D$3</c:f>
              <c:strCache>
                <c:ptCount val="1"/>
                <c:pt idx="0">
                  <c:v>完工项目数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工程分析!$A$4:$A$13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工程分析!$D$4:$D$13</c:f>
              <c:numCache>
                <c:formatCode>General</c:formatCode>
                <c:ptCount val="10"/>
                <c:pt idx="0">
                  <c:v>112</c:v>
                </c:pt>
                <c:pt idx="1">
                  <c:v>51</c:v>
                </c:pt>
                <c:pt idx="2">
                  <c:v>120</c:v>
                </c:pt>
                <c:pt idx="3">
                  <c:v>200</c:v>
                </c:pt>
                <c:pt idx="4">
                  <c:v>100</c:v>
                </c:pt>
                <c:pt idx="5">
                  <c:v>58</c:v>
                </c:pt>
                <c:pt idx="6">
                  <c:v>136</c:v>
                </c:pt>
                <c:pt idx="7">
                  <c:v>97</c:v>
                </c:pt>
                <c:pt idx="8">
                  <c:v>208</c:v>
                </c:pt>
                <c:pt idx="9">
                  <c:v>147</c:v>
                </c:pt>
              </c:numCache>
            </c:numRef>
          </c:val>
        </c:ser>
        <c:ser>
          <c:idx val="2"/>
          <c:order val="2"/>
          <c:tx>
            <c:strRef>
              <c:f>工程分析!$E$3</c:f>
              <c:strCache>
                <c:ptCount val="1"/>
                <c:pt idx="0">
                  <c:v>验收项目数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工程分析!$A$4:$A$13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工程分析!$E$4:$E$13</c:f>
              <c:numCache>
                <c:formatCode>General</c:formatCode>
                <c:ptCount val="10"/>
                <c:pt idx="0">
                  <c:v>143</c:v>
                </c:pt>
                <c:pt idx="1">
                  <c:v>152</c:v>
                </c:pt>
                <c:pt idx="2">
                  <c:v>88</c:v>
                </c:pt>
                <c:pt idx="3">
                  <c:v>54</c:v>
                </c:pt>
                <c:pt idx="4">
                  <c:v>153</c:v>
                </c:pt>
                <c:pt idx="5">
                  <c:v>56</c:v>
                </c:pt>
                <c:pt idx="6">
                  <c:v>193</c:v>
                </c:pt>
                <c:pt idx="7">
                  <c:v>51</c:v>
                </c:pt>
                <c:pt idx="8">
                  <c:v>167</c:v>
                </c:pt>
                <c:pt idx="9">
                  <c:v>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94036848"/>
        <c:axId val="-794036304"/>
      </c:barChart>
      <c:lineChart>
        <c:grouping val="standard"/>
        <c:varyColors val="0"/>
        <c:ser>
          <c:idx val="3"/>
          <c:order val="3"/>
          <c:tx>
            <c:strRef>
              <c:f>工程分析!$F$3</c:f>
              <c:strCache>
                <c:ptCount val="1"/>
                <c:pt idx="0">
                  <c:v>工程按时完成率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工程分析!$A$4:$A$13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工程分析!$F$4:$F$13</c:f>
              <c:numCache>
                <c:formatCode>General</c:formatCode>
                <c:ptCount val="10"/>
                <c:pt idx="0">
                  <c:v>0.18451400329489293</c:v>
                </c:pt>
                <c:pt idx="1">
                  <c:v>8.8541666666666671E-2</c:v>
                </c:pt>
                <c:pt idx="2">
                  <c:v>0.1889763779527559</c:v>
                </c:pt>
                <c:pt idx="3">
                  <c:v>0.32154340836012862</c:v>
                </c:pt>
                <c:pt idx="4">
                  <c:v>0.23201856148491878</c:v>
                </c:pt>
                <c:pt idx="5">
                  <c:v>0.12831858407079647</c:v>
                </c:pt>
                <c:pt idx="6">
                  <c:v>0.30357142857142855</c:v>
                </c:pt>
                <c:pt idx="7">
                  <c:v>0.22453703703703703</c:v>
                </c:pt>
                <c:pt idx="8">
                  <c:v>0.37545126353790614</c:v>
                </c:pt>
                <c:pt idx="9">
                  <c:v>0.23941368078175895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工程分析!$G$3</c:f>
              <c:strCache>
                <c:ptCount val="1"/>
                <c:pt idx="0">
                  <c:v>验收按时完成率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工程分析!$A$4:$A$13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工程分析!$G$4:$G$13</c:f>
              <c:numCache>
                <c:formatCode>General</c:formatCode>
                <c:ptCount val="10"/>
                <c:pt idx="0">
                  <c:v>0.23558484349258649</c:v>
                </c:pt>
                <c:pt idx="1">
                  <c:v>0.2638888888888889</c:v>
                </c:pt>
                <c:pt idx="2">
                  <c:v>0.13858267716535433</c:v>
                </c:pt>
                <c:pt idx="3">
                  <c:v>8.6816720257234734E-2</c:v>
                </c:pt>
                <c:pt idx="4">
                  <c:v>0.35498839907192575</c:v>
                </c:pt>
                <c:pt idx="5">
                  <c:v>0.12389380530973451</c:v>
                </c:pt>
                <c:pt idx="6">
                  <c:v>0.43080357142857145</c:v>
                </c:pt>
                <c:pt idx="7">
                  <c:v>0.11805555555555555</c:v>
                </c:pt>
                <c:pt idx="8">
                  <c:v>0.30144404332129965</c:v>
                </c:pt>
                <c:pt idx="9">
                  <c:v>0.250814332247557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1810544"/>
        <c:axId val="-921812720"/>
      </c:lineChart>
      <c:catAx>
        <c:axId val="-7940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4036304"/>
        <c:crosses val="autoZero"/>
        <c:auto val="1"/>
        <c:lblAlgn val="ctr"/>
        <c:lblOffset val="100"/>
        <c:noMultiLvlLbl val="0"/>
      </c:catAx>
      <c:valAx>
        <c:axId val="-7940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4036848"/>
        <c:crosses val="autoZero"/>
        <c:crossBetween val="between"/>
      </c:valAx>
      <c:valAx>
        <c:axId val="-921812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1810544"/>
        <c:crosses val="max"/>
        <c:crossBetween val="between"/>
      </c:valAx>
      <c:catAx>
        <c:axId val="-92181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181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325918157778688"/>
          <c:y val="4.7281306274527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工程分析!$H$3</c:f>
              <c:strCache>
                <c:ptCount val="1"/>
                <c:pt idx="0">
                  <c:v>售后项目费用对比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工程分析!$B$4:$B$13</c15:sqref>
                  </c15:fullRef>
                </c:ext>
              </c:extLst>
              <c:f>(工程分析!$B$4:$B$5,工程分析!$B$9:$B$13)</c:f>
              <c:strCache>
                <c:ptCount val="7"/>
                <c:pt idx="0">
                  <c:v>1部门</c:v>
                </c:pt>
                <c:pt idx="1">
                  <c:v>2部门</c:v>
                </c:pt>
                <c:pt idx="2">
                  <c:v>6部门</c:v>
                </c:pt>
                <c:pt idx="3">
                  <c:v>7部门</c:v>
                </c:pt>
                <c:pt idx="4">
                  <c:v>8部门</c:v>
                </c:pt>
                <c:pt idx="5">
                  <c:v>9部门</c:v>
                </c:pt>
                <c:pt idx="6">
                  <c:v>10部门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工程分析!$H$4:$H$13</c15:sqref>
                  </c15:fullRef>
                </c:ext>
              </c:extLst>
              <c:f>(工程分析!$H$4:$H$5,工程分析!$H$9:$H$13)</c:f>
              <c:numCache>
                <c:formatCode>General</c:formatCode>
                <c:ptCount val="7"/>
                <c:pt idx="0">
                  <c:v>582</c:v>
                </c:pt>
                <c:pt idx="1">
                  <c:v>451</c:v>
                </c:pt>
                <c:pt idx="2">
                  <c:v>694</c:v>
                </c:pt>
                <c:pt idx="3">
                  <c:v>772</c:v>
                </c:pt>
                <c:pt idx="4">
                  <c:v>501</c:v>
                </c:pt>
                <c:pt idx="5">
                  <c:v>700</c:v>
                </c:pt>
                <c:pt idx="6">
                  <c:v>809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工程按时完成率</a:t>
            </a:r>
          </a:p>
        </c:rich>
      </c:tx>
      <c:layout>
        <c:manualLayout>
          <c:xMode val="edge"/>
          <c:yMode val="edge"/>
          <c:x val="0.14444444444444443"/>
          <c:y val="7.9479194796847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(工程分析!$C$3,工程分析!$E$3)</c:f>
              <c:strCache>
                <c:ptCount val="2"/>
                <c:pt idx="0">
                  <c:v>总项目数</c:v>
                </c:pt>
                <c:pt idx="1">
                  <c:v>验收项目数</c:v>
                </c:pt>
              </c:strCache>
            </c:strRef>
          </c:cat>
          <c:val>
            <c:numRef>
              <c:f>(工程分析!$C$14,工程分析!$E$14)</c:f>
              <c:numCache>
                <c:formatCode>General</c:formatCode>
                <c:ptCount val="2"/>
                <c:pt idx="0">
                  <c:v>5371</c:v>
                </c:pt>
                <c:pt idx="1">
                  <c:v>1211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B8-4795-8F8A-F3159350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验收按时完成率</a:t>
            </a:r>
          </a:p>
        </c:rich>
      </c:tx>
      <c:layout>
        <c:manualLayout>
          <c:xMode val="edge"/>
          <c:yMode val="edge"/>
          <c:x val="0.14444444444444443"/>
          <c:y val="7.9479194796847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(工程分析!$C$3,工程分析!$E$3)</c:f>
              <c:strCache>
                <c:ptCount val="2"/>
                <c:pt idx="0">
                  <c:v>总项目数</c:v>
                </c:pt>
                <c:pt idx="1">
                  <c:v>验收项目数</c:v>
                </c:pt>
              </c:strCache>
            </c:strRef>
          </c:cat>
          <c:val>
            <c:numRef>
              <c:f>(工程分析!$C$14,工程分析!$E$14)</c:f>
              <c:numCache>
                <c:formatCode>General</c:formatCode>
                <c:ptCount val="2"/>
                <c:pt idx="0">
                  <c:v>5371</c:v>
                </c:pt>
                <c:pt idx="1">
                  <c:v>1211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B8-4795-8F8A-F3159350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提前启动率</a:t>
            </a:r>
          </a:p>
        </c:rich>
      </c:tx>
      <c:layout>
        <c:manualLayout>
          <c:xMode val="edge"/>
          <c:yMode val="edge"/>
          <c:x val="0.14444444444444443"/>
          <c:y val="7.9479194796847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(工程分析!$C$3,工程分析!$E$3)</c:f>
              <c:strCache>
                <c:ptCount val="2"/>
                <c:pt idx="0">
                  <c:v>总项目数</c:v>
                </c:pt>
                <c:pt idx="1">
                  <c:v>验收项目数</c:v>
                </c:pt>
              </c:strCache>
            </c:strRef>
          </c:cat>
          <c:val>
            <c:numRef>
              <c:f>(工程分析!$C$14,工程分析!$E$14)</c:f>
              <c:numCache>
                <c:formatCode>General</c:formatCode>
                <c:ptCount val="2"/>
                <c:pt idx="0">
                  <c:v>5371</c:v>
                </c:pt>
                <c:pt idx="1">
                  <c:v>1211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B8-4795-8F8A-F3159350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工程分析!$I$3</c:f>
              <c:strCache>
                <c:ptCount val="1"/>
                <c:pt idx="0">
                  <c:v>日均人工时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工程分析!$B$4:$B$13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工程分析!$I$4:$I$13</c:f>
              <c:numCache>
                <c:formatCode>General</c:formatCode>
                <c:ptCount val="10"/>
                <c:pt idx="0">
                  <c:v>586</c:v>
                </c:pt>
                <c:pt idx="1">
                  <c:v>483</c:v>
                </c:pt>
                <c:pt idx="2">
                  <c:v>753</c:v>
                </c:pt>
                <c:pt idx="3">
                  <c:v>757</c:v>
                </c:pt>
                <c:pt idx="4">
                  <c:v>521</c:v>
                </c:pt>
                <c:pt idx="5">
                  <c:v>612</c:v>
                </c:pt>
                <c:pt idx="6">
                  <c:v>732</c:v>
                </c:pt>
                <c:pt idx="7">
                  <c:v>683</c:v>
                </c:pt>
                <c:pt idx="8">
                  <c:v>764</c:v>
                </c:pt>
                <c:pt idx="9">
                  <c:v>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82337312"/>
        <c:axId val="-282336768"/>
      </c:barChart>
      <c:catAx>
        <c:axId val="-28233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336768"/>
        <c:crosses val="autoZero"/>
        <c:auto val="1"/>
        <c:lblAlgn val="ctr"/>
        <c:lblOffset val="100"/>
        <c:noMultiLvlLbl val="0"/>
      </c:catAx>
      <c:valAx>
        <c:axId val="-2823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33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36</xdr:row>
      <xdr:rowOff>62255</xdr:rowOff>
    </xdr:from>
    <xdr:to>
      <xdr:col>11</xdr:col>
      <xdr:colOff>123825</xdr:colOff>
      <xdr:row>45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267BB223-E3D5-469F-BBDE-032AF6F1E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14</xdr:row>
      <xdr:rowOff>76200</xdr:rowOff>
    </xdr:from>
    <xdr:to>
      <xdr:col>2</xdr:col>
      <xdr:colOff>495300</xdr:colOff>
      <xdr:row>23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xmlns="" id="{EE9AEC35-6774-4A8F-A80A-C2D0A5526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14</xdr:row>
      <xdr:rowOff>57150</xdr:rowOff>
    </xdr:from>
    <xdr:to>
      <xdr:col>5</xdr:col>
      <xdr:colOff>428625</xdr:colOff>
      <xdr:row>23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xmlns="" id="{723109D0-4A27-4856-9F08-C53082F5A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76199</xdr:colOff>
      <xdr:row>24</xdr:row>
      <xdr:rowOff>66675</xdr:rowOff>
    </xdr:from>
    <xdr:to>
      <xdr:col>8</xdr:col>
      <xdr:colOff>76200</xdr:colOff>
      <xdr:row>35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24</xdr:row>
      <xdr:rowOff>66675</xdr:rowOff>
    </xdr:from>
    <xdr:to>
      <xdr:col>3</xdr:col>
      <xdr:colOff>1</xdr:colOff>
      <xdr:row>36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552450</xdr:colOff>
      <xdr:row>14</xdr:row>
      <xdr:rowOff>38100</xdr:rowOff>
    </xdr:from>
    <xdr:to>
      <xdr:col>8</xdr:col>
      <xdr:colOff>285751</xdr:colOff>
      <xdr:row>23</xdr:row>
      <xdr:rowOff>133350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xmlns="" id="{723109D0-4A27-4856-9F08-C53082F5A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361950</xdr:colOff>
      <xdr:row>14</xdr:row>
      <xdr:rowOff>28575</xdr:rowOff>
    </xdr:from>
    <xdr:to>
      <xdr:col>11</xdr:col>
      <xdr:colOff>95251</xdr:colOff>
      <xdr:row>23</xdr:row>
      <xdr:rowOff>123825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723109D0-4A27-4856-9F08-C53082F5A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200025</xdr:colOff>
      <xdr:row>14</xdr:row>
      <xdr:rowOff>0</xdr:rowOff>
    </xdr:from>
    <xdr:to>
      <xdr:col>13</xdr:col>
      <xdr:colOff>619126</xdr:colOff>
      <xdr:row>23</xdr:row>
      <xdr:rowOff>95250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xmlns="" id="{723109D0-4A27-4856-9F08-C53082F5A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5</xdr:col>
      <xdr:colOff>647700</xdr:colOff>
      <xdr:row>19</xdr:row>
      <xdr:rowOff>123825</xdr:rowOff>
    </xdr:from>
    <xdr:ext cx="1595309" cy="474489"/>
    <xdr:sp macro="" textlink="">
      <xdr:nvSpPr>
        <xdr:cNvPr id="6" name="文本框 5"/>
        <xdr:cNvSpPr txBox="1"/>
      </xdr:nvSpPr>
      <xdr:spPr>
        <a:xfrm>
          <a:off x="4076700" y="3562350"/>
          <a:ext cx="1595309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solidFill>
                <a:srgbClr val="FF0000"/>
              </a:solidFill>
            </a:rPr>
            <a:t>此处为总完成项目数，</a:t>
          </a:r>
          <a:endParaRPr lang="en-US" altLang="zh-CN" sz="1100" b="1">
            <a:solidFill>
              <a:srgbClr val="FF0000"/>
            </a:solidFill>
          </a:endParaRPr>
        </a:p>
        <a:p>
          <a:r>
            <a:rPr lang="zh-CN" altLang="en-US" sz="1100" b="1">
              <a:solidFill>
                <a:srgbClr val="FF0000"/>
              </a:solidFill>
            </a:rPr>
            <a:t>按时完成项目数</a:t>
          </a:r>
        </a:p>
      </xdr:txBody>
    </xdr:sp>
    <xdr:clientData/>
  </xdr:oneCellAnchor>
  <xdr:oneCellAnchor>
    <xdr:from>
      <xdr:col>8</xdr:col>
      <xdr:colOff>485775</xdr:colOff>
      <xdr:row>19</xdr:row>
      <xdr:rowOff>9525</xdr:rowOff>
    </xdr:from>
    <xdr:ext cx="1614545" cy="474489"/>
    <xdr:sp macro="" textlink="">
      <xdr:nvSpPr>
        <xdr:cNvPr id="15" name="文本框 14"/>
        <xdr:cNvSpPr txBox="1"/>
      </xdr:nvSpPr>
      <xdr:spPr>
        <a:xfrm>
          <a:off x="5972175" y="3448050"/>
          <a:ext cx="1614545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solidFill>
                <a:srgbClr val="FF0000"/>
              </a:solidFill>
            </a:rPr>
            <a:t>此处为总验收项目数，</a:t>
          </a:r>
          <a:endParaRPr lang="en-US" altLang="zh-CN" sz="1100" b="1">
            <a:solidFill>
              <a:srgbClr val="FF0000"/>
            </a:solidFill>
          </a:endParaRPr>
        </a:p>
        <a:p>
          <a:r>
            <a:rPr lang="zh-CN" altLang="en-US" sz="1100" b="1">
              <a:solidFill>
                <a:srgbClr val="FF0000"/>
              </a:solidFill>
            </a:rPr>
            <a:t>按时验收项目数</a:t>
          </a:r>
        </a:p>
      </xdr:txBody>
    </xdr:sp>
    <xdr:clientData/>
  </xdr:oneCellAnchor>
  <xdr:oneCellAnchor>
    <xdr:from>
      <xdr:col>11</xdr:col>
      <xdr:colOff>428625</xdr:colOff>
      <xdr:row>19</xdr:row>
      <xdr:rowOff>76200</xdr:rowOff>
    </xdr:from>
    <xdr:ext cx="1313180" cy="474489"/>
    <xdr:sp macro="" textlink="">
      <xdr:nvSpPr>
        <xdr:cNvPr id="16" name="文本框 15"/>
        <xdr:cNvSpPr txBox="1"/>
      </xdr:nvSpPr>
      <xdr:spPr>
        <a:xfrm>
          <a:off x="7972425" y="3514725"/>
          <a:ext cx="1313180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solidFill>
                <a:srgbClr val="FF0000"/>
              </a:solidFill>
            </a:rPr>
            <a:t>此处为总项目数</a:t>
          </a:r>
          <a:endParaRPr lang="en-US" altLang="zh-CN" sz="1100" b="1">
            <a:solidFill>
              <a:srgbClr val="FF0000"/>
            </a:solidFill>
          </a:endParaRPr>
        </a:p>
        <a:p>
          <a:r>
            <a:rPr lang="zh-CN" altLang="en-US" sz="1100" b="1">
              <a:solidFill>
                <a:srgbClr val="FF0000"/>
              </a:solidFill>
            </a:rPr>
            <a:t>及提前启动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项目数</a:t>
          </a:r>
          <a:endParaRPr lang="zh-CN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11</xdr:col>
      <xdr:colOff>200025</xdr:colOff>
      <xdr:row>24</xdr:row>
      <xdr:rowOff>123824</xdr:rowOff>
    </xdr:from>
    <xdr:to>
      <xdr:col>13</xdr:col>
      <xdr:colOff>619125</xdr:colOff>
      <xdr:row>45</xdr:row>
      <xdr:rowOff>104775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80962</xdr:colOff>
      <xdr:row>24</xdr:row>
      <xdr:rowOff>152400</xdr:rowOff>
    </xdr:from>
    <xdr:to>
      <xdr:col>11</xdr:col>
      <xdr:colOff>180975</xdr:colOff>
      <xdr:row>35</xdr:row>
      <xdr:rowOff>33337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19</xdr:row>
      <xdr:rowOff>76199</xdr:rowOff>
    </xdr:from>
    <xdr:to>
      <xdr:col>4</xdr:col>
      <xdr:colOff>0</xdr:colOff>
      <xdr:row>31</xdr:row>
      <xdr:rowOff>52386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138112</xdr:colOff>
      <xdr:row>19</xdr:row>
      <xdr:rowOff>123825</xdr:rowOff>
    </xdr:from>
    <xdr:to>
      <xdr:col>7</xdr:col>
      <xdr:colOff>238125</xdr:colOff>
      <xdr:row>31</xdr:row>
      <xdr:rowOff>14286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123824</xdr:colOff>
      <xdr:row>42</xdr:row>
      <xdr:rowOff>95249</xdr:rowOff>
    </xdr:from>
    <xdr:to>
      <xdr:col>12</xdr:col>
      <xdr:colOff>495299</xdr:colOff>
      <xdr:row>53</xdr:row>
      <xdr:rowOff>100011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142876</xdr:colOff>
      <xdr:row>32</xdr:row>
      <xdr:rowOff>0</xdr:rowOff>
    </xdr:from>
    <xdr:to>
      <xdr:col>12</xdr:col>
      <xdr:colOff>590550</xdr:colOff>
      <xdr:row>42</xdr:row>
      <xdr:rowOff>66674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395287</xdr:colOff>
      <xdr:row>19</xdr:row>
      <xdr:rowOff>47625</xdr:rowOff>
    </xdr:from>
    <xdr:to>
      <xdr:col>12</xdr:col>
      <xdr:colOff>604837</xdr:colOff>
      <xdr:row>31</xdr:row>
      <xdr:rowOff>128587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9524</xdr:colOff>
      <xdr:row>31</xdr:row>
      <xdr:rowOff>161925</xdr:rowOff>
    </xdr:from>
    <xdr:to>
      <xdr:col>5</xdr:col>
      <xdr:colOff>590549</xdr:colOff>
      <xdr:row>42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0.70201</cdr:x>
      <cdr:y>0.13918</cdr:y>
    </cdr:from>
    <cdr:to>
      <cdr:x>0.97708</cdr:x>
      <cdr:y>0.63402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333626" y="2571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34" workbookViewId="0">
      <selection activeCell="N11" sqref="N11"/>
    </sheetView>
  </sheetViews>
  <sheetFormatPr defaultRowHeight="14.25" x14ac:dyDescent="0.2"/>
  <sheetData>
    <row r="1" spans="1:13" x14ac:dyDescent="0.2">
      <c r="B1" t="s">
        <v>17</v>
      </c>
    </row>
    <row r="2" spans="1:13" x14ac:dyDescent="0.2">
      <c r="B2" t="s">
        <v>10</v>
      </c>
    </row>
    <row r="3" spans="1:13" x14ac:dyDescent="0.2">
      <c r="C3" t="s">
        <v>11</v>
      </c>
      <c r="D3" t="s">
        <v>12</v>
      </c>
      <c r="E3" t="s">
        <v>13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L3" t="s">
        <v>15</v>
      </c>
      <c r="M3" t="s">
        <v>16</v>
      </c>
    </row>
    <row r="4" spans="1:13" x14ac:dyDescent="0.2">
      <c r="A4">
        <v>2010</v>
      </c>
      <c r="B4" t="s">
        <v>0</v>
      </c>
      <c r="C4">
        <f ca="1">RANDBETWEEN(400,810)</f>
        <v>607</v>
      </c>
      <c r="D4">
        <f ca="1">RANDBETWEEN(50,210)</f>
        <v>112</v>
      </c>
      <c r="E4">
        <f ca="1">RANDBETWEEN(50,210)</f>
        <v>143</v>
      </c>
      <c r="F4">
        <f ca="1">D4/C4</f>
        <v>0.18451400329489293</v>
      </c>
      <c r="G4">
        <f ca="1">E4/C4</f>
        <v>0.23558484349258649</v>
      </c>
      <c r="H4">
        <f ca="1">RANDBETWEEN(400,810)</f>
        <v>582</v>
      </c>
      <c r="I4">
        <f ca="1">RANDBETWEEN(400,810)</f>
        <v>586</v>
      </c>
      <c r="J4">
        <f ca="1">RANDBETWEEN(400,810)</f>
        <v>512</v>
      </c>
      <c r="K4" t="s">
        <v>11</v>
      </c>
      <c r="L4">
        <f ca="1">RANDBETWEEN(400,810)</f>
        <v>618</v>
      </c>
      <c r="M4">
        <f ca="1">RANDBETWEEN(400,810)</f>
        <v>455</v>
      </c>
    </row>
    <row r="5" spans="1:13" x14ac:dyDescent="0.2">
      <c r="A5">
        <v>2011</v>
      </c>
      <c r="B5" t="s">
        <v>1</v>
      </c>
      <c r="C5">
        <f t="shared" ref="C5:C13" ca="1" si="0">RANDBETWEEN(400,810)</f>
        <v>576</v>
      </c>
      <c r="D5">
        <f t="shared" ref="D5:E13" ca="1" si="1">RANDBETWEEN(50,210)</f>
        <v>51</v>
      </c>
      <c r="E5">
        <f t="shared" ca="1" si="1"/>
        <v>152</v>
      </c>
      <c r="F5">
        <f t="shared" ref="F5:F13" ca="1" si="2">D5/C5</f>
        <v>8.8541666666666671E-2</v>
      </c>
      <c r="G5">
        <f t="shared" ref="G5:G13" ca="1" si="3">E5/C5</f>
        <v>0.2638888888888889</v>
      </c>
      <c r="H5">
        <f t="shared" ref="H5:J13" ca="1" si="4">RANDBETWEEN(400,810)</f>
        <v>451</v>
      </c>
      <c r="I5">
        <f t="shared" ca="1" si="4"/>
        <v>483</v>
      </c>
      <c r="J5">
        <f t="shared" ca="1" si="4"/>
        <v>737</v>
      </c>
      <c r="K5" t="s">
        <v>12</v>
      </c>
      <c r="L5">
        <f ca="1">RANDBETWEEN(50,210)</f>
        <v>115</v>
      </c>
      <c r="M5">
        <f ca="1">RANDBETWEEN(50,210)</f>
        <v>167</v>
      </c>
    </row>
    <row r="6" spans="1:13" x14ac:dyDescent="0.2">
      <c r="A6">
        <v>2012</v>
      </c>
      <c r="B6" t="s">
        <v>2</v>
      </c>
      <c r="C6">
        <f t="shared" ca="1" si="0"/>
        <v>635</v>
      </c>
      <c r="D6">
        <f t="shared" ca="1" si="1"/>
        <v>120</v>
      </c>
      <c r="E6">
        <f t="shared" ca="1" si="1"/>
        <v>88</v>
      </c>
      <c r="F6">
        <f t="shared" ca="1" si="2"/>
        <v>0.1889763779527559</v>
      </c>
      <c r="G6">
        <f t="shared" ca="1" si="3"/>
        <v>0.13858267716535433</v>
      </c>
      <c r="H6">
        <f t="shared" ca="1" si="4"/>
        <v>508</v>
      </c>
      <c r="I6">
        <f t="shared" ca="1" si="4"/>
        <v>753</v>
      </c>
      <c r="J6">
        <f t="shared" ca="1" si="4"/>
        <v>723</v>
      </c>
      <c r="K6" t="s">
        <v>13</v>
      </c>
      <c r="L6">
        <f ca="1">RANDBETWEEN(50,210)</f>
        <v>60</v>
      </c>
      <c r="M6">
        <f ca="1">RANDBETWEEN(50,210)</f>
        <v>155</v>
      </c>
    </row>
    <row r="7" spans="1:13" x14ac:dyDescent="0.2">
      <c r="A7">
        <v>2013</v>
      </c>
      <c r="B7" t="s">
        <v>3</v>
      </c>
      <c r="C7">
        <f t="shared" ca="1" si="0"/>
        <v>622</v>
      </c>
      <c r="D7">
        <f t="shared" ca="1" si="1"/>
        <v>200</v>
      </c>
      <c r="E7">
        <f t="shared" ca="1" si="1"/>
        <v>54</v>
      </c>
      <c r="F7">
        <f t="shared" ca="1" si="2"/>
        <v>0.32154340836012862</v>
      </c>
      <c r="G7">
        <f t="shared" ca="1" si="3"/>
        <v>8.6816720257234734E-2</v>
      </c>
      <c r="H7">
        <f t="shared" ca="1" si="4"/>
        <v>604</v>
      </c>
      <c r="I7">
        <f t="shared" ca="1" si="4"/>
        <v>757</v>
      </c>
      <c r="J7">
        <f t="shared" ca="1" si="4"/>
        <v>798</v>
      </c>
    </row>
    <row r="8" spans="1:13" x14ac:dyDescent="0.2">
      <c r="A8">
        <v>2014</v>
      </c>
      <c r="B8" t="s">
        <v>4</v>
      </c>
      <c r="C8">
        <f t="shared" ca="1" si="0"/>
        <v>431</v>
      </c>
      <c r="D8">
        <f t="shared" ca="1" si="1"/>
        <v>100</v>
      </c>
      <c r="E8">
        <f t="shared" ca="1" si="1"/>
        <v>153</v>
      </c>
      <c r="F8">
        <f t="shared" ca="1" si="2"/>
        <v>0.23201856148491878</v>
      </c>
      <c r="G8">
        <f t="shared" ca="1" si="3"/>
        <v>0.35498839907192575</v>
      </c>
      <c r="H8">
        <f t="shared" ca="1" si="4"/>
        <v>751</v>
      </c>
      <c r="I8">
        <f t="shared" ca="1" si="4"/>
        <v>521</v>
      </c>
      <c r="J8">
        <f t="shared" ca="1" si="4"/>
        <v>621</v>
      </c>
    </row>
    <row r="9" spans="1:13" x14ac:dyDescent="0.2">
      <c r="A9">
        <v>2015</v>
      </c>
      <c r="B9" t="s">
        <v>5</v>
      </c>
      <c r="C9">
        <f t="shared" ca="1" si="0"/>
        <v>452</v>
      </c>
      <c r="D9">
        <f t="shared" ca="1" si="1"/>
        <v>58</v>
      </c>
      <c r="E9">
        <f t="shared" ca="1" si="1"/>
        <v>56</v>
      </c>
      <c r="F9">
        <f t="shared" ca="1" si="2"/>
        <v>0.12831858407079647</v>
      </c>
      <c r="G9">
        <f t="shared" ca="1" si="3"/>
        <v>0.12389380530973451</v>
      </c>
      <c r="H9">
        <f t="shared" ca="1" si="4"/>
        <v>694</v>
      </c>
      <c r="I9">
        <f t="shared" ca="1" si="4"/>
        <v>612</v>
      </c>
      <c r="J9">
        <f t="shared" ca="1" si="4"/>
        <v>526</v>
      </c>
    </row>
    <row r="10" spans="1:13" x14ac:dyDescent="0.2">
      <c r="A10">
        <v>2016</v>
      </c>
      <c r="B10" t="s">
        <v>6</v>
      </c>
      <c r="C10">
        <f t="shared" ca="1" si="0"/>
        <v>448</v>
      </c>
      <c r="D10">
        <f t="shared" ca="1" si="1"/>
        <v>136</v>
      </c>
      <c r="E10">
        <f t="shared" ca="1" si="1"/>
        <v>193</v>
      </c>
      <c r="F10">
        <f t="shared" ca="1" si="2"/>
        <v>0.30357142857142855</v>
      </c>
      <c r="G10">
        <f t="shared" ca="1" si="3"/>
        <v>0.43080357142857145</v>
      </c>
      <c r="H10">
        <f t="shared" ca="1" si="4"/>
        <v>772</v>
      </c>
      <c r="I10">
        <f t="shared" ca="1" si="4"/>
        <v>732</v>
      </c>
      <c r="J10">
        <f t="shared" ca="1" si="4"/>
        <v>600</v>
      </c>
    </row>
    <row r="11" spans="1:13" x14ac:dyDescent="0.2">
      <c r="A11">
        <v>2017</v>
      </c>
      <c r="B11" t="s">
        <v>7</v>
      </c>
      <c r="C11">
        <f t="shared" ca="1" si="0"/>
        <v>432</v>
      </c>
      <c r="D11">
        <f t="shared" ca="1" si="1"/>
        <v>97</v>
      </c>
      <c r="E11">
        <f t="shared" ca="1" si="1"/>
        <v>51</v>
      </c>
      <c r="F11">
        <f t="shared" ca="1" si="2"/>
        <v>0.22453703703703703</v>
      </c>
      <c r="G11">
        <f t="shared" ca="1" si="3"/>
        <v>0.11805555555555555</v>
      </c>
      <c r="H11">
        <f t="shared" ca="1" si="4"/>
        <v>501</v>
      </c>
      <c r="I11">
        <f t="shared" ca="1" si="4"/>
        <v>683</v>
      </c>
      <c r="J11">
        <f t="shared" ca="1" si="4"/>
        <v>522</v>
      </c>
    </row>
    <row r="12" spans="1:13" x14ac:dyDescent="0.2">
      <c r="A12">
        <v>2018</v>
      </c>
      <c r="B12" t="s">
        <v>8</v>
      </c>
      <c r="C12">
        <f t="shared" ca="1" si="0"/>
        <v>554</v>
      </c>
      <c r="D12">
        <f t="shared" ca="1" si="1"/>
        <v>208</v>
      </c>
      <c r="E12">
        <f t="shared" ca="1" si="1"/>
        <v>167</v>
      </c>
      <c r="F12">
        <f t="shared" ca="1" si="2"/>
        <v>0.37545126353790614</v>
      </c>
      <c r="G12">
        <f t="shared" ca="1" si="3"/>
        <v>0.30144404332129965</v>
      </c>
      <c r="H12">
        <f t="shared" ca="1" si="4"/>
        <v>700</v>
      </c>
      <c r="I12">
        <f t="shared" ca="1" si="4"/>
        <v>764</v>
      </c>
      <c r="J12">
        <f t="shared" ca="1" si="4"/>
        <v>592</v>
      </c>
    </row>
    <row r="13" spans="1:13" x14ac:dyDescent="0.2">
      <c r="A13">
        <v>2019</v>
      </c>
      <c r="B13" t="s">
        <v>9</v>
      </c>
      <c r="C13">
        <f t="shared" ca="1" si="0"/>
        <v>614</v>
      </c>
      <c r="D13">
        <f t="shared" ca="1" si="1"/>
        <v>147</v>
      </c>
      <c r="E13">
        <f t="shared" ca="1" si="1"/>
        <v>154</v>
      </c>
      <c r="F13">
        <f t="shared" ca="1" si="2"/>
        <v>0.23941368078175895</v>
      </c>
      <c r="G13">
        <f t="shared" ca="1" si="3"/>
        <v>0.250814332247557</v>
      </c>
      <c r="H13">
        <f t="shared" ca="1" si="4"/>
        <v>809</v>
      </c>
      <c r="I13">
        <f t="shared" ca="1" si="4"/>
        <v>488</v>
      </c>
      <c r="J13">
        <f t="shared" ca="1" si="4"/>
        <v>533</v>
      </c>
    </row>
    <row r="14" spans="1:13" x14ac:dyDescent="0.2">
      <c r="C14">
        <f ca="1">SUM(C4:C13)</f>
        <v>5371</v>
      </c>
      <c r="D14">
        <f t="shared" ref="D14:E14" ca="1" si="5">SUM(D4:D13)</f>
        <v>1229</v>
      </c>
      <c r="E14">
        <f t="shared" ca="1" si="5"/>
        <v>1211</v>
      </c>
      <c r="G14" s="1" t="s">
        <v>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tabSelected="1" workbookViewId="0">
      <selection activeCell="F14" sqref="F14"/>
    </sheetView>
  </sheetViews>
  <sheetFormatPr defaultRowHeight="14.25" x14ac:dyDescent="0.2"/>
  <cols>
    <col min="3" max="3" width="16.875" customWidth="1"/>
    <col min="4" max="4" width="19.25" customWidth="1"/>
    <col min="5" max="5" width="12.5" customWidth="1"/>
    <col min="6" max="6" width="15.125" bestFit="1" customWidth="1"/>
  </cols>
  <sheetData>
    <row r="2" spans="2:7" x14ac:dyDescent="0.2"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</row>
    <row r="3" spans="2:7" x14ac:dyDescent="0.2">
      <c r="E3" t="s">
        <v>56</v>
      </c>
      <c r="F3" t="s">
        <v>57</v>
      </c>
      <c r="G3" t="s">
        <v>58</v>
      </c>
    </row>
    <row r="4" spans="2:7" x14ac:dyDescent="0.2">
      <c r="E4" t="s">
        <v>60</v>
      </c>
      <c r="F4" t="s">
        <v>11</v>
      </c>
    </row>
    <row r="5" spans="2:7" x14ac:dyDescent="0.2">
      <c r="E5" t="s">
        <v>61</v>
      </c>
      <c r="F5" t="s">
        <v>59</v>
      </c>
      <c r="G5" t="s">
        <v>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"/>
  <sheetViews>
    <sheetView workbookViewId="0">
      <selection activeCell="L57" sqref="L57"/>
    </sheetView>
  </sheetViews>
  <sheetFormatPr defaultRowHeight="14.25" x14ac:dyDescent="0.2"/>
  <cols>
    <col min="9" max="9" width="12.25" customWidth="1"/>
    <col min="10" max="10" width="18" customWidth="1"/>
    <col min="15" max="15" width="14" customWidth="1"/>
  </cols>
  <sheetData>
    <row r="1" spans="2:18" x14ac:dyDescent="0.2">
      <c r="B1" t="s">
        <v>24</v>
      </c>
    </row>
    <row r="4" spans="2:18" x14ac:dyDescent="0.2">
      <c r="B4" t="s">
        <v>23</v>
      </c>
    </row>
    <row r="7" spans="2:18" x14ac:dyDescent="0.2">
      <c r="B7" t="s">
        <v>25</v>
      </c>
      <c r="C7" t="s">
        <v>26</v>
      </c>
      <c r="E7" t="s">
        <v>27</v>
      </c>
      <c r="F7" t="s">
        <v>33</v>
      </c>
      <c r="H7" t="s">
        <v>34</v>
      </c>
      <c r="I7" t="s">
        <v>41</v>
      </c>
      <c r="J7" t="s">
        <v>42</v>
      </c>
      <c r="K7" t="s">
        <v>24</v>
      </c>
      <c r="M7" t="s">
        <v>43</v>
      </c>
      <c r="N7" t="s">
        <v>44</v>
      </c>
      <c r="O7" t="s">
        <v>45</v>
      </c>
      <c r="P7" t="s">
        <v>46</v>
      </c>
      <c r="Q7" t="s">
        <v>47</v>
      </c>
      <c r="R7" t="s">
        <v>48</v>
      </c>
    </row>
    <row r="8" spans="2:18" x14ac:dyDescent="0.2">
      <c r="B8">
        <f ca="1">RANDBETWEEN(50,210)</f>
        <v>51</v>
      </c>
      <c r="C8">
        <f ca="1">RANDBETWEEN(50,210)</f>
        <v>117</v>
      </c>
      <c r="E8" t="s">
        <v>28</v>
      </c>
      <c r="F8">
        <f ca="1">RANDBETWEEN(50,210)</f>
        <v>163</v>
      </c>
      <c r="H8" t="s">
        <v>35</v>
      </c>
      <c r="I8">
        <f ca="1">RANDBETWEEN(50,210)</f>
        <v>64</v>
      </c>
      <c r="J8">
        <f t="shared" ref="J8:K13" ca="1" si="0">RANDBETWEEN(50,210)</f>
        <v>82</v>
      </c>
      <c r="K8">
        <f t="shared" ca="1" si="0"/>
        <v>206</v>
      </c>
      <c r="M8" t="s">
        <v>28</v>
      </c>
      <c r="N8" t="s">
        <v>35</v>
      </c>
      <c r="O8">
        <f ca="1">RANDBETWEEN(0,100)</f>
        <v>73</v>
      </c>
      <c r="P8">
        <f t="shared" ref="P8:R13" ca="1" si="1">RANDBETWEEN(0,100)</f>
        <v>5</v>
      </c>
      <c r="Q8">
        <f t="shared" ca="1" si="1"/>
        <v>35</v>
      </c>
      <c r="R8">
        <f t="shared" ca="1" si="1"/>
        <v>22</v>
      </c>
    </row>
    <row r="9" spans="2:18" x14ac:dyDescent="0.2">
      <c r="E9" t="s">
        <v>29</v>
      </c>
      <c r="F9">
        <f t="shared" ref="F9:F12" ca="1" si="2">RANDBETWEEN(50,210)</f>
        <v>99</v>
      </c>
      <c r="H9" t="s">
        <v>36</v>
      </c>
      <c r="I9">
        <f t="shared" ref="I9:I13" ca="1" si="3">RANDBETWEEN(50,210)</f>
        <v>117</v>
      </c>
      <c r="J9">
        <f t="shared" ca="1" si="0"/>
        <v>134</v>
      </c>
      <c r="K9">
        <f t="shared" ca="1" si="0"/>
        <v>147</v>
      </c>
      <c r="M9" t="s">
        <v>29</v>
      </c>
      <c r="N9" t="s">
        <v>36</v>
      </c>
      <c r="O9">
        <f t="shared" ref="O9:O13" ca="1" si="4">RANDBETWEEN(0,100)</f>
        <v>90</v>
      </c>
      <c r="P9">
        <f t="shared" ca="1" si="1"/>
        <v>25</v>
      </c>
      <c r="Q9">
        <f t="shared" ca="1" si="1"/>
        <v>45</v>
      </c>
      <c r="R9">
        <f t="shared" ca="1" si="1"/>
        <v>14</v>
      </c>
    </row>
    <row r="10" spans="2:18" x14ac:dyDescent="0.2">
      <c r="E10" t="s">
        <v>30</v>
      </c>
      <c r="F10">
        <f t="shared" ca="1" si="2"/>
        <v>145</v>
      </c>
      <c r="H10" t="s">
        <v>37</v>
      </c>
      <c r="I10">
        <f t="shared" ca="1" si="3"/>
        <v>127</v>
      </c>
      <c r="J10">
        <f t="shared" ca="1" si="0"/>
        <v>131</v>
      </c>
      <c r="K10">
        <f t="shared" ca="1" si="0"/>
        <v>122</v>
      </c>
      <c r="M10" t="s">
        <v>30</v>
      </c>
      <c r="N10" t="s">
        <v>37</v>
      </c>
      <c r="O10">
        <f t="shared" ca="1" si="4"/>
        <v>99</v>
      </c>
      <c r="P10">
        <f t="shared" ca="1" si="1"/>
        <v>79</v>
      </c>
      <c r="Q10">
        <f t="shared" ca="1" si="1"/>
        <v>75</v>
      </c>
      <c r="R10">
        <f t="shared" ca="1" si="1"/>
        <v>26</v>
      </c>
    </row>
    <row r="11" spans="2:18" x14ac:dyDescent="0.2">
      <c r="E11" t="s">
        <v>31</v>
      </c>
      <c r="F11">
        <f t="shared" ca="1" si="2"/>
        <v>207</v>
      </c>
      <c r="H11" t="s">
        <v>38</v>
      </c>
      <c r="I11">
        <f t="shared" ca="1" si="3"/>
        <v>57</v>
      </c>
      <c r="J11">
        <f t="shared" ca="1" si="0"/>
        <v>116</v>
      </c>
      <c r="K11">
        <f t="shared" ca="1" si="0"/>
        <v>102</v>
      </c>
      <c r="M11" t="s">
        <v>31</v>
      </c>
      <c r="N11" t="s">
        <v>38</v>
      </c>
      <c r="O11">
        <f t="shared" ca="1" si="4"/>
        <v>15</v>
      </c>
      <c r="P11">
        <f t="shared" ca="1" si="1"/>
        <v>44</v>
      </c>
      <c r="Q11">
        <f t="shared" ca="1" si="1"/>
        <v>2</v>
      </c>
      <c r="R11">
        <f t="shared" ca="1" si="1"/>
        <v>13</v>
      </c>
    </row>
    <row r="12" spans="2:18" x14ac:dyDescent="0.2">
      <c r="E12" t="s">
        <v>32</v>
      </c>
      <c r="F12">
        <f t="shared" ca="1" si="2"/>
        <v>191</v>
      </c>
      <c r="H12" t="s">
        <v>39</v>
      </c>
      <c r="I12">
        <f t="shared" ca="1" si="3"/>
        <v>82</v>
      </c>
      <c r="J12">
        <f t="shared" ca="1" si="0"/>
        <v>205</v>
      </c>
      <c r="K12">
        <f t="shared" ca="1" si="0"/>
        <v>113</v>
      </c>
      <c r="M12" t="s">
        <v>32</v>
      </c>
      <c r="N12" t="s">
        <v>39</v>
      </c>
      <c r="O12">
        <f t="shared" ca="1" si="4"/>
        <v>59</v>
      </c>
      <c r="P12">
        <f t="shared" ca="1" si="1"/>
        <v>52</v>
      </c>
      <c r="Q12">
        <f t="shared" ca="1" si="1"/>
        <v>100</v>
      </c>
      <c r="R12">
        <f t="shared" ca="1" si="1"/>
        <v>47</v>
      </c>
    </row>
    <row r="13" spans="2:18" x14ac:dyDescent="0.2">
      <c r="H13" t="s">
        <v>40</v>
      </c>
      <c r="I13">
        <f t="shared" ca="1" si="3"/>
        <v>181</v>
      </c>
      <c r="J13">
        <f t="shared" ca="1" si="0"/>
        <v>90</v>
      </c>
      <c r="K13">
        <f t="shared" ca="1" si="0"/>
        <v>156</v>
      </c>
      <c r="M13" t="s">
        <v>49</v>
      </c>
      <c r="N13" t="s">
        <v>40</v>
      </c>
      <c r="O13">
        <f t="shared" ca="1" si="4"/>
        <v>84</v>
      </c>
      <c r="P13">
        <f t="shared" ca="1" si="1"/>
        <v>83</v>
      </c>
      <c r="Q13">
        <f t="shared" ca="1" si="1"/>
        <v>73</v>
      </c>
      <c r="R13">
        <f t="shared" ca="1" si="1"/>
        <v>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工程分析</vt:lpstr>
      <vt:lpstr>Sheet1</vt:lpstr>
      <vt:lpstr>售后400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高祥云</dc:creator>
  <cp:lastModifiedBy>Windows 用户</cp:lastModifiedBy>
  <dcterms:created xsi:type="dcterms:W3CDTF">2019-06-09T13:11:27Z</dcterms:created>
  <dcterms:modified xsi:type="dcterms:W3CDTF">2019-06-19T13:57:27Z</dcterms:modified>
</cp:coreProperties>
</file>