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8F1687D6-6275-4E79-B476-BEA19591BE42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" l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<sst xmlns="http://schemas.openxmlformats.org/spreadsheetml/2006/main" count="1416" uniqueCount="743">
  <si>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</si>
  <si>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</si>
  <si>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</si>
  <si>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</si>
  <si>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</si>
  <si>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</si>
  <si>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</si>
  <si>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</si>
  <si>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</si>
  <si>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</si>
  <si>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</si>
  <si>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</si>
  <si>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</si>
  <si>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</si>
  <si>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</si>
  <si>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</si>
  <si>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</si>
  <si>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</si>
  <si>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</si>
  <si>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</si>
  <si>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</si>
  <si>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</si>
  <si>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</si>
  <si>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</si>
  <si>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</si>
  <si>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</si>
  <si>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</si>
  <si>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</si>
  <si>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</si>
  <si>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</si>
  <si>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</si>
  <si>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</si>
  <si>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</si>
  <si>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</si>
  <si>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</si>
  <si>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</si>
  <si>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</si>
  <si>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</si>
  <si>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</si>
  <si>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</si>
  <si>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</si>
  <si>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</si>
  <si>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</si>
  <si>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</si>
  <si>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</si>
  <si>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</si>
  <si>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</si>
  <si>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</si>
  <si>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</si>
  <si>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</si>
  <si>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</si>
  <si>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</si>
  <si>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</si>
  <si>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</si>
  <si>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</si>
  <si>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</si>
  <si>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</si>
  <si>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</si>
  <si>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</si>
  <si>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</si>
  <si>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</si>
  <si>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</si>
  <si>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</si>
  <si>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</si>
  <si>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</si>
  <si>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</si>
  <si>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</si>
  <si>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</si>
  <si>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</si>
  <si>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</si>
  <si>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</si>
  <si>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</si>
  <si>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</si>
  <si>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</si>
  <si>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</si>
  <si>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</si>
  <si>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</si>
  <si>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</si>
  <si>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</si>
  <si>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</si>
  <si>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</si>
  <si>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</si>
  <si>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</si>
  <si>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</si>
  <si>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</si>
  <si>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</si>
  <si>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</si>
  <si>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</si>
  <si>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</si>
  <si>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</si>
  <si>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</si>
  <si>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</si>
  <si>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</si>
  <si>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</si>
  <si>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</si>
  <si>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</si>
  <si>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</si>
  <si>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</si>
  <si>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</si>
  <si>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</si>
  <si>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</si>
  <si>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</si>
  <si>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</si>
  <si>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</si>
  <si>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</si>
  <si>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</si>
  <si>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</si>
  <si>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</si>
  <si>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</si>
  <si>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</si>
  <si>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</si>
  <si>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</si>
  <si>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</si>
  <si>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</si>
  <si>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</si>
  <si>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</si>
  <si>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</si>
  <si>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</si>
  <si>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</si>
  <si>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</si>
  <si>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</si>
  <si>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</si>
  <si>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</si>
  <si>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</si>
  <si>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</si>
  <si>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</si>
  <si>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</si>
  <si>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</si>
  <si>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</si>
  <si>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</si>
  <si>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</si>
  <si>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</si>
  <si>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</si>
  <si>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</si>
  <si>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</si>
  <si>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</si>
  <si>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</si>
  <si>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</si>
  <si>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</si>
  <si>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</si>
  <si>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</si>
  <si>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</si>
  <si>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</si>
  <si>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</si>
  <si>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</si>
  <si>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</si>
  <si>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</si>
  <si>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</si>
  <si>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</si>
  <si>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</si>
  <si>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</si>
  <si>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</si>
  <si>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</si>
  <si>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</si>
  <si>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</si>
  <si>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</si>
  <si>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</si>
  <si>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</si>
  <si>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</si>
  <si>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</si>
  <si>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</si>
  <si>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</si>
  <si>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</si>
  <si>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</si>
  <si>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</si>
  <si>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</si>
  <si>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</si>
  <si>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</si>
  <si>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</si>
  <si>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</si>
  <si>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</si>
  <si>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</si>
  <si>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</si>
  <si>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</si>
  <si>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</si>
  <si>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</si>
  <si>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</si>
  <si>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</si>
  <si>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</si>
  <si>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</si>
  <si>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</si>
  <si>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</si>
  <si>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</si>
  <si>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</si>
  <si>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</si>
  <si>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</si>
  <si>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</si>
  <si>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</si>
  <si>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</si>
  <si>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</si>
  <si>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</si>
  <si>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</si>
  <si>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</si>
  <si>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</si>
  <si>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</si>
  <si>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</si>
  <si>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</si>
  <si>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</si>
  <si>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</si>
  <si>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</si>
  <si>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</si>
  <si>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</si>
  <si>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</si>
  <si>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</si>
  <si>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</si>
  <si>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</si>
  <si>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</si>
  <si>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</si>
  <si>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</si>
  <si>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</si>
  <si>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</si>
  <si>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</si>
  <si>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</si>
  <si>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</si>
  <si>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</si>
  <si>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</si>
  <si>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</si>
  <si>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</si>
  <si>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</si>
  <si>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</si>
  <si>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</si>
  <si>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</si>
  <si>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</si>
  <si>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</si>
  <si>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</si>
  <si>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</si>
  <si>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</si>
  <si>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</si>
  <si>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</si>
  <si>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</si>
  <si>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</si>
  <si>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</si>
  <si>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</si>
  <si>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</si>
  <si>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</si>
  <si>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</si>
  <si>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</si>
  <si>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</si>
  <si>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</si>
  <si>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</si>
  <si>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</si>
  <si>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</si>
  <si>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</si>
  <si>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</si>
  <si>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</si>
  <si>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</si>
  <si>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</si>
  <si>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</si>
  <si>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</si>
  <si>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</si>
  <si>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</si>
  <si>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</si>
  <si>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</si>
  <si>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</si>
  <si>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</si>
  <si>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</si>
  <si>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</si>
  <si>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</si>
  <si>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</si>
  <si>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</si>
  <si>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</si>
  <si>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</si>
  <si>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</si>
  <si>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</si>
  <si>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</si>
  <si>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</si>
  <si>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</si>
  <si>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</si>
  <si>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</si>
  <si>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</si>
  <si>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</si>
  <si>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</si>
  <si>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</si>
  <si>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</si>
  <si>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</si>
  <si>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</si>
  <si>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</si>
  <si>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</si>
  <si>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</si>
  <si>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</si>
  <si>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</si>
  <si>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</si>
  <si>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</si>
  <si>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</si>
  <si>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</si>
  <si>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</si>
  <si>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</si>
  <si>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</si>
  <si>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</si>
  <si>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</si>
  <si>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</si>
  <si>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</si>
  <si>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</si>
  <si>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</si>
  <si>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</si>
  <si>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</si>
  <si>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</si>
  <si>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</si>
  <si>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</si>
  <si>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</si>
  <si>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</si>
  <si>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</si>
  <si>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</si>
  <si>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</si>
  <si>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</si>
  <si>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</si>
  <si>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</si>
  <si>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</si>
  <si>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</si>
  <si>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</si>
  <si>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</si>
  <si>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</si>
  <si>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</si>
  <si>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</si>
  <si>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</si>
  <si>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</si>
  <si>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</si>
  <si>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</si>
  <si>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</si>
  <si>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</si>
  <si>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</si>
  <si>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</si>
  <si>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</si>
  <si>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</si>
  <si>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</si>
  <si>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</si>
  <si>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</si>
  <si>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</si>
  <si>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</si>
  <si>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</si>
  <si>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</si>
  <si>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</si>
  <si>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</si>
  <si>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</si>
  <si>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</si>
  <si>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</si>
  <si>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</si>
  <si>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</si>
  <si>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</si>
  <si>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</si>
  <si>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</si>
  <si>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</si>
  <si>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</si>
  <si>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</si>
  <si>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</si>
  <si>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</si>
  <si>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</si>
  <si>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</si>
  <si>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</si>
  <si>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</si>
  <si>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</si>
  <si>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</si>
  <si>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</si>
  <si>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</si>
  <si>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</si>
  <si>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</si>
  <si>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</si>
  <si>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</si>
  <si>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</si>
  <si>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</si>
  <si>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</si>
  <si>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</si>
  <si>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</si>
  <si>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</si>
  <si>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</si>
  <si>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</si>
  <si>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</si>
  <si>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</si>
  <si>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</si>
  <si>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</si>
  <si>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</si>
  <si>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</si>
  <si>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</si>
  <si>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</si>
  <si>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</si>
  <si>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</si>
  <si>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</si>
  <si>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</si>
  <si>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</si>
  <si>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</si>
  <si>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</si>
  <si>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</si>
  <si>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</si>
  <si>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</si>
  <si>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</si>
  <si>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</si>
  <si>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</si>
  <si>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</si>
  <si>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</si>
  <si>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</si>
  <si>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</si>
  <si>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</si>
  <si>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</si>
  <si>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</si>
  <si>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</si>
  <si>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</si>
  <si>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</si>
  <si>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</si>
  <si>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</si>
  <si>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</si>
  <si>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</si>
  <si>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</si>
  <si>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</si>
  <si>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</si>
  <si>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</si>
  <si>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</si>
  <si>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</si>
  <si>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</si>
  <si>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</si>
  <si>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</si>
  <si>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</si>
  <si>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</si>
  <si>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</si>
  <si>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</si>
  <si>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</si>
  <si>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</si>
  <si>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</si>
  <si>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</si>
  <si>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</si>
  <si>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</si>
  <si>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</si>
  <si>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</si>
  <si>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</si>
  <si>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</si>
  <si>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</si>
  <si>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</si>
  <si>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</si>
  <si>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</si>
  <si>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</si>
  <si>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</si>
  <si>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</si>
  <si>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</si>
  <si>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</si>
  <si>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</si>
  <si>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</si>
  <si>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</si>
  <si>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</si>
  <si>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</si>
  <si>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</si>
  <si>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</si>
  <si>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</si>
  <si>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</si>
  <si>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</si>
  <si>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</si>
  <si>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</si>
  <si>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</si>
  <si>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</si>
  <si>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</si>
  <si>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</si>
  <si>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</si>
  <si>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</si>
  <si>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</si>
  <si>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</si>
  <si>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</si>
  <si>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</si>
  <si>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</si>
  <si>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</si>
  <si>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</si>
  <si>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</si>
  <si>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</si>
  <si>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</si>
  <si>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</si>
  <si>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</si>
  <si>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</si>
  <si>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</si>
  <si>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</si>
  <si>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</si>
  <si>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</si>
  <si>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</si>
  <si>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</si>
  <si>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</si>
  <si>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</si>
  <si>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</si>
  <si>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</si>
  <si>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</si>
  <si>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</si>
  <si>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</si>
  <si>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</si>
  <si>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</si>
  <si>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</si>
  <si>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</si>
  <si>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</si>
  <si>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</si>
  <si>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</si>
  <si>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</si>
  <si>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</si>
  <si>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</si>
  <si>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</si>
  <si>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</si>
  <si>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</si>
  <si>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</si>
  <si>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</si>
  <si>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</si>
  <si>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</si>
  <si>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</si>
  <si>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</si>
  <si>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</si>
  <si>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</si>
  <si>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</si>
  <si>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</si>
  <si>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</si>
  <si>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</si>
  <si>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</si>
  <si>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</si>
  <si>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</si>
  <si>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</si>
  <si>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</si>
  <si>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</si>
  <si>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</si>
  <si>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</si>
  <si>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</si>
  <si>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</si>
  <si>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</si>
  <si>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</si>
  <si>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</si>
  <si>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</si>
  <si>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</si>
  <si>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</si>
  <si>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</si>
  <si>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</si>
  <si>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</si>
  <si>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</si>
  <si>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</si>
  <si>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</si>
  <si>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</si>
  <si>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</si>
  <si>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</si>
  <si>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</si>
  <si>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</si>
  <si>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</si>
  <si>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</si>
  <si>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</si>
  <si>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</si>
  <si>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</si>
  <si>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</si>
  <si>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</si>
  <si>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</si>
  <si>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</si>
  <si>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</si>
  <si>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</si>
  <si>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</si>
  <si>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</si>
  <si>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</si>
  <si>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</si>
  <si>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</si>
  <si>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</si>
  <si>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</si>
  <si>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</si>
  <si>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</si>
  <si>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</si>
  <si>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</si>
  <si>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</si>
  <si>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</si>
  <si>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</si>
  <si>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</si>
  <si>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</si>
  <si>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</si>
  <si>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</si>
  <si>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</si>
  <si>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</si>
  <si>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</si>
  <si>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</si>
  <si>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</si>
  <si>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</si>
  <si>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</si>
  <si>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</si>
  <si>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</si>
  <si>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</si>
  <si>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</si>
  <si>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</si>
  <si>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</si>
  <si>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</si>
  <si>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</si>
  <si>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</si>
  <si>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</si>
  <si>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</si>
  <si>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</si>
  <si>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</si>
  <si>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</si>
  <si>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</si>
  <si>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</si>
  <si>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</si>
  <si>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</si>
  <si>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</si>
  <si>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</si>
  <si>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</si>
  <si>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</si>
  <si>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</si>
  <si>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</si>
  <si>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</si>
  <si>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</si>
  <si>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</si>
  <si>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</si>
  <si>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</si>
  <si>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</si>
  <si>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</si>
  <si>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</si>
  <si>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</si>
  <si>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</si>
  <si>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</si>
  <si>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</si>
  <si>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</si>
  <si>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</si>
  <si>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</si>
  <si>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</si>
  <si>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</si>
  <si>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</si>
  <si>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</si>
  <si>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</si>
  <si>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</si>
  <si>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</si>
  <si>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</si>
  <si>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</si>
  <si>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</si>
  <si>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</si>
  <si>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</si>
  <si>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</si>
  <si>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</si>
  <si>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</si>
  <si>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</si>
  <si>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</si>
  <si>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</si>
  <si>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</si>
  <si>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</si>
  <si>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</si>
  <si>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</si>
  <si>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</si>
  <si>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</si>
  <si>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</si>
  <si>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</si>
  <si>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</si>
  <si>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</si>
  <si>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</si>
  <si>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</si>
  <si>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</si>
  <si>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</si>
  <si>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</si>
  <si>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</si>
  <si>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</si>
  <si>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</si>
  <si>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</si>
  <si>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</si>
  <si>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</si>
  <si>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</si>
  <si>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</si>
  <si>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</si>
  <si>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</si>
  <si>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</si>
  <si>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</si>
  <si>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</si>
  <si>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</si>
  <si>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</si>
  <si>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</si>
  <si>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</si>
  <si>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₹2.8 Crore for 0.5% equity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</si>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</sst>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303" Type="http://schemas.openxmlformats.org/officeDocument/2006/relationships/hyperlink" Target="https://in.linkedin.com/company/ekatrahandmadecollective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45" Type="http://schemas.openxmlformats.org/officeDocument/2006/relationships/hyperlink" Target="https://www.instagram.com/bullspree_/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247" Type="http://schemas.openxmlformats.org/officeDocument/2006/relationships/hyperlink" Target="https://www.econiture.com/" TargetMode="External"/><Relationship Id="rId107" Type="http://schemas.openxmlformats.org/officeDocument/2006/relationships/hyperlink" Target="http://bhaskarspuranpolighar.in/" TargetMode="External"/><Relationship Id="rId268" Type="http://schemas.openxmlformats.org/officeDocument/2006/relationships/hyperlink" Target="https://tejnaksh.com/" TargetMode="External"/><Relationship Id="rId289" Type="http://schemas.openxmlformats.org/officeDocument/2006/relationships/hyperlink" Target="https://avimeeherbal.com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35" Type="http://schemas.openxmlformats.org/officeDocument/2006/relationships/hyperlink" Target="https://in.linkedin.com/company/pmvelectric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37" Type="http://schemas.openxmlformats.org/officeDocument/2006/relationships/hyperlink" Target="https://www.instagram.com/kyari_innovations/" TargetMode="External"/><Relationship Id="rId258" Type="http://schemas.openxmlformats.org/officeDocument/2006/relationships/hyperlink" Target="https://www.dobiee.com/" TargetMode="External"/><Relationship Id="rId279" Type="http://schemas.openxmlformats.org/officeDocument/2006/relationships/hyperlink" Target="https://www.facebook.com/Sepal.Auto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25" Type="http://schemas.openxmlformats.org/officeDocument/2006/relationships/hyperlink" Target="https://www.instagram.com/sahillshaha/?hl=en" TargetMode="External"/><Relationship Id="rId346" Type="http://schemas.openxmlformats.org/officeDocument/2006/relationships/hyperlink" Target="https://twitter.com/Bullspree_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71" Type="http://schemas.openxmlformats.org/officeDocument/2006/relationships/hyperlink" Target="https://www.linkedin.com/company/credmate/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48" Type="http://schemas.openxmlformats.org/officeDocument/2006/relationships/hyperlink" Target="https://www.youtube.com/channel/UCZ3dxaTvSm5UIRq4bTDlwuQ" TargetMode="External"/><Relationship Id="rId269" Type="http://schemas.openxmlformats.org/officeDocument/2006/relationships/hyperlink" Target="https://tejnaksh.com/" TargetMode="External"/><Relationship Id="rId12" Type="http://schemas.openxmlformats.org/officeDocument/2006/relationships/hyperlink" Target="https://in.linkedin.com/company/dorje-teas" TargetMode="External"/><Relationship Id="rId33" Type="http://schemas.openxmlformats.org/officeDocument/2006/relationships/hyperlink" Target="https://atmospherestudio.in/" TargetMode="External"/><Relationship Id="rId108" Type="http://schemas.openxmlformats.org/officeDocument/2006/relationships/hyperlink" Target="https://www.youtube.com/channel/UCZgq0kHCr8COZd-lnGnmz9w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15" Type="http://schemas.openxmlformats.org/officeDocument/2006/relationships/hyperlink" Target="https://www.facebook.com/neomotionlife" TargetMode="External"/><Relationship Id="rId336" Type="http://schemas.openxmlformats.org/officeDocument/2006/relationships/hyperlink" Target="https://twitter.com/pmvelectric" TargetMode="External"/><Relationship Id="rId54" Type="http://schemas.openxmlformats.org/officeDocument/2006/relationships/hyperlink" Target="https://www.instagram.com/patilkaki/" TargetMode="External"/><Relationship Id="rId75" Type="http://schemas.openxmlformats.org/officeDocument/2006/relationships/hyperlink" Target="https://www.organicsmokes.co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61" Type="http://schemas.openxmlformats.org/officeDocument/2006/relationships/hyperlink" Target="https://www.instagram.com/coezysleep/" TargetMode="External"/><Relationship Id="rId182" Type="http://schemas.openxmlformats.org/officeDocument/2006/relationships/hyperlink" Target="https://www.facebook.com/profile.php?id=100063753222970" TargetMode="External"/><Relationship Id="rId217" Type="http://schemas.openxmlformats.org/officeDocument/2006/relationships/hyperlink" Target="https://www.insidefpv.com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259" Type="http://schemas.openxmlformats.org/officeDocument/2006/relationships/hyperlink" Target="https://www.fastbeetle.com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26" Type="http://schemas.openxmlformats.org/officeDocument/2006/relationships/hyperlink" Target="https://www.instagram.com/sahillshaha/?hl=en" TargetMode="External"/><Relationship Id="rId347" Type="http://schemas.openxmlformats.org/officeDocument/2006/relationships/hyperlink" Target="https://www.linkedin.com/company/bullspree/" TargetMode="External"/><Relationship Id="rId44" Type="http://schemas.openxmlformats.org/officeDocument/2006/relationships/hyperlink" Target="https://www.youtube.com/user/girgitstore" TargetMode="External"/><Relationship Id="rId65" Type="http://schemas.openxmlformats.org/officeDocument/2006/relationships/hyperlink" Target="https://www.instagram.com/winstonindia.official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51" Type="http://schemas.openxmlformats.org/officeDocument/2006/relationships/hyperlink" Target="https://www.nestroots.com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28" Type="http://schemas.openxmlformats.org/officeDocument/2006/relationships/hyperlink" Target="https://www.angrakhaa.com/" TargetMode="External"/><Relationship Id="rId249" Type="http://schemas.openxmlformats.org/officeDocument/2006/relationships/hyperlink" Target="https://www.facebook.com/econiture.recycle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281" Type="http://schemas.openxmlformats.org/officeDocument/2006/relationships/hyperlink" Target="https://twitter.com/sepal_auto" TargetMode="External"/><Relationship Id="rId316" Type="http://schemas.openxmlformats.org/officeDocument/2006/relationships/hyperlink" Target="https://www.instagram.com/neomotionlife" TargetMode="External"/><Relationship Id="rId337" Type="http://schemas.openxmlformats.org/officeDocument/2006/relationships/hyperlink" Target="https://spice-story.in/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48" Type="http://schemas.openxmlformats.org/officeDocument/2006/relationships/hyperlink" Target="https://www.youtube.com/channel/UCHaIEuocTfP6MYiuq3L7J1A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240" Type="http://schemas.openxmlformats.org/officeDocument/2006/relationships/hyperlink" Target="https://kyari.in/" TargetMode="External"/><Relationship Id="rId261" Type="http://schemas.openxmlformats.org/officeDocument/2006/relationships/hyperlink" Target="https://www.instagram.com/fastbeetle_" TargetMode="External"/><Relationship Id="rId14" Type="http://schemas.openxmlformats.org/officeDocument/2006/relationships/hyperlink" Target="https://www.instagram.com/loverecode/?hl=en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17" Type="http://schemas.openxmlformats.org/officeDocument/2006/relationships/hyperlink" Target="https://www.linkedin.com/company/neomotionlife/" TargetMode="External"/><Relationship Id="rId338" Type="http://schemas.openxmlformats.org/officeDocument/2006/relationships/hyperlink" Target="https://youtube.com/c/SpiceStoryIndia" TargetMode="External"/><Relationship Id="rId8" Type="http://schemas.openxmlformats.org/officeDocument/2006/relationships/hyperlink" Target="https://www.youtube.com/channel/UCUNwm8vKpYm3tmrrnHrqiCw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219" Type="http://schemas.openxmlformats.org/officeDocument/2006/relationships/hyperlink" Target="https://www.instagram.com/inside_fpv/" TargetMode="External"/><Relationship Id="rId230" Type="http://schemas.openxmlformats.org/officeDocument/2006/relationships/hyperlink" Target="https://www.youtube.com/diabexy" TargetMode="External"/><Relationship Id="rId251" Type="http://schemas.openxmlformats.org/officeDocument/2006/relationships/hyperlink" Target="https://twitter.com/econiture_recyc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28" Type="http://schemas.openxmlformats.org/officeDocument/2006/relationships/hyperlink" Target="https://www.instagram.com/sahillshaha/?hl=en" TargetMode="External"/><Relationship Id="rId349" Type="http://schemas.openxmlformats.org/officeDocument/2006/relationships/printerSettings" Target="../printerSettings/printerSettings1.bin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0" Type="http://schemas.openxmlformats.org/officeDocument/2006/relationships/hyperlink" Target="https://www.linkedin.com/company/inside-fpv/mycompany/" TargetMode="External"/><Relationship Id="rId225" Type="http://schemas.openxmlformats.org/officeDocument/2006/relationships/hyperlink" Target="https://instagram.com/angrakhaa" TargetMode="External"/><Relationship Id="rId241" Type="http://schemas.openxmlformats.org/officeDocument/2006/relationships/hyperlink" Target="https://moppfoods.com/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3" Type="http://schemas.openxmlformats.org/officeDocument/2006/relationships/hyperlink" Target="https://www.neomotion.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334" Type="http://schemas.openxmlformats.org/officeDocument/2006/relationships/hyperlink" Target="https://www.facebook.com/PMVElectric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59"/>
  <sheetViews>
    <sheetView tabSelected="1" topLeftCell="AK43" workbookViewId="0">
      <selection activeCell="AQ59" sqref="AQ59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7" si="0">COUNTIF(AB:AB,AO2)</f>
        <v>14</v>
      </c>
      <c r="AR2" t="s">
        <v>86</v>
      </c>
      <c r="AS2">
        <f>COUNTIF(L:L,AR2)</f>
        <v>42</v>
      </c>
      <c r="AU2" t="s">
        <v>254</v>
      </c>
      <c r="AV2">
        <f>COUNTIF(T:T,"1")</f>
        <v>16</v>
      </c>
      <c r="AX2" t="s">
        <v>260</v>
      </c>
      <c r="AY2">
        <f>COUNTIF(S:S,"0")</f>
        <v>16</v>
      </c>
      <c r="BA2" t="s">
        <v>12</v>
      </c>
      <c r="BB2">
        <f>COUNTIF(M:M,"Y")</f>
        <v>15</v>
      </c>
      <c r="BD2" t="s">
        <v>270</v>
      </c>
      <c r="BE2">
        <f>COUNTIF(U:U,BD2)</f>
        <v>11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59" si="1">SUM(COUNTIF(M3:R3, "Y"))</f>
        <v>3</v>
      </c>
      <c r="T3">
        <f t="shared" ref="T3:T59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59" si="4" xml:space="preserve"> (( E3/F3 ) * 100) / 10000000</f>
        <v>6</v>
      </c>
      <c r="AL3">
        <f t="shared" ref="AL3:AL59" si="5">IFERROR(((H3/I3)*100)/10000000, 0)</f>
        <v>2</v>
      </c>
      <c r="AO3" t="s">
        <v>347</v>
      </c>
      <c r="AP3">
        <f t="shared" si="0"/>
        <v>4</v>
      </c>
      <c r="AR3" t="s">
        <v>73</v>
      </c>
      <c r="AS3">
        <f>COUNTIF(L:L,AR3)</f>
        <v>16</v>
      </c>
      <c r="AU3" t="s">
        <v>255</v>
      </c>
      <c r="AV3">
        <f>COUNTIF(T:T,"2")</f>
        <v>28</v>
      </c>
      <c r="AX3" t="s">
        <v>261</v>
      </c>
      <c r="AY3">
        <f>COUNTIF(S:S,"1")</f>
        <v>20</v>
      </c>
      <c r="BA3" t="s">
        <v>11</v>
      </c>
      <c r="BB3">
        <f>COUNTIF(N:N,"Y")</f>
        <v>9</v>
      </c>
      <c r="BD3" t="s">
        <v>272</v>
      </c>
      <c r="BE3">
        <f t="shared" ref="BE3:BE6" si="6">COUNTIF(U:U,BD3)</f>
        <v>20</v>
      </c>
      <c r="BG3">
        <f t="shared" ref="BG3:BG59" si="7">E3/100000</f>
        <v>30</v>
      </c>
      <c r="BH3">
        <f t="shared" ref="BH3:BH59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5</v>
      </c>
      <c r="AU4" t="s">
        <v>256</v>
      </c>
      <c r="AV4">
        <f>COUNTIF(T:T,"3")</f>
        <v>10</v>
      </c>
      <c r="AX4" t="s">
        <v>262</v>
      </c>
      <c r="AY4">
        <f>COUNTIF(S:S,"2")</f>
        <v>17</v>
      </c>
      <c r="BA4" t="s">
        <v>15</v>
      </c>
      <c r="BB4">
        <f>COUNTIF(O:O,"Y")</f>
        <v>7</v>
      </c>
      <c r="BD4" t="s">
        <v>271</v>
      </c>
      <c r="BE4">
        <f t="shared" si="6"/>
        <v>16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4</v>
      </c>
      <c r="AU5" t="s">
        <v>257</v>
      </c>
      <c r="AV5">
        <f>COUNTIF(T:T,"4")</f>
        <v>3</v>
      </c>
      <c r="AX5" t="s">
        <v>263</v>
      </c>
      <c r="AY5">
        <f>COUNTIF(S:S,"3")</f>
        <v>3</v>
      </c>
      <c r="BA5" t="s">
        <v>13</v>
      </c>
      <c r="BB5">
        <f>COUNTIF(P:P,"Y")</f>
        <v>15</v>
      </c>
      <c r="BD5" t="s">
        <v>274</v>
      </c>
      <c r="BE5">
        <f t="shared" si="6"/>
        <v>8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4</v>
      </c>
      <c r="AU6" t="s">
        <v>258</v>
      </c>
      <c r="AV6">
        <f>COUNTIF(T:T,"5")</f>
        <v>1</v>
      </c>
      <c r="AX6" t="s">
        <v>264</v>
      </c>
      <c r="AY6">
        <f>COUNTIF(S:S,"4")</f>
        <v>2</v>
      </c>
      <c r="BA6" t="s">
        <v>14</v>
      </c>
      <c r="BB6">
        <f>COUNTIF(Q:Q,"Y")</f>
        <v>18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11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7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3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2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2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AO17" t="s">
        <v>593</v>
      </c>
      <c r="AP17">
        <f t="shared" si="0"/>
        <v>1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7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7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7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  <row r="41" spans="1:60" x14ac:dyDescent="0.3">
      <c r="A41">
        <v>40</v>
      </c>
      <c r="B41" t="s">
        <v>530</v>
      </c>
      <c r="C41" t="s">
        <v>531</v>
      </c>
      <c r="D41" t="s">
        <v>532</v>
      </c>
      <c r="E41">
        <v>5100000</v>
      </c>
      <c r="F41">
        <v>1</v>
      </c>
      <c r="G41" t="s">
        <v>533</v>
      </c>
      <c r="H41">
        <v>5100000</v>
      </c>
      <c r="I41">
        <v>6</v>
      </c>
      <c r="J41">
        <v>0</v>
      </c>
      <c r="K41">
        <v>0</v>
      </c>
      <c r="L41" t="s">
        <v>86</v>
      </c>
      <c r="M41" t="s">
        <v>84</v>
      </c>
      <c r="N41" t="s">
        <v>85</v>
      </c>
      <c r="O41" t="s">
        <v>84</v>
      </c>
      <c r="P41" t="s">
        <v>84</v>
      </c>
      <c r="Q41" t="s">
        <v>85</v>
      </c>
      <c r="R41" t="s">
        <v>84</v>
      </c>
      <c r="S41">
        <f t="shared" si="1"/>
        <v>2</v>
      </c>
      <c r="T41">
        <f t="shared" si="2"/>
        <v>2</v>
      </c>
      <c r="U41" t="s">
        <v>270</v>
      </c>
      <c r="V41" t="s">
        <v>560</v>
      </c>
      <c r="W41" t="s">
        <v>559</v>
      </c>
      <c r="AB41" t="s">
        <v>125</v>
      </c>
      <c r="AC41" s="6" t="s">
        <v>557</v>
      </c>
      <c r="AD41" s="6" t="s">
        <v>556</v>
      </c>
      <c r="AE41" s="6" t="s">
        <v>555</v>
      </c>
      <c r="AF41" s="6" t="s">
        <v>554</v>
      </c>
      <c r="AG41" s="6" t="s">
        <v>553</v>
      </c>
      <c r="AH41" s="6" t="s">
        <v>553</v>
      </c>
      <c r="AI41" t="s">
        <v>207</v>
      </c>
      <c r="AJ41" t="s">
        <v>558</v>
      </c>
      <c r="AK41">
        <f t="shared" si="4"/>
        <v>51</v>
      </c>
      <c r="AL41">
        <f t="shared" si="5"/>
        <v>8.5</v>
      </c>
      <c r="BG41">
        <f t="shared" si="7"/>
        <v>51</v>
      </c>
      <c r="BH41">
        <f t="shared" si="8"/>
        <v>51</v>
      </c>
    </row>
    <row r="42" spans="1:60" x14ac:dyDescent="0.3">
      <c r="A42">
        <v>41</v>
      </c>
      <c r="B42" t="s">
        <v>534</v>
      </c>
      <c r="C42" t="s">
        <v>548</v>
      </c>
      <c r="D42" t="s">
        <v>535</v>
      </c>
      <c r="E42">
        <v>7500000</v>
      </c>
      <c r="F42">
        <v>2.25</v>
      </c>
      <c r="G42" t="s">
        <v>536</v>
      </c>
      <c r="H42">
        <v>7500000</v>
      </c>
      <c r="I42">
        <v>5</v>
      </c>
      <c r="J42">
        <v>0</v>
      </c>
      <c r="K42">
        <v>0</v>
      </c>
      <c r="L42" t="s">
        <v>86</v>
      </c>
      <c r="M42" t="s">
        <v>84</v>
      </c>
      <c r="N42" t="s">
        <v>84</v>
      </c>
      <c r="O42" t="s">
        <v>84</v>
      </c>
      <c r="P42" t="s">
        <v>84</v>
      </c>
      <c r="Q42" t="s">
        <v>84</v>
      </c>
      <c r="R42" t="s">
        <v>85</v>
      </c>
      <c r="S42">
        <f t="shared" si="1"/>
        <v>1</v>
      </c>
      <c r="T42">
        <f t="shared" si="2"/>
        <v>2</v>
      </c>
      <c r="U42" t="s">
        <v>274</v>
      </c>
      <c r="V42" t="s">
        <v>569</v>
      </c>
      <c r="W42" t="s">
        <v>568</v>
      </c>
      <c r="AB42" t="s">
        <v>211</v>
      </c>
      <c r="AC42" s="6" t="s">
        <v>564</v>
      </c>
      <c r="AD42" s="6" t="s">
        <v>562</v>
      </c>
      <c r="AE42" s="6" t="s">
        <v>563</v>
      </c>
      <c r="AF42" s="6" t="s">
        <v>565</v>
      </c>
      <c r="AG42" s="6" t="s">
        <v>566</v>
      </c>
      <c r="AH42" s="6" t="s">
        <v>561</v>
      </c>
      <c r="AI42" t="s">
        <v>83</v>
      </c>
      <c r="AJ42" t="s">
        <v>567</v>
      </c>
      <c r="AK42">
        <f t="shared" si="4"/>
        <v>33.333333333333336</v>
      </c>
      <c r="AL42">
        <f t="shared" si="5"/>
        <v>15</v>
      </c>
      <c r="BG42">
        <f t="shared" si="7"/>
        <v>75</v>
      </c>
      <c r="BH42">
        <f t="shared" si="8"/>
        <v>75</v>
      </c>
    </row>
    <row r="43" spans="1:60" x14ac:dyDescent="0.3">
      <c r="A43">
        <v>42</v>
      </c>
      <c r="B43" t="s">
        <v>537</v>
      </c>
      <c r="C43" t="s">
        <v>549</v>
      </c>
      <c r="D43" t="s">
        <v>538</v>
      </c>
      <c r="E43">
        <v>5000000</v>
      </c>
      <c r="F43">
        <v>8</v>
      </c>
      <c r="G43" t="s">
        <v>73</v>
      </c>
      <c r="H43">
        <v>0</v>
      </c>
      <c r="I43">
        <v>0</v>
      </c>
      <c r="J43">
        <v>0</v>
      </c>
      <c r="K43">
        <v>0</v>
      </c>
      <c r="L43" t="s">
        <v>73</v>
      </c>
      <c r="M43" t="s">
        <v>84</v>
      </c>
      <c r="N43" t="s">
        <v>84</v>
      </c>
      <c r="O43" t="s">
        <v>84</v>
      </c>
      <c r="P43" t="s">
        <v>84</v>
      </c>
      <c r="Q43" t="s">
        <v>84</v>
      </c>
      <c r="R43" t="s">
        <v>84</v>
      </c>
      <c r="S43">
        <f t="shared" si="1"/>
        <v>0</v>
      </c>
      <c r="T43">
        <f t="shared" si="2"/>
        <v>4</v>
      </c>
      <c r="U43" t="s">
        <v>272</v>
      </c>
      <c r="V43" t="s">
        <v>579</v>
      </c>
      <c r="W43" t="s">
        <v>580</v>
      </c>
      <c r="X43" t="s">
        <v>581</v>
      </c>
      <c r="Y43" t="s">
        <v>582</v>
      </c>
      <c r="AB43" t="s">
        <v>369</v>
      </c>
      <c r="AC43" s="6" t="s">
        <v>576</v>
      </c>
      <c r="AD43" s="6" t="s">
        <v>577</v>
      </c>
      <c r="AE43" s="6" t="s">
        <v>575</v>
      </c>
      <c r="AF43" s="6" t="s">
        <v>574</v>
      </c>
      <c r="AG43" s="6" t="s">
        <v>573</v>
      </c>
      <c r="AH43" s="6" t="s">
        <v>570</v>
      </c>
      <c r="AI43" t="s">
        <v>203</v>
      </c>
      <c r="AJ43" t="s">
        <v>578</v>
      </c>
      <c r="AK43">
        <f t="shared" si="4"/>
        <v>6.25</v>
      </c>
      <c r="AL43">
        <f t="shared" si="5"/>
        <v>0</v>
      </c>
      <c r="BG43">
        <f t="shared" si="7"/>
        <v>50</v>
      </c>
      <c r="BH43">
        <f t="shared" si="8"/>
        <v>0</v>
      </c>
    </row>
    <row r="44" spans="1:60" x14ac:dyDescent="0.3">
      <c r="A44">
        <v>43</v>
      </c>
      <c r="B44" t="s">
        <v>539</v>
      </c>
      <c r="C44" t="s">
        <v>604</v>
      </c>
      <c r="D44" t="s">
        <v>540</v>
      </c>
      <c r="E44">
        <v>7200000</v>
      </c>
      <c r="F44">
        <v>2</v>
      </c>
      <c r="G44" t="s">
        <v>547</v>
      </c>
      <c r="H44">
        <v>7200000</v>
      </c>
      <c r="I44">
        <v>6.5</v>
      </c>
      <c r="J44">
        <v>0</v>
      </c>
      <c r="K44">
        <v>0</v>
      </c>
      <c r="L44" t="s">
        <v>86</v>
      </c>
      <c r="M44" t="s">
        <v>84</v>
      </c>
      <c r="N44" t="s">
        <v>84</v>
      </c>
      <c r="O44" t="s">
        <v>84</v>
      </c>
      <c r="P44" t="s">
        <v>84</v>
      </c>
      <c r="Q44" t="s">
        <v>84</v>
      </c>
      <c r="R44" t="s">
        <v>85</v>
      </c>
      <c r="S44">
        <f t="shared" si="1"/>
        <v>1</v>
      </c>
      <c r="T44">
        <f t="shared" si="2"/>
        <v>2</v>
      </c>
      <c r="U44" t="s">
        <v>270</v>
      </c>
      <c r="V44" t="s">
        <v>586</v>
      </c>
      <c r="W44" t="s">
        <v>587</v>
      </c>
      <c r="AB44" t="s">
        <v>211</v>
      </c>
      <c r="AC44" s="6" t="s">
        <v>571</v>
      </c>
      <c r="AD44" s="6" t="s">
        <v>585</v>
      </c>
      <c r="AE44" s="6" t="s">
        <v>584</v>
      </c>
      <c r="AF44" s="6" t="s">
        <v>583</v>
      </c>
      <c r="AG44" s="6" t="s">
        <v>571</v>
      </c>
      <c r="AH44" s="6" t="s">
        <v>571</v>
      </c>
      <c r="AI44" t="s">
        <v>83</v>
      </c>
      <c r="AJ44" t="s">
        <v>588</v>
      </c>
      <c r="AK44">
        <f t="shared" si="4"/>
        <v>36</v>
      </c>
      <c r="AL44">
        <f t="shared" si="5"/>
        <v>11.076923076923077</v>
      </c>
      <c r="BG44">
        <f t="shared" si="7"/>
        <v>72</v>
      </c>
      <c r="BH44">
        <f t="shared" si="8"/>
        <v>72</v>
      </c>
    </row>
    <row r="45" spans="1:60" x14ac:dyDescent="0.3">
      <c r="A45">
        <v>44</v>
      </c>
      <c r="B45" t="s">
        <v>541</v>
      </c>
      <c r="C45" t="s">
        <v>550</v>
      </c>
      <c r="D45" t="s">
        <v>542</v>
      </c>
      <c r="E45">
        <v>9000000</v>
      </c>
      <c r="F45">
        <v>3</v>
      </c>
      <c r="G45" t="s">
        <v>543</v>
      </c>
      <c r="H45">
        <v>9000000</v>
      </c>
      <c r="I45">
        <v>7.5</v>
      </c>
      <c r="J45">
        <v>0</v>
      </c>
      <c r="K45">
        <v>0</v>
      </c>
      <c r="L45" t="s">
        <v>86</v>
      </c>
      <c r="M45" t="s">
        <v>84</v>
      </c>
      <c r="N45" t="s">
        <v>84</v>
      </c>
      <c r="O45" t="s">
        <v>84</v>
      </c>
      <c r="P45" t="s">
        <v>85</v>
      </c>
      <c r="Q45" t="s">
        <v>85</v>
      </c>
      <c r="R45" t="s">
        <v>84</v>
      </c>
      <c r="S45">
        <f t="shared" si="1"/>
        <v>2</v>
      </c>
      <c r="T45">
        <f t="shared" si="2"/>
        <v>2</v>
      </c>
      <c r="U45" t="s">
        <v>272</v>
      </c>
      <c r="V45" t="s">
        <v>594</v>
      </c>
      <c r="W45" t="s">
        <v>595</v>
      </c>
      <c r="AB45" t="s">
        <v>593</v>
      </c>
      <c r="AC45" s="6" t="s">
        <v>591</v>
      </c>
      <c r="AD45" s="6" t="s">
        <v>592</v>
      </c>
      <c r="AE45" s="6" t="s">
        <v>590</v>
      </c>
      <c r="AF45" s="6" t="s">
        <v>589</v>
      </c>
      <c r="AG45" s="6" t="s">
        <v>572</v>
      </c>
      <c r="AH45" s="6" t="s">
        <v>572</v>
      </c>
      <c r="AI45" t="s">
        <v>201</v>
      </c>
      <c r="AJ45" t="s">
        <v>596</v>
      </c>
      <c r="AK45">
        <f t="shared" si="4"/>
        <v>30</v>
      </c>
      <c r="AL45">
        <f t="shared" si="5"/>
        <v>12</v>
      </c>
      <c r="BG45">
        <f t="shared" si="7"/>
        <v>90</v>
      </c>
      <c r="BH45">
        <f t="shared" si="8"/>
        <v>90</v>
      </c>
    </row>
    <row r="46" spans="1:60" x14ac:dyDescent="0.3">
      <c r="A46">
        <v>45</v>
      </c>
      <c r="B46" t="s">
        <v>544</v>
      </c>
      <c r="C46" t="s">
        <v>551</v>
      </c>
      <c r="D46" t="s">
        <v>545</v>
      </c>
      <c r="E46">
        <v>6000000</v>
      </c>
      <c r="F46">
        <v>1</v>
      </c>
      <c r="G46" t="s">
        <v>546</v>
      </c>
      <c r="H46">
        <v>6000000</v>
      </c>
      <c r="I46">
        <v>6</v>
      </c>
      <c r="J46">
        <v>0</v>
      </c>
      <c r="K46">
        <v>0</v>
      </c>
      <c r="L46" t="s">
        <v>86</v>
      </c>
      <c r="M46" t="s">
        <v>85</v>
      </c>
      <c r="N46" t="s">
        <v>84</v>
      </c>
      <c r="O46" t="s">
        <v>84</v>
      </c>
      <c r="P46" t="s">
        <v>84</v>
      </c>
      <c r="Q46" t="s">
        <v>84</v>
      </c>
      <c r="R46" t="s">
        <v>85</v>
      </c>
      <c r="S46">
        <f t="shared" si="1"/>
        <v>2</v>
      </c>
      <c r="T46">
        <f t="shared" si="2"/>
        <v>2</v>
      </c>
      <c r="U46" t="s">
        <v>274</v>
      </c>
      <c r="V46" t="s">
        <v>598</v>
      </c>
      <c r="W46" t="s">
        <v>599</v>
      </c>
      <c r="AB46" t="s">
        <v>315</v>
      </c>
      <c r="AC46" s="6" t="s">
        <v>602</v>
      </c>
      <c r="AD46" s="6" t="s">
        <v>600</v>
      </c>
      <c r="AE46" s="6" t="s">
        <v>603</v>
      </c>
      <c r="AF46" s="6" t="s">
        <v>601</v>
      </c>
      <c r="AG46" s="6" t="s">
        <v>603</v>
      </c>
      <c r="AH46" s="6" t="s">
        <v>603</v>
      </c>
      <c r="AI46" t="s">
        <v>552</v>
      </c>
      <c r="AJ46" t="s">
        <v>597</v>
      </c>
      <c r="AK46">
        <f t="shared" si="4"/>
        <v>60</v>
      </c>
      <c r="AL46">
        <f t="shared" si="5"/>
        <v>10</v>
      </c>
      <c r="BG46">
        <f t="shared" si="7"/>
        <v>60</v>
      </c>
      <c r="BH46">
        <f t="shared" si="8"/>
        <v>60</v>
      </c>
    </row>
    <row r="47" spans="1:60" x14ac:dyDescent="0.3">
      <c r="A47">
        <v>46</v>
      </c>
      <c r="B47" t="s">
        <v>605</v>
      </c>
      <c r="C47" t="s">
        <v>609</v>
      </c>
      <c r="D47" t="s">
        <v>611</v>
      </c>
      <c r="E47">
        <v>6000000</v>
      </c>
      <c r="F47">
        <v>1.5</v>
      </c>
      <c r="G47" t="s">
        <v>614</v>
      </c>
      <c r="H47">
        <v>1900000</v>
      </c>
      <c r="I47">
        <v>1</v>
      </c>
      <c r="J47">
        <v>4100000</v>
      </c>
      <c r="K47">
        <v>10</v>
      </c>
      <c r="L47" t="s">
        <v>86</v>
      </c>
      <c r="M47" t="s">
        <v>85</v>
      </c>
      <c r="N47" t="s">
        <v>84</v>
      </c>
      <c r="O47" t="s">
        <v>84</v>
      </c>
      <c r="P47" t="s">
        <v>84</v>
      </c>
      <c r="Q47" t="s">
        <v>84</v>
      </c>
      <c r="R47" t="s">
        <v>84</v>
      </c>
      <c r="S47">
        <f t="shared" si="1"/>
        <v>1</v>
      </c>
      <c r="T47">
        <f t="shared" si="2"/>
        <v>3</v>
      </c>
      <c r="U47" t="s">
        <v>272</v>
      </c>
      <c r="V47" t="s">
        <v>622</v>
      </c>
      <c r="W47" t="s">
        <v>621</v>
      </c>
      <c r="X47" t="s">
        <v>620</v>
      </c>
      <c r="AB47" t="s">
        <v>211</v>
      </c>
      <c r="AC47" s="6" t="s">
        <v>615</v>
      </c>
      <c r="AD47" s="6" t="s">
        <v>617</v>
      </c>
      <c r="AE47" s="6" t="s">
        <v>616</v>
      </c>
      <c r="AF47" s="6" t="s">
        <v>618</v>
      </c>
      <c r="AG47" s="6" t="s">
        <v>615</v>
      </c>
      <c r="AH47" s="6" t="s">
        <v>615</v>
      </c>
      <c r="AI47" t="s">
        <v>12</v>
      </c>
      <c r="AJ47" t="s">
        <v>619</v>
      </c>
      <c r="AK47">
        <f t="shared" si="4"/>
        <v>40</v>
      </c>
      <c r="AL47">
        <f t="shared" si="5"/>
        <v>19</v>
      </c>
      <c r="BG47">
        <f t="shared" si="7"/>
        <v>60</v>
      </c>
      <c r="BH47">
        <f t="shared" si="8"/>
        <v>19</v>
      </c>
    </row>
    <row r="48" spans="1:60" x14ac:dyDescent="0.3">
      <c r="A48">
        <v>47</v>
      </c>
      <c r="B48" t="s">
        <v>606</v>
      </c>
      <c r="C48" t="s">
        <v>608</v>
      </c>
      <c r="D48" t="s">
        <v>612</v>
      </c>
      <c r="E48">
        <v>5000000</v>
      </c>
      <c r="F48">
        <v>1</v>
      </c>
      <c r="G48" t="s">
        <v>485</v>
      </c>
      <c r="H48">
        <v>5000000</v>
      </c>
      <c r="I48">
        <v>2</v>
      </c>
      <c r="J48">
        <v>0</v>
      </c>
      <c r="K48">
        <v>0</v>
      </c>
      <c r="L48" t="s">
        <v>86</v>
      </c>
      <c r="M48" t="s">
        <v>84</v>
      </c>
      <c r="N48" t="s">
        <v>84</v>
      </c>
      <c r="O48" t="s">
        <v>84</v>
      </c>
      <c r="P48" t="s">
        <v>84</v>
      </c>
      <c r="Q48" t="s">
        <v>85</v>
      </c>
      <c r="R48" t="s">
        <v>84</v>
      </c>
      <c r="S48">
        <f t="shared" si="1"/>
        <v>1</v>
      </c>
      <c r="T48">
        <f t="shared" si="2"/>
        <v>2</v>
      </c>
      <c r="U48" t="s">
        <v>270</v>
      </c>
      <c r="V48" t="s">
        <v>630</v>
      </c>
      <c r="W48" t="s">
        <v>631</v>
      </c>
      <c r="AB48" t="s">
        <v>245</v>
      </c>
      <c r="AC48" s="6" t="s">
        <v>627</v>
      </c>
      <c r="AD48" s="6" t="s">
        <v>628</v>
      </c>
      <c r="AE48" s="6" t="s">
        <v>626</v>
      </c>
      <c r="AF48" s="6" t="s">
        <v>625</v>
      </c>
      <c r="AG48" s="6" t="s">
        <v>624</v>
      </c>
      <c r="AH48" s="6" t="s">
        <v>623</v>
      </c>
      <c r="AI48" t="s">
        <v>14</v>
      </c>
      <c r="AJ48" t="s">
        <v>629</v>
      </c>
      <c r="AK48">
        <f t="shared" si="4"/>
        <v>50</v>
      </c>
      <c r="AL48">
        <f t="shared" si="5"/>
        <v>25</v>
      </c>
      <c r="BG48">
        <f t="shared" si="7"/>
        <v>50</v>
      </c>
      <c r="BH48">
        <f t="shared" si="8"/>
        <v>50</v>
      </c>
    </row>
    <row r="49" spans="1:60" x14ac:dyDescent="0.3">
      <c r="A49">
        <v>48</v>
      </c>
      <c r="B49" t="s">
        <v>607</v>
      </c>
      <c r="C49" t="s">
        <v>610</v>
      </c>
      <c r="D49" t="s">
        <v>613</v>
      </c>
      <c r="E49">
        <v>9000000</v>
      </c>
      <c r="F49">
        <v>2</v>
      </c>
      <c r="G49" t="s">
        <v>542</v>
      </c>
      <c r="H49">
        <v>9000000</v>
      </c>
      <c r="I49">
        <v>3</v>
      </c>
      <c r="J49">
        <v>0</v>
      </c>
      <c r="K49">
        <v>0</v>
      </c>
      <c r="L49" t="s">
        <v>86</v>
      </c>
      <c r="M49" t="s">
        <v>84</v>
      </c>
      <c r="N49" t="s">
        <v>85</v>
      </c>
      <c r="O49" t="s">
        <v>84</v>
      </c>
      <c r="P49" t="s">
        <v>84</v>
      </c>
      <c r="Q49" t="s">
        <v>85</v>
      </c>
      <c r="R49" t="s">
        <v>84</v>
      </c>
      <c r="S49">
        <f t="shared" si="1"/>
        <v>2</v>
      </c>
      <c r="T49">
        <f t="shared" si="2"/>
        <v>4</v>
      </c>
      <c r="U49" t="s">
        <v>272</v>
      </c>
      <c r="V49" t="s">
        <v>637</v>
      </c>
      <c r="W49" t="s">
        <v>638</v>
      </c>
      <c r="X49" t="s">
        <v>639</v>
      </c>
      <c r="Y49" t="s">
        <v>640</v>
      </c>
      <c r="AB49" t="s">
        <v>247</v>
      </c>
      <c r="AC49" s="6" t="s">
        <v>634</v>
      </c>
      <c r="AD49" s="6" t="s">
        <v>632</v>
      </c>
      <c r="AE49" s="6" t="s">
        <v>635</v>
      </c>
      <c r="AF49" s="6" t="s">
        <v>633</v>
      </c>
      <c r="AG49" s="6" t="s">
        <v>635</v>
      </c>
      <c r="AH49" s="6" t="s">
        <v>635</v>
      </c>
      <c r="AI49" t="s">
        <v>207</v>
      </c>
      <c r="AJ49" t="s">
        <v>636</v>
      </c>
      <c r="AK49">
        <f t="shared" si="4"/>
        <v>45</v>
      </c>
      <c r="AL49">
        <f t="shared" si="5"/>
        <v>30</v>
      </c>
      <c r="BG49">
        <f t="shared" si="7"/>
        <v>90</v>
      </c>
      <c r="BH49">
        <f t="shared" si="8"/>
        <v>90</v>
      </c>
    </row>
    <row r="50" spans="1:60" x14ac:dyDescent="0.3">
      <c r="A50">
        <v>49</v>
      </c>
      <c r="B50" t="s">
        <v>641</v>
      </c>
      <c r="C50" t="s">
        <v>642</v>
      </c>
      <c r="D50" s="2" t="s">
        <v>654</v>
      </c>
      <c r="E50">
        <v>28000000</v>
      </c>
      <c r="F50">
        <v>0.5</v>
      </c>
      <c r="G50" t="s">
        <v>73</v>
      </c>
      <c r="H50">
        <v>0</v>
      </c>
      <c r="I50">
        <v>0</v>
      </c>
      <c r="J50">
        <v>0</v>
      </c>
      <c r="K50">
        <v>0</v>
      </c>
      <c r="L50" t="s">
        <v>73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>
        <f t="shared" si="1"/>
        <v>0</v>
      </c>
      <c r="T50">
        <f t="shared" si="2"/>
        <v>5</v>
      </c>
      <c r="U50" t="s">
        <v>270</v>
      </c>
      <c r="V50" t="s">
        <v>643</v>
      </c>
      <c r="W50" t="s">
        <v>644</v>
      </c>
      <c r="X50" t="s">
        <v>645</v>
      </c>
      <c r="Y50" t="s">
        <v>646</v>
      </c>
      <c r="Z50" t="s">
        <v>647</v>
      </c>
      <c r="AB50" t="s">
        <v>347</v>
      </c>
      <c r="AC50" s="6" t="s">
        <v>649</v>
      </c>
      <c r="AD50" s="6" t="s">
        <v>653</v>
      </c>
      <c r="AE50" s="6" t="s">
        <v>652</v>
      </c>
      <c r="AF50" s="6" t="s">
        <v>651</v>
      </c>
      <c r="AG50" s="6" t="s">
        <v>650</v>
      </c>
      <c r="AH50" s="6" t="s">
        <v>649</v>
      </c>
      <c r="AI50" t="s">
        <v>203</v>
      </c>
      <c r="AJ50" t="s">
        <v>648</v>
      </c>
      <c r="AK50">
        <f t="shared" si="4"/>
        <v>560</v>
      </c>
      <c r="AL50">
        <f t="shared" si="5"/>
        <v>0</v>
      </c>
      <c r="BG50">
        <f t="shared" si="7"/>
        <v>280</v>
      </c>
      <c r="BH50">
        <f t="shared" si="8"/>
        <v>0</v>
      </c>
    </row>
    <row r="51" spans="1:60" x14ac:dyDescent="0.3">
      <c r="A51">
        <v>50</v>
      </c>
      <c r="B51" t="s">
        <v>655</v>
      </c>
      <c r="C51" t="s">
        <v>656</v>
      </c>
      <c r="D51" t="s">
        <v>664</v>
      </c>
      <c r="E51">
        <v>7500000</v>
      </c>
      <c r="F51">
        <v>6</v>
      </c>
      <c r="G51" t="s">
        <v>73</v>
      </c>
      <c r="H51">
        <v>0</v>
      </c>
      <c r="I51">
        <v>0</v>
      </c>
      <c r="J51">
        <v>0</v>
      </c>
      <c r="K51">
        <v>0</v>
      </c>
      <c r="L51" t="s">
        <v>73</v>
      </c>
      <c r="M51" t="s">
        <v>84</v>
      </c>
      <c r="N51" t="s">
        <v>84</v>
      </c>
      <c r="O51" t="s">
        <v>84</v>
      </c>
      <c r="P51" t="s">
        <v>84</v>
      </c>
      <c r="Q51" t="s">
        <v>84</v>
      </c>
      <c r="R51" t="s">
        <v>84</v>
      </c>
      <c r="S51">
        <f t="shared" si="1"/>
        <v>0</v>
      </c>
      <c r="T51">
        <f t="shared" si="2"/>
        <v>2</v>
      </c>
      <c r="U51" t="s">
        <v>270</v>
      </c>
      <c r="V51" t="s">
        <v>662</v>
      </c>
      <c r="W51" t="s">
        <v>663</v>
      </c>
      <c r="AB51" t="s">
        <v>190</v>
      </c>
      <c r="AC51" s="6" t="s">
        <v>660</v>
      </c>
      <c r="AD51" s="6" t="s">
        <v>657</v>
      </c>
      <c r="AE51" s="6" t="s">
        <v>659</v>
      </c>
      <c r="AF51" s="6" t="s">
        <v>658</v>
      </c>
      <c r="AG51" s="6" t="s">
        <v>657</v>
      </c>
      <c r="AH51" s="6" t="s">
        <v>657</v>
      </c>
      <c r="AI51" t="s">
        <v>203</v>
      </c>
      <c r="AJ51" t="s">
        <v>661</v>
      </c>
      <c r="AK51">
        <f t="shared" si="4"/>
        <v>12.5</v>
      </c>
      <c r="AL51">
        <f t="shared" si="5"/>
        <v>0</v>
      </c>
      <c r="BG51">
        <f t="shared" si="7"/>
        <v>75</v>
      </c>
      <c r="BH51">
        <f t="shared" si="8"/>
        <v>0</v>
      </c>
    </row>
    <row r="52" spans="1:60" x14ac:dyDescent="0.3">
      <c r="A52">
        <v>51</v>
      </c>
      <c r="B52" t="s">
        <v>665</v>
      </c>
      <c r="C52" t="s">
        <v>672</v>
      </c>
      <c r="D52" t="s">
        <v>673</v>
      </c>
      <c r="E52">
        <v>4000000</v>
      </c>
      <c r="F52">
        <v>10</v>
      </c>
      <c r="G52" t="s">
        <v>674</v>
      </c>
      <c r="H52">
        <v>2000000</v>
      </c>
      <c r="I52">
        <v>20</v>
      </c>
      <c r="J52">
        <v>0</v>
      </c>
      <c r="K52">
        <v>0</v>
      </c>
      <c r="L52" t="s">
        <v>86</v>
      </c>
      <c r="M52" t="s">
        <v>84</v>
      </c>
      <c r="N52" t="s">
        <v>84</v>
      </c>
      <c r="O52" t="s">
        <v>84</v>
      </c>
      <c r="P52" t="s">
        <v>84</v>
      </c>
      <c r="Q52" t="s">
        <v>85</v>
      </c>
      <c r="R52" t="s">
        <v>85</v>
      </c>
      <c r="S52">
        <f t="shared" si="1"/>
        <v>2</v>
      </c>
      <c r="T52">
        <f t="shared" si="2"/>
        <v>2</v>
      </c>
      <c r="U52" t="s">
        <v>270</v>
      </c>
      <c r="V52" t="s">
        <v>670</v>
      </c>
      <c r="W52" t="s">
        <v>671</v>
      </c>
      <c r="AB52" t="s">
        <v>247</v>
      </c>
      <c r="AC52" s="6" t="s">
        <v>666</v>
      </c>
      <c r="AD52" s="6" t="s">
        <v>668</v>
      </c>
      <c r="AE52" s="6" t="s">
        <v>667</v>
      </c>
      <c r="AF52" s="6" t="s">
        <v>666</v>
      </c>
      <c r="AG52" s="6" t="s">
        <v>666</v>
      </c>
      <c r="AH52" s="6" t="s">
        <v>666</v>
      </c>
      <c r="AI52" t="s">
        <v>675</v>
      </c>
      <c r="AJ52" t="s">
        <v>669</v>
      </c>
      <c r="AK52">
        <f t="shared" si="4"/>
        <v>4</v>
      </c>
      <c r="AL52">
        <f t="shared" si="5"/>
        <v>1</v>
      </c>
      <c r="BG52">
        <f t="shared" si="7"/>
        <v>40</v>
      </c>
      <c r="BH52">
        <f t="shared" si="8"/>
        <v>20</v>
      </c>
    </row>
    <row r="53" spans="1:60" x14ac:dyDescent="0.3">
      <c r="A53">
        <v>52</v>
      </c>
      <c r="B53" t="s">
        <v>676</v>
      </c>
      <c r="C53" t="s">
        <v>680</v>
      </c>
      <c r="D53" t="s">
        <v>679</v>
      </c>
      <c r="E53">
        <v>5000000</v>
      </c>
      <c r="F53">
        <v>5</v>
      </c>
      <c r="G53" t="s">
        <v>681</v>
      </c>
      <c r="H53">
        <v>5000000</v>
      </c>
      <c r="I53">
        <v>20</v>
      </c>
      <c r="J53">
        <v>0</v>
      </c>
      <c r="K53">
        <v>0</v>
      </c>
      <c r="L53" t="s">
        <v>86</v>
      </c>
      <c r="M53" t="s">
        <v>84</v>
      </c>
      <c r="N53" t="s">
        <v>85</v>
      </c>
      <c r="O53" t="s">
        <v>84</v>
      </c>
      <c r="P53" t="s">
        <v>84</v>
      </c>
      <c r="Q53" t="s">
        <v>84</v>
      </c>
      <c r="R53" t="s">
        <v>84</v>
      </c>
      <c r="S53">
        <f t="shared" si="1"/>
        <v>1</v>
      </c>
      <c r="T53">
        <f t="shared" si="2"/>
        <v>1</v>
      </c>
      <c r="U53" t="s">
        <v>271</v>
      </c>
      <c r="V53" t="s">
        <v>677</v>
      </c>
      <c r="AB53" t="s">
        <v>211</v>
      </c>
      <c r="AC53" s="6" t="s">
        <v>678</v>
      </c>
      <c r="AD53" s="6" t="s">
        <v>678</v>
      </c>
      <c r="AE53" s="6" t="s">
        <v>678</v>
      </c>
      <c r="AF53" s="6" t="s">
        <v>678</v>
      </c>
      <c r="AG53" s="6" t="s">
        <v>678</v>
      </c>
      <c r="AH53" s="6" t="s">
        <v>678</v>
      </c>
      <c r="AI53" t="s">
        <v>11</v>
      </c>
      <c r="AJ53" t="s">
        <v>677</v>
      </c>
      <c r="AK53">
        <f t="shared" si="4"/>
        <v>10</v>
      </c>
      <c r="AL53">
        <f t="shared" si="5"/>
        <v>2.5</v>
      </c>
      <c r="BG53">
        <f t="shared" si="7"/>
        <v>50</v>
      </c>
      <c r="BH53">
        <f t="shared" si="8"/>
        <v>50</v>
      </c>
    </row>
    <row r="54" spans="1:60" x14ac:dyDescent="0.3">
      <c r="A54">
        <v>53</v>
      </c>
      <c r="B54" t="s">
        <v>682</v>
      </c>
      <c r="C54" t="s">
        <v>692</v>
      </c>
      <c r="D54" s="2" t="s">
        <v>70</v>
      </c>
      <c r="E54">
        <v>10000000</v>
      </c>
      <c r="F54">
        <v>1</v>
      </c>
      <c r="G54" t="s">
        <v>693</v>
      </c>
      <c r="H54">
        <v>10000000</v>
      </c>
      <c r="I54">
        <v>1</v>
      </c>
      <c r="J54">
        <v>0</v>
      </c>
      <c r="K54">
        <v>0</v>
      </c>
      <c r="L54" t="s">
        <v>86</v>
      </c>
      <c r="M54" t="s">
        <v>84</v>
      </c>
      <c r="N54" t="s">
        <v>84</v>
      </c>
      <c r="O54" t="s">
        <v>84</v>
      </c>
      <c r="P54" t="s">
        <v>84</v>
      </c>
      <c r="Q54" t="s">
        <v>85</v>
      </c>
      <c r="R54" t="s">
        <v>84</v>
      </c>
      <c r="S54">
        <f t="shared" si="1"/>
        <v>1</v>
      </c>
      <c r="T54">
        <f t="shared" si="2"/>
        <v>3</v>
      </c>
      <c r="U54" t="s">
        <v>272</v>
      </c>
      <c r="V54" t="s">
        <v>683</v>
      </c>
      <c r="W54" t="s">
        <v>684</v>
      </c>
      <c r="X54" t="s">
        <v>685</v>
      </c>
      <c r="AB54" t="s">
        <v>245</v>
      </c>
      <c r="AC54" s="6" t="s">
        <v>687</v>
      </c>
      <c r="AD54" s="6" t="s">
        <v>691</v>
      </c>
      <c r="AE54" s="6" t="s">
        <v>690</v>
      </c>
      <c r="AF54" s="6" t="s">
        <v>689</v>
      </c>
      <c r="AG54" s="6" t="s">
        <v>688</v>
      </c>
      <c r="AH54" s="6" t="s">
        <v>687</v>
      </c>
      <c r="AI54" t="s">
        <v>14</v>
      </c>
      <c r="AJ54" t="s">
        <v>686</v>
      </c>
      <c r="AK54">
        <f t="shared" si="4"/>
        <v>100</v>
      </c>
      <c r="AL54">
        <f t="shared" si="5"/>
        <v>100</v>
      </c>
      <c r="BG54">
        <f t="shared" si="7"/>
        <v>100</v>
      </c>
      <c r="BH54">
        <f t="shared" si="8"/>
        <v>100</v>
      </c>
    </row>
    <row r="55" spans="1:60" x14ac:dyDescent="0.3">
      <c r="A55">
        <v>54</v>
      </c>
      <c r="B55" t="s">
        <v>694</v>
      </c>
      <c r="C55" t="s">
        <v>701</v>
      </c>
      <c r="D55" t="s">
        <v>679</v>
      </c>
      <c r="E55">
        <v>5000000</v>
      </c>
      <c r="F55">
        <v>5</v>
      </c>
      <c r="G55" t="s">
        <v>702</v>
      </c>
      <c r="H55">
        <v>2500000</v>
      </c>
      <c r="I55">
        <v>5</v>
      </c>
      <c r="J55">
        <v>2500000</v>
      </c>
      <c r="K55">
        <v>12</v>
      </c>
      <c r="L55" t="s">
        <v>86</v>
      </c>
      <c r="M55" t="s">
        <v>84</v>
      </c>
      <c r="N55" t="s">
        <v>84</v>
      </c>
      <c r="O55" t="s">
        <v>84</v>
      </c>
      <c r="P55" t="s">
        <v>84</v>
      </c>
      <c r="Q55" t="s">
        <v>84</v>
      </c>
      <c r="R55" t="s">
        <v>85</v>
      </c>
      <c r="S55">
        <f t="shared" si="1"/>
        <v>1</v>
      </c>
      <c r="T55">
        <f t="shared" si="2"/>
        <v>2</v>
      </c>
      <c r="U55" t="s">
        <v>274</v>
      </c>
      <c r="V55" t="s">
        <v>698</v>
      </c>
      <c r="W55" t="s">
        <v>699</v>
      </c>
      <c r="AB55" t="s">
        <v>211</v>
      </c>
      <c r="AC55" s="6" t="s">
        <v>695</v>
      </c>
      <c r="AD55" s="6" t="s">
        <v>695</v>
      </c>
      <c r="AE55" s="6" t="s">
        <v>697</v>
      </c>
      <c r="AF55" s="6" t="s">
        <v>696</v>
      </c>
      <c r="AG55" s="6" t="s">
        <v>695</v>
      </c>
      <c r="AH55" s="6" t="s">
        <v>695</v>
      </c>
      <c r="AI55" t="s">
        <v>83</v>
      </c>
      <c r="AJ55" t="s">
        <v>700</v>
      </c>
      <c r="AK55">
        <f t="shared" si="4"/>
        <v>10</v>
      </c>
      <c r="AL55">
        <f t="shared" si="5"/>
        <v>5</v>
      </c>
      <c r="BG55">
        <f t="shared" si="7"/>
        <v>50</v>
      </c>
      <c r="BH55">
        <f t="shared" si="8"/>
        <v>25</v>
      </c>
    </row>
    <row r="56" spans="1:60" x14ac:dyDescent="0.3">
      <c r="A56">
        <v>55</v>
      </c>
      <c r="B56" t="s">
        <v>703</v>
      </c>
      <c r="C56" t="s">
        <v>704</v>
      </c>
      <c r="D56" s="2" t="s">
        <v>82</v>
      </c>
      <c r="E56">
        <v>10000000</v>
      </c>
      <c r="F56">
        <v>10</v>
      </c>
      <c r="G56" t="s">
        <v>73</v>
      </c>
      <c r="H56">
        <v>0</v>
      </c>
      <c r="I56">
        <v>0</v>
      </c>
      <c r="J56">
        <v>0</v>
      </c>
      <c r="K56">
        <v>0</v>
      </c>
      <c r="L56" t="s">
        <v>73</v>
      </c>
      <c r="M56" t="s">
        <v>84</v>
      </c>
      <c r="N56" t="s">
        <v>84</v>
      </c>
      <c r="O56" t="s">
        <v>84</v>
      </c>
      <c r="P56" t="s">
        <v>84</v>
      </c>
      <c r="Q56" t="s">
        <v>84</v>
      </c>
      <c r="R56" t="s">
        <v>84</v>
      </c>
      <c r="S56">
        <f t="shared" si="1"/>
        <v>0</v>
      </c>
      <c r="T56">
        <f t="shared" si="2"/>
        <v>1</v>
      </c>
      <c r="U56" t="s">
        <v>271</v>
      </c>
      <c r="V56" t="s">
        <v>705</v>
      </c>
      <c r="AB56" t="s">
        <v>190</v>
      </c>
      <c r="AC56" s="6" t="s">
        <v>706</v>
      </c>
      <c r="AD56" s="6" t="s">
        <v>706</v>
      </c>
      <c r="AE56" s="6" t="s">
        <v>706</v>
      </c>
      <c r="AF56" s="6" t="s">
        <v>706</v>
      </c>
      <c r="AG56" s="6" t="s">
        <v>706</v>
      </c>
      <c r="AH56" s="6" t="s">
        <v>706</v>
      </c>
      <c r="AI56" t="s">
        <v>203</v>
      </c>
      <c r="AJ56" t="s">
        <v>705</v>
      </c>
      <c r="AK56">
        <f t="shared" si="4"/>
        <v>10</v>
      </c>
      <c r="AL56">
        <f t="shared" si="5"/>
        <v>0</v>
      </c>
      <c r="BG56">
        <f t="shared" si="7"/>
        <v>100</v>
      </c>
      <c r="BH56">
        <f t="shared" si="8"/>
        <v>0</v>
      </c>
    </row>
    <row r="57" spans="1:60" x14ac:dyDescent="0.3">
      <c r="A57">
        <v>56</v>
      </c>
      <c r="B57" t="s">
        <v>707</v>
      </c>
      <c r="C57" t="s">
        <v>709</v>
      </c>
      <c r="D57" s="2" t="s">
        <v>70</v>
      </c>
      <c r="E57">
        <v>10000000</v>
      </c>
      <c r="F57">
        <v>1</v>
      </c>
      <c r="G57" t="s">
        <v>73</v>
      </c>
      <c r="H57">
        <v>0</v>
      </c>
      <c r="I57">
        <v>0</v>
      </c>
      <c r="J57">
        <v>0</v>
      </c>
      <c r="K57">
        <v>0</v>
      </c>
      <c r="L57" t="s">
        <v>73</v>
      </c>
      <c r="M57" t="s">
        <v>84</v>
      </c>
      <c r="N57" t="s">
        <v>84</v>
      </c>
      <c r="O57" t="s">
        <v>84</v>
      </c>
      <c r="P57" t="s">
        <v>84</v>
      </c>
      <c r="Q57" t="s">
        <v>84</v>
      </c>
      <c r="R57" t="s">
        <v>84</v>
      </c>
      <c r="S57">
        <f t="shared" si="1"/>
        <v>0</v>
      </c>
      <c r="T57">
        <f t="shared" si="2"/>
        <v>1</v>
      </c>
      <c r="U57" t="s">
        <v>271</v>
      </c>
      <c r="V57" t="s">
        <v>708</v>
      </c>
      <c r="AB57" t="s">
        <v>245</v>
      </c>
      <c r="AC57" s="6" t="s">
        <v>715</v>
      </c>
      <c r="AD57" s="6" t="s">
        <v>714</v>
      </c>
      <c r="AE57" s="6" t="s">
        <v>712</v>
      </c>
      <c r="AF57" s="6" t="s">
        <v>713</v>
      </c>
      <c r="AG57" s="6" t="s">
        <v>711</v>
      </c>
      <c r="AH57" s="6" t="s">
        <v>710</v>
      </c>
      <c r="AI57" t="s">
        <v>203</v>
      </c>
      <c r="AJ57" t="s">
        <v>708</v>
      </c>
      <c r="AK57">
        <f t="shared" si="4"/>
        <v>100</v>
      </c>
      <c r="AL57">
        <f t="shared" si="5"/>
        <v>0</v>
      </c>
      <c r="BG57">
        <f t="shared" si="7"/>
        <v>100</v>
      </c>
      <c r="BH57">
        <f t="shared" si="8"/>
        <v>0</v>
      </c>
    </row>
    <row r="58" spans="1:60" x14ac:dyDescent="0.3">
      <c r="A58">
        <v>57</v>
      </c>
      <c r="B58" t="s">
        <v>720</v>
      </c>
      <c r="C58" t="s">
        <v>721</v>
      </c>
      <c r="D58" t="s">
        <v>716</v>
      </c>
      <c r="E58">
        <v>7000000</v>
      </c>
      <c r="F58">
        <v>2</v>
      </c>
      <c r="G58" t="s">
        <v>729</v>
      </c>
      <c r="H58">
        <v>7000000</v>
      </c>
      <c r="I58">
        <v>5</v>
      </c>
      <c r="J58">
        <v>0</v>
      </c>
      <c r="K58">
        <v>0</v>
      </c>
      <c r="L58" t="s">
        <v>86</v>
      </c>
      <c r="M58" t="s">
        <v>85</v>
      </c>
      <c r="N58" t="s">
        <v>84</v>
      </c>
      <c r="O58" t="s">
        <v>84</v>
      </c>
      <c r="P58" t="s">
        <v>84</v>
      </c>
      <c r="Q58" t="s">
        <v>84</v>
      </c>
      <c r="R58" t="s">
        <v>84</v>
      </c>
      <c r="S58">
        <f t="shared" si="1"/>
        <v>1</v>
      </c>
      <c r="T58">
        <f t="shared" si="2"/>
        <v>3</v>
      </c>
      <c r="U58" t="s">
        <v>272</v>
      </c>
      <c r="V58" t="s">
        <v>717</v>
      </c>
      <c r="W58" t="s">
        <v>718</v>
      </c>
      <c r="X58" t="s">
        <v>719</v>
      </c>
      <c r="AB58" t="s">
        <v>211</v>
      </c>
      <c r="AC58" s="6" t="s">
        <v>727</v>
      </c>
      <c r="AD58" s="6" t="s">
        <v>728</v>
      </c>
      <c r="AE58" s="6" t="s">
        <v>726</v>
      </c>
      <c r="AF58" s="6" t="s">
        <v>725</v>
      </c>
      <c r="AG58" s="6" t="s">
        <v>724</v>
      </c>
      <c r="AH58" s="6" t="s">
        <v>723</v>
      </c>
      <c r="AI58" t="s">
        <v>12</v>
      </c>
      <c r="AJ58" t="s">
        <v>722</v>
      </c>
      <c r="AK58">
        <f t="shared" si="4"/>
        <v>35</v>
      </c>
      <c r="AL58">
        <f t="shared" si="5"/>
        <v>14</v>
      </c>
      <c r="BG58">
        <f t="shared" si="7"/>
        <v>70</v>
      </c>
      <c r="BH58">
        <f t="shared" si="8"/>
        <v>70</v>
      </c>
    </row>
    <row r="59" spans="1:60" x14ac:dyDescent="0.3">
      <c r="A59">
        <v>58</v>
      </c>
      <c r="B59" t="s">
        <v>730</v>
      </c>
      <c r="C59" t="s">
        <v>735</v>
      </c>
      <c r="D59" t="s">
        <v>444</v>
      </c>
      <c r="E59">
        <v>7500000</v>
      </c>
      <c r="F59">
        <v>1.5</v>
      </c>
      <c r="G59" t="s">
        <v>742</v>
      </c>
      <c r="H59">
        <v>7500000</v>
      </c>
      <c r="I59">
        <v>2.86</v>
      </c>
      <c r="J59">
        <v>0</v>
      </c>
      <c r="K59">
        <v>0</v>
      </c>
      <c r="L59" t="s">
        <v>86</v>
      </c>
      <c r="M59" t="s">
        <v>84</v>
      </c>
      <c r="N59" t="s">
        <v>84</v>
      </c>
      <c r="O59" t="s">
        <v>84</v>
      </c>
      <c r="P59" t="s">
        <v>85</v>
      </c>
      <c r="Q59" t="s">
        <v>85</v>
      </c>
      <c r="R59" t="s">
        <v>84</v>
      </c>
      <c r="S59">
        <f t="shared" si="1"/>
        <v>2</v>
      </c>
      <c r="T59">
        <f t="shared" si="2"/>
        <v>3</v>
      </c>
      <c r="U59" t="s">
        <v>272</v>
      </c>
      <c r="V59" t="s">
        <v>731</v>
      </c>
      <c r="W59" t="s">
        <v>732</v>
      </c>
      <c r="X59" t="s">
        <v>733</v>
      </c>
      <c r="AB59" t="s">
        <v>397</v>
      </c>
      <c r="AC59" s="6" t="s">
        <v>739</v>
      </c>
      <c r="AD59" s="6" t="s">
        <v>740</v>
      </c>
      <c r="AE59" s="6" t="s">
        <v>738</v>
      </c>
      <c r="AF59" s="6" t="s">
        <v>737</v>
      </c>
      <c r="AG59" s="6" t="s">
        <v>741</v>
      </c>
      <c r="AH59" s="6" t="s">
        <v>736</v>
      </c>
      <c r="AI59" t="s">
        <v>201</v>
      </c>
      <c r="AJ59" t="s">
        <v>734</v>
      </c>
      <c r="AK59">
        <f t="shared" si="4"/>
        <v>50</v>
      </c>
      <c r="AL59">
        <f t="shared" si="5"/>
        <v>26.223776223776223</v>
      </c>
      <c r="BG59">
        <f t="shared" si="7"/>
        <v>75</v>
      </c>
      <c r="BH59">
        <f t="shared" si="8"/>
        <v>75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</hyperlinks>
  <pageMargins left="0.7" right="0.7" top="0.75" bottom="0.75" header="0.3" footer="0.3"/>
  <pageSetup orientation="portrait" horizontalDpi="1200" verticalDpi="1200" r:id="rId3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2023-01-26T19:36:37Z</dcterms:modified>
</cp:coreProperties>
</file>