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s\Projects A\SharkTankIndia\SharkTankIndiaStremlit\"/>
    </mc:Choice>
  </mc:AlternateContent>
  <xr:revisionPtr revIDLastSave="0" documentId="13_ncr:1_{5F0CF4A7-CF56-4D8C-A74D-345F6A852726}" xr6:coauthVersionLast="47" xr6:coauthVersionMax="47" xr10:uidLastSave="{00000000-0000-0000-0000-000000000000}"/>
  <bookViews>
    <workbookView xWindow="-108" yWindow="-108" windowWidth="23256" windowHeight="12576" xr2:uid="{5CB7F2B1-3B27-4363-96C6-504B4798258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56" i="1" l="1"/>
  <c r="AL56" i="1"/>
  <c r="BH56" i="1"/>
  <c r="AK56" i="1"/>
  <c r="BG56" i="1"/>
  <c r="AL55" i="1"/>
  <c r="BH55" i="1"/>
  <c r="S55" i="1"/>
  <c r="AK55" i="1"/>
  <c r="BG55" i="1"/>
  <c r="AL54" i="1"/>
  <c r="BH54" i="1"/>
  <c r="S54" i="1"/>
  <c r="AK54" i="1"/>
  <c r="BG54" i="1"/>
  <c r="AL53" i="1"/>
  <c r="BH53" i="1"/>
  <c r="T56" i="1"/>
  <c r="T53" i="1"/>
  <c r="T54" i="1"/>
  <c r="T55" i="1"/>
  <c r="S53" i="1"/>
  <c r="AK53" i="1"/>
  <c r="BG53" i="1"/>
  <c r="S52" i="1"/>
  <c r="AL52" i="1"/>
  <c r="BH52" i="1"/>
  <c r="AK52" i="1"/>
  <c r="BG52" i="1"/>
  <c r="S51" i="1"/>
  <c r="AL51" i="1"/>
  <c r="BH51" i="1"/>
  <c r="AK51" i="1"/>
  <c r="BG51" i="1"/>
  <c r="S50" i="1"/>
  <c r="AL50" i="1"/>
  <c r="BH50" i="1"/>
  <c r="AK50" i="1"/>
  <c r="BG50" i="1"/>
  <c r="T50" i="1"/>
  <c r="T51" i="1"/>
  <c r="T52" i="1"/>
  <c r="T47" i="1"/>
  <c r="T48" i="1"/>
  <c r="T49" i="1"/>
  <c r="S49" i="1"/>
  <c r="S48" i="1"/>
  <c r="S47" i="1"/>
  <c r="AL49" i="1"/>
  <c r="BH49" i="1"/>
  <c r="AL48" i="1"/>
  <c r="BH48" i="1"/>
  <c r="AL47" i="1"/>
  <c r="BH47" i="1"/>
  <c r="AK49" i="1"/>
  <c r="BG49" i="1"/>
  <c r="AK48" i="1"/>
  <c r="BG48" i="1"/>
  <c r="AK47" i="1"/>
  <c r="BG47" i="1"/>
  <c r="AP17" i="1"/>
  <c r="T46" i="1"/>
  <c r="T45" i="1"/>
  <c r="T44" i="1"/>
  <c r="T43" i="1"/>
  <c r="T42" i="1"/>
  <c r="T41" i="1"/>
  <c r="S46" i="1"/>
  <c r="S41" i="1"/>
  <c r="S42" i="1"/>
  <c r="S43" i="1"/>
  <c r="S44" i="1"/>
  <c r="S45" i="1"/>
  <c r="AL46" i="1"/>
  <c r="AL45" i="1"/>
  <c r="AL44" i="1"/>
  <c r="AL43" i="1"/>
  <c r="AL42" i="1"/>
  <c r="AL41" i="1"/>
  <c r="BH46" i="1"/>
  <c r="BH45" i="1"/>
  <c r="BH44" i="1"/>
  <c r="BH43" i="1"/>
  <c r="BH42" i="1"/>
  <c r="BH41" i="1"/>
  <c r="AK46" i="1"/>
  <c r="AK45" i="1"/>
  <c r="AK44" i="1"/>
  <c r="AK43" i="1"/>
  <c r="AK42" i="1"/>
  <c r="AK41" i="1"/>
  <c r="BG46" i="1"/>
  <c r="BG45" i="1"/>
  <c r="BG44" i="1"/>
  <c r="BG43" i="1"/>
  <c r="BG42" i="1"/>
  <c r="BG41" i="1"/>
  <c r="AK40" i="1"/>
  <c r="BG40" i="1"/>
  <c r="AL40" i="1"/>
  <c r="BH40" i="1"/>
  <c r="S40" i="1"/>
  <c r="T40" i="1"/>
  <c r="AL39" i="1"/>
  <c r="BH39" i="1"/>
  <c r="S39" i="1"/>
  <c r="T39" i="1"/>
  <c r="AK39" i="1"/>
  <c r="BG39" i="1"/>
  <c r="S38" i="1"/>
  <c r="AL38" i="1"/>
  <c r="BH38" i="1"/>
  <c r="AK38" i="1"/>
  <c r="BG38" i="1"/>
  <c r="T38" i="1"/>
  <c r="AL37" i="1"/>
  <c r="BH37" i="1"/>
  <c r="AK37" i="1"/>
  <c r="BG37" i="1"/>
  <c r="S37" i="1"/>
  <c r="T37" i="1"/>
  <c r="AL36" i="1"/>
  <c r="BH36" i="1"/>
  <c r="AK36" i="1"/>
  <c r="BG36" i="1"/>
  <c r="S36" i="1"/>
  <c r="T36" i="1"/>
  <c r="S35" i="1"/>
  <c r="AL35" i="1"/>
  <c r="BH35" i="1"/>
  <c r="AK35" i="1"/>
  <c r="BG35" i="1"/>
  <c r="T35" i="1"/>
  <c r="S34" i="1"/>
  <c r="AL34" i="1"/>
  <c r="BH34" i="1"/>
  <c r="AK34" i="1"/>
  <c r="BG34" i="1"/>
  <c r="AP16" i="1"/>
  <c r="T34" i="1"/>
  <c r="S33" i="1"/>
  <c r="AL33" i="1"/>
  <c r="BH33" i="1"/>
  <c r="AK33" i="1"/>
  <c r="BG33" i="1"/>
  <c r="T33" i="1"/>
  <c r="S32" i="1"/>
  <c r="AL32" i="1"/>
  <c r="BH32" i="1"/>
  <c r="AK32" i="1"/>
  <c r="BG32" i="1"/>
  <c r="AP15" i="1"/>
  <c r="AP14" i="1"/>
  <c r="T32" i="1"/>
  <c r="S31" i="1"/>
  <c r="AL31" i="1"/>
  <c r="BH31" i="1"/>
  <c r="AK31" i="1"/>
  <c r="BG31" i="1"/>
  <c r="AP13" i="1"/>
  <c r="T31" i="1"/>
  <c r="AL30" i="1"/>
  <c r="BH30" i="1"/>
  <c r="T30" i="1"/>
  <c r="S30" i="1"/>
  <c r="AK30" i="1"/>
  <c r="BG30" i="1"/>
  <c r="AL29" i="1"/>
  <c r="BH29" i="1"/>
  <c r="AK29" i="1"/>
  <c r="BG29" i="1"/>
  <c r="T29" i="1"/>
  <c r="S29" i="1"/>
  <c r="S28" i="1"/>
  <c r="AL28" i="1"/>
  <c r="BH28" i="1"/>
  <c r="AK28" i="1"/>
  <c r="BG28" i="1"/>
  <c r="T28" i="1"/>
  <c r="AP12" i="1"/>
  <c r="T27" i="1"/>
  <c r="S27" i="1"/>
  <c r="AL27" i="1"/>
  <c r="BH27" i="1"/>
  <c r="AK27" i="1"/>
  <c r="BG27" i="1"/>
  <c r="T26" i="1"/>
  <c r="S26" i="1"/>
  <c r="AL26" i="1"/>
  <c r="BH26" i="1"/>
  <c r="AK26" i="1"/>
  <c r="BG26" i="1"/>
  <c r="S25" i="1"/>
  <c r="AL25" i="1"/>
  <c r="BH25" i="1"/>
  <c r="AK25" i="1"/>
  <c r="BG25" i="1"/>
  <c r="T25" i="1"/>
  <c r="S24" i="1"/>
  <c r="AL24" i="1"/>
  <c r="BH24" i="1"/>
  <c r="AK24" i="1"/>
  <c r="BG24" i="1"/>
  <c r="T24" i="1"/>
  <c r="S23" i="1"/>
  <c r="AL23" i="1"/>
  <c r="BH23" i="1"/>
  <c r="AK23" i="1"/>
  <c r="BG23" i="1"/>
  <c r="T23" i="1"/>
  <c r="AL2" i="1"/>
  <c r="AK2" i="1"/>
  <c r="BE2" i="1"/>
  <c r="BB2" i="1"/>
  <c r="AS2" i="1"/>
  <c r="BH2" i="1"/>
  <c r="BG2" i="1"/>
  <c r="AP11" i="1"/>
  <c r="S22" i="1"/>
  <c r="AL22" i="1"/>
  <c r="BH22" i="1"/>
  <c r="AK22" i="1"/>
  <c r="BG22" i="1"/>
  <c r="T22" i="1"/>
  <c r="AL20" i="1"/>
  <c r="AL21" i="1"/>
  <c r="S21" i="1"/>
  <c r="BH21" i="1"/>
  <c r="AK21" i="1"/>
  <c r="BG21" i="1"/>
  <c r="T21" i="1"/>
  <c r="T20" i="1"/>
  <c r="S20" i="1"/>
  <c r="BH20" i="1"/>
  <c r="AK20" i="1"/>
  <c r="BG20" i="1"/>
  <c r="AP10" i="1"/>
  <c r="BH3" i="1"/>
  <c r="BH4" i="1"/>
  <c r="BH5" i="1"/>
  <c r="BH6" i="1"/>
  <c r="BH7" i="1"/>
  <c r="BH8" i="1"/>
  <c r="BH9" i="1"/>
  <c r="BH10" i="1"/>
  <c r="BH11" i="1"/>
  <c r="BH12" i="1"/>
  <c r="BH13" i="1"/>
  <c r="BH14" i="1"/>
  <c r="BH15" i="1"/>
  <c r="BH16" i="1"/>
  <c r="BH17" i="1"/>
  <c r="BH18" i="1"/>
  <c r="BH19" i="1"/>
  <c r="BG3" i="1"/>
  <c r="BG4" i="1"/>
  <c r="BG5" i="1"/>
  <c r="BG6" i="1"/>
  <c r="BG7" i="1"/>
  <c r="BG8" i="1"/>
  <c r="BG9" i="1"/>
  <c r="BG10" i="1"/>
  <c r="BG11" i="1"/>
  <c r="BG12" i="1"/>
  <c r="BG13" i="1"/>
  <c r="BG14" i="1"/>
  <c r="BG15" i="1"/>
  <c r="BG16" i="1"/>
  <c r="BG17" i="1"/>
  <c r="BG18" i="1"/>
  <c r="BG19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BE3" i="1"/>
  <c r="BE4" i="1"/>
  <c r="BE5" i="1"/>
  <c r="BE6" i="1"/>
  <c r="BB7" i="1"/>
  <c r="BB6" i="1"/>
  <c r="BB5" i="1"/>
  <c r="BB4" i="1"/>
  <c r="BB3" i="1"/>
  <c r="AS3" i="1"/>
  <c r="AP2" i="1"/>
  <c r="AP3" i="1"/>
  <c r="AP4" i="1"/>
  <c r="AP5" i="1"/>
  <c r="AP6" i="1"/>
  <c r="AP7" i="1"/>
  <c r="AP8" i="1"/>
  <c r="AP9" i="1"/>
  <c r="AJ2" i="1"/>
  <c r="S19" i="1"/>
  <c r="T19" i="1"/>
  <c r="S18" i="1"/>
  <c r="T18" i="1"/>
  <c r="T17" i="1"/>
  <c r="S17" i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2" i="1"/>
  <c r="AY6" i="1" l="1"/>
  <c r="AY2" i="1"/>
  <c r="AY7" i="1"/>
  <c r="AV2" i="1"/>
  <c r="AY8" i="1"/>
  <c r="AY5" i="1"/>
  <c r="AV7" i="1"/>
  <c r="AY3" i="1"/>
  <c r="AY4" i="1"/>
  <c r="AV3" i="1"/>
  <c r="AV4" i="1"/>
  <c r="AV5" i="1"/>
  <c r="AV6" i="1"/>
</calcChain>
</file>

<file path=xl/sharedStrings.xml><?xml version="1.0" encoding="utf-8"?>
<sst xmlns="http://schemas.openxmlformats.org/spreadsheetml/2006/main" count="1346" uniqueCount="707">
  <si>
    <t>#</t>
  </si>
  <si>
    <t>Company/Brand Name</t>
  </si>
  <si>
    <t>Product</t>
  </si>
  <si>
    <t>Original Ask</t>
  </si>
  <si>
    <t>Original Ask Amount in INR</t>
  </si>
  <si>
    <t>Original Ask Equity in %</t>
  </si>
  <si>
    <t>Final Deal</t>
  </si>
  <si>
    <t>Final Deal Investment in INR</t>
  </si>
  <si>
    <t>Final Deal Debt in INR</t>
  </si>
  <si>
    <t>Final Deal Equity in %</t>
  </si>
  <si>
    <t>Deal/No Deal</t>
  </si>
  <si>
    <t>Anupam</t>
  </si>
  <si>
    <t>Namita</t>
  </si>
  <si>
    <t>Aman</t>
  </si>
  <si>
    <t>Peyush</t>
  </si>
  <si>
    <t>Vineeta</t>
  </si>
  <si>
    <t>No. of Sharks on Board</t>
  </si>
  <si>
    <t xml:space="preserve">No. of Entrepreneurs/Founders </t>
  </si>
  <si>
    <t>Entrepreneur 1</t>
  </si>
  <si>
    <t>Entrepreneur 2</t>
  </si>
  <si>
    <t>Entrepreneur 3</t>
  </si>
  <si>
    <t>Entrepreneur 4</t>
  </si>
  <si>
    <t>Entrepreneur 5</t>
  </si>
  <si>
    <t>Entrepreneur 6</t>
  </si>
  <si>
    <t>Sector</t>
  </si>
  <si>
    <t>Twitter (Company)</t>
  </si>
  <si>
    <t>LinkedIn (Company)</t>
  </si>
  <si>
    <t>Instagram (Company)</t>
  </si>
  <si>
    <t>Facebook (Company)</t>
  </si>
  <si>
    <t>Youtube (Company)</t>
  </si>
  <si>
    <t>Website (Company)</t>
  </si>
  <si>
    <t>HooVu Fresh</t>
  </si>
  <si>
    <t>Dorje Teas</t>
  </si>
  <si>
    <t>Recode Studio</t>
  </si>
  <si>
    <t>Very Much Indian</t>
  </si>
  <si>
    <t>Watchout Wearables</t>
  </si>
  <si>
    <t>SoupX</t>
  </si>
  <si>
    <t>Gear Head Motors</t>
  </si>
  <si>
    <t>Patil Kaki</t>
  </si>
  <si>
    <t>Brandsdaddy</t>
  </si>
  <si>
    <t>Flatheads</t>
  </si>
  <si>
    <t>Organic Smokes</t>
  </si>
  <si>
    <t>Flowers</t>
  </si>
  <si>
    <t>Darjeeling Tea</t>
  </si>
  <si>
    <t>Fashion and Beauty</t>
  </si>
  <si>
    <t>Traditional and Ethnic Sarees</t>
  </si>
  <si>
    <t>Smartwatches for kids and senior citizens</t>
  </si>
  <si>
    <t>Healthy Soups and Soup-based Meals</t>
  </si>
  <si>
    <t>Kombucha</t>
  </si>
  <si>
    <t>Vernacular OTT Platform</t>
  </si>
  <si>
    <t>Colour Changing Apparels</t>
  </si>
  <si>
    <t>Affordable Electric Bicycles and Tricycles</t>
  </si>
  <si>
    <t>Home-style Hygienic Snacks</t>
  </si>
  <si>
    <t>Automatic Fire Extinguisher</t>
  </si>
  <si>
    <t>Salon at Home Appliances</t>
  </si>
  <si>
    <t>Sneakers</t>
  </si>
  <si>
    <t>Herbal Smokes</t>
  </si>
  <si>
    <t>₹80 lakhs for 1% equity</t>
  </si>
  <si>
    <t>₹30 Lakhs for 5% equity</t>
  </si>
  <si>
    <t>₹1 crore for 1% equity</t>
  </si>
  <si>
    <t>₹50 lakhs for 3% equity</t>
  </si>
  <si>
    <t>₹2 Crores for 5% equity</t>
  </si>
  <si>
    <t>₹75 Lakhs for 6% equity</t>
  </si>
  <si>
    <t>₹75 Lakhs for 3% equity</t>
  </si>
  <si>
    <t>₹3 Crores for 1% equity</t>
  </si>
  <si>
    <t>₹20 Lakhs for 10% equity</t>
  </si>
  <si>
    <t>₹75 Lakhs for 2% equity</t>
  </si>
  <si>
    <t>₹40 Lakhs for 2.5% equity</t>
  </si>
  <si>
    <t>₹70 Lakhs for 5% equity</t>
  </si>
  <si>
    <t>₹1 Crore for 4% equity</t>
  </si>
  <si>
    <t>₹1 Crore for 1% equity</t>
  </si>
  <si>
    <t>₹1 crore for 2% equity</t>
  </si>
  <si>
    <t>₹30 Lakhs for 15% equity</t>
  </si>
  <si>
    <t>No Deal</t>
  </si>
  <si>
    <t>₹50 lakhs for 10% equity</t>
  </si>
  <si>
    <t>₹1 Crore for 10% equity and ₹1 Crore debt @15% interest</t>
  </si>
  <si>
    <t>₹50 Lakhs for 18% equity and ₹25 Lakhs debt @12% interest</t>
  </si>
  <si>
    <t>₹1.5 Crores for 0.6% equity and ₹1.5 Crores debt @12% interest</t>
  </si>
  <si>
    <t>₹20 Lakhs for 20% equity</t>
  </si>
  <si>
    <t>₹1 Crore for 6.67% equity</t>
  </si>
  <si>
    <t>₹40 Lakhs for 4% equity</t>
  </si>
  <si>
    <t>₹35 Lakhs for 5% equity and ₹35 Lakhs debt @12% interest</t>
  </si>
  <si>
    <t>₹1 Crore for 10% equity</t>
  </si>
  <si>
    <t>Amit</t>
  </si>
  <si>
    <t>N</t>
  </si>
  <si>
    <t>Y</t>
  </si>
  <si>
    <t>Deal</t>
  </si>
  <si>
    <t>Final Deal Debt Interest in %</t>
  </si>
  <si>
    <t>Rhea Karuturi</t>
  </si>
  <si>
    <t>Yeshoda Karuturi</t>
  </si>
  <si>
    <t>https://hoovufresh.com/</t>
  </si>
  <si>
    <t>https://patilkaki.com/</t>
  </si>
  <si>
    <t>https://www.youtube.com/channel/UCEwbLMqUFLNudfktZwKyVAQ</t>
  </si>
  <si>
    <t>https://www.facebook.com/hoovufresh</t>
  </si>
  <si>
    <t>https://www.instagram.com/hoovufresh/</t>
  </si>
  <si>
    <t>https://twitter.com/hoovufresh</t>
  </si>
  <si>
    <t>https://www.linkedin.com/company/hoovu-fresh/</t>
  </si>
  <si>
    <t>https://dorjeteas.com/en-us</t>
  </si>
  <si>
    <t>https://www.youtube.com/channel/UCUNwm8vKpYm3tmrrnHrqiCw</t>
  </si>
  <si>
    <t>https://www.facebook.com/dorjeteas/</t>
  </si>
  <si>
    <t>https://www.instagram.com/dorjeteas/</t>
  </si>
  <si>
    <t>https://twitter.com/dorjeteas</t>
  </si>
  <si>
    <t>https://in.linkedin.com/company/dorje-teas</t>
  </si>
  <si>
    <t>Ishaan Kanoria</t>
  </si>
  <si>
    <t>Sparsh Agarwal</t>
  </si>
  <si>
    <t>https://shop.recodestudios.com/</t>
  </si>
  <si>
    <t>https://www.instagram.com/loverecode/?hl=en</t>
  </si>
  <si>
    <t>https://www.youtube.com/c/recodestudios</t>
  </si>
  <si>
    <t>https://www.facebook.com/BeautyMantraCb/</t>
  </si>
  <si>
    <t>https://twitter.com/loverecode</t>
  </si>
  <si>
    <t>https://in.linkedin.com/company/recodestudios</t>
  </si>
  <si>
    <t>Dheeraj Bansal</t>
  </si>
  <si>
    <t>Rahul Sachdeva</t>
  </si>
  <si>
    <t>https://www.verymuchindian.com/en-us</t>
  </si>
  <si>
    <t>https://www.instagram.com/verymuchindian.official/?hl=en</t>
  </si>
  <si>
    <t>https://www.facebook.com/verymuchindian/</t>
  </si>
  <si>
    <t>https://www.linkedin.com/company/very-much-indian/</t>
  </si>
  <si>
    <t>Slony Gambhir</t>
  </si>
  <si>
    <t>https://www.watchoutwearables.com/</t>
  </si>
  <si>
    <t>https://www.brandsdaddy.com/</t>
  </si>
  <si>
    <t>https://www.youtube.com/channel/UCAuQtaTnRQ32xEqDbDVjiZA</t>
  </si>
  <si>
    <t>https://www.instagram.com/watchoutwearables/</t>
  </si>
  <si>
    <t>https://www.facebook.com/WatchOutWearables</t>
  </si>
  <si>
    <t>https://twitter.com/WatchOutWear</t>
  </si>
  <si>
    <t>https://www.linkedin.com/company/watchoutwearables/</t>
  </si>
  <si>
    <t>Electronics</t>
  </si>
  <si>
    <t>Abhisek Baheti</t>
  </si>
  <si>
    <t>https://www.soupx.in/</t>
  </si>
  <si>
    <t>https://www.stage.in/</t>
  </si>
  <si>
    <t>https://twitter.com/soupxIndia</t>
  </si>
  <si>
    <t>https://www.linkedin.com/company/soupx-sip-of-health/</t>
  </si>
  <si>
    <t>https://instagram.com/soupxindia</t>
  </si>
  <si>
    <t>Uttam Kumar</t>
  </si>
  <si>
    <t>Priyank Jain</t>
  </si>
  <si>
    <t>Atmosphere Studio</t>
  </si>
  <si>
    <t>https://atmospherestudio.in/</t>
  </si>
  <si>
    <t>https://www.youtube.com/@atmospherestudio8938</t>
  </si>
  <si>
    <t>https://www.linkedin.com/company/atmosphere-kombucha/</t>
  </si>
  <si>
    <t>https://instagram.com/atmosphere.in</t>
  </si>
  <si>
    <t>https://www.facebook.com/atmosphere.in/</t>
  </si>
  <si>
    <t>Rebekah Sood</t>
  </si>
  <si>
    <t>Ariella Blank</t>
  </si>
  <si>
    <t>https://twitter.com/HaryanviSTAGE</t>
  </si>
  <si>
    <t>https://www.facebook.com/STAGE.haryanvi</t>
  </si>
  <si>
    <t>https://www.instagram.com/haryanvi.stage/</t>
  </si>
  <si>
    <t>https://in.linkedin.com/company/stagedotin</t>
  </si>
  <si>
    <t>Vinay Singhal</t>
  </si>
  <si>
    <t>Stage OTT</t>
  </si>
  <si>
    <t>Shashank Vaishnav</t>
  </si>
  <si>
    <t>Parveen Singhal</t>
  </si>
  <si>
    <t>https://www.girgitstore.com/</t>
  </si>
  <si>
    <t>https://www.youtube.com/user/girgitstore</t>
  </si>
  <si>
    <t>https://www.facebook.com/girgitstore</t>
  </si>
  <si>
    <t>https://www.instagram.com/girgitstore</t>
  </si>
  <si>
    <t>Pooja Bajaj</t>
  </si>
  <si>
    <t>Girgit Store</t>
  </si>
  <si>
    <t>https://www.ghmev.com/</t>
  </si>
  <si>
    <t>https://www.facebook.com/ghmev</t>
  </si>
  <si>
    <t>https://twitter.com/ev_ghm</t>
  </si>
  <si>
    <t>https://www.instagram.com/ghmev/</t>
  </si>
  <si>
    <t>https://in.linkedin.com/company/gear-head-motors</t>
  </si>
  <si>
    <t>Amigo Nikhil</t>
  </si>
  <si>
    <t>Meher Sai</t>
  </si>
  <si>
    <t>https://facebook.com/patilkakikitchen/</t>
  </si>
  <si>
    <t>https://www.instagram.com/patilkaki/</t>
  </si>
  <si>
    <t>https://mobile.twitter.com/patilkaki</t>
  </si>
  <si>
    <t>https://in.linkedin.com/company/patilkaki</t>
  </si>
  <si>
    <t>Vinit Patil</t>
  </si>
  <si>
    <t>Geeta Patil</t>
  </si>
  <si>
    <t>Darshil Savla</t>
  </si>
  <si>
    <t>https://www.youtube.com/user/Brandsdaddy</t>
  </si>
  <si>
    <t>https://www.facebook.com/Brandsdaddy/</t>
  </si>
  <si>
    <t>https://www.instagram.com/brandsdaddy/</t>
  </si>
  <si>
    <t>https://www.linkedin.com/company/brandsdaddy-pvt-ltd/</t>
  </si>
  <si>
    <t>https://twitter.com/brandsdaddy</t>
  </si>
  <si>
    <t>Roshaan V Mishra</t>
  </si>
  <si>
    <t>Winston Electronics</t>
  </si>
  <si>
    <t>https://winstonindia.com/</t>
  </si>
  <si>
    <t>https://www.youtube.com/channel/UCxn98Rz6N7PrM_t9zJTO2rg</t>
  </si>
  <si>
    <t>https://www.instagram.com/winstonindia.official/</t>
  </si>
  <si>
    <t>https://www.facebook.com/WinstonIndia-111912474057292/</t>
  </si>
  <si>
    <t>https://in.linkedin.com/company/winstonindia-official</t>
  </si>
  <si>
    <t>Himanshu Adlakha</t>
  </si>
  <si>
    <t>Nikita Malhotra</t>
  </si>
  <si>
    <t>https://www.flatheads.in/</t>
  </si>
  <si>
    <t>https://www.youtube.com/c/Flatheads/videos</t>
  </si>
  <si>
    <t>https://www.facebook.com/flatheadsofficial</t>
  </si>
  <si>
    <t>https://www.instagram.com/flatheadsofficial/</t>
  </si>
  <si>
    <t>https://www.linkedin.com/company/flatheadsofficial/</t>
  </si>
  <si>
    <t>https://twitter.com/flatheads_in</t>
  </si>
  <si>
    <t>Apparel</t>
  </si>
  <si>
    <t>Ganesh Balakrishnan</t>
  </si>
  <si>
    <t>https://www.facebook.com/OrganicSmokes/</t>
  </si>
  <si>
    <t>https://www.organicsmokes.co/</t>
  </si>
  <si>
    <t>https://mobile.twitter.com/organicsmokes</t>
  </si>
  <si>
    <t>https://www.instagram.com/organicsmokes/?hl=en</t>
  </si>
  <si>
    <t>https://www.linkedin.com/company/organicsmokes/</t>
  </si>
  <si>
    <t>Gaurav Chhabra</t>
  </si>
  <si>
    <t>Nitin Chhabra</t>
  </si>
  <si>
    <t>Piyush</t>
  </si>
  <si>
    <t>Sharks on Board</t>
  </si>
  <si>
    <t>Aman, Peyush</t>
  </si>
  <si>
    <t>Anupam, Vineeta, Peyush</t>
  </si>
  <si>
    <t>None</t>
  </si>
  <si>
    <t>Namita, Aman</t>
  </si>
  <si>
    <t>Anupam, Vineeta</t>
  </si>
  <si>
    <t>Namita, Aman, Peyush</t>
  </si>
  <si>
    <t>Anupam, Peyush</t>
  </si>
  <si>
    <t>Entrepreneurs/Founders</t>
  </si>
  <si>
    <t>Tea Fit</t>
  </si>
  <si>
    <t>Jyoti Bharadwaj</t>
  </si>
  <si>
    <t>Food and Beverages</t>
  </si>
  <si>
    <t>₹50 Lakhs for 3% equity</t>
  </si>
  <si>
    <t>Unsweetened Ice Tea</t>
  </si>
  <si>
    <t>₹50 Lakhs for 8% equity</t>
  </si>
  <si>
    <t>Aman, Anupam, Vineeta, Peyush</t>
  </si>
  <si>
    <t>Haqdarshak</t>
  </si>
  <si>
    <t>Aniket Doegar</t>
  </si>
  <si>
    <t>₹1 Crore for 0.5% equity</t>
  </si>
  <si>
    <t>₹1 Crore for 2% equity</t>
  </si>
  <si>
    <t>Bhaskar's Puranpoli Ghar</t>
  </si>
  <si>
    <t>Bhaskar KR</t>
  </si>
  <si>
    <t>Vittal Shetty</t>
  </si>
  <si>
    <t>Saurabh Choudhary</t>
  </si>
  <si>
    <t>Bhaskar KR, Vittal Shetty, Saurabh Choudhary</t>
  </si>
  <si>
    <t>₹75 Lakhs for 1% equity</t>
  </si>
  <si>
    <t>http://tea.fit/</t>
  </si>
  <si>
    <t>https://www.facebook.com/TeaFitOfficial/</t>
  </si>
  <si>
    <t>https://www.instagram.com/drinkteafit/?hl=en</t>
  </si>
  <si>
    <t>https://twitter.com/drinkteafit</t>
  </si>
  <si>
    <t>https://in.linkedin.com/company/teafit</t>
  </si>
  <si>
    <t>https://haqdarshak.com/</t>
  </si>
  <si>
    <t>http://www.facebook.com/haqdarshak</t>
  </si>
  <si>
    <t>http://www.instagram.com/haqdarshak</t>
  </si>
  <si>
    <t>http://www.twitter.com/haqdarshak</t>
  </si>
  <si>
    <t>https://au.linkedin.com/company/haqdarshak</t>
  </si>
  <si>
    <t>https://www.youtube.com/channel/UCBgOumeCl6jMQK5KbKlRF7g</t>
  </si>
  <si>
    <t>A tech platform that connects citizens with their eligible welfare schemes</t>
  </si>
  <si>
    <t>Civic and Social Organizations</t>
  </si>
  <si>
    <t>http://bhaskarspuranpolighar.in/</t>
  </si>
  <si>
    <t>https://www.instagram.com/puranpolighar/?hl=en</t>
  </si>
  <si>
    <t>https://www.facebook.com/puranpolighar/</t>
  </si>
  <si>
    <t>Varieties of Live Puranpoli</t>
  </si>
  <si>
    <t>No. of Sectors</t>
  </si>
  <si>
    <t>Sectors</t>
  </si>
  <si>
    <t>Automobile</t>
  </si>
  <si>
    <t>Leisure</t>
  </si>
  <si>
    <t>Other</t>
  </si>
  <si>
    <t>No. of Deals</t>
  </si>
  <si>
    <t>Deals that happened</t>
  </si>
  <si>
    <t>Founders per Company</t>
  </si>
  <si>
    <t>No. of Founders per Company</t>
  </si>
  <si>
    <t>Sharks on Board per Deal</t>
  </si>
  <si>
    <t>No. of Sharks on Board per Deal</t>
  </si>
  <si>
    <t>1 founder</t>
  </si>
  <si>
    <t>2 co-founders</t>
  </si>
  <si>
    <t>3 co-founders</t>
  </si>
  <si>
    <t>4 co-founders</t>
  </si>
  <si>
    <t>5 co-founders</t>
  </si>
  <si>
    <t>6 co-founders</t>
  </si>
  <si>
    <t>0 (No Deal)</t>
  </si>
  <si>
    <t>1 Shark</t>
  </si>
  <si>
    <t>2 Sharks</t>
  </si>
  <si>
    <t>3 Sharks</t>
  </si>
  <si>
    <t>4 Sharks</t>
  </si>
  <si>
    <t>5 Sharks</t>
  </si>
  <si>
    <t>6 Sharks</t>
  </si>
  <si>
    <t>No. of deals made by a Shark</t>
  </si>
  <si>
    <t>Sharks</t>
  </si>
  <si>
    <t>Founders Relation</t>
  </si>
  <si>
    <t>Family</t>
  </si>
  <si>
    <t>Solo</t>
  </si>
  <si>
    <t>Friends</t>
  </si>
  <si>
    <t>Friends &amp; Family</t>
  </si>
  <si>
    <t>Couple</t>
  </si>
  <si>
    <t>https://www.youtube.com/channel/UCZgq0kHCr8COZd-lnGnmz9w</t>
  </si>
  <si>
    <t>Founders Relationship</t>
  </si>
  <si>
    <t>Number of FR</t>
  </si>
  <si>
    <t>Original Ask Valuation in INR Crores</t>
  </si>
  <si>
    <t>Final Deal Valuation in INR Crores</t>
  </si>
  <si>
    <t>Original Ask Amount in INR Lakhs</t>
  </si>
  <si>
    <t>Final Deal Amount in INR Lakhs</t>
  </si>
  <si>
    <t>Gunjan Apps Studios</t>
  </si>
  <si>
    <t>An app for children to learn by gamification</t>
  </si>
  <si>
    <t>Sourav Gupta</t>
  </si>
  <si>
    <t>Gunjan Gupta</t>
  </si>
  <si>
    <t>https://gunjanappstudios.com/</t>
  </si>
  <si>
    <t>Sourav Gupta, Gunjan Gupta</t>
  </si>
  <si>
    <t>https://www.youtube.com/c/KidsEducationalTV/</t>
  </si>
  <si>
    <t>https://www.facebook.com/gunjanappsstudios</t>
  </si>
  <si>
    <t>https://www.instagram.com/gunjanapps_studios/</t>
  </si>
  <si>
    <t>https://www.linkedin.com/company/gunjanappstudios/</t>
  </si>
  <si>
    <t>₹2.5 Crore for 1% equity</t>
  </si>
  <si>
    <t>The Simply Salad</t>
  </si>
  <si>
    <t>https://thesimplysalad.com/</t>
  </si>
  <si>
    <t>Payal Pathak</t>
  </si>
  <si>
    <t>Soham Payal Pathak</t>
  </si>
  <si>
    <t>Varieties of Salad</t>
  </si>
  <si>
    <t>₹30 Lakhs for 10% equity</t>
  </si>
  <si>
    <t>https://www.instagram.com/thesimplysalad/?hl=en</t>
  </si>
  <si>
    <t>https://www.facebook.com/profile.php?id=100089285553796</t>
  </si>
  <si>
    <t>Aman, Vineeta</t>
  </si>
  <si>
    <t>Payal Pathak, Soham Payal Pathak</t>
  </si>
  <si>
    <t>Adarsh Kachappilly</t>
  </si>
  <si>
    <t>Tapas Pandey</t>
  </si>
  <si>
    <t>Varad Patil</t>
  </si>
  <si>
    <t>Adarsh Kachappilly, Tapas Pandey, Varad Patil</t>
  </si>
  <si>
    <t>https://www.ayudevices.com/</t>
  </si>
  <si>
    <t>https://www.youtube.com/channel/UCAIr6KZYJKauzbCcqfy39Ng</t>
  </si>
  <si>
    <t>https://www.facebook.com/AyuDevices/</t>
  </si>
  <si>
    <t>https://www.instagram.com/ayu_devices_pvt/?hl=en</t>
  </si>
  <si>
    <t>https://twitter.com/Ayu_Devices</t>
  </si>
  <si>
    <t>https://www.linkedin.com/company/ayu-devices/</t>
  </si>
  <si>
    <t>Ayu Devices</t>
  </si>
  <si>
    <t>Digital Stethescope ( AyuSynk )</t>
  </si>
  <si>
    <t>Health</t>
  </si>
  <si>
    <t>₹1 Crore for 1.5% equity</t>
  </si>
  <si>
    <t>₹50 Lakhs for 3.5% equity and ₹50 Lakhs debt @10% interest</t>
  </si>
  <si>
    <t>Atypical Advantage</t>
  </si>
  <si>
    <t>https://atypicaladvantage.in/</t>
  </si>
  <si>
    <t>Inclusive Platform for people with disabilities</t>
  </si>
  <si>
    <t>Vineet Saraiwala</t>
  </si>
  <si>
    <t>https://www.youtube.com/channel/UCJMTgM6q67G0Dz5D8DdUvzw</t>
  </si>
  <si>
    <t>https://www.facebook.com/AtypicalAdvantage</t>
  </si>
  <si>
    <t>https://twitter.com/AtypicalAdv</t>
  </si>
  <si>
    <t>https://www.linkedin.com/company/atypical-advantage</t>
  </si>
  <si>
    <t>https://www.instagram.com/atypicaladvantage</t>
  </si>
  <si>
    <t>₹30 Lakhs for 1% equity</t>
  </si>
  <si>
    <t>₹30 Lakhs for 3% equity</t>
  </si>
  <si>
    <t>House of Chikankari</t>
  </si>
  <si>
    <t>https://www.houseofchikankari.in/</t>
  </si>
  <si>
    <t>Aakriti Rawal, Poonam Rawal</t>
  </si>
  <si>
    <t>Aakriti Rawal</t>
  </si>
  <si>
    <t>Poonal Rawal</t>
  </si>
  <si>
    <t>https://www.facebook.com/houseofchikankariin-111272640697261</t>
  </si>
  <si>
    <t>https://www.instagram.com/houseofchikankari.in/?hl=en</t>
  </si>
  <si>
    <t>https://in.linkedin.com/company/house-of-chikankari</t>
  </si>
  <si>
    <t>Exclusive Lucknow Chikankari Kurta Collections</t>
  </si>
  <si>
    <t>₹75 Lakhs for 3.75% equity</t>
  </si>
  <si>
    <t>Magic of Memories</t>
  </si>
  <si>
    <t>https://themagicofmemories.com/</t>
  </si>
  <si>
    <t>https://www.instagram.com/the_magic_of_memories/?hl=en</t>
  </si>
  <si>
    <t>https://www.facebook.com/Preetymago/</t>
  </si>
  <si>
    <t>Preety Maggo</t>
  </si>
  <si>
    <t>Jewellery infused with DNA items</t>
  </si>
  <si>
    <t>₹25 Lakhs for 5% equity</t>
  </si>
  <si>
    <t>Information Technology</t>
  </si>
  <si>
    <t>Beauty and Wellness</t>
  </si>
  <si>
    <t>Paradyes</t>
  </si>
  <si>
    <t>Hair Colour Dye Products</t>
  </si>
  <si>
    <t>₹65 Lakhs for 1% equity</t>
  </si>
  <si>
    <t>₹65 Lakhs for 2% equity</t>
  </si>
  <si>
    <t>Siddharth Raghuvanshi</t>
  </si>
  <si>
    <t>Yushika Jolly</t>
  </si>
  <si>
    <t>Siddharth Raghuvanshi, Yushika Jolly</t>
  </si>
  <si>
    <t>https://www.birdsofparadyes.com/</t>
  </si>
  <si>
    <t>https://youtube.com/channel/UC4ZJ0lbWhGySqfVDoRhFxQQ</t>
  </si>
  <si>
    <t>https://www.facebook.com/birdsofparadyes</t>
  </si>
  <si>
    <t>https://www.instagram.com/birdsofparadyes/</t>
  </si>
  <si>
    <t>https://twitter.com/birdsofparadyes</t>
  </si>
  <si>
    <t>https://in.linkedin.com/company/birdsofparadyes</t>
  </si>
  <si>
    <t>₹50 Lakhs for 1% equity</t>
  </si>
  <si>
    <t>₹50 Lakhs for 2% equity</t>
  </si>
  <si>
    <t>Nestroots</t>
  </si>
  <si>
    <t>https://www.nestroots.com/</t>
  </si>
  <si>
    <t>Chhavi Singh</t>
  </si>
  <si>
    <t>https://m.facebook.com/nestroots</t>
  </si>
  <si>
    <t>https://www.instagram.com/nestroots/</t>
  </si>
  <si>
    <t>https://www.linkedin.com/company/nestroots/</t>
  </si>
  <si>
    <t>Home Furnishing</t>
  </si>
  <si>
    <t>Luxury Home Furnishing Products</t>
  </si>
  <si>
    <t>Coezy Sleep</t>
  </si>
  <si>
    <t>Cozy Sleep Relaxer</t>
  </si>
  <si>
    <t>Hardik Rathore</t>
  </si>
  <si>
    <t>₹35 Lakhs for 20% equity</t>
  </si>
  <si>
    <t>https://www.coezysleep.com/</t>
  </si>
  <si>
    <t>https://www.linkedin.com/company/coezy-sleep/</t>
  </si>
  <si>
    <t>https://www.youtube.com/channel/UCck3qIBPuER0kqYM_pqnUXg</t>
  </si>
  <si>
    <t>https://www.facebook.com/profile.php?id=100087470617594</t>
  </si>
  <si>
    <t>https://www.instagram.com/coezysleep/</t>
  </si>
  <si>
    <t>https://twitter.com/CoezyR</t>
  </si>
  <si>
    <t>Zillionaire</t>
  </si>
  <si>
    <t>Raghav Goyal</t>
  </si>
  <si>
    <t>Aaditya Fatehpuriya</t>
  </si>
  <si>
    <t>Raghav Goyal, Aaditya Fatehpuriya</t>
  </si>
  <si>
    <t>₹50 Lakhs for 3.3% equity</t>
  </si>
  <si>
    <t>https://zillionaireindia.com/</t>
  </si>
  <si>
    <t>https://www.linkedin.com/company/zillionaireindia/</t>
  </si>
  <si>
    <t>https://youtu.be/qpn1etQ0SUw</t>
  </si>
  <si>
    <t>https://instagram.com/zillionaireindia?utm_medium=copy_link</t>
  </si>
  <si>
    <t>https://www.facebook.com/zillionaireindia/</t>
  </si>
  <si>
    <t>Luxury Apparel for Millenials</t>
  </si>
  <si>
    <t>₹50 Lakhs for 5% equity</t>
  </si>
  <si>
    <t>Credmate</t>
  </si>
  <si>
    <t>A platform which records the consents and promises of finance transactions</t>
  </si>
  <si>
    <t>Gaurav Kundra</t>
  </si>
  <si>
    <t>Gaurav Sharma</t>
  </si>
  <si>
    <t>Finance</t>
  </si>
  <si>
    <t>Gaurav Kundra, Gaurav Sharma</t>
  </si>
  <si>
    <t>https://credmate.in/</t>
  </si>
  <si>
    <t>https://www.youtube.com/channel/UCAY5yvCTVaYd09ntxoUDRUQ</t>
  </si>
  <si>
    <t>https://www.linkedin.com/company/credmate/</t>
  </si>
  <si>
    <t>https://www.instagram.com/thecredmate/</t>
  </si>
  <si>
    <t>https://twitter.com/credmate</t>
  </si>
  <si>
    <t>https://www.facebook.com/thecredmate/</t>
  </si>
  <si>
    <t>Freebowler</t>
  </si>
  <si>
    <t>Cricket Bowling Machine</t>
  </si>
  <si>
    <t>Pratheek Palanethra</t>
  </si>
  <si>
    <t>Vishwanath HK</t>
  </si>
  <si>
    <t>Pratheek Palanethra, Vishwanath HK</t>
  </si>
  <si>
    <t>https://freebowler.com/</t>
  </si>
  <si>
    <t>https://www.youtube.com/channel/UCY1msnXL886TyvBiWGSD5Hw/videos</t>
  </si>
  <si>
    <t>https://www.facebook.com/freebowler/</t>
  </si>
  <si>
    <t>https://www.instagram.com/freebowler/</t>
  </si>
  <si>
    <t>https://twitter.com/freebowler</t>
  </si>
  <si>
    <t>https://www.linkedin.com/company/freebowler/</t>
  </si>
  <si>
    <t>₹75 Lakhs for 7.5% equity</t>
  </si>
  <si>
    <t>₹25 Lakhs for 7.5% equity and ₹50 Lakhs debt @10% interest</t>
  </si>
  <si>
    <t>ABC Fitness Firm</t>
  </si>
  <si>
    <t>Anirudh Anil Pole</t>
  </si>
  <si>
    <t>Roshan Bhaskar Pole</t>
  </si>
  <si>
    <t>Anirudh Anil Pole, Roshan Bhaskar Pole</t>
  </si>
  <si>
    <t>https://www.abcfitnessfirm.com/</t>
  </si>
  <si>
    <t>https://www.facebook.com/profile.php?id=100063753222970</t>
  </si>
  <si>
    <t>https://www.linkedin.com/in/abc-fitness-firm-4503a9261/</t>
  </si>
  <si>
    <t>https://instagram.com/abcfitnessfirm?igshid=MDM4ZDc5MmU=</t>
  </si>
  <si>
    <t>Entertainment</t>
  </si>
  <si>
    <t>Sports and Fitness</t>
  </si>
  <si>
    <t>A multi sports firm aiming to transform kids play time into organized sports time</t>
  </si>
  <si>
    <t>₹40 Lakhs for 2% equity</t>
  </si>
  <si>
    <t>₹40 Lakhs for 10% equity</t>
  </si>
  <si>
    <t>Primebook</t>
  </si>
  <si>
    <t>https://www.primebook.in/</t>
  </si>
  <si>
    <t>https://www.youtube.com/@primeosofficial3932</t>
  </si>
  <si>
    <t>https://www.instagram.com/primeos_official/</t>
  </si>
  <si>
    <t>https://www.facebook.com/primeosIN</t>
  </si>
  <si>
    <t>https://twitter.com/primebookindia</t>
  </si>
  <si>
    <t>Aman Verma</t>
  </si>
  <si>
    <t>Chitranshu Mahant</t>
  </si>
  <si>
    <t>Umang Leekha</t>
  </si>
  <si>
    <t>Pankaj Rawat</t>
  </si>
  <si>
    <t>https://www.linkedin.com/company/primeos/</t>
  </si>
  <si>
    <t>Chitranshu Mahant, Umang Leekha, Pankaj Rawat, Aman Verma</t>
  </si>
  <si>
    <t>Android laptop powered by PrimeOS (made in India)</t>
  </si>
  <si>
    <t>₹ 75 lakh for 1.5% Equity</t>
  </si>
  <si>
    <t>₹ 75 lakh for 3% Equity</t>
  </si>
  <si>
    <t>Daily Dump</t>
  </si>
  <si>
    <t>https://www.dailydump.org/</t>
  </si>
  <si>
    <t>https://www.youtube.com/user/pbkasturi</t>
  </si>
  <si>
    <t>https://www.facebook.com/compostwali/?ref=br_rs</t>
  </si>
  <si>
    <t>https://www.instagram.com/dailydumpcompost/</t>
  </si>
  <si>
    <t>https://twitter.com/compostwali</t>
  </si>
  <si>
    <t>https://www.linkedin.com/company/daily-dump/</t>
  </si>
  <si>
    <t>Environment</t>
  </si>
  <si>
    <t>Poonam Bir Kasturi, Arjun Dev</t>
  </si>
  <si>
    <t>Poonam Bir Kasturi</t>
  </si>
  <si>
    <t>Arjun Dev</t>
  </si>
  <si>
    <t>Waste Management Composting Products</t>
  </si>
  <si>
    <t>₹ 80 lakh for 4% Equity</t>
  </si>
  <si>
    <t>₹ 30 lakh for 4% Equity and ₹50 Lakhs Debt @10% Interest</t>
  </si>
  <si>
    <t>Gharsoaps</t>
  </si>
  <si>
    <t>Sayyam Jain</t>
  </si>
  <si>
    <t>Sunny Jain</t>
  </si>
  <si>
    <t>Sayyam Jain, Sunny Jain</t>
  </si>
  <si>
    <t>https://www.gharsoaps.shop/</t>
  </si>
  <si>
    <t>https://instagram.com/gharsoaps?igshid=YmMyMTA2M2Y=</t>
  </si>
  <si>
    <t>https://twitter.com/gharsoaps</t>
  </si>
  <si>
    <t>https://www.youtube.com/@gharsoaps</t>
  </si>
  <si>
    <t>https://www.linkedin.com/company/ghar-soaps/</t>
  </si>
  <si>
    <t>Handmade and Organic Skincare Products</t>
  </si>
  <si>
    <t>₹ 60 lakh for 2% Equity</t>
  </si>
  <si>
    <t>₹ 60 lakh for 4% Equity</t>
  </si>
  <si>
    <t>Janitri</t>
  </si>
  <si>
    <t>https://www.janitri.in/</t>
  </si>
  <si>
    <t>₹ 1 Crore for 2.5% Equity</t>
  </si>
  <si>
    <t>Arun Agarwal</t>
  </si>
  <si>
    <t>₹ 1 Crore for 2.5% Equity (Condition - If revenue of ₹ 20 Crore is not achieved in the next financial year, the sharks will get an additional 2.5% Equity)</t>
  </si>
  <si>
    <t>https://www.youtube.com/channel/UCFsQAxUcGTj8t-43e9lOt6w/videos</t>
  </si>
  <si>
    <t>https://www.facebook.com/janitriofficial/</t>
  </si>
  <si>
    <t>https://www.instagram.com/janitri.official/</t>
  </si>
  <si>
    <t>https://www.linkedin.com/company/janitri/</t>
  </si>
  <si>
    <t>https://twitter.com/janitri_innovat</t>
  </si>
  <si>
    <t>AI enabled Medical Devices</t>
  </si>
  <si>
    <t>Jaipur Watch Company</t>
  </si>
  <si>
    <t>Gaurav Mehta</t>
  </si>
  <si>
    <t>₹ 50 lakh for 2% Equity</t>
  </si>
  <si>
    <t>Micro Luxury Watches</t>
  </si>
  <si>
    <t>https://jaipur.watch/en-us</t>
  </si>
  <si>
    <t>https://www.youtube.com/channel/UCKadgg7Obp0OCCmtAX4yACA</t>
  </si>
  <si>
    <t>https://www.facebook.com/JaipurWatchCompany/</t>
  </si>
  <si>
    <t>https://www.instagram.com/jaipurwatchcompany/</t>
  </si>
  <si>
    <t>https://twitter.com/jaipurwatchco</t>
  </si>
  <si>
    <t>https://in.linkedin.com/company/jaipur-watch-company</t>
  </si>
  <si>
    <t>insideFPV</t>
  </si>
  <si>
    <t>Arth Chowdhary</t>
  </si>
  <si>
    <t>Oshi Kumari</t>
  </si>
  <si>
    <t>Devyant Bhardwaj</t>
  </si>
  <si>
    <t>Arth Chowdary, Oshi Kumari, Devyant Bhardwaj</t>
  </si>
  <si>
    <t>https://www.insidefpv.com/</t>
  </si>
  <si>
    <t>https://www.youtube.com/@insidefpv373</t>
  </si>
  <si>
    <t>https://www.instagram.com/inside_fpv/</t>
  </si>
  <si>
    <t>https://www.linkedin.com/company/inside-fpv/mycompany/</t>
  </si>
  <si>
    <t>https://twitter.com/insidefpvdrones?s=11&amp;t=rqRh1B7RK5aS3vAjsVKPaw</t>
  </si>
  <si>
    <t>Consumer Drones</t>
  </si>
  <si>
    <t>₹ 75 lakh for 4% Equity</t>
  </si>
  <si>
    <t>₹ 75 lakh for 15% Equity</t>
  </si>
  <si>
    <t>Aman, Anupam, Peyush, Amit</t>
  </si>
  <si>
    <t>₹40 Lakhs for 5% equity</t>
  </si>
  <si>
    <t>https://www.angrakhaa.com/</t>
  </si>
  <si>
    <t>https://www.facebook.com/angrakhaa</t>
  </si>
  <si>
    <t>https://instagram.com/angrakhaa</t>
  </si>
  <si>
    <t>https://www.linkedin.com/company/angrakhaa/</t>
  </si>
  <si>
    <t>Asana Riamei, Vishakha Bhaskkar</t>
  </si>
  <si>
    <t>Vishakha Bhaskkar</t>
  </si>
  <si>
    <t>Asana Riamei</t>
  </si>
  <si>
    <t>Angrakhaa</t>
  </si>
  <si>
    <t>Size Inclusive Women Clothing</t>
  </si>
  <si>
    <t>₹40 Lakhs for 20% equity</t>
  </si>
  <si>
    <t>Diabexy</t>
  </si>
  <si>
    <t>Diabetes Friendly Food Products</t>
  </si>
  <si>
    <t>https://diabexy.com/</t>
  </si>
  <si>
    <t>https://www.youtube.com/diabexy</t>
  </si>
  <si>
    <t>https://www.facebook.com/diabexy</t>
  </si>
  <si>
    <t>https://www.instagram.com/diabexy</t>
  </si>
  <si>
    <t>https://mobile.twitter.com/diabexyindia</t>
  </si>
  <si>
    <t>https://www.linkedin.com/company/nutroactive/</t>
  </si>
  <si>
    <t>₹1.5 Crore for 1% equity</t>
  </si>
  <si>
    <t>Lokendra Tomar</t>
  </si>
  <si>
    <t>Nishu Tomar</t>
  </si>
  <si>
    <t>Lokendra Tomar, Nishu Tomar</t>
  </si>
  <si>
    <t>Kyari Innovation</t>
  </si>
  <si>
    <t>Adventure Safety Gadgets</t>
  </si>
  <si>
    <t>₹ 51 lakh for 1% Equity</t>
  </si>
  <si>
    <t>₹ 51 lakh for 6% Equity</t>
  </si>
  <si>
    <t>MOPP Foods</t>
  </si>
  <si>
    <t>₹ 75 lakh for 2.25% Equity</t>
  </si>
  <si>
    <t>₹ 75 lakh for 5% Equity</t>
  </si>
  <si>
    <t>Econiture</t>
  </si>
  <si>
    <t>₹ 50 lakh for 8% Equity</t>
  </si>
  <si>
    <t>Dobiee</t>
  </si>
  <si>
    <t>₹ 72 lakh for 2% Equity</t>
  </si>
  <si>
    <t>FastBeetle</t>
  </si>
  <si>
    <t>₹ 90 lakh for 3% Equity</t>
  </si>
  <si>
    <t>₹ 90 lakh for 7.5% Equity</t>
  </si>
  <si>
    <t>P-Flow</t>
  </si>
  <si>
    <t>₹ 60 lakh for 1% Equity</t>
  </si>
  <si>
    <t>₹ 60 lakh for 6% Equity</t>
  </si>
  <si>
    <t xml:space="preserve">₹ 72 lakh for 6.5% Equity	</t>
  </si>
  <si>
    <t>Paratha and Pakoda Food Chain</t>
  </si>
  <si>
    <t>Plastic Recycled Furniture</t>
  </si>
  <si>
    <t>Delivery Service dedicated to Kashmir</t>
  </si>
  <si>
    <t>Medical Device that analyses urine</t>
  </si>
  <si>
    <t>Namita, Amit</t>
  </si>
  <si>
    <t>https://kyari.in/</t>
  </si>
  <si>
    <t>https://www.facebook.com/kyariInnovations/</t>
  </si>
  <si>
    <t>https://www.instagram.com/kyari_innovations/</t>
  </si>
  <si>
    <t>https://www.linkedin.com/company/kyari/</t>
  </si>
  <si>
    <t>https://twitter.com/KyariInnovation</t>
  </si>
  <si>
    <t>Smratika Sharma, Abhay Sharma</t>
  </si>
  <si>
    <t>Abhay Sharma</t>
  </si>
  <si>
    <t>Smratika Sharma</t>
  </si>
  <si>
    <t>https://moppfoods.com/</t>
  </si>
  <si>
    <t>https://in.linkedin.com/company/moppindia</t>
  </si>
  <si>
    <t>https://www.instagram.com/moppindia/?hl=en</t>
  </si>
  <si>
    <t>https://twitter.com/moppindia?lang=en</t>
  </si>
  <si>
    <t>https://www.facebook.com/MOPPIndia/</t>
  </si>
  <si>
    <t>https://www.youtube.com/channel/UCUSaGbNhEB1oLxIY1kH4Low</t>
  </si>
  <si>
    <t>Gaurav Gupta, Geetika Gupta</t>
  </si>
  <si>
    <t>Geetika Gupta</t>
  </si>
  <si>
    <t>Gaurav Gupta</t>
  </si>
  <si>
    <t>https://www.econiture.com/</t>
  </si>
  <si>
    <t>https://www.dobiee.com/</t>
  </si>
  <si>
    <t>https://www.fastbeetle.com/</t>
  </si>
  <si>
    <t>https://www.youtube.com/channel/UCZ3dxaTvSm5UIRq4bTDlwuQ</t>
  </si>
  <si>
    <t>https://www.facebook.com/econiture.recycle/</t>
  </si>
  <si>
    <t>https://www.instagram.com/econiture.recycle/</t>
  </si>
  <si>
    <t>https://twitter.com/econiture_recyc</t>
  </si>
  <si>
    <t>https://in.linkedin.com/company/econiture</t>
  </si>
  <si>
    <t>Madhur Rathi, Roshan Pidiyar, Bhushan Boob, Ashish Modak</t>
  </si>
  <si>
    <t>Madhur Rathi</t>
  </si>
  <si>
    <t>Roshan Pidiyar</t>
  </si>
  <si>
    <t>Bhushan Boob</t>
  </si>
  <si>
    <t>Ashish Modak</t>
  </si>
  <si>
    <t>https://www.facebook.com/DOBIEEFOODS</t>
  </si>
  <si>
    <t>https://www.instagram.com/dobieefoodsindia/</t>
  </si>
  <si>
    <t>https://www.linkedin.com/company/dobieeinternational/</t>
  </si>
  <si>
    <t>Arjun Dharamshi</t>
  </si>
  <si>
    <t>Mukesh Dharamshi</t>
  </si>
  <si>
    <t>Arjun Dharamshi, Mukesh Dharamshi</t>
  </si>
  <si>
    <t>https://www.facebook.com/fastbeetle/</t>
  </si>
  <si>
    <t>https://www.instagram.com/fastbeetle_</t>
  </si>
  <si>
    <t>https://twitter.com/fastbeetle_</t>
  </si>
  <si>
    <t>https://in.linkedin.com/company/fastbeetle</t>
  </si>
  <si>
    <t>Logistics</t>
  </si>
  <si>
    <t>Abid Rashid</t>
  </si>
  <si>
    <t>Sheikh Samiullah</t>
  </si>
  <si>
    <t>Abid Rashid, Sheikh Samiullah</t>
  </si>
  <si>
    <t>Dr Ashish Rawandale Patil, Dr Preeti Rawandale Patil</t>
  </si>
  <si>
    <t>Dr Ashish Rawandale Patil</t>
  </si>
  <si>
    <t>Dr Preeti Rawandale Patil</t>
  </si>
  <si>
    <t>https://www.linkedin.com/company/tejnakshhealthcare/</t>
  </si>
  <si>
    <t>https://facebook.com/tejnaksh</t>
  </si>
  <si>
    <t>https://twitter.com/TEJNAKSH</t>
  </si>
  <si>
    <t>https://tejnaksh.com/</t>
  </si>
  <si>
    <t>Candies</t>
  </si>
  <si>
    <t>VS Mani &amp; Co</t>
  </si>
  <si>
    <t>Sepal</t>
  </si>
  <si>
    <t>Solinas</t>
  </si>
  <si>
    <t>Motorcycle Canopy</t>
  </si>
  <si>
    <t>Filter Coffee and Snacks Brand</t>
  </si>
  <si>
    <t>Water Sanitation Asset Management</t>
  </si>
  <si>
    <t>₹ 60 lakh for 1.5% Equity</t>
  </si>
  <si>
    <t>₹ 50 lakh for 1% Equity</t>
  </si>
  <si>
    <t>₹ 90 lakh for 2% Equity</t>
  </si>
  <si>
    <t>₹ 19 lakh for 1% Equity and ₹ 41 Lakhs Debt @10% Interest</t>
  </si>
  <si>
    <t>https://vsmani.com/</t>
  </si>
  <si>
    <t>https://instagram.com/vsmaniandco</t>
  </si>
  <si>
    <t>https://www.linkedin.com/company/vs-mani-co/</t>
  </si>
  <si>
    <t>https://www.facebook.com/vsmaniandco/</t>
  </si>
  <si>
    <t>GD Prasad, Rahul Bajaj, Yashas Alur</t>
  </si>
  <si>
    <t>Yashas Alur</t>
  </si>
  <si>
    <t>Rahul Bajaj</t>
  </si>
  <si>
    <t>GD Prasad</t>
  </si>
  <si>
    <t>https://sepal.in/</t>
  </si>
  <si>
    <t>https://www.youtube.com/channel/UCqdAdDW_vJ3KAD9S1AwPflA</t>
  </si>
  <si>
    <t>https://www.facebook.com/Sepal.Auto</t>
  </si>
  <si>
    <t>https://www.instagram.com/sepal_auto</t>
  </si>
  <si>
    <t>https://twitter.com/sepal_auto</t>
  </si>
  <si>
    <t>https://www.linkedin.com/company/sepal/</t>
  </si>
  <si>
    <t>Vidhey Addepally, Kashyap Addepally</t>
  </si>
  <si>
    <t>Vidhey Addepally</t>
  </si>
  <si>
    <t>Kashyap Addepally</t>
  </si>
  <si>
    <t>https://www.linkedin.com/company/solinasin/</t>
  </si>
  <si>
    <t>https://www.facebook.com/SolinasInt</t>
  </si>
  <si>
    <t>https://twitter.com/solinas_in</t>
  </si>
  <si>
    <t>http://www.solinas.in/</t>
  </si>
  <si>
    <t>Divanshu Kumar, Bhavesh Narayani, Prabhu Rajagopal, Krishnan Balasubramanian</t>
  </si>
  <si>
    <t>Divanshu Kumar</t>
  </si>
  <si>
    <t>Bhavesh Narayani</t>
  </si>
  <si>
    <t>Prabhu Rajagopal</t>
  </si>
  <si>
    <t>Krishnan Balasubramanian</t>
  </si>
  <si>
    <t>Avimee Herbal</t>
  </si>
  <si>
    <t>Hair and Skin Care Products</t>
  </si>
  <si>
    <t>Radha Krishna Choudhary</t>
  </si>
  <si>
    <t>Siddhant Agarwal</t>
  </si>
  <si>
    <t>Ambika Agarwal</t>
  </si>
  <si>
    <t>Vinita Agarwal</t>
  </si>
  <si>
    <t>Vibhor Agarwal</t>
  </si>
  <si>
    <t>Radha Krishna Choudhary, Siddhant Agarwal, Ambika Agarwal, Vinita Agarwal, Vibhor Agarwal</t>
  </si>
  <si>
    <t>https://avimeeherbal.com/</t>
  </si>
  <si>
    <t>https://www.youtube.com/@avimeeherbal487/featured</t>
  </si>
  <si>
    <t>https://www.facebook.com/profile.php?id=100085126276775</t>
  </si>
  <si>
    <t>https://www.instagram.com/avimeeherbal/</t>
  </si>
  <si>
    <t>https://www.linkedin.com/company/82805769/admin/</t>
  </si>
  <si>
    <t>₹2.8 Crore for 0.5% equity</t>
  </si>
  <si>
    <t>Eyenic</t>
  </si>
  <si>
    <t>Eyewear Brand</t>
  </si>
  <si>
    <t>https://eyenic.in/</t>
  </si>
  <si>
    <t>https://www.facebook.com/eyeniceyewear</t>
  </si>
  <si>
    <t>https://instagram.com/eyenic_eyewear</t>
  </si>
  <si>
    <t>https://twitter.com/eyeniceyewear</t>
  </si>
  <si>
    <t>Piyuesh Kalra, Sunil Chhabra</t>
  </si>
  <si>
    <t>Piyuesh Kalra</t>
  </si>
  <si>
    <t>Sunil Chhabra</t>
  </si>
  <si>
    <t>₹ 75 lakh for 6% Equity</t>
  </si>
  <si>
    <t>Ekatra</t>
  </si>
  <si>
    <t>https://ekatrahandmade.com/</t>
  </si>
  <si>
    <t>https://instagram.com/ekatra.in</t>
  </si>
  <si>
    <t>https://in.linkedin.com/company/ekatrahandmadecollective</t>
  </si>
  <si>
    <t>Aishwarya Jhawar, Minakshi Jhawar</t>
  </si>
  <si>
    <t>Aishwarya Jhawar</t>
  </si>
  <si>
    <t>Minkashi Jhawar</t>
  </si>
  <si>
    <t>Handcrafted stationery &amp; accessories.</t>
  </si>
  <si>
    <t>₹ 40 lakh for 10% Equity</t>
  </si>
  <si>
    <t>₹ 20 lakh for 20% Equity and ₹ 20 Lakhs Debt @12% Interest</t>
  </si>
  <si>
    <t>Peyush, Amit</t>
  </si>
  <si>
    <t>Raasa</t>
  </si>
  <si>
    <t>Manik Sehgal</t>
  </si>
  <si>
    <t>https://raasakarts.com/</t>
  </si>
  <si>
    <t>₹ 50 lakh for 5% Equity</t>
  </si>
  <si>
    <t>Organized Food Carts for Street Food Vendors</t>
  </si>
  <si>
    <t>₹ 50 lakh for 25% Equity</t>
  </si>
  <si>
    <t>NeoMotion</t>
  </si>
  <si>
    <t>Ashish Sharma</t>
  </si>
  <si>
    <t>Swostik Dash</t>
  </si>
  <si>
    <t>Siddharth Daga</t>
  </si>
  <si>
    <t>Ashish Sharma, Swostik Dash, Siddharth Daga</t>
  </si>
  <si>
    <t>https://www.neomotion.in/</t>
  </si>
  <si>
    <t>https://www.youtube.com/@neomotioncare2398</t>
  </si>
  <si>
    <t>https://www.facebook.com/neomotionlife</t>
  </si>
  <si>
    <t>https://www.instagram.com/neomotionlife</t>
  </si>
  <si>
    <t>https://www.linkedin.com/company/neomotionlife/</t>
  </si>
  <si>
    <t>Personalized Wheel Chairs</t>
  </si>
  <si>
    <t>₹ 1 Crore for 1% Equity (Condition - Peyush will receive 5% of profits till he receives ₹ 1 Crore)</t>
  </si>
  <si>
    <t>Licksters</t>
  </si>
  <si>
    <t>https://www.licksters.com/</t>
  </si>
  <si>
    <t>https://www.facebook.com/lickstersicecream/</t>
  </si>
  <si>
    <t>https://www.instagram.com/licksters/?hl=en</t>
  </si>
  <si>
    <t>Parimal Kalikar</t>
  </si>
  <si>
    <t>Dhivya S</t>
  </si>
  <si>
    <t>Parimal Kalikar, Dhivya S</t>
  </si>
  <si>
    <t>Fruit Popsicles and Ice Creams</t>
  </si>
  <si>
    <t>₹ 25 lakh for 5% Equity and ₹ 25 Lakhs Debt @12% Interest</t>
  </si>
  <si>
    <t>Sayonara</t>
  </si>
  <si>
    <t>Petticoats</t>
  </si>
  <si>
    <t>Sahill Shaha</t>
  </si>
  <si>
    <t>https://www.instagram.com/sahillshaha/?hl=en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</si>
</sst>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0" fillId="0" borderId="1" xfId="0" applyBorder="1"/>
    <xf numFmtId="0" fontId="1" fillId="0" borderId="1" xfId="0" applyFont="1" applyBorder="1"/>
    <xf numFmtId="0" fontId="1" fillId="0" borderId="2" xfId="0" applyFont="1" applyBorder="1"/>
    <xf numFmtId="0" fontId="0" fillId="0" borderId="2" xfId="0" applyBorder="1"/>
    <xf numFmtId="0" fontId="2" fillId="0" borderId="0" xfId="1"/>
    <xf numFmtId="0" fontId="0" fillId="0" borderId="3" xfId="0" applyBorder="1"/>
    <xf numFmtId="0" fontId="3" fillId="0" borderId="0" xfId="1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facebook.com/profile.php?id=100089285553796" TargetMode="External"/><Relationship Id="rId299" Type="http://schemas.openxmlformats.org/officeDocument/2006/relationships/hyperlink" Target="https://eyenic.in/" TargetMode="External"/><Relationship Id="rId303" Type="http://schemas.openxmlformats.org/officeDocument/2006/relationships/hyperlink" Target="https://in.linkedin.com/company/ekatrahandmadecollective" TargetMode="External"/><Relationship Id="rId21" Type="http://schemas.openxmlformats.org/officeDocument/2006/relationships/hyperlink" Target="https://www.facebook.com/verymuchindian/" TargetMode="External"/><Relationship Id="rId42" Type="http://schemas.openxmlformats.org/officeDocument/2006/relationships/hyperlink" Target="https://in.linkedin.com/company/stagedotin" TargetMode="External"/><Relationship Id="rId63" Type="http://schemas.openxmlformats.org/officeDocument/2006/relationships/hyperlink" Target="https://winstonindia.com/" TargetMode="External"/><Relationship Id="rId84" Type="http://schemas.openxmlformats.org/officeDocument/2006/relationships/hyperlink" Target="https://www.girgitstore.com/" TargetMode="External"/><Relationship Id="rId138" Type="http://schemas.openxmlformats.org/officeDocument/2006/relationships/hyperlink" Target="https://www.houseofchikankari.in/" TargetMode="External"/><Relationship Id="rId159" Type="http://schemas.openxmlformats.org/officeDocument/2006/relationships/hyperlink" Target="https://www.youtube.com/channel/UCck3qIBPuER0kqYM_pqnUXg" TargetMode="External"/><Relationship Id="rId324" Type="http://schemas.openxmlformats.org/officeDocument/2006/relationships/hyperlink" Target="https://www.licksters.com/" TargetMode="External"/><Relationship Id="rId170" Type="http://schemas.openxmlformats.org/officeDocument/2006/relationships/hyperlink" Target="https://www.youtube.com/channel/UCAY5yvCTVaYd09ntxoUDRUQ" TargetMode="External"/><Relationship Id="rId191" Type="http://schemas.openxmlformats.org/officeDocument/2006/relationships/hyperlink" Target="https://twitter.com/primebookindia" TargetMode="External"/><Relationship Id="rId205" Type="http://schemas.openxmlformats.org/officeDocument/2006/relationships/hyperlink" Target="https://www.janitri.in/" TargetMode="External"/><Relationship Id="rId226" Type="http://schemas.openxmlformats.org/officeDocument/2006/relationships/hyperlink" Target="https://www.linkedin.com/company/angrakhaa/" TargetMode="External"/><Relationship Id="rId247" Type="http://schemas.openxmlformats.org/officeDocument/2006/relationships/hyperlink" Target="https://www.econiture.com/" TargetMode="External"/><Relationship Id="rId107" Type="http://schemas.openxmlformats.org/officeDocument/2006/relationships/hyperlink" Target="http://bhaskarspuranpolighar.in/" TargetMode="External"/><Relationship Id="rId268" Type="http://schemas.openxmlformats.org/officeDocument/2006/relationships/hyperlink" Target="https://tejnaksh.com/" TargetMode="External"/><Relationship Id="rId289" Type="http://schemas.openxmlformats.org/officeDocument/2006/relationships/hyperlink" Target="https://avimeeherbal.com/" TargetMode="External"/><Relationship Id="rId11" Type="http://schemas.openxmlformats.org/officeDocument/2006/relationships/hyperlink" Target="https://twitter.com/dorjeteas" TargetMode="External"/><Relationship Id="rId32" Type="http://schemas.openxmlformats.org/officeDocument/2006/relationships/hyperlink" Target="https://instagram.com/soupxindia" TargetMode="External"/><Relationship Id="rId53" Type="http://schemas.openxmlformats.org/officeDocument/2006/relationships/hyperlink" Target="https://facebook.com/patilkakikitchen/" TargetMode="External"/><Relationship Id="rId74" Type="http://schemas.openxmlformats.org/officeDocument/2006/relationships/hyperlink" Target="https://www.facebook.com/OrganicSmokes/" TargetMode="External"/><Relationship Id="rId128" Type="http://schemas.openxmlformats.org/officeDocument/2006/relationships/hyperlink" Target="https://www.youtube.com/channel/UCJMTgM6q67G0Dz5D8DdUvzw" TargetMode="External"/><Relationship Id="rId149" Type="http://schemas.openxmlformats.org/officeDocument/2006/relationships/hyperlink" Target="https://twitter.com/birdsofparadyes" TargetMode="External"/><Relationship Id="rId314" Type="http://schemas.openxmlformats.org/officeDocument/2006/relationships/hyperlink" Target="https://www.youtube.com/@neomotioncare2398" TargetMode="External"/><Relationship Id="rId5" Type="http://schemas.openxmlformats.org/officeDocument/2006/relationships/hyperlink" Target="https://twitter.com/hoovufresh" TargetMode="External"/><Relationship Id="rId95" Type="http://schemas.openxmlformats.org/officeDocument/2006/relationships/hyperlink" Target="http://tea.fit/" TargetMode="External"/><Relationship Id="rId160" Type="http://schemas.openxmlformats.org/officeDocument/2006/relationships/hyperlink" Target="https://www.facebook.com/profile.php?id=100087470617594" TargetMode="External"/><Relationship Id="rId181" Type="http://schemas.openxmlformats.org/officeDocument/2006/relationships/hyperlink" Target="https://www.abcfitnessfirm.com/" TargetMode="External"/><Relationship Id="rId216" Type="http://schemas.openxmlformats.org/officeDocument/2006/relationships/hyperlink" Target="https://in.linkedin.com/company/jaipur-watch-company" TargetMode="External"/><Relationship Id="rId237" Type="http://schemas.openxmlformats.org/officeDocument/2006/relationships/hyperlink" Target="https://www.instagram.com/kyari_innovations/" TargetMode="External"/><Relationship Id="rId258" Type="http://schemas.openxmlformats.org/officeDocument/2006/relationships/hyperlink" Target="https://www.dobiee.com/" TargetMode="External"/><Relationship Id="rId279" Type="http://schemas.openxmlformats.org/officeDocument/2006/relationships/hyperlink" Target="https://www.facebook.com/Sepal.Auto" TargetMode="External"/><Relationship Id="rId22" Type="http://schemas.openxmlformats.org/officeDocument/2006/relationships/hyperlink" Target="https://www.linkedin.com/company/very-much-indian/" TargetMode="External"/><Relationship Id="rId43" Type="http://schemas.openxmlformats.org/officeDocument/2006/relationships/hyperlink" Target="https://www.girgitstore.com/" TargetMode="External"/><Relationship Id="rId64" Type="http://schemas.openxmlformats.org/officeDocument/2006/relationships/hyperlink" Target="https://www.youtube.com/channel/UCxn98Rz6N7PrM_t9zJTO2rg" TargetMode="External"/><Relationship Id="rId118" Type="http://schemas.openxmlformats.org/officeDocument/2006/relationships/hyperlink" Target="https://thesimplysalad.com/" TargetMode="External"/><Relationship Id="rId139" Type="http://schemas.openxmlformats.org/officeDocument/2006/relationships/hyperlink" Target="https://themagicofmemories.com/" TargetMode="External"/><Relationship Id="rId290" Type="http://schemas.openxmlformats.org/officeDocument/2006/relationships/hyperlink" Target="https://www.youtube.com/@avimeeherbal487/featured" TargetMode="External"/><Relationship Id="rId304" Type="http://schemas.openxmlformats.org/officeDocument/2006/relationships/hyperlink" Target="https://ekatrahandmade.com/" TargetMode="External"/><Relationship Id="rId325" Type="http://schemas.openxmlformats.org/officeDocument/2006/relationships/hyperlink" Target="https://www.instagram.com/sahillshaha/?hl=en" TargetMode="External"/><Relationship Id="rId85" Type="http://schemas.openxmlformats.org/officeDocument/2006/relationships/hyperlink" Target="https://www.girgitstore.com/" TargetMode="External"/><Relationship Id="rId150" Type="http://schemas.openxmlformats.org/officeDocument/2006/relationships/hyperlink" Target="https://in.linkedin.com/company/birdsofparadyes" TargetMode="External"/><Relationship Id="rId171" Type="http://schemas.openxmlformats.org/officeDocument/2006/relationships/hyperlink" Target="https://www.linkedin.com/company/credmate/" TargetMode="External"/><Relationship Id="rId192" Type="http://schemas.openxmlformats.org/officeDocument/2006/relationships/hyperlink" Target="https://www.linkedin.com/company/primeos/" TargetMode="External"/><Relationship Id="rId206" Type="http://schemas.openxmlformats.org/officeDocument/2006/relationships/hyperlink" Target="https://www.youtube.com/channel/UCFsQAxUcGTj8t-43e9lOt6w/videos" TargetMode="External"/><Relationship Id="rId227" Type="http://schemas.openxmlformats.org/officeDocument/2006/relationships/hyperlink" Target="https://www.angrakhaa.com/" TargetMode="External"/><Relationship Id="rId248" Type="http://schemas.openxmlformats.org/officeDocument/2006/relationships/hyperlink" Target="https://www.youtube.com/channel/UCZ3dxaTvSm5UIRq4bTDlwuQ" TargetMode="External"/><Relationship Id="rId269" Type="http://schemas.openxmlformats.org/officeDocument/2006/relationships/hyperlink" Target="https://tejnaksh.com/" TargetMode="External"/><Relationship Id="rId12" Type="http://schemas.openxmlformats.org/officeDocument/2006/relationships/hyperlink" Target="https://in.linkedin.com/company/dorje-teas" TargetMode="External"/><Relationship Id="rId33" Type="http://schemas.openxmlformats.org/officeDocument/2006/relationships/hyperlink" Target="https://atmospherestudio.in/" TargetMode="External"/><Relationship Id="rId108" Type="http://schemas.openxmlformats.org/officeDocument/2006/relationships/hyperlink" Target="https://www.youtube.com/channel/UCZgq0kHCr8COZd-lnGnmz9w" TargetMode="External"/><Relationship Id="rId129" Type="http://schemas.openxmlformats.org/officeDocument/2006/relationships/hyperlink" Target="https://www.facebook.com/AtypicalAdvantage" TargetMode="External"/><Relationship Id="rId280" Type="http://schemas.openxmlformats.org/officeDocument/2006/relationships/hyperlink" Target="https://www.instagram.com/sepal_auto" TargetMode="External"/><Relationship Id="rId315" Type="http://schemas.openxmlformats.org/officeDocument/2006/relationships/hyperlink" Target="https://www.facebook.com/neomotionlife" TargetMode="External"/><Relationship Id="rId54" Type="http://schemas.openxmlformats.org/officeDocument/2006/relationships/hyperlink" Target="https://www.instagram.com/patilkaki/" TargetMode="External"/><Relationship Id="rId75" Type="http://schemas.openxmlformats.org/officeDocument/2006/relationships/hyperlink" Target="https://www.organicsmokes.co/" TargetMode="External"/><Relationship Id="rId96" Type="http://schemas.openxmlformats.org/officeDocument/2006/relationships/hyperlink" Target="https://haqdarshak.com/" TargetMode="External"/><Relationship Id="rId140" Type="http://schemas.openxmlformats.org/officeDocument/2006/relationships/hyperlink" Target="https://www.instagram.com/the_magic_of_memories/?hl=en" TargetMode="External"/><Relationship Id="rId161" Type="http://schemas.openxmlformats.org/officeDocument/2006/relationships/hyperlink" Target="https://www.instagram.com/coezysleep/" TargetMode="External"/><Relationship Id="rId182" Type="http://schemas.openxmlformats.org/officeDocument/2006/relationships/hyperlink" Target="https://www.facebook.com/profile.php?id=100063753222970" TargetMode="External"/><Relationship Id="rId217" Type="http://schemas.openxmlformats.org/officeDocument/2006/relationships/hyperlink" Target="https://www.insidefpv.com/" TargetMode="External"/><Relationship Id="rId6" Type="http://schemas.openxmlformats.org/officeDocument/2006/relationships/hyperlink" Target="https://www.linkedin.com/company/hoovu-fresh/" TargetMode="External"/><Relationship Id="rId238" Type="http://schemas.openxmlformats.org/officeDocument/2006/relationships/hyperlink" Target="https://www.linkedin.com/company/kyari/" TargetMode="External"/><Relationship Id="rId259" Type="http://schemas.openxmlformats.org/officeDocument/2006/relationships/hyperlink" Target="https://www.fastbeetle.com/" TargetMode="External"/><Relationship Id="rId23" Type="http://schemas.openxmlformats.org/officeDocument/2006/relationships/hyperlink" Target="https://www.watchoutwearables.com/" TargetMode="External"/><Relationship Id="rId119" Type="http://schemas.openxmlformats.org/officeDocument/2006/relationships/hyperlink" Target="https://thesimplysalad.com/" TargetMode="External"/><Relationship Id="rId270" Type="http://schemas.openxmlformats.org/officeDocument/2006/relationships/hyperlink" Target="https://tejnaksh.com/" TargetMode="External"/><Relationship Id="rId291" Type="http://schemas.openxmlformats.org/officeDocument/2006/relationships/hyperlink" Target="https://www.facebook.com/profile.php?id=100085126276775" TargetMode="External"/><Relationship Id="rId305" Type="http://schemas.openxmlformats.org/officeDocument/2006/relationships/hyperlink" Target="https://ekatrahandmade.com/" TargetMode="External"/><Relationship Id="rId326" Type="http://schemas.openxmlformats.org/officeDocument/2006/relationships/hyperlink" Target="https://www.instagram.com/sahillshaha/?hl=en" TargetMode="External"/><Relationship Id="rId44" Type="http://schemas.openxmlformats.org/officeDocument/2006/relationships/hyperlink" Target="https://www.youtube.com/user/girgitstore" TargetMode="External"/><Relationship Id="rId65" Type="http://schemas.openxmlformats.org/officeDocument/2006/relationships/hyperlink" Target="https://www.instagram.com/winstonindia.official/" TargetMode="External"/><Relationship Id="rId86" Type="http://schemas.openxmlformats.org/officeDocument/2006/relationships/hyperlink" Target="https://www.ghmev.com/" TargetMode="External"/><Relationship Id="rId130" Type="http://schemas.openxmlformats.org/officeDocument/2006/relationships/hyperlink" Target="https://twitter.com/AtypicalAdv" TargetMode="External"/><Relationship Id="rId151" Type="http://schemas.openxmlformats.org/officeDocument/2006/relationships/hyperlink" Target="https://www.nestroots.com/" TargetMode="External"/><Relationship Id="rId172" Type="http://schemas.openxmlformats.org/officeDocument/2006/relationships/hyperlink" Target="https://www.instagram.com/thecredmate/" TargetMode="External"/><Relationship Id="rId193" Type="http://schemas.openxmlformats.org/officeDocument/2006/relationships/hyperlink" Target="https://www.dailydump.org/" TargetMode="External"/><Relationship Id="rId207" Type="http://schemas.openxmlformats.org/officeDocument/2006/relationships/hyperlink" Target="https://www.facebook.com/janitriofficial/" TargetMode="External"/><Relationship Id="rId228" Type="http://schemas.openxmlformats.org/officeDocument/2006/relationships/hyperlink" Target="https://www.angrakhaa.com/" TargetMode="External"/><Relationship Id="rId249" Type="http://schemas.openxmlformats.org/officeDocument/2006/relationships/hyperlink" Target="https://www.facebook.com/econiture.recycle/" TargetMode="External"/><Relationship Id="rId13" Type="http://schemas.openxmlformats.org/officeDocument/2006/relationships/hyperlink" Target="https://shop.recodestudios.com/" TargetMode="External"/><Relationship Id="rId109" Type="http://schemas.openxmlformats.org/officeDocument/2006/relationships/hyperlink" Target="https://gunjanappstudios.com/" TargetMode="External"/><Relationship Id="rId260" Type="http://schemas.openxmlformats.org/officeDocument/2006/relationships/hyperlink" Target="https://www.facebook.com/fastbeetle/" TargetMode="External"/><Relationship Id="rId281" Type="http://schemas.openxmlformats.org/officeDocument/2006/relationships/hyperlink" Target="https://twitter.com/sepal_auto" TargetMode="External"/><Relationship Id="rId316" Type="http://schemas.openxmlformats.org/officeDocument/2006/relationships/hyperlink" Target="https://www.instagram.com/neomotionlife" TargetMode="External"/><Relationship Id="rId34" Type="http://schemas.openxmlformats.org/officeDocument/2006/relationships/hyperlink" Target="https://www.youtube.com/@atmospherestudio8938" TargetMode="External"/><Relationship Id="rId55" Type="http://schemas.openxmlformats.org/officeDocument/2006/relationships/hyperlink" Target="https://mobile.twitter.com/patilkaki" TargetMode="External"/><Relationship Id="rId76" Type="http://schemas.openxmlformats.org/officeDocument/2006/relationships/hyperlink" Target="https://mobile.twitter.com/organicsmokes" TargetMode="External"/><Relationship Id="rId97" Type="http://schemas.openxmlformats.org/officeDocument/2006/relationships/hyperlink" Target="http://www.facebook.com/haqdarshak" TargetMode="External"/><Relationship Id="rId120" Type="http://schemas.openxmlformats.org/officeDocument/2006/relationships/hyperlink" Target="https://thesimplysalad.com/" TargetMode="External"/><Relationship Id="rId141" Type="http://schemas.openxmlformats.org/officeDocument/2006/relationships/hyperlink" Target="https://www.facebook.com/Preetymago/" TargetMode="External"/><Relationship Id="rId7" Type="http://schemas.openxmlformats.org/officeDocument/2006/relationships/hyperlink" Target="https://dorjeteas.com/en-us" TargetMode="External"/><Relationship Id="rId162" Type="http://schemas.openxmlformats.org/officeDocument/2006/relationships/hyperlink" Target="https://twitter.com/CoezyR" TargetMode="External"/><Relationship Id="rId183" Type="http://schemas.openxmlformats.org/officeDocument/2006/relationships/hyperlink" Target="https://instagram.com/abcfitnessfirm?igshid=MDM4ZDc5MmU=" TargetMode="External"/><Relationship Id="rId218" Type="http://schemas.openxmlformats.org/officeDocument/2006/relationships/hyperlink" Target="https://www.youtube.com/@insidefpv373" TargetMode="External"/><Relationship Id="rId239" Type="http://schemas.openxmlformats.org/officeDocument/2006/relationships/hyperlink" Target="https://twitter.com/KyariInnovation" TargetMode="External"/><Relationship Id="rId250" Type="http://schemas.openxmlformats.org/officeDocument/2006/relationships/hyperlink" Target="https://www.instagram.com/econiture.recycle/" TargetMode="External"/><Relationship Id="rId271" Type="http://schemas.openxmlformats.org/officeDocument/2006/relationships/hyperlink" Target="https://vsmani.com/" TargetMode="External"/><Relationship Id="rId292" Type="http://schemas.openxmlformats.org/officeDocument/2006/relationships/hyperlink" Target="https://www.instagram.com/avimeeherbal/" TargetMode="External"/><Relationship Id="rId306" Type="http://schemas.openxmlformats.org/officeDocument/2006/relationships/hyperlink" Target="https://ekatrahandmade.com/" TargetMode="External"/><Relationship Id="rId24" Type="http://schemas.openxmlformats.org/officeDocument/2006/relationships/hyperlink" Target="https://www.youtube.com/channel/UCAuQtaTnRQ32xEqDbDVjiZA" TargetMode="External"/><Relationship Id="rId45" Type="http://schemas.openxmlformats.org/officeDocument/2006/relationships/hyperlink" Target="https://www.facebook.com/girgitstore" TargetMode="External"/><Relationship Id="rId66" Type="http://schemas.openxmlformats.org/officeDocument/2006/relationships/hyperlink" Target="https://www.facebook.com/WinstonIndia-111912474057292/" TargetMode="External"/><Relationship Id="rId87" Type="http://schemas.openxmlformats.org/officeDocument/2006/relationships/hyperlink" Target="https://patilkaki.com/" TargetMode="External"/><Relationship Id="rId110" Type="http://schemas.openxmlformats.org/officeDocument/2006/relationships/hyperlink" Target="https://www.youtube.com/c/KidsEducationalTV/" TargetMode="External"/><Relationship Id="rId131" Type="http://schemas.openxmlformats.org/officeDocument/2006/relationships/hyperlink" Target="https://www.linkedin.com/company/atypical-advantage" TargetMode="External"/><Relationship Id="rId327" Type="http://schemas.openxmlformats.org/officeDocument/2006/relationships/hyperlink" Target="https://www.instagram.com/sahillshaha/?hl=en" TargetMode="External"/><Relationship Id="rId152" Type="http://schemas.openxmlformats.org/officeDocument/2006/relationships/hyperlink" Target="https://m.facebook.com/nestroots" TargetMode="External"/><Relationship Id="rId173" Type="http://schemas.openxmlformats.org/officeDocument/2006/relationships/hyperlink" Target="https://twitter.com/credmate" TargetMode="External"/><Relationship Id="rId194" Type="http://schemas.openxmlformats.org/officeDocument/2006/relationships/hyperlink" Target="https://www.youtube.com/user/pbkasturi" TargetMode="External"/><Relationship Id="rId208" Type="http://schemas.openxmlformats.org/officeDocument/2006/relationships/hyperlink" Target="https://www.instagram.com/janitri.official/" TargetMode="External"/><Relationship Id="rId229" Type="http://schemas.openxmlformats.org/officeDocument/2006/relationships/hyperlink" Target="https://diabexy.com/" TargetMode="External"/><Relationship Id="rId240" Type="http://schemas.openxmlformats.org/officeDocument/2006/relationships/hyperlink" Target="https://kyari.in/" TargetMode="External"/><Relationship Id="rId261" Type="http://schemas.openxmlformats.org/officeDocument/2006/relationships/hyperlink" Target="https://www.instagram.com/fastbeetle_" TargetMode="External"/><Relationship Id="rId14" Type="http://schemas.openxmlformats.org/officeDocument/2006/relationships/hyperlink" Target="https://www.instagram.com/loverecode/?hl=en" TargetMode="External"/><Relationship Id="rId35" Type="http://schemas.openxmlformats.org/officeDocument/2006/relationships/hyperlink" Target="https://www.linkedin.com/company/atmosphere-kombucha/" TargetMode="External"/><Relationship Id="rId56" Type="http://schemas.openxmlformats.org/officeDocument/2006/relationships/hyperlink" Target="https://in.linkedin.com/company/patilkaki" TargetMode="External"/><Relationship Id="rId77" Type="http://schemas.openxmlformats.org/officeDocument/2006/relationships/hyperlink" Target="https://www.instagram.com/organicsmokes/?hl=en" TargetMode="External"/><Relationship Id="rId100" Type="http://schemas.openxmlformats.org/officeDocument/2006/relationships/hyperlink" Target="https://au.linkedin.com/company/haqdarshak" TargetMode="External"/><Relationship Id="rId282" Type="http://schemas.openxmlformats.org/officeDocument/2006/relationships/hyperlink" Target="https://www.linkedin.com/company/sepal/" TargetMode="External"/><Relationship Id="rId317" Type="http://schemas.openxmlformats.org/officeDocument/2006/relationships/hyperlink" Target="https://www.linkedin.com/company/neomotionlife/" TargetMode="External"/><Relationship Id="rId8" Type="http://schemas.openxmlformats.org/officeDocument/2006/relationships/hyperlink" Target="https://www.youtube.com/channel/UCUNwm8vKpYm3tmrrnHrqiCw" TargetMode="External"/><Relationship Id="rId51" Type="http://schemas.openxmlformats.org/officeDocument/2006/relationships/hyperlink" Target="https://in.linkedin.com/company/gear-head-motors" TargetMode="External"/><Relationship Id="rId72" Type="http://schemas.openxmlformats.org/officeDocument/2006/relationships/hyperlink" Target="https://www.linkedin.com/company/flatheadsofficial/" TargetMode="External"/><Relationship Id="rId93" Type="http://schemas.openxmlformats.org/officeDocument/2006/relationships/hyperlink" Target="https://twitter.com/drinkteafit" TargetMode="External"/><Relationship Id="rId98" Type="http://schemas.openxmlformats.org/officeDocument/2006/relationships/hyperlink" Target="http://www.instagram.com/haqdarshak" TargetMode="External"/><Relationship Id="rId121" Type="http://schemas.openxmlformats.org/officeDocument/2006/relationships/hyperlink" Target="https://www.ayudevices.com/" TargetMode="External"/><Relationship Id="rId142" Type="http://schemas.openxmlformats.org/officeDocument/2006/relationships/hyperlink" Target="https://themagicofmemories.com/" TargetMode="External"/><Relationship Id="rId163" Type="http://schemas.openxmlformats.org/officeDocument/2006/relationships/hyperlink" Target="https://zillionaireindia.com/" TargetMode="External"/><Relationship Id="rId184" Type="http://schemas.openxmlformats.org/officeDocument/2006/relationships/hyperlink" Target="https://www.linkedin.com/in/abc-fitness-firm-4503a9261/" TargetMode="External"/><Relationship Id="rId189" Type="http://schemas.openxmlformats.org/officeDocument/2006/relationships/hyperlink" Target="https://www.instagram.com/primeos_official/" TargetMode="External"/><Relationship Id="rId219" Type="http://schemas.openxmlformats.org/officeDocument/2006/relationships/hyperlink" Target="https://www.instagram.com/inside_fpv/" TargetMode="External"/><Relationship Id="rId3" Type="http://schemas.openxmlformats.org/officeDocument/2006/relationships/hyperlink" Target="https://www.facebook.com/hoovufresh" TargetMode="External"/><Relationship Id="rId214" Type="http://schemas.openxmlformats.org/officeDocument/2006/relationships/hyperlink" Target="https://www.instagram.com/jaipurwatchcompany/" TargetMode="External"/><Relationship Id="rId230" Type="http://schemas.openxmlformats.org/officeDocument/2006/relationships/hyperlink" Target="https://www.youtube.com/diabexy" TargetMode="External"/><Relationship Id="rId235" Type="http://schemas.openxmlformats.org/officeDocument/2006/relationships/hyperlink" Target="https://kyari.in/" TargetMode="External"/><Relationship Id="rId251" Type="http://schemas.openxmlformats.org/officeDocument/2006/relationships/hyperlink" Target="https://twitter.com/econiture_recyc" TargetMode="External"/><Relationship Id="rId256" Type="http://schemas.openxmlformats.org/officeDocument/2006/relationships/hyperlink" Target="https://www.linkedin.com/company/dobieeinternational/" TargetMode="External"/><Relationship Id="rId277" Type="http://schemas.openxmlformats.org/officeDocument/2006/relationships/hyperlink" Target="https://sepal.in/" TargetMode="External"/><Relationship Id="rId298" Type="http://schemas.openxmlformats.org/officeDocument/2006/relationships/hyperlink" Target="https://twitter.com/eyeniceyewear" TargetMode="External"/><Relationship Id="rId25" Type="http://schemas.openxmlformats.org/officeDocument/2006/relationships/hyperlink" Target="https://www.instagram.com/watchoutwearables/" TargetMode="External"/><Relationship Id="rId46" Type="http://schemas.openxmlformats.org/officeDocument/2006/relationships/hyperlink" Target="https://www.instagram.com/girgitstore" TargetMode="External"/><Relationship Id="rId67" Type="http://schemas.openxmlformats.org/officeDocument/2006/relationships/hyperlink" Target="https://in.linkedin.com/company/winstonindia-official" TargetMode="External"/><Relationship Id="rId116" Type="http://schemas.openxmlformats.org/officeDocument/2006/relationships/hyperlink" Target="https://www.instagram.com/thesimplysalad/?hl=en" TargetMode="External"/><Relationship Id="rId137" Type="http://schemas.openxmlformats.org/officeDocument/2006/relationships/hyperlink" Target="https://www.houseofchikankari.in/" TargetMode="External"/><Relationship Id="rId158" Type="http://schemas.openxmlformats.org/officeDocument/2006/relationships/hyperlink" Target="https://www.linkedin.com/company/coezy-sleep/" TargetMode="External"/><Relationship Id="rId272" Type="http://schemas.openxmlformats.org/officeDocument/2006/relationships/hyperlink" Target="https://instagram.com/vsmaniandco" TargetMode="External"/><Relationship Id="rId293" Type="http://schemas.openxmlformats.org/officeDocument/2006/relationships/hyperlink" Target="https://www.linkedin.com/company/82805769/admin/" TargetMode="External"/><Relationship Id="rId302" Type="http://schemas.openxmlformats.org/officeDocument/2006/relationships/hyperlink" Target="https://instagram.com/ekatra.in" TargetMode="External"/><Relationship Id="rId307" Type="http://schemas.openxmlformats.org/officeDocument/2006/relationships/hyperlink" Target="https://raasakarts.com/" TargetMode="External"/><Relationship Id="rId323" Type="http://schemas.openxmlformats.org/officeDocument/2006/relationships/hyperlink" Target="https://www.licksters.com/" TargetMode="External"/><Relationship Id="rId328" Type="http://schemas.openxmlformats.org/officeDocument/2006/relationships/hyperlink" Target="https://www.instagram.com/sahillshaha/?hl=en" TargetMode="External"/><Relationship Id="rId20" Type="http://schemas.openxmlformats.org/officeDocument/2006/relationships/hyperlink" Target="https://www.instagram.com/verymuchindian.official/?hl=en" TargetMode="External"/><Relationship Id="rId41" Type="http://schemas.openxmlformats.org/officeDocument/2006/relationships/hyperlink" Target="https://www.instagram.com/haryanvi.stage/" TargetMode="External"/><Relationship Id="rId62" Type="http://schemas.openxmlformats.org/officeDocument/2006/relationships/hyperlink" Target="https://twitter.com/brandsdaddy" TargetMode="External"/><Relationship Id="rId83" Type="http://schemas.openxmlformats.org/officeDocument/2006/relationships/hyperlink" Target="https://atmospherestudio.in/" TargetMode="External"/><Relationship Id="rId88" Type="http://schemas.openxmlformats.org/officeDocument/2006/relationships/hyperlink" Target="https://winstonindia.com/" TargetMode="External"/><Relationship Id="rId111" Type="http://schemas.openxmlformats.org/officeDocument/2006/relationships/hyperlink" Target="https://www.facebook.com/gunjanappsstudios" TargetMode="External"/><Relationship Id="rId132" Type="http://schemas.openxmlformats.org/officeDocument/2006/relationships/hyperlink" Target="https://www.instagram.com/atypicaladvantage" TargetMode="External"/><Relationship Id="rId153" Type="http://schemas.openxmlformats.org/officeDocument/2006/relationships/hyperlink" Target="https://www.instagram.com/nestroots/" TargetMode="External"/><Relationship Id="rId174" Type="http://schemas.openxmlformats.org/officeDocument/2006/relationships/hyperlink" Target="https://www.facebook.com/thecredmate/" TargetMode="External"/><Relationship Id="rId179" Type="http://schemas.openxmlformats.org/officeDocument/2006/relationships/hyperlink" Target="https://twitter.com/freebowler" TargetMode="External"/><Relationship Id="rId195" Type="http://schemas.openxmlformats.org/officeDocument/2006/relationships/hyperlink" Target="https://www.facebook.com/compostwali/?ref=br_rs" TargetMode="External"/><Relationship Id="rId209" Type="http://schemas.openxmlformats.org/officeDocument/2006/relationships/hyperlink" Target="https://www.linkedin.com/company/janitri/" TargetMode="External"/><Relationship Id="rId190" Type="http://schemas.openxmlformats.org/officeDocument/2006/relationships/hyperlink" Target="https://www.facebook.com/primeosIN" TargetMode="External"/><Relationship Id="rId204" Type="http://schemas.openxmlformats.org/officeDocument/2006/relationships/hyperlink" Target="https://www.gharsoaps.shop/" TargetMode="External"/><Relationship Id="rId220" Type="http://schemas.openxmlformats.org/officeDocument/2006/relationships/hyperlink" Target="https://www.linkedin.com/company/inside-fpv/mycompany/" TargetMode="External"/><Relationship Id="rId225" Type="http://schemas.openxmlformats.org/officeDocument/2006/relationships/hyperlink" Target="https://instagram.com/angrakhaa" TargetMode="External"/><Relationship Id="rId241" Type="http://schemas.openxmlformats.org/officeDocument/2006/relationships/hyperlink" Target="https://moppfoods.com/" TargetMode="External"/><Relationship Id="rId246" Type="http://schemas.openxmlformats.org/officeDocument/2006/relationships/hyperlink" Target="https://www.youtube.com/channel/UCUSaGbNhEB1oLxIY1kH4Low" TargetMode="External"/><Relationship Id="rId267" Type="http://schemas.openxmlformats.org/officeDocument/2006/relationships/hyperlink" Target="https://twitter.com/TEJNAKSH" TargetMode="External"/><Relationship Id="rId288" Type="http://schemas.openxmlformats.org/officeDocument/2006/relationships/hyperlink" Target="http://www.solinas.in/" TargetMode="External"/><Relationship Id="rId15" Type="http://schemas.openxmlformats.org/officeDocument/2006/relationships/hyperlink" Target="https://www.youtube.com/c/recodestudios" TargetMode="External"/><Relationship Id="rId36" Type="http://schemas.openxmlformats.org/officeDocument/2006/relationships/hyperlink" Target="https://instagram.com/atmosphere.in" TargetMode="External"/><Relationship Id="rId57" Type="http://schemas.openxmlformats.org/officeDocument/2006/relationships/hyperlink" Target="https://www.brandsdaddy.com/" TargetMode="External"/><Relationship Id="rId106" Type="http://schemas.openxmlformats.org/officeDocument/2006/relationships/hyperlink" Target="http://bhaskarspuranpolighar.in/" TargetMode="External"/><Relationship Id="rId127" Type="http://schemas.openxmlformats.org/officeDocument/2006/relationships/hyperlink" Target="https://atypicaladvantage.in/" TargetMode="External"/><Relationship Id="rId262" Type="http://schemas.openxmlformats.org/officeDocument/2006/relationships/hyperlink" Target="https://twitter.com/fastbeetle_" TargetMode="External"/><Relationship Id="rId283" Type="http://schemas.openxmlformats.org/officeDocument/2006/relationships/hyperlink" Target="https://www.linkedin.com/company/solinasin/" TargetMode="External"/><Relationship Id="rId313" Type="http://schemas.openxmlformats.org/officeDocument/2006/relationships/hyperlink" Target="https://www.neomotion.in/" TargetMode="External"/><Relationship Id="rId318" Type="http://schemas.openxmlformats.org/officeDocument/2006/relationships/hyperlink" Target="https://www.neomotion.in/" TargetMode="External"/><Relationship Id="rId10" Type="http://schemas.openxmlformats.org/officeDocument/2006/relationships/hyperlink" Target="https://www.instagram.com/dorjeteas/" TargetMode="External"/><Relationship Id="rId31" Type="http://schemas.openxmlformats.org/officeDocument/2006/relationships/hyperlink" Target="https://www.linkedin.com/company/soupx-sip-of-health/" TargetMode="External"/><Relationship Id="rId52" Type="http://schemas.openxmlformats.org/officeDocument/2006/relationships/hyperlink" Target="https://patilkaki.com/" TargetMode="External"/><Relationship Id="rId73" Type="http://schemas.openxmlformats.org/officeDocument/2006/relationships/hyperlink" Target="https://twitter.com/flatheads_in" TargetMode="External"/><Relationship Id="rId78" Type="http://schemas.openxmlformats.org/officeDocument/2006/relationships/hyperlink" Target="https://www.linkedin.com/company/organicsmokes/" TargetMode="External"/><Relationship Id="rId94" Type="http://schemas.openxmlformats.org/officeDocument/2006/relationships/hyperlink" Target="https://in.linkedin.com/company/teafit" TargetMode="External"/><Relationship Id="rId99" Type="http://schemas.openxmlformats.org/officeDocument/2006/relationships/hyperlink" Target="http://www.twitter.com/haqdarshak" TargetMode="External"/><Relationship Id="rId101" Type="http://schemas.openxmlformats.org/officeDocument/2006/relationships/hyperlink" Target="https://www.youtube.com/channel/UCBgOumeCl6jMQK5KbKlRF7g" TargetMode="External"/><Relationship Id="rId122" Type="http://schemas.openxmlformats.org/officeDocument/2006/relationships/hyperlink" Target="https://www.youtube.com/channel/UCAIr6KZYJKauzbCcqfy39Ng" TargetMode="External"/><Relationship Id="rId143" Type="http://schemas.openxmlformats.org/officeDocument/2006/relationships/hyperlink" Target="https://themagicofmemories.com/" TargetMode="External"/><Relationship Id="rId148" Type="http://schemas.openxmlformats.org/officeDocument/2006/relationships/hyperlink" Target="https://www.instagram.com/birdsofparadyes/" TargetMode="External"/><Relationship Id="rId164" Type="http://schemas.openxmlformats.org/officeDocument/2006/relationships/hyperlink" Target="https://www.linkedin.com/company/zillionaireindia/" TargetMode="External"/><Relationship Id="rId169" Type="http://schemas.openxmlformats.org/officeDocument/2006/relationships/hyperlink" Target="https://credmate.in/" TargetMode="External"/><Relationship Id="rId185" Type="http://schemas.openxmlformats.org/officeDocument/2006/relationships/hyperlink" Target="https://www.abcfitnessfirm.com/" TargetMode="External"/><Relationship Id="rId4" Type="http://schemas.openxmlformats.org/officeDocument/2006/relationships/hyperlink" Target="https://www.instagram.com/hoovufresh/" TargetMode="External"/><Relationship Id="rId9" Type="http://schemas.openxmlformats.org/officeDocument/2006/relationships/hyperlink" Target="https://www.facebook.com/dorjeteas/" TargetMode="External"/><Relationship Id="rId180" Type="http://schemas.openxmlformats.org/officeDocument/2006/relationships/hyperlink" Target="https://www.linkedin.com/company/freebowler/" TargetMode="External"/><Relationship Id="rId210" Type="http://schemas.openxmlformats.org/officeDocument/2006/relationships/hyperlink" Target="https://twitter.com/janitri_innovat" TargetMode="External"/><Relationship Id="rId215" Type="http://schemas.openxmlformats.org/officeDocument/2006/relationships/hyperlink" Target="https://twitter.com/jaipurwatchco" TargetMode="External"/><Relationship Id="rId236" Type="http://schemas.openxmlformats.org/officeDocument/2006/relationships/hyperlink" Target="https://www.facebook.com/kyariInnovations/" TargetMode="External"/><Relationship Id="rId257" Type="http://schemas.openxmlformats.org/officeDocument/2006/relationships/hyperlink" Target="https://www.dobiee.com/" TargetMode="External"/><Relationship Id="rId278" Type="http://schemas.openxmlformats.org/officeDocument/2006/relationships/hyperlink" Target="https://www.youtube.com/channel/UCqdAdDW_vJ3KAD9S1AwPflA" TargetMode="External"/><Relationship Id="rId26" Type="http://schemas.openxmlformats.org/officeDocument/2006/relationships/hyperlink" Target="https://www.facebook.com/WatchOutWearables" TargetMode="External"/><Relationship Id="rId231" Type="http://schemas.openxmlformats.org/officeDocument/2006/relationships/hyperlink" Target="https://www.facebook.com/diabexy" TargetMode="External"/><Relationship Id="rId252" Type="http://schemas.openxmlformats.org/officeDocument/2006/relationships/hyperlink" Target="https://in.linkedin.com/company/econiture" TargetMode="External"/><Relationship Id="rId273" Type="http://schemas.openxmlformats.org/officeDocument/2006/relationships/hyperlink" Target="https://www.linkedin.com/company/vs-mani-co/" TargetMode="External"/><Relationship Id="rId294" Type="http://schemas.openxmlformats.org/officeDocument/2006/relationships/hyperlink" Target="https://avimeeherbal.com/" TargetMode="External"/><Relationship Id="rId308" Type="http://schemas.openxmlformats.org/officeDocument/2006/relationships/hyperlink" Target="https://raasakarts.com/" TargetMode="External"/><Relationship Id="rId329" Type="http://schemas.openxmlformats.org/officeDocument/2006/relationships/hyperlink" Target="https://www.instagram.com/sahillshaha/?hl=en" TargetMode="External"/><Relationship Id="rId47" Type="http://schemas.openxmlformats.org/officeDocument/2006/relationships/hyperlink" Target="https://www.ghmev.com/" TargetMode="External"/><Relationship Id="rId68" Type="http://schemas.openxmlformats.org/officeDocument/2006/relationships/hyperlink" Target="https://www.flatheads.in/" TargetMode="External"/><Relationship Id="rId89" Type="http://schemas.openxmlformats.org/officeDocument/2006/relationships/hyperlink" Target="https://www.organicsmokes.co/" TargetMode="External"/><Relationship Id="rId112" Type="http://schemas.openxmlformats.org/officeDocument/2006/relationships/hyperlink" Target="https://www.instagram.com/gunjanapps_studios/" TargetMode="External"/><Relationship Id="rId133" Type="http://schemas.openxmlformats.org/officeDocument/2006/relationships/hyperlink" Target="https://www.houseofchikankari.in/" TargetMode="External"/><Relationship Id="rId154" Type="http://schemas.openxmlformats.org/officeDocument/2006/relationships/hyperlink" Target="https://www.linkedin.com/company/nestroots/" TargetMode="External"/><Relationship Id="rId175" Type="http://schemas.openxmlformats.org/officeDocument/2006/relationships/hyperlink" Target="https://freebowler.com/" TargetMode="External"/><Relationship Id="rId196" Type="http://schemas.openxmlformats.org/officeDocument/2006/relationships/hyperlink" Target="https://www.instagram.com/dailydumpcompost/" TargetMode="External"/><Relationship Id="rId200" Type="http://schemas.openxmlformats.org/officeDocument/2006/relationships/hyperlink" Target="https://instagram.com/gharsoaps?igshid=YmMyMTA2M2Y=" TargetMode="External"/><Relationship Id="rId16" Type="http://schemas.openxmlformats.org/officeDocument/2006/relationships/hyperlink" Target="https://www.facebook.com/BeautyMantraCb/" TargetMode="External"/><Relationship Id="rId221" Type="http://schemas.openxmlformats.org/officeDocument/2006/relationships/hyperlink" Target="https://twitter.com/insidefpvdrones?s=11&amp;t=rqRh1B7RK5aS3vAjsVKPaw" TargetMode="External"/><Relationship Id="rId242" Type="http://schemas.openxmlformats.org/officeDocument/2006/relationships/hyperlink" Target="https://in.linkedin.com/company/moppindia" TargetMode="External"/><Relationship Id="rId263" Type="http://schemas.openxmlformats.org/officeDocument/2006/relationships/hyperlink" Target="https://in.linkedin.com/company/fastbeetle" TargetMode="External"/><Relationship Id="rId284" Type="http://schemas.openxmlformats.org/officeDocument/2006/relationships/hyperlink" Target="https://www.facebook.com/SolinasInt" TargetMode="External"/><Relationship Id="rId319" Type="http://schemas.openxmlformats.org/officeDocument/2006/relationships/hyperlink" Target="https://www.licksters.com/" TargetMode="External"/><Relationship Id="rId37" Type="http://schemas.openxmlformats.org/officeDocument/2006/relationships/hyperlink" Target="https://www.facebook.com/atmosphere.in/" TargetMode="External"/><Relationship Id="rId58" Type="http://schemas.openxmlformats.org/officeDocument/2006/relationships/hyperlink" Target="https://www.youtube.com/user/Brandsdaddy" TargetMode="External"/><Relationship Id="rId79" Type="http://schemas.openxmlformats.org/officeDocument/2006/relationships/hyperlink" Target="https://www.verymuchindian.com/en-us" TargetMode="External"/><Relationship Id="rId102" Type="http://schemas.openxmlformats.org/officeDocument/2006/relationships/hyperlink" Target="http://bhaskarspuranpolighar.in/" TargetMode="External"/><Relationship Id="rId123" Type="http://schemas.openxmlformats.org/officeDocument/2006/relationships/hyperlink" Target="https://www.facebook.com/AyuDevices/" TargetMode="External"/><Relationship Id="rId144" Type="http://schemas.openxmlformats.org/officeDocument/2006/relationships/hyperlink" Target="https://themagicofmemories.com/" TargetMode="External"/><Relationship Id="rId330" Type="http://schemas.openxmlformats.org/officeDocument/2006/relationships/hyperlink" Target="https://www.instagram.com/sahillshaha/?hl=en" TargetMode="External"/><Relationship Id="rId90" Type="http://schemas.openxmlformats.org/officeDocument/2006/relationships/hyperlink" Target="http://tea.fit/" TargetMode="External"/><Relationship Id="rId165" Type="http://schemas.openxmlformats.org/officeDocument/2006/relationships/hyperlink" Target="https://youtu.be/qpn1etQ0SUw" TargetMode="External"/><Relationship Id="rId186" Type="http://schemas.openxmlformats.org/officeDocument/2006/relationships/hyperlink" Target="https://www.abcfitnessfirm.com/" TargetMode="External"/><Relationship Id="rId211" Type="http://schemas.openxmlformats.org/officeDocument/2006/relationships/hyperlink" Target="https://jaipur.watch/en-us" TargetMode="External"/><Relationship Id="rId232" Type="http://schemas.openxmlformats.org/officeDocument/2006/relationships/hyperlink" Target="https://www.instagram.com/diabexy" TargetMode="External"/><Relationship Id="rId253" Type="http://schemas.openxmlformats.org/officeDocument/2006/relationships/hyperlink" Target="https://www.dobiee.com/" TargetMode="External"/><Relationship Id="rId274" Type="http://schemas.openxmlformats.org/officeDocument/2006/relationships/hyperlink" Target="https://www.facebook.com/vsmaniandco/" TargetMode="External"/><Relationship Id="rId295" Type="http://schemas.openxmlformats.org/officeDocument/2006/relationships/hyperlink" Target="https://eyenic.in/" TargetMode="External"/><Relationship Id="rId309" Type="http://schemas.openxmlformats.org/officeDocument/2006/relationships/hyperlink" Target="https://raasakarts.com/" TargetMode="External"/><Relationship Id="rId27" Type="http://schemas.openxmlformats.org/officeDocument/2006/relationships/hyperlink" Target="https://twitter.com/WatchOutWear" TargetMode="External"/><Relationship Id="rId48" Type="http://schemas.openxmlformats.org/officeDocument/2006/relationships/hyperlink" Target="https://www.facebook.com/ghmev" TargetMode="External"/><Relationship Id="rId69" Type="http://schemas.openxmlformats.org/officeDocument/2006/relationships/hyperlink" Target="https://www.youtube.com/c/Flatheads/videos" TargetMode="External"/><Relationship Id="rId113" Type="http://schemas.openxmlformats.org/officeDocument/2006/relationships/hyperlink" Target="https://www.linkedin.com/company/gunjanappstudios/" TargetMode="External"/><Relationship Id="rId134" Type="http://schemas.openxmlformats.org/officeDocument/2006/relationships/hyperlink" Target="https://www.facebook.com/houseofchikankariin-111272640697261" TargetMode="External"/><Relationship Id="rId320" Type="http://schemas.openxmlformats.org/officeDocument/2006/relationships/hyperlink" Target="https://www.facebook.com/lickstersicecream/" TargetMode="External"/><Relationship Id="rId80" Type="http://schemas.openxmlformats.org/officeDocument/2006/relationships/hyperlink" Target="https://www.verymuchindian.com/en-us" TargetMode="External"/><Relationship Id="rId155" Type="http://schemas.openxmlformats.org/officeDocument/2006/relationships/hyperlink" Target="https://www.nestroots.com/" TargetMode="External"/><Relationship Id="rId176" Type="http://schemas.openxmlformats.org/officeDocument/2006/relationships/hyperlink" Target="https://www.youtube.com/channel/UCY1msnXL886TyvBiWGSD5Hw/videos" TargetMode="External"/><Relationship Id="rId197" Type="http://schemas.openxmlformats.org/officeDocument/2006/relationships/hyperlink" Target="https://twitter.com/compostwali" TargetMode="External"/><Relationship Id="rId201" Type="http://schemas.openxmlformats.org/officeDocument/2006/relationships/hyperlink" Target="https://twitter.com/gharsoaps" TargetMode="External"/><Relationship Id="rId222" Type="http://schemas.openxmlformats.org/officeDocument/2006/relationships/hyperlink" Target="https://www.insidefpv.com/" TargetMode="External"/><Relationship Id="rId243" Type="http://schemas.openxmlformats.org/officeDocument/2006/relationships/hyperlink" Target="https://www.instagram.com/moppindia/?hl=en" TargetMode="External"/><Relationship Id="rId264" Type="http://schemas.openxmlformats.org/officeDocument/2006/relationships/hyperlink" Target="https://www.fastbeetle.com/" TargetMode="External"/><Relationship Id="rId285" Type="http://schemas.openxmlformats.org/officeDocument/2006/relationships/hyperlink" Target="https://twitter.com/solinas_in" TargetMode="External"/><Relationship Id="rId17" Type="http://schemas.openxmlformats.org/officeDocument/2006/relationships/hyperlink" Target="https://twitter.com/loverecode" TargetMode="External"/><Relationship Id="rId38" Type="http://schemas.openxmlformats.org/officeDocument/2006/relationships/hyperlink" Target="https://www.stage.in/" TargetMode="External"/><Relationship Id="rId59" Type="http://schemas.openxmlformats.org/officeDocument/2006/relationships/hyperlink" Target="https://www.facebook.com/Brandsdaddy/" TargetMode="External"/><Relationship Id="rId103" Type="http://schemas.openxmlformats.org/officeDocument/2006/relationships/hyperlink" Target="https://www.instagram.com/puranpolighar/?hl=en" TargetMode="External"/><Relationship Id="rId124" Type="http://schemas.openxmlformats.org/officeDocument/2006/relationships/hyperlink" Target="https://www.instagram.com/ayu_devices_pvt/?hl=en" TargetMode="External"/><Relationship Id="rId310" Type="http://schemas.openxmlformats.org/officeDocument/2006/relationships/hyperlink" Target="https://raasakarts.com/" TargetMode="External"/><Relationship Id="rId70" Type="http://schemas.openxmlformats.org/officeDocument/2006/relationships/hyperlink" Target="https://www.facebook.com/flatheadsofficial" TargetMode="External"/><Relationship Id="rId91" Type="http://schemas.openxmlformats.org/officeDocument/2006/relationships/hyperlink" Target="https://www.facebook.com/TeaFitOfficial/" TargetMode="External"/><Relationship Id="rId145" Type="http://schemas.openxmlformats.org/officeDocument/2006/relationships/hyperlink" Target="https://www.birdsofparadyes.com/" TargetMode="External"/><Relationship Id="rId166" Type="http://schemas.openxmlformats.org/officeDocument/2006/relationships/hyperlink" Target="https://instagram.com/zillionaireindia?utm_medium=copy_link" TargetMode="External"/><Relationship Id="rId187" Type="http://schemas.openxmlformats.org/officeDocument/2006/relationships/hyperlink" Target="https://www.primebook.in/" TargetMode="External"/><Relationship Id="rId331" Type="http://schemas.openxmlformats.org/officeDocument/2006/relationships/printerSettings" Target="../printerSettings/printerSettings1.bin"/><Relationship Id="rId1" Type="http://schemas.openxmlformats.org/officeDocument/2006/relationships/hyperlink" Target="https://hoovufresh.com/" TargetMode="External"/><Relationship Id="rId212" Type="http://schemas.openxmlformats.org/officeDocument/2006/relationships/hyperlink" Target="https://www.youtube.com/channel/UCKadgg7Obp0OCCmtAX4yACA" TargetMode="External"/><Relationship Id="rId233" Type="http://schemas.openxmlformats.org/officeDocument/2006/relationships/hyperlink" Target="https://mobile.twitter.com/diabexyindia" TargetMode="External"/><Relationship Id="rId254" Type="http://schemas.openxmlformats.org/officeDocument/2006/relationships/hyperlink" Target="https://www.facebook.com/DOBIEEFOODS" TargetMode="External"/><Relationship Id="rId28" Type="http://schemas.openxmlformats.org/officeDocument/2006/relationships/hyperlink" Target="https://www.linkedin.com/company/watchoutwearables/" TargetMode="External"/><Relationship Id="rId49" Type="http://schemas.openxmlformats.org/officeDocument/2006/relationships/hyperlink" Target="https://twitter.com/ev_ghm" TargetMode="External"/><Relationship Id="rId114" Type="http://schemas.openxmlformats.org/officeDocument/2006/relationships/hyperlink" Target="https://gunjanappstudios.com/" TargetMode="External"/><Relationship Id="rId275" Type="http://schemas.openxmlformats.org/officeDocument/2006/relationships/hyperlink" Target="https://vsmani.com/" TargetMode="External"/><Relationship Id="rId296" Type="http://schemas.openxmlformats.org/officeDocument/2006/relationships/hyperlink" Target="https://www.facebook.com/eyeniceyewear" TargetMode="External"/><Relationship Id="rId300" Type="http://schemas.openxmlformats.org/officeDocument/2006/relationships/hyperlink" Target="https://eyenic.in/" TargetMode="External"/><Relationship Id="rId60" Type="http://schemas.openxmlformats.org/officeDocument/2006/relationships/hyperlink" Target="https://www.instagram.com/brandsdaddy/" TargetMode="External"/><Relationship Id="rId81" Type="http://schemas.openxmlformats.org/officeDocument/2006/relationships/hyperlink" Target="https://www.soupx.in/" TargetMode="External"/><Relationship Id="rId135" Type="http://schemas.openxmlformats.org/officeDocument/2006/relationships/hyperlink" Target="https://www.instagram.com/houseofchikankari.in/?hl=en" TargetMode="External"/><Relationship Id="rId156" Type="http://schemas.openxmlformats.org/officeDocument/2006/relationships/hyperlink" Target="https://www.nestroots.com/" TargetMode="External"/><Relationship Id="rId177" Type="http://schemas.openxmlformats.org/officeDocument/2006/relationships/hyperlink" Target="https://www.facebook.com/freebowler/" TargetMode="External"/><Relationship Id="rId198" Type="http://schemas.openxmlformats.org/officeDocument/2006/relationships/hyperlink" Target="https://www.linkedin.com/company/daily-dump/" TargetMode="External"/><Relationship Id="rId321" Type="http://schemas.openxmlformats.org/officeDocument/2006/relationships/hyperlink" Target="https://www.instagram.com/licksters/?hl=en" TargetMode="External"/><Relationship Id="rId202" Type="http://schemas.openxmlformats.org/officeDocument/2006/relationships/hyperlink" Target="https://www.youtube.com/@gharsoaps" TargetMode="External"/><Relationship Id="rId223" Type="http://schemas.openxmlformats.org/officeDocument/2006/relationships/hyperlink" Target="https://www.angrakhaa.com/" TargetMode="External"/><Relationship Id="rId244" Type="http://schemas.openxmlformats.org/officeDocument/2006/relationships/hyperlink" Target="https://twitter.com/moppindia?lang=en" TargetMode="External"/><Relationship Id="rId18" Type="http://schemas.openxmlformats.org/officeDocument/2006/relationships/hyperlink" Target="https://in.linkedin.com/company/recodestudios" TargetMode="External"/><Relationship Id="rId39" Type="http://schemas.openxmlformats.org/officeDocument/2006/relationships/hyperlink" Target="https://twitter.com/HaryanviSTAGE" TargetMode="External"/><Relationship Id="rId265" Type="http://schemas.openxmlformats.org/officeDocument/2006/relationships/hyperlink" Target="https://www.linkedin.com/company/tejnakshhealthcare/" TargetMode="External"/><Relationship Id="rId286" Type="http://schemas.openxmlformats.org/officeDocument/2006/relationships/hyperlink" Target="http://www.solinas.in/" TargetMode="External"/><Relationship Id="rId50" Type="http://schemas.openxmlformats.org/officeDocument/2006/relationships/hyperlink" Target="https://www.instagram.com/ghmev/" TargetMode="External"/><Relationship Id="rId104" Type="http://schemas.openxmlformats.org/officeDocument/2006/relationships/hyperlink" Target="https://www.facebook.com/puranpolighar/" TargetMode="External"/><Relationship Id="rId125" Type="http://schemas.openxmlformats.org/officeDocument/2006/relationships/hyperlink" Target="https://twitter.com/Ayu_Devices" TargetMode="External"/><Relationship Id="rId146" Type="http://schemas.openxmlformats.org/officeDocument/2006/relationships/hyperlink" Target="https://youtube.com/channel/UC4ZJ0lbWhGySqfVDoRhFxQQ" TargetMode="External"/><Relationship Id="rId167" Type="http://schemas.openxmlformats.org/officeDocument/2006/relationships/hyperlink" Target="https://www.facebook.com/zillionaireindia/" TargetMode="External"/><Relationship Id="rId188" Type="http://schemas.openxmlformats.org/officeDocument/2006/relationships/hyperlink" Target="https://www.youtube.com/@primeosofficial3932" TargetMode="External"/><Relationship Id="rId311" Type="http://schemas.openxmlformats.org/officeDocument/2006/relationships/hyperlink" Target="https://raasakarts.com/" TargetMode="External"/><Relationship Id="rId71" Type="http://schemas.openxmlformats.org/officeDocument/2006/relationships/hyperlink" Target="https://www.instagram.com/flatheadsofficial/" TargetMode="External"/><Relationship Id="rId92" Type="http://schemas.openxmlformats.org/officeDocument/2006/relationships/hyperlink" Target="https://www.instagram.com/drinkteafit/?hl=en" TargetMode="External"/><Relationship Id="rId213" Type="http://schemas.openxmlformats.org/officeDocument/2006/relationships/hyperlink" Target="https://www.facebook.com/JaipurWatchCompany/" TargetMode="External"/><Relationship Id="rId234" Type="http://schemas.openxmlformats.org/officeDocument/2006/relationships/hyperlink" Target="https://www.linkedin.com/company/nutroactive/" TargetMode="External"/><Relationship Id="rId2" Type="http://schemas.openxmlformats.org/officeDocument/2006/relationships/hyperlink" Target="https://www.youtube.com/channel/UCEwbLMqUFLNudfktZwKyVAQ" TargetMode="External"/><Relationship Id="rId29" Type="http://schemas.openxmlformats.org/officeDocument/2006/relationships/hyperlink" Target="https://www.soupx.in/" TargetMode="External"/><Relationship Id="rId255" Type="http://schemas.openxmlformats.org/officeDocument/2006/relationships/hyperlink" Target="https://www.instagram.com/dobieefoodsindia/" TargetMode="External"/><Relationship Id="rId276" Type="http://schemas.openxmlformats.org/officeDocument/2006/relationships/hyperlink" Target="https://vsmani.com/" TargetMode="External"/><Relationship Id="rId297" Type="http://schemas.openxmlformats.org/officeDocument/2006/relationships/hyperlink" Target="https://instagram.com/eyenic_eyewear" TargetMode="External"/><Relationship Id="rId40" Type="http://schemas.openxmlformats.org/officeDocument/2006/relationships/hyperlink" Target="https://www.facebook.com/STAGE.haryanvi" TargetMode="External"/><Relationship Id="rId115" Type="http://schemas.openxmlformats.org/officeDocument/2006/relationships/hyperlink" Target="https://thesimplysalad.com/" TargetMode="External"/><Relationship Id="rId136" Type="http://schemas.openxmlformats.org/officeDocument/2006/relationships/hyperlink" Target="https://in.linkedin.com/company/house-of-chikankari" TargetMode="External"/><Relationship Id="rId157" Type="http://schemas.openxmlformats.org/officeDocument/2006/relationships/hyperlink" Target="https://www.coezysleep.com/" TargetMode="External"/><Relationship Id="rId178" Type="http://schemas.openxmlformats.org/officeDocument/2006/relationships/hyperlink" Target="https://www.instagram.com/freebowler/" TargetMode="External"/><Relationship Id="rId301" Type="http://schemas.openxmlformats.org/officeDocument/2006/relationships/hyperlink" Target="https://ekatrahandmade.com/" TargetMode="External"/><Relationship Id="rId322" Type="http://schemas.openxmlformats.org/officeDocument/2006/relationships/hyperlink" Target="https://www.licksters.com/" TargetMode="External"/><Relationship Id="rId61" Type="http://schemas.openxmlformats.org/officeDocument/2006/relationships/hyperlink" Target="https://www.linkedin.com/company/brandsdaddy-pvt-ltd/" TargetMode="External"/><Relationship Id="rId82" Type="http://schemas.openxmlformats.org/officeDocument/2006/relationships/hyperlink" Target="https://www.soupx.in/" TargetMode="External"/><Relationship Id="rId199" Type="http://schemas.openxmlformats.org/officeDocument/2006/relationships/hyperlink" Target="https://www.gharsoaps.shop/" TargetMode="External"/><Relationship Id="rId203" Type="http://schemas.openxmlformats.org/officeDocument/2006/relationships/hyperlink" Target="https://www.linkedin.com/company/ghar-soaps/" TargetMode="External"/><Relationship Id="rId19" Type="http://schemas.openxmlformats.org/officeDocument/2006/relationships/hyperlink" Target="https://www.verymuchindian.com/en-us" TargetMode="External"/><Relationship Id="rId224" Type="http://schemas.openxmlformats.org/officeDocument/2006/relationships/hyperlink" Target="https://www.facebook.com/angrakhaa" TargetMode="External"/><Relationship Id="rId245" Type="http://schemas.openxmlformats.org/officeDocument/2006/relationships/hyperlink" Target="https://www.facebook.com/MOPPIndia/" TargetMode="External"/><Relationship Id="rId266" Type="http://schemas.openxmlformats.org/officeDocument/2006/relationships/hyperlink" Target="https://facebook.com/tejnaksh" TargetMode="External"/><Relationship Id="rId287" Type="http://schemas.openxmlformats.org/officeDocument/2006/relationships/hyperlink" Target="http://www.solinas.in/" TargetMode="External"/><Relationship Id="rId30" Type="http://schemas.openxmlformats.org/officeDocument/2006/relationships/hyperlink" Target="https://twitter.com/soupxIndia" TargetMode="External"/><Relationship Id="rId105" Type="http://schemas.openxmlformats.org/officeDocument/2006/relationships/hyperlink" Target="http://bhaskarspuranpolighar.in/" TargetMode="External"/><Relationship Id="rId126" Type="http://schemas.openxmlformats.org/officeDocument/2006/relationships/hyperlink" Target="https://www.linkedin.com/company/ayu-devices/" TargetMode="External"/><Relationship Id="rId147" Type="http://schemas.openxmlformats.org/officeDocument/2006/relationships/hyperlink" Target="https://www.facebook.com/birdsofparadyes" TargetMode="External"/><Relationship Id="rId168" Type="http://schemas.openxmlformats.org/officeDocument/2006/relationships/hyperlink" Target="https://zillionaireindia.com/" TargetMode="External"/><Relationship Id="rId312" Type="http://schemas.openxmlformats.org/officeDocument/2006/relationships/hyperlink" Target="https://raasakart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52862-575C-412B-96E3-2B4F85023423}">
  <dimension ref="A1:BH56"/>
  <sheetViews>
    <sheetView tabSelected="1" topLeftCell="A37" workbookViewId="0">
      <selection activeCell="B56" sqref="B56"/>
    </sheetView>
  </sheetViews>
  <sheetFormatPr defaultRowHeight="14.4" x14ac:dyDescent="0.3"/>
  <cols>
    <col min="2" max="2" width="21.44140625" customWidth="1"/>
    <col min="3" max="3" width="65.88671875" customWidth="1"/>
    <col min="4" max="4" width="23.77734375" customWidth="1"/>
    <col min="5" max="5" width="30.109375" customWidth="1"/>
    <col min="6" max="6" width="21.88671875" customWidth="1"/>
    <col min="7" max="7" width="54.5546875" customWidth="1"/>
    <col min="8" max="8" width="28.77734375" customWidth="1"/>
    <col min="9" max="9" width="22" customWidth="1"/>
    <col min="10" max="10" width="26" customWidth="1"/>
    <col min="11" max="11" width="27.6640625" customWidth="1"/>
    <col min="12" max="12" width="13.6640625" customWidth="1"/>
    <col min="19" max="19" width="21.5546875" customWidth="1"/>
    <col min="20" max="20" width="32" customWidth="1"/>
    <col min="21" max="21" width="22.109375" customWidth="1"/>
    <col min="22" max="22" width="23.88671875" customWidth="1"/>
    <col min="23" max="23" width="21" customWidth="1"/>
    <col min="24" max="24" width="18.44140625" customWidth="1"/>
    <col min="25" max="25" width="22.77734375" customWidth="1"/>
    <col min="26" max="26" width="14.6640625" customWidth="1"/>
    <col min="28" max="28" width="25.88671875" customWidth="1"/>
    <col min="29" max="29" width="21.88671875" customWidth="1"/>
    <col min="30" max="30" width="22.5546875" customWidth="1"/>
    <col min="31" max="31" width="20.21875" customWidth="1"/>
    <col min="32" max="32" width="22.77734375" customWidth="1"/>
    <col min="33" max="33" width="20.44140625" customWidth="1"/>
    <col min="34" max="34" width="35" customWidth="1"/>
    <col min="35" max="35" width="31.77734375" customWidth="1"/>
    <col min="36" max="36" width="80.88671875" customWidth="1"/>
    <col min="37" max="37" width="36" customWidth="1"/>
    <col min="38" max="38" width="29.88671875" customWidth="1"/>
    <col min="41" max="41" width="28.21875" customWidth="1"/>
    <col min="42" max="42" width="23.109375" customWidth="1"/>
    <col min="44" max="44" width="19" customWidth="1"/>
    <col min="45" max="45" width="16.44140625" customWidth="1"/>
    <col min="47" max="47" width="20.21875" customWidth="1"/>
    <col min="48" max="48" width="28.6640625" customWidth="1"/>
    <col min="50" max="50" width="26.109375" customWidth="1"/>
    <col min="51" max="51" width="28.44140625" customWidth="1"/>
    <col min="53" max="53" width="27" customWidth="1"/>
    <col min="54" max="54" width="26.44140625" customWidth="1"/>
    <col min="56" max="56" width="27.5546875" customWidth="1"/>
    <col min="57" max="57" width="18.109375" customWidth="1"/>
    <col min="59" max="59" width="29.44140625" customWidth="1"/>
    <col min="60" max="60" width="28.77734375" customWidth="1"/>
  </cols>
  <sheetData>
    <row r="1" spans="1:6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9</v>
      </c>
      <c r="J1" s="1" t="s">
        <v>8</v>
      </c>
      <c r="K1" s="1" t="s">
        <v>87</v>
      </c>
      <c r="L1" s="1" t="s">
        <v>10</v>
      </c>
      <c r="M1" s="3" t="s">
        <v>12</v>
      </c>
      <c r="N1" s="3" t="s">
        <v>11</v>
      </c>
      <c r="O1" s="3" t="s">
        <v>15</v>
      </c>
      <c r="P1" s="3" t="s">
        <v>13</v>
      </c>
      <c r="Q1" s="3" t="s">
        <v>14</v>
      </c>
      <c r="R1" s="4" t="s">
        <v>83</v>
      </c>
      <c r="S1" s="1" t="s">
        <v>16</v>
      </c>
      <c r="T1" s="1" t="s">
        <v>17</v>
      </c>
      <c r="U1" s="1" t="s">
        <v>269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25</v>
      </c>
      <c r="AD1" s="1" t="s">
        <v>26</v>
      </c>
      <c r="AE1" s="1" t="s">
        <v>27</v>
      </c>
      <c r="AF1" s="1" t="s">
        <v>28</v>
      </c>
      <c r="AG1" s="1" t="s">
        <v>29</v>
      </c>
      <c r="AH1" s="1" t="s">
        <v>30</v>
      </c>
      <c r="AI1" s="1" t="s">
        <v>200</v>
      </c>
      <c r="AJ1" s="1" t="s">
        <v>208</v>
      </c>
      <c r="AK1" s="1" t="s">
        <v>278</v>
      </c>
      <c r="AL1" s="1" t="s">
        <v>279</v>
      </c>
      <c r="AO1" s="1" t="s">
        <v>244</v>
      </c>
      <c r="AP1" s="1" t="s">
        <v>243</v>
      </c>
      <c r="AR1" s="1" t="s">
        <v>249</v>
      </c>
      <c r="AS1" s="1" t="s">
        <v>248</v>
      </c>
      <c r="AU1" s="1" t="s">
        <v>250</v>
      </c>
      <c r="AV1" s="1" t="s">
        <v>251</v>
      </c>
      <c r="AX1" s="1" t="s">
        <v>252</v>
      </c>
      <c r="AY1" s="1" t="s">
        <v>253</v>
      </c>
      <c r="BA1" s="1" t="s">
        <v>268</v>
      </c>
      <c r="BB1" s="1" t="s">
        <v>267</v>
      </c>
      <c r="BD1" s="1" t="s">
        <v>276</v>
      </c>
      <c r="BE1" s="1" t="s">
        <v>277</v>
      </c>
      <c r="BG1" s="1" t="s">
        <v>280</v>
      </c>
      <c r="BH1" s="1" t="s">
        <v>281</v>
      </c>
    </row>
    <row r="2" spans="1:60" x14ac:dyDescent="0.3">
      <c r="A2" s="2">
        <v>1</v>
      </c>
      <c r="B2" s="2" t="s">
        <v>31</v>
      </c>
      <c r="C2" s="2" t="s">
        <v>42</v>
      </c>
      <c r="D2" s="2" t="s">
        <v>57</v>
      </c>
      <c r="E2">
        <v>8000000</v>
      </c>
      <c r="F2">
        <v>1</v>
      </c>
      <c r="G2" s="2" t="s">
        <v>71</v>
      </c>
      <c r="H2">
        <v>10000000</v>
      </c>
      <c r="I2">
        <v>2</v>
      </c>
      <c r="J2">
        <v>0</v>
      </c>
      <c r="K2">
        <v>0</v>
      </c>
      <c r="L2" t="s">
        <v>86</v>
      </c>
      <c r="M2" s="2" t="s">
        <v>84</v>
      </c>
      <c r="N2" s="2" t="s">
        <v>84</v>
      </c>
      <c r="O2" s="2" t="s">
        <v>84</v>
      </c>
      <c r="P2" s="2" t="s">
        <v>85</v>
      </c>
      <c r="Q2" s="2" t="s">
        <v>85</v>
      </c>
      <c r="R2" s="5" t="s">
        <v>84</v>
      </c>
      <c r="S2">
        <f>SUM(COUNTIF(M2:R2, "Y"))</f>
        <v>2</v>
      </c>
      <c r="T2">
        <f>COUNTIF(V2:AA2, "*")</f>
        <v>2</v>
      </c>
      <c r="U2" s="2" t="s">
        <v>270</v>
      </c>
      <c r="V2" t="s">
        <v>88</v>
      </c>
      <c r="W2" t="s">
        <v>89</v>
      </c>
      <c r="AB2" t="s">
        <v>247</v>
      </c>
      <c r="AC2" s="6" t="s">
        <v>95</v>
      </c>
      <c r="AD2" s="6" t="s">
        <v>96</v>
      </c>
      <c r="AE2" s="6" t="s">
        <v>94</v>
      </c>
      <c r="AF2" s="6" t="s">
        <v>93</v>
      </c>
      <c r="AG2" s="6" t="s">
        <v>92</v>
      </c>
      <c r="AH2" s="6" t="s">
        <v>90</v>
      </c>
      <c r="AI2" t="s">
        <v>201</v>
      </c>
      <c r="AJ2" t="str">
        <f>CONCATENATE(V2, ", ", W2,", ",X2)</f>
        <v xml:space="preserve">Rhea Karuturi, Yeshoda Karuturi, </v>
      </c>
      <c r="AK2">
        <f xml:space="preserve"> (( E2/F2 ) * 100) / 10000000</f>
        <v>80</v>
      </c>
      <c r="AL2">
        <f>IFERROR(((H2/I2)*100)/10000000, 0)</f>
        <v>50</v>
      </c>
      <c r="AO2" t="s">
        <v>211</v>
      </c>
      <c r="AP2">
        <f t="shared" ref="AP2:AP17" si="0">COUNTIF(AB:AB,AO2)</f>
        <v>13</v>
      </c>
      <c r="AR2" t="s">
        <v>86</v>
      </c>
      <c r="AS2">
        <f>COUNTIF(L:L,AR2)</f>
        <v>40</v>
      </c>
      <c r="AU2" t="s">
        <v>254</v>
      </c>
      <c r="AV2">
        <f>COUNTIF(T:T,"1")</f>
        <v>15</v>
      </c>
      <c r="AX2" t="s">
        <v>260</v>
      </c>
      <c r="AY2">
        <f>COUNTIF(S:S,"0")</f>
        <v>15</v>
      </c>
      <c r="BA2" t="s">
        <v>12</v>
      </c>
      <c r="BB2">
        <f>COUNTIF(M:M,"Y")</f>
        <v>14</v>
      </c>
      <c r="BD2" t="s">
        <v>270</v>
      </c>
      <c r="BE2">
        <f>COUNTIF(U:U,BD2)</f>
        <v>11</v>
      </c>
      <c r="BG2">
        <f>E2/100000</f>
        <v>80</v>
      </c>
      <c r="BH2">
        <f>H2/100000</f>
        <v>100</v>
      </c>
    </row>
    <row r="3" spans="1:60" x14ac:dyDescent="0.3">
      <c r="A3" s="2">
        <v>2</v>
      </c>
      <c r="B3" s="2" t="s">
        <v>32</v>
      </c>
      <c r="C3" s="2" t="s">
        <v>43</v>
      </c>
      <c r="D3" s="2" t="s">
        <v>58</v>
      </c>
      <c r="E3">
        <v>3000000</v>
      </c>
      <c r="F3">
        <v>5</v>
      </c>
      <c r="G3" s="2" t="s">
        <v>72</v>
      </c>
      <c r="H3">
        <v>3000000</v>
      </c>
      <c r="I3">
        <v>15</v>
      </c>
      <c r="J3">
        <v>0</v>
      </c>
      <c r="K3">
        <v>0</v>
      </c>
      <c r="L3" t="s">
        <v>86</v>
      </c>
      <c r="M3" s="2" t="s">
        <v>84</v>
      </c>
      <c r="N3" s="2" t="s">
        <v>85</v>
      </c>
      <c r="O3" s="2" t="s">
        <v>85</v>
      </c>
      <c r="P3" s="2" t="s">
        <v>84</v>
      </c>
      <c r="Q3" s="2" t="s">
        <v>85</v>
      </c>
      <c r="R3" s="5" t="s">
        <v>84</v>
      </c>
      <c r="S3">
        <f t="shared" ref="S3:S56" si="1">SUM(COUNTIF(M3:R3, "Y"))</f>
        <v>3</v>
      </c>
      <c r="T3">
        <f t="shared" ref="T3:T56" si="2">COUNTIF(V3:AA3, "*")</f>
        <v>2</v>
      </c>
      <c r="U3" s="2" t="s">
        <v>272</v>
      </c>
      <c r="V3" t="s">
        <v>103</v>
      </c>
      <c r="W3" t="s">
        <v>104</v>
      </c>
      <c r="AB3" t="s">
        <v>211</v>
      </c>
      <c r="AC3" s="6" t="s">
        <v>101</v>
      </c>
      <c r="AD3" s="6" t="s">
        <v>102</v>
      </c>
      <c r="AE3" s="6" t="s">
        <v>100</v>
      </c>
      <c r="AF3" s="6" t="s">
        <v>99</v>
      </c>
      <c r="AG3" s="6" t="s">
        <v>98</v>
      </c>
      <c r="AH3" s="6" t="s">
        <v>97</v>
      </c>
      <c r="AI3" t="s">
        <v>202</v>
      </c>
      <c r="AJ3" t="str">
        <f t="shared" ref="AJ3:AJ16" si="3">CONCATENATE(V3, ", ", W3,", ",X3)</f>
        <v xml:space="preserve">Ishaan Kanoria, Sparsh Agarwal, </v>
      </c>
      <c r="AK3">
        <f t="shared" ref="AK3:AK56" si="4" xml:space="preserve"> (( E3/F3 ) * 100) / 10000000</f>
        <v>6</v>
      </c>
      <c r="AL3">
        <f t="shared" ref="AL3:AL56" si="5">IFERROR(((H3/I3)*100)/10000000, 0)</f>
        <v>2</v>
      </c>
      <c r="AO3" t="s">
        <v>347</v>
      </c>
      <c r="AP3">
        <f t="shared" si="0"/>
        <v>4</v>
      </c>
      <c r="AR3" t="s">
        <v>73</v>
      </c>
      <c r="AS3">
        <f>COUNTIF(L:L,AR3)</f>
        <v>15</v>
      </c>
      <c r="AU3" t="s">
        <v>255</v>
      </c>
      <c r="AV3">
        <f>COUNTIF(T:T,"2")</f>
        <v>28</v>
      </c>
      <c r="AX3" t="s">
        <v>261</v>
      </c>
      <c r="AY3">
        <f>COUNTIF(S:S,"1")</f>
        <v>19</v>
      </c>
      <c r="BA3" t="s">
        <v>11</v>
      </c>
      <c r="BB3">
        <f>COUNTIF(N:N,"Y")</f>
        <v>9</v>
      </c>
      <c r="BD3" t="s">
        <v>272</v>
      </c>
      <c r="BE3">
        <f t="shared" ref="BE3:BE6" si="6">COUNTIF(U:U,BD3)</f>
        <v>18</v>
      </c>
      <c r="BG3">
        <f t="shared" ref="BG3:BG56" si="7">E3/100000</f>
        <v>30</v>
      </c>
      <c r="BH3">
        <f t="shared" ref="BH3:BH56" si="8">H3/100000</f>
        <v>30</v>
      </c>
    </row>
    <row r="4" spans="1:60" x14ac:dyDescent="0.3">
      <c r="A4" s="2">
        <v>3</v>
      </c>
      <c r="B4" s="2" t="s">
        <v>33</v>
      </c>
      <c r="C4" s="2" t="s">
        <v>44</v>
      </c>
      <c r="D4" s="2" t="s">
        <v>59</v>
      </c>
      <c r="E4">
        <v>10000000</v>
      </c>
      <c r="F4">
        <v>1</v>
      </c>
      <c r="G4" s="2" t="s">
        <v>73</v>
      </c>
      <c r="H4">
        <v>0</v>
      </c>
      <c r="I4">
        <v>0</v>
      </c>
      <c r="J4">
        <v>0</v>
      </c>
      <c r="K4">
        <v>0</v>
      </c>
      <c r="L4" t="s">
        <v>73</v>
      </c>
      <c r="M4" s="2" t="s">
        <v>84</v>
      </c>
      <c r="N4" s="2" t="s">
        <v>84</v>
      </c>
      <c r="O4" s="2" t="s">
        <v>84</v>
      </c>
      <c r="P4" s="2" t="s">
        <v>84</v>
      </c>
      <c r="Q4" s="2" t="s">
        <v>84</v>
      </c>
      <c r="R4" s="5" t="s">
        <v>84</v>
      </c>
      <c r="S4">
        <f t="shared" si="1"/>
        <v>0</v>
      </c>
      <c r="T4">
        <f t="shared" si="2"/>
        <v>2</v>
      </c>
      <c r="U4" s="2" t="s">
        <v>272</v>
      </c>
      <c r="V4" t="s">
        <v>111</v>
      </c>
      <c r="W4" t="s">
        <v>112</v>
      </c>
      <c r="AB4" t="s">
        <v>347</v>
      </c>
      <c r="AC4" s="6" t="s">
        <v>109</v>
      </c>
      <c r="AD4" s="6" t="s">
        <v>110</v>
      </c>
      <c r="AE4" s="6" t="s">
        <v>106</v>
      </c>
      <c r="AF4" s="6" t="s">
        <v>108</v>
      </c>
      <c r="AG4" s="6" t="s">
        <v>107</v>
      </c>
      <c r="AH4" s="6" t="s">
        <v>105</v>
      </c>
      <c r="AI4" t="s">
        <v>203</v>
      </c>
      <c r="AJ4" t="str">
        <f t="shared" si="3"/>
        <v xml:space="preserve">Dheeraj Bansal, Rahul Sachdeva, </v>
      </c>
      <c r="AK4">
        <f t="shared" si="4"/>
        <v>100</v>
      </c>
      <c r="AL4">
        <f t="shared" si="5"/>
        <v>0</v>
      </c>
      <c r="AO4" t="s">
        <v>125</v>
      </c>
      <c r="AP4">
        <f t="shared" si="0"/>
        <v>5</v>
      </c>
      <c r="AU4" t="s">
        <v>256</v>
      </c>
      <c r="AV4">
        <f>COUNTIF(T:T,"3")</f>
        <v>8</v>
      </c>
      <c r="AX4" t="s">
        <v>262</v>
      </c>
      <c r="AY4">
        <f>COUNTIF(S:S,"2")</f>
        <v>16</v>
      </c>
      <c r="BA4" t="s">
        <v>15</v>
      </c>
      <c r="BB4">
        <f>COUNTIF(O:O,"Y")</f>
        <v>7</v>
      </c>
      <c r="BD4" t="s">
        <v>271</v>
      </c>
      <c r="BE4">
        <f t="shared" si="6"/>
        <v>15</v>
      </c>
      <c r="BG4">
        <f t="shared" si="7"/>
        <v>100</v>
      </c>
      <c r="BH4">
        <f t="shared" si="8"/>
        <v>0</v>
      </c>
    </row>
    <row r="5" spans="1:60" x14ac:dyDescent="0.3">
      <c r="A5" s="2">
        <v>4</v>
      </c>
      <c r="B5" s="2" t="s">
        <v>34</v>
      </c>
      <c r="C5" s="2" t="s">
        <v>45</v>
      </c>
      <c r="D5" s="2" t="s">
        <v>60</v>
      </c>
      <c r="E5">
        <v>5000000</v>
      </c>
      <c r="F5">
        <v>3</v>
      </c>
      <c r="G5" s="2" t="s">
        <v>74</v>
      </c>
      <c r="H5">
        <v>5000000</v>
      </c>
      <c r="I5">
        <v>10</v>
      </c>
      <c r="J5">
        <v>0</v>
      </c>
      <c r="K5">
        <v>0</v>
      </c>
      <c r="L5" t="s">
        <v>86</v>
      </c>
      <c r="M5" s="2" t="s">
        <v>85</v>
      </c>
      <c r="N5" s="2" t="s">
        <v>84</v>
      </c>
      <c r="O5" s="2" t="s">
        <v>84</v>
      </c>
      <c r="P5" s="2" t="s">
        <v>85</v>
      </c>
      <c r="Q5" s="2" t="s">
        <v>84</v>
      </c>
      <c r="R5" s="5" t="s">
        <v>84</v>
      </c>
      <c r="S5">
        <f t="shared" si="1"/>
        <v>2</v>
      </c>
      <c r="T5">
        <f t="shared" si="2"/>
        <v>1</v>
      </c>
      <c r="U5" s="2" t="s">
        <v>271</v>
      </c>
      <c r="V5" t="s">
        <v>117</v>
      </c>
      <c r="AB5" t="s">
        <v>190</v>
      </c>
      <c r="AC5" s="6" t="s">
        <v>113</v>
      </c>
      <c r="AD5" s="6" t="s">
        <v>116</v>
      </c>
      <c r="AE5" s="6" t="s">
        <v>114</v>
      </c>
      <c r="AF5" s="6" t="s">
        <v>115</v>
      </c>
      <c r="AG5" s="6" t="s">
        <v>113</v>
      </c>
      <c r="AH5" s="6" t="s">
        <v>113</v>
      </c>
      <c r="AI5" t="s">
        <v>204</v>
      </c>
      <c r="AJ5" t="str">
        <f t="shared" si="3"/>
        <v xml:space="preserve">Slony Gambhir, , </v>
      </c>
      <c r="AK5">
        <f t="shared" si="4"/>
        <v>16.666666666666668</v>
      </c>
      <c r="AL5">
        <f t="shared" si="5"/>
        <v>5</v>
      </c>
      <c r="AO5" t="s">
        <v>245</v>
      </c>
      <c r="AP5">
        <f t="shared" si="0"/>
        <v>3</v>
      </c>
      <c r="AU5" t="s">
        <v>257</v>
      </c>
      <c r="AV5">
        <f>COUNTIF(T:T,"4")</f>
        <v>3</v>
      </c>
      <c r="AX5" t="s">
        <v>263</v>
      </c>
      <c r="AY5">
        <f>COUNTIF(S:S,"3")</f>
        <v>3</v>
      </c>
      <c r="BA5" t="s">
        <v>13</v>
      </c>
      <c r="BB5">
        <f>COUNTIF(P:P,"Y")</f>
        <v>14</v>
      </c>
      <c r="BD5" t="s">
        <v>274</v>
      </c>
      <c r="BE5">
        <f t="shared" si="6"/>
        <v>8</v>
      </c>
      <c r="BG5">
        <f t="shared" si="7"/>
        <v>50</v>
      </c>
      <c r="BH5">
        <f t="shared" si="8"/>
        <v>50</v>
      </c>
    </row>
    <row r="6" spans="1:60" x14ac:dyDescent="0.3">
      <c r="A6" s="2">
        <v>5</v>
      </c>
      <c r="B6" s="2" t="s">
        <v>35</v>
      </c>
      <c r="C6" s="2" t="s">
        <v>46</v>
      </c>
      <c r="D6" s="2" t="s">
        <v>61</v>
      </c>
      <c r="E6">
        <v>20000000</v>
      </c>
      <c r="F6">
        <v>5</v>
      </c>
      <c r="G6" s="2" t="s">
        <v>75</v>
      </c>
      <c r="H6">
        <v>10000000</v>
      </c>
      <c r="I6">
        <v>10</v>
      </c>
      <c r="J6">
        <v>10000000</v>
      </c>
      <c r="K6">
        <v>15</v>
      </c>
      <c r="L6" t="s">
        <v>86</v>
      </c>
      <c r="M6" s="2" t="s">
        <v>84</v>
      </c>
      <c r="N6" s="2" t="s">
        <v>85</v>
      </c>
      <c r="O6" s="2" t="s">
        <v>85</v>
      </c>
      <c r="P6" s="2" t="s">
        <v>84</v>
      </c>
      <c r="Q6" s="2" t="s">
        <v>84</v>
      </c>
      <c r="R6" s="5" t="s">
        <v>84</v>
      </c>
      <c r="S6">
        <f t="shared" si="1"/>
        <v>2</v>
      </c>
      <c r="T6">
        <f t="shared" si="2"/>
        <v>1</v>
      </c>
      <c r="U6" s="2" t="s">
        <v>271</v>
      </c>
      <c r="V6" t="s">
        <v>126</v>
      </c>
      <c r="AB6" t="s">
        <v>125</v>
      </c>
      <c r="AC6" s="6" t="s">
        <v>123</v>
      </c>
      <c r="AD6" s="6" t="s">
        <v>124</v>
      </c>
      <c r="AE6" s="6" t="s">
        <v>121</v>
      </c>
      <c r="AF6" s="6" t="s">
        <v>122</v>
      </c>
      <c r="AG6" s="6" t="s">
        <v>120</v>
      </c>
      <c r="AH6" s="6" t="s">
        <v>118</v>
      </c>
      <c r="AI6" t="s">
        <v>205</v>
      </c>
      <c r="AJ6" t="str">
        <f t="shared" si="3"/>
        <v xml:space="preserve">Abhisek Baheti, , </v>
      </c>
      <c r="AK6">
        <f t="shared" si="4"/>
        <v>40</v>
      </c>
      <c r="AL6">
        <f t="shared" si="5"/>
        <v>10</v>
      </c>
      <c r="AO6" t="s">
        <v>247</v>
      </c>
      <c r="AP6">
        <f t="shared" si="0"/>
        <v>4</v>
      </c>
      <c r="AU6" t="s">
        <v>258</v>
      </c>
      <c r="AV6">
        <f>COUNTIF(T:T,"5")</f>
        <v>1</v>
      </c>
      <c r="AX6" t="s">
        <v>264</v>
      </c>
      <c r="AY6">
        <f>COUNTIF(S:S,"4")</f>
        <v>2</v>
      </c>
      <c r="BA6" t="s">
        <v>14</v>
      </c>
      <c r="BB6">
        <f>COUNTIF(Q:Q,"Y")</f>
        <v>17</v>
      </c>
      <c r="BD6" t="s">
        <v>273</v>
      </c>
      <c r="BE6">
        <f t="shared" si="6"/>
        <v>3</v>
      </c>
      <c r="BG6">
        <f t="shared" si="7"/>
        <v>200</v>
      </c>
      <c r="BH6">
        <f t="shared" si="8"/>
        <v>100</v>
      </c>
    </row>
    <row r="7" spans="1:60" x14ac:dyDescent="0.3">
      <c r="A7" s="2">
        <v>6</v>
      </c>
      <c r="B7" s="2" t="s">
        <v>36</v>
      </c>
      <c r="C7" s="2" t="s">
        <v>47</v>
      </c>
      <c r="D7" s="2" t="s">
        <v>62</v>
      </c>
      <c r="E7">
        <v>7500000</v>
      </c>
      <c r="F7">
        <v>6</v>
      </c>
      <c r="G7" s="2" t="s">
        <v>76</v>
      </c>
      <c r="H7">
        <v>5000000</v>
      </c>
      <c r="I7">
        <v>18</v>
      </c>
      <c r="J7">
        <v>2500000</v>
      </c>
      <c r="K7">
        <v>12</v>
      </c>
      <c r="L7" t="s">
        <v>86</v>
      </c>
      <c r="M7" s="2" t="s">
        <v>84</v>
      </c>
      <c r="N7" s="2" t="s">
        <v>84</v>
      </c>
      <c r="O7" s="2" t="s">
        <v>85</v>
      </c>
      <c r="P7" s="2" t="s">
        <v>84</v>
      </c>
      <c r="Q7" s="2" t="s">
        <v>84</v>
      </c>
      <c r="R7" s="5" t="s">
        <v>84</v>
      </c>
      <c r="S7">
        <f t="shared" si="1"/>
        <v>1</v>
      </c>
      <c r="T7">
        <f t="shared" si="2"/>
        <v>2</v>
      </c>
      <c r="U7" s="2" t="s">
        <v>272</v>
      </c>
      <c r="V7" t="s">
        <v>132</v>
      </c>
      <c r="W7" t="s">
        <v>133</v>
      </c>
      <c r="AB7" t="s">
        <v>211</v>
      </c>
      <c r="AC7" s="6" t="s">
        <v>129</v>
      </c>
      <c r="AD7" s="6" t="s">
        <v>130</v>
      </c>
      <c r="AE7" s="6" t="s">
        <v>131</v>
      </c>
      <c r="AF7" s="6" t="s">
        <v>127</v>
      </c>
      <c r="AG7" s="6" t="s">
        <v>127</v>
      </c>
      <c r="AH7" s="6" t="s">
        <v>127</v>
      </c>
      <c r="AI7" t="s">
        <v>15</v>
      </c>
      <c r="AJ7" t="str">
        <f t="shared" si="3"/>
        <v xml:space="preserve">Uttam Kumar, Priyank Jain, </v>
      </c>
      <c r="AK7">
        <f t="shared" si="4"/>
        <v>12.5</v>
      </c>
      <c r="AL7">
        <f t="shared" si="5"/>
        <v>2.7777777777777777</v>
      </c>
      <c r="AO7" t="s">
        <v>190</v>
      </c>
      <c r="AP7">
        <f t="shared" si="0"/>
        <v>11</v>
      </c>
      <c r="AU7" t="s">
        <v>259</v>
      </c>
      <c r="AV7">
        <f>COUNTIF(T:T,"6")</f>
        <v>0</v>
      </c>
      <c r="AX7" t="s">
        <v>265</v>
      </c>
      <c r="AY7">
        <f>COUNTIF(S:S,"5")</f>
        <v>0</v>
      </c>
      <c r="BA7" t="s">
        <v>83</v>
      </c>
      <c r="BB7">
        <f>COUNTIF(R:R,"Y")</f>
        <v>7</v>
      </c>
      <c r="BG7">
        <f t="shared" si="7"/>
        <v>75</v>
      </c>
      <c r="BH7">
        <f t="shared" si="8"/>
        <v>50</v>
      </c>
    </row>
    <row r="8" spans="1:60" x14ac:dyDescent="0.3">
      <c r="A8" s="2">
        <v>7</v>
      </c>
      <c r="B8" s="2" t="s">
        <v>134</v>
      </c>
      <c r="C8" s="2" t="s">
        <v>48</v>
      </c>
      <c r="D8" s="2" t="s">
        <v>63</v>
      </c>
      <c r="E8">
        <v>7500000</v>
      </c>
      <c r="F8">
        <v>3</v>
      </c>
      <c r="G8" s="2" t="s">
        <v>73</v>
      </c>
      <c r="H8">
        <v>0</v>
      </c>
      <c r="I8">
        <v>0</v>
      </c>
      <c r="J8">
        <v>0</v>
      </c>
      <c r="K8">
        <v>0</v>
      </c>
      <c r="L8" t="s">
        <v>73</v>
      </c>
      <c r="M8" s="2" t="s">
        <v>84</v>
      </c>
      <c r="N8" s="2" t="s">
        <v>84</v>
      </c>
      <c r="O8" s="2" t="s">
        <v>84</v>
      </c>
      <c r="P8" s="2" t="s">
        <v>84</v>
      </c>
      <c r="Q8" s="2" t="s">
        <v>84</v>
      </c>
      <c r="R8" s="5" t="s">
        <v>84</v>
      </c>
      <c r="S8">
        <f t="shared" si="1"/>
        <v>0</v>
      </c>
      <c r="T8">
        <f t="shared" si="2"/>
        <v>2</v>
      </c>
      <c r="U8" s="2" t="s">
        <v>270</v>
      </c>
      <c r="V8" t="s">
        <v>140</v>
      </c>
      <c r="W8" t="s">
        <v>141</v>
      </c>
      <c r="AB8" t="s">
        <v>211</v>
      </c>
      <c r="AC8" s="6" t="s">
        <v>135</v>
      </c>
      <c r="AD8" s="6" t="s">
        <v>137</v>
      </c>
      <c r="AE8" s="6" t="s">
        <v>138</v>
      </c>
      <c r="AF8" s="6" t="s">
        <v>139</v>
      </c>
      <c r="AG8" s="6" t="s">
        <v>136</v>
      </c>
      <c r="AH8" s="6" t="s">
        <v>135</v>
      </c>
      <c r="AI8" t="s">
        <v>203</v>
      </c>
      <c r="AJ8" t="str">
        <f t="shared" si="3"/>
        <v xml:space="preserve">Rebekah Sood, Ariella Blank, </v>
      </c>
      <c r="AK8">
        <f t="shared" si="4"/>
        <v>25</v>
      </c>
      <c r="AL8">
        <f t="shared" si="5"/>
        <v>0</v>
      </c>
      <c r="AO8" t="s">
        <v>246</v>
      </c>
      <c r="AP8">
        <f t="shared" si="0"/>
        <v>1</v>
      </c>
      <c r="AX8" t="s">
        <v>266</v>
      </c>
      <c r="AY8">
        <f>COUNTIF(S:S,"6")</f>
        <v>0</v>
      </c>
      <c r="BG8">
        <f t="shared" si="7"/>
        <v>75</v>
      </c>
      <c r="BH8">
        <f t="shared" si="8"/>
        <v>0</v>
      </c>
    </row>
    <row r="9" spans="1:60" x14ac:dyDescent="0.3">
      <c r="A9" s="2">
        <v>8</v>
      </c>
      <c r="B9" s="2" t="s">
        <v>147</v>
      </c>
      <c r="C9" s="2" t="s">
        <v>49</v>
      </c>
      <c r="D9" s="2" t="s">
        <v>64</v>
      </c>
      <c r="E9">
        <v>30000000</v>
      </c>
      <c r="F9">
        <v>1</v>
      </c>
      <c r="G9" s="2" t="s">
        <v>77</v>
      </c>
      <c r="H9">
        <v>15000000</v>
      </c>
      <c r="I9">
        <v>0.6</v>
      </c>
      <c r="J9">
        <v>15000000</v>
      </c>
      <c r="K9">
        <v>12</v>
      </c>
      <c r="L9" t="s">
        <v>86</v>
      </c>
      <c r="M9" s="2" t="s">
        <v>85</v>
      </c>
      <c r="N9" s="2" t="s">
        <v>84</v>
      </c>
      <c r="O9" s="2" t="s">
        <v>84</v>
      </c>
      <c r="P9" s="2" t="s">
        <v>85</v>
      </c>
      <c r="Q9" s="2" t="s">
        <v>85</v>
      </c>
      <c r="R9" s="5" t="s">
        <v>84</v>
      </c>
      <c r="S9">
        <f t="shared" si="1"/>
        <v>3</v>
      </c>
      <c r="T9">
        <f t="shared" si="2"/>
        <v>3</v>
      </c>
      <c r="U9" s="2" t="s">
        <v>273</v>
      </c>
      <c r="V9" t="s">
        <v>146</v>
      </c>
      <c r="W9" t="s">
        <v>148</v>
      </c>
      <c r="X9" t="s">
        <v>149</v>
      </c>
      <c r="AB9" t="s">
        <v>426</v>
      </c>
      <c r="AC9" s="6" t="s">
        <v>142</v>
      </c>
      <c r="AD9" s="6" t="s">
        <v>145</v>
      </c>
      <c r="AE9" s="6" t="s">
        <v>144</v>
      </c>
      <c r="AF9" s="6" t="s">
        <v>143</v>
      </c>
      <c r="AG9" s="6" t="s">
        <v>275</v>
      </c>
      <c r="AH9" s="6" t="s">
        <v>128</v>
      </c>
      <c r="AI9" t="s">
        <v>206</v>
      </c>
      <c r="AJ9" t="str">
        <f t="shared" si="3"/>
        <v>Vinay Singhal, Shashank Vaishnav, Parveen Singhal</v>
      </c>
      <c r="AK9">
        <f t="shared" si="4"/>
        <v>300</v>
      </c>
      <c r="AL9">
        <f t="shared" si="5"/>
        <v>250</v>
      </c>
      <c r="AO9" t="s">
        <v>238</v>
      </c>
      <c r="AP9">
        <f t="shared" si="0"/>
        <v>2</v>
      </c>
      <c r="BG9">
        <f t="shared" si="7"/>
        <v>300</v>
      </c>
      <c r="BH9">
        <f t="shared" si="8"/>
        <v>150</v>
      </c>
    </row>
    <row r="10" spans="1:60" x14ac:dyDescent="0.3">
      <c r="A10" s="2">
        <v>9</v>
      </c>
      <c r="B10" s="2" t="s">
        <v>155</v>
      </c>
      <c r="C10" s="2" t="s">
        <v>50</v>
      </c>
      <c r="D10" s="2" t="s">
        <v>65</v>
      </c>
      <c r="E10">
        <v>2000000</v>
      </c>
      <c r="F10">
        <v>10</v>
      </c>
      <c r="G10" s="2" t="s">
        <v>78</v>
      </c>
      <c r="H10">
        <v>2000000</v>
      </c>
      <c r="I10">
        <v>20</v>
      </c>
      <c r="J10">
        <v>0</v>
      </c>
      <c r="K10">
        <v>0</v>
      </c>
      <c r="L10" t="s">
        <v>86</v>
      </c>
      <c r="M10" s="2" t="s">
        <v>85</v>
      </c>
      <c r="N10" s="2" t="s">
        <v>84</v>
      </c>
      <c r="O10" s="2" t="s">
        <v>84</v>
      </c>
      <c r="P10" s="2" t="s">
        <v>84</v>
      </c>
      <c r="Q10" s="2" t="s">
        <v>84</v>
      </c>
      <c r="R10" s="5" t="s">
        <v>84</v>
      </c>
      <c r="S10">
        <f t="shared" si="1"/>
        <v>1</v>
      </c>
      <c r="T10">
        <f t="shared" si="2"/>
        <v>1</v>
      </c>
      <c r="U10" s="2" t="s">
        <v>271</v>
      </c>
      <c r="V10" t="s">
        <v>154</v>
      </c>
      <c r="AB10" t="s">
        <v>190</v>
      </c>
      <c r="AC10" s="6" t="s">
        <v>150</v>
      </c>
      <c r="AD10" s="6" t="s">
        <v>150</v>
      </c>
      <c r="AE10" s="6" t="s">
        <v>153</v>
      </c>
      <c r="AF10" s="6" t="s">
        <v>152</v>
      </c>
      <c r="AG10" s="6" t="s">
        <v>151</v>
      </c>
      <c r="AH10" s="6" t="s">
        <v>150</v>
      </c>
      <c r="AI10" t="s">
        <v>12</v>
      </c>
      <c r="AJ10" t="str">
        <f t="shared" si="3"/>
        <v xml:space="preserve">Pooja Bajaj, , </v>
      </c>
      <c r="AK10">
        <f t="shared" si="4"/>
        <v>2</v>
      </c>
      <c r="AL10">
        <f t="shared" si="5"/>
        <v>1</v>
      </c>
      <c r="AO10" t="s">
        <v>346</v>
      </c>
      <c r="AP10">
        <f t="shared" si="0"/>
        <v>1</v>
      </c>
      <c r="BG10">
        <f t="shared" si="7"/>
        <v>20</v>
      </c>
      <c r="BH10">
        <f t="shared" si="8"/>
        <v>20</v>
      </c>
    </row>
    <row r="11" spans="1:60" x14ac:dyDescent="0.3">
      <c r="A11" s="2">
        <v>10</v>
      </c>
      <c r="B11" s="2" t="s">
        <v>37</v>
      </c>
      <c r="C11" s="2" t="s">
        <v>51</v>
      </c>
      <c r="D11" s="2" t="s">
        <v>66</v>
      </c>
      <c r="E11">
        <v>7500000</v>
      </c>
      <c r="F11">
        <v>2</v>
      </c>
      <c r="G11" s="2" t="s">
        <v>79</v>
      </c>
      <c r="H11">
        <v>10000000</v>
      </c>
      <c r="I11">
        <v>6.67</v>
      </c>
      <c r="J11">
        <v>0</v>
      </c>
      <c r="K11">
        <v>0</v>
      </c>
      <c r="L11" t="s">
        <v>86</v>
      </c>
      <c r="M11" s="2" t="s">
        <v>84</v>
      </c>
      <c r="N11" s="2" t="s">
        <v>84</v>
      </c>
      <c r="O11" s="2" t="s">
        <v>84</v>
      </c>
      <c r="P11" s="2" t="s">
        <v>85</v>
      </c>
      <c r="Q11" s="2" t="s">
        <v>85</v>
      </c>
      <c r="R11" s="5" t="s">
        <v>84</v>
      </c>
      <c r="S11">
        <f t="shared" si="1"/>
        <v>2</v>
      </c>
      <c r="T11">
        <f t="shared" si="2"/>
        <v>2</v>
      </c>
      <c r="U11" s="2" t="s">
        <v>272</v>
      </c>
      <c r="V11" t="s">
        <v>161</v>
      </c>
      <c r="W11" t="s">
        <v>162</v>
      </c>
      <c r="AB11" t="s">
        <v>245</v>
      </c>
      <c r="AC11" s="6" t="s">
        <v>158</v>
      </c>
      <c r="AD11" s="6" t="s">
        <v>160</v>
      </c>
      <c r="AE11" s="6" t="s">
        <v>159</v>
      </c>
      <c r="AF11" s="6" t="s">
        <v>157</v>
      </c>
      <c r="AG11" s="6" t="s">
        <v>156</v>
      </c>
      <c r="AH11" s="6" t="s">
        <v>156</v>
      </c>
      <c r="AI11" t="s">
        <v>201</v>
      </c>
      <c r="AJ11" t="str">
        <f t="shared" si="3"/>
        <v xml:space="preserve">Amigo Nikhil, Meher Sai, </v>
      </c>
      <c r="AK11">
        <f t="shared" si="4"/>
        <v>37.5</v>
      </c>
      <c r="AL11">
        <f t="shared" si="5"/>
        <v>14.992503748125937</v>
      </c>
      <c r="AO11" t="s">
        <v>315</v>
      </c>
      <c r="AP11">
        <f t="shared" si="0"/>
        <v>3</v>
      </c>
      <c r="BG11">
        <f t="shared" si="7"/>
        <v>75</v>
      </c>
      <c r="BH11">
        <f t="shared" si="8"/>
        <v>100</v>
      </c>
    </row>
    <row r="12" spans="1:60" x14ac:dyDescent="0.3">
      <c r="A12" s="2">
        <v>11</v>
      </c>
      <c r="B12" s="2" t="s">
        <v>38</v>
      </c>
      <c r="C12" s="2" t="s">
        <v>52</v>
      </c>
      <c r="D12" s="2" t="s">
        <v>67</v>
      </c>
      <c r="E12">
        <v>4000000</v>
      </c>
      <c r="F12">
        <v>2.5</v>
      </c>
      <c r="G12" s="2" t="s">
        <v>80</v>
      </c>
      <c r="H12">
        <v>4000000</v>
      </c>
      <c r="I12">
        <v>4</v>
      </c>
      <c r="J12">
        <v>0</v>
      </c>
      <c r="K12">
        <v>0</v>
      </c>
      <c r="L12" t="s">
        <v>86</v>
      </c>
      <c r="M12" s="2" t="s">
        <v>84</v>
      </c>
      <c r="N12" s="2" t="s">
        <v>85</v>
      </c>
      <c r="O12" s="2" t="s">
        <v>84</v>
      </c>
      <c r="P12" s="2" t="s">
        <v>84</v>
      </c>
      <c r="Q12" s="2" t="s">
        <v>85</v>
      </c>
      <c r="R12" s="5" t="s">
        <v>84</v>
      </c>
      <c r="S12">
        <f t="shared" si="1"/>
        <v>2</v>
      </c>
      <c r="T12">
        <f t="shared" si="2"/>
        <v>3</v>
      </c>
      <c r="U12" s="2" t="s">
        <v>273</v>
      </c>
      <c r="V12" t="s">
        <v>167</v>
      </c>
      <c r="W12" t="s">
        <v>168</v>
      </c>
      <c r="X12" t="s">
        <v>169</v>
      </c>
      <c r="AB12" t="s">
        <v>211</v>
      </c>
      <c r="AC12" s="6" t="s">
        <v>165</v>
      </c>
      <c r="AD12" s="6" t="s">
        <v>166</v>
      </c>
      <c r="AE12" s="6" t="s">
        <v>164</v>
      </c>
      <c r="AF12" s="6" t="s">
        <v>163</v>
      </c>
      <c r="AG12" s="6" t="s">
        <v>91</v>
      </c>
      <c r="AH12" s="6" t="s">
        <v>91</v>
      </c>
      <c r="AI12" t="s">
        <v>207</v>
      </c>
      <c r="AJ12" t="str">
        <f t="shared" si="3"/>
        <v>Vinit Patil, Geeta Patil, Darshil Savla</v>
      </c>
      <c r="AK12">
        <f t="shared" si="4"/>
        <v>16</v>
      </c>
      <c r="AL12">
        <f t="shared" si="5"/>
        <v>10</v>
      </c>
      <c r="AO12" t="s">
        <v>369</v>
      </c>
      <c r="AP12">
        <f t="shared" si="0"/>
        <v>2</v>
      </c>
      <c r="BG12">
        <f t="shared" si="7"/>
        <v>40</v>
      </c>
      <c r="BH12">
        <f t="shared" si="8"/>
        <v>40</v>
      </c>
    </row>
    <row r="13" spans="1:60" x14ac:dyDescent="0.3">
      <c r="A13" s="2">
        <v>12</v>
      </c>
      <c r="B13" s="2" t="s">
        <v>39</v>
      </c>
      <c r="C13" s="2" t="s">
        <v>53</v>
      </c>
      <c r="D13" s="2" t="s">
        <v>68</v>
      </c>
      <c r="E13">
        <v>7000000</v>
      </c>
      <c r="F13">
        <v>5</v>
      </c>
      <c r="G13" s="2" t="s">
        <v>81</v>
      </c>
      <c r="H13">
        <v>3500000</v>
      </c>
      <c r="I13">
        <v>5</v>
      </c>
      <c r="J13">
        <v>3500000</v>
      </c>
      <c r="K13">
        <v>12</v>
      </c>
      <c r="L13" t="s">
        <v>86</v>
      </c>
      <c r="M13" s="2" t="s">
        <v>85</v>
      </c>
      <c r="N13" s="2" t="s">
        <v>84</v>
      </c>
      <c r="O13" s="2" t="s">
        <v>84</v>
      </c>
      <c r="P13" s="2" t="s">
        <v>84</v>
      </c>
      <c r="Q13" s="2" t="s">
        <v>84</v>
      </c>
      <c r="R13" s="5" t="s">
        <v>84</v>
      </c>
      <c r="S13">
        <f t="shared" si="1"/>
        <v>1</v>
      </c>
      <c r="T13">
        <f t="shared" si="2"/>
        <v>1</v>
      </c>
      <c r="U13" s="2" t="s">
        <v>271</v>
      </c>
      <c r="V13" t="s">
        <v>175</v>
      </c>
      <c r="AB13" t="s">
        <v>247</v>
      </c>
      <c r="AC13" s="6" t="s">
        <v>174</v>
      </c>
      <c r="AD13" s="6" t="s">
        <v>173</v>
      </c>
      <c r="AE13" s="6" t="s">
        <v>172</v>
      </c>
      <c r="AF13" s="6" t="s">
        <v>171</v>
      </c>
      <c r="AG13" s="6" t="s">
        <v>170</v>
      </c>
      <c r="AH13" s="6" t="s">
        <v>119</v>
      </c>
      <c r="AI13" t="s">
        <v>12</v>
      </c>
      <c r="AJ13" t="str">
        <f t="shared" si="3"/>
        <v xml:space="preserve">Roshaan V Mishra, , </v>
      </c>
      <c r="AK13">
        <f t="shared" si="4"/>
        <v>14</v>
      </c>
      <c r="AL13">
        <f t="shared" si="5"/>
        <v>7</v>
      </c>
      <c r="AO13" t="s">
        <v>397</v>
      </c>
      <c r="AP13">
        <f t="shared" si="0"/>
        <v>1</v>
      </c>
      <c r="BG13">
        <f t="shared" si="7"/>
        <v>70</v>
      </c>
      <c r="BH13">
        <f t="shared" si="8"/>
        <v>35</v>
      </c>
    </row>
    <row r="14" spans="1:60" x14ac:dyDescent="0.3">
      <c r="A14" s="2">
        <v>13</v>
      </c>
      <c r="B14" s="2" t="s">
        <v>176</v>
      </c>
      <c r="C14" s="2" t="s">
        <v>54</v>
      </c>
      <c r="D14" s="2" t="s">
        <v>69</v>
      </c>
      <c r="E14">
        <v>10000000</v>
      </c>
      <c r="F14">
        <v>4</v>
      </c>
      <c r="G14" s="2" t="s">
        <v>82</v>
      </c>
      <c r="H14">
        <v>10000000</v>
      </c>
      <c r="I14">
        <v>10</v>
      </c>
      <c r="J14">
        <v>0</v>
      </c>
      <c r="K14">
        <v>0</v>
      </c>
      <c r="L14" t="s">
        <v>86</v>
      </c>
      <c r="M14" s="2" t="s">
        <v>84</v>
      </c>
      <c r="N14" s="2" t="s">
        <v>85</v>
      </c>
      <c r="O14" s="2" t="s">
        <v>85</v>
      </c>
      <c r="P14" s="2" t="s">
        <v>84</v>
      </c>
      <c r="Q14" s="2" t="s">
        <v>84</v>
      </c>
      <c r="R14" s="5" t="s">
        <v>84</v>
      </c>
      <c r="S14">
        <f t="shared" si="1"/>
        <v>2</v>
      </c>
      <c r="T14">
        <f t="shared" si="2"/>
        <v>2</v>
      </c>
      <c r="U14" s="2" t="s">
        <v>274</v>
      </c>
      <c r="V14" t="s">
        <v>182</v>
      </c>
      <c r="W14" t="s">
        <v>183</v>
      </c>
      <c r="AB14" t="s">
        <v>125</v>
      </c>
      <c r="AC14" s="6" t="s">
        <v>177</v>
      </c>
      <c r="AD14" s="6" t="s">
        <v>181</v>
      </c>
      <c r="AE14" s="6" t="s">
        <v>179</v>
      </c>
      <c r="AF14" s="6" t="s">
        <v>180</v>
      </c>
      <c r="AG14" s="6" t="s">
        <v>178</v>
      </c>
      <c r="AH14" s="6" t="s">
        <v>177</v>
      </c>
      <c r="AI14" t="s">
        <v>205</v>
      </c>
      <c r="AJ14" t="str">
        <f t="shared" si="3"/>
        <v xml:space="preserve">Himanshu Adlakha, Nikita Malhotra, </v>
      </c>
      <c r="AK14">
        <f t="shared" si="4"/>
        <v>25</v>
      </c>
      <c r="AL14">
        <f t="shared" si="5"/>
        <v>10</v>
      </c>
      <c r="AO14" t="s">
        <v>427</v>
      </c>
      <c r="AP14">
        <f t="shared" si="0"/>
        <v>2</v>
      </c>
      <c r="BG14">
        <f t="shared" si="7"/>
        <v>100</v>
      </c>
      <c r="BH14">
        <f t="shared" si="8"/>
        <v>100</v>
      </c>
    </row>
    <row r="15" spans="1:60" x14ac:dyDescent="0.3">
      <c r="A15" s="2">
        <v>14</v>
      </c>
      <c r="B15" s="2" t="s">
        <v>40</v>
      </c>
      <c r="C15" s="2" t="s">
        <v>55</v>
      </c>
      <c r="D15" s="2" t="s">
        <v>63</v>
      </c>
      <c r="E15">
        <v>7500000</v>
      </c>
      <c r="F15">
        <v>3</v>
      </c>
      <c r="G15" s="2" t="s">
        <v>73</v>
      </c>
      <c r="H15">
        <v>0</v>
      </c>
      <c r="I15">
        <v>0</v>
      </c>
      <c r="J15">
        <v>0</v>
      </c>
      <c r="K15">
        <v>0</v>
      </c>
      <c r="L15" t="s">
        <v>73</v>
      </c>
      <c r="M15" s="2" t="s">
        <v>84</v>
      </c>
      <c r="N15" s="2" t="s">
        <v>84</v>
      </c>
      <c r="O15" s="2" t="s">
        <v>84</v>
      </c>
      <c r="P15" s="2" t="s">
        <v>84</v>
      </c>
      <c r="Q15" s="2" t="s">
        <v>84</v>
      </c>
      <c r="R15" s="5" t="s">
        <v>84</v>
      </c>
      <c r="S15">
        <f t="shared" si="1"/>
        <v>0</v>
      </c>
      <c r="T15">
        <f t="shared" si="2"/>
        <v>1</v>
      </c>
      <c r="U15" s="2" t="s">
        <v>271</v>
      </c>
      <c r="V15" t="s">
        <v>191</v>
      </c>
      <c r="AB15" t="s">
        <v>190</v>
      </c>
      <c r="AC15" s="6" t="s">
        <v>189</v>
      </c>
      <c r="AD15" s="6" t="s">
        <v>188</v>
      </c>
      <c r="AE15" s="6" t="s">
        <v>187</v>
      </c>
      <c r="AF15" s="6" t="s">
        <v>186</v>
      </c>
      <c r="AG15" s="6" t="s">
        <v>185</v>
      </c>
      <c r="AH15" s="6" t="s">
        <v>184</v>
      </c>
      <c r="AI15" t="s">
        <v>203</v>
      </c>
      <c r="AJ15" t="str">
        <f t="shared" si="3"/>
        <v xml:space="preserve">Ganesh Balakrishnan, , </v>
      </c>
      <c r="AK15">
        <f t="shared" si="4"/>
        <v>25</v>
      </c>
      <c r="AL15">
        <f t="shared" si="5"/>
        <v>0</v>
      </c>
      <c r="AO15" t="s">
        <v>426</v>
      </c>
      <c r="AP15">
        <f t="shared" si="0"/>
        <v>1</v>
      </c>
      <c r="BG15">
        <f t="shared" si="7"/>
        <v>75</v>
      </c>
      <c r="BH15">
        <f t="shared" si="8"/>
        <v>0</v>
      </c>
    </row>
    <row r="16" spans="1:60" x14ac:dyDescent="0.3">
      <c r="A16" s="2">
        <v>15</v>
      </c>
      <c r="B16" s="2" t="s">
        <v>41</v>
      </c>
      <c r="C16" s="2" t="s">
        <v>56</v>
      </c>
      <c r="D16" s="2" t="s">
        <v>70</v>
      </c>
      <c r="E16">
        <v>10000000</v>
      </c>
      <c r="F16">
        <v>1</v>
      </c>
      <c r="G16" s="2" t="s">
        <v>73</v>
      </c>
      <c r="H16">
        <v>0</v>
      </c>
      <c r="I16">
        <v>0</v>
      </c>
      <c r="J16">
        <v>0</v>
      </c>
      <c r="K16">
        <v>0</v>
      </c>
      <c r="L16" t="s">
        <v>73</v>
      </c>
      <c r="M16" s="2" t="s">
        <v>84</v>
      </c>
      <c r="N16" s="2" t="s">
        <v>84</v>
      </c>
      <c r="O16" s="2" t="s">
        <v>84</v>
      </c>
      <c r="P16" s="2" t="s">
        <v>84</v>
      </c>
      <c r="Q16" s="2" t="s">
        <v>84</v>
      </c>
      <c r="R16" s="5" t="s">
        <v>84</v>
      </c>
      <c r="S16">
        <f t="shared" si="1"/>
        <v>0</v>
      </c>
      <c r="T16">
        <f t="shared" si="2"/>
        <v>3</v>
      </c>
      <c r="U16" s="2" t="s">
        <v>273</v>
      </c>
      <c r="V16" t="s">
        <v>197</v>
      </c>
      <c r="W16" t="s">
        <v>198</v>
      </c>
      <c r="X16" t="s">
        <v>199</v>
      </c>
      <c r="AB16" t="s">
        <v>246</v>
      </c>
      <c r="AC16" s="6" t="s">
        <v>194</v>
      </c>
      <c r="AD16" s="6" t="s">
        <v>196</v>
      </c>
      <c r="AE16" s="6" t="s">
        <v>195</v>
      </c>
      <c r="AF16" s="6" t="s">
        <v>192</v>
      </c>
      <c r="AG16" s="6" t="s">
        <v>193</v>
      </c>
      <c r="AH16" s="6" t="s">
        <v>193</v>
      </c>
      <c r="AI16" t="s">
        <v>203</v>
      </c>
      <c r="AJ16" t="str">
        <f t="shared" si="3"/>
        <v>Gaurav Chhabra, Nitin Chhabra, Piyush</v>
      </c>
      <c r="AK16">
        <f t="shared" si="4"/>
        <v>100</v>
      </c>
      <c r="AL16">
        <f t="shared" si="5"/>
        <v>0</v>
      </c>
      <c r="AO16" t="s">
        <v>453</v>
      </c>
      <c r="AP16">
        <f t="shared" si="0"/>
        <v>1</v>
      </c>
      <c r="BG16">
        <f t="shared" si="7"/>
        <v>100</v>
      </c>
      <c r="BH16">
        <f t="shared" si="8"/>
        <v>0</v>
      </c>
    </row>
    <row r="17" spans="1:60" x14ac:dyDescent="0.3">
      <c r="A17">
        <v>16</v>
      </c>
      <c r="B17" t="s">
        <v>209</v>
      </c>
      <c r="C17" t="s">
        <v>213</v>
      </c>
      <c r="D17" s="2" t="s">
        <v>212</v>
      </c>
      <c r="E17">
        <v>5000000</v>
      </c>
      <c r="F17">
        <v>3</v>
      </c>
      <c r="G17" s="2" t="s">
        <v>214</v>
      </c>
      <c r="H17">
        <v>5000000</v>
      </c>
      <c r="I17">
        <v>8</v>
      </c>
      <c r="J17">
        <v>0</v>
      </c>
      <c r="K17">
        <v>0</v>
      </c>
      <c r="L17" t="s">
        <v>86</v>
      </c>
      <c r="M17" t="s">
        <v>84</v>
      </c>
      <c r="N17" t="s">
        <v>85</v>
      </c>
      <c r="O17" t="s">
        <v>85</v>
      </c>
      <c r="P17" t="s">
        <v>85</v>
      </c>
      <c r="Q17" t="s">
        <v>85</v>
      </c>
      <c r="R17" s="7" t="s">
        <v>84</v>
      </c>
      <c r="S17">
        <f t="shared" si="1"/>
        <v>4</v>
      </c>
      <c r="T17">
        <f t="shared" si="2"/>
        <v>1</v>
      </c>
      <c r="U17" t="s">
        <v>271</v>
      </c>
      <c r="V17" t="s">
        <v>210</v>
      </c>
      <c r="AB17" t="s">
        <v>211</v>
      </c>
      <c r="AC17" s="6" t="s">
        <v>229</v>
      </c>
      <c r="AD17" s="6" t="s">
        <v>230</v>
      </c>
      <c r="AE17" s="6" t="s">
        <v>228</v>
      </c>
      <c r="AF17" s="6" t="s">
        <v>227</v>
      </c>
      <c r="AG17" s="6" t="s">
        <v>226</v>
      </c>
      <c r="AH17" s="6" t="s">
        <v>226</v>
      </c>
      <c r="AI17" t="s">
        <v>215</v>
      </c>
      <c r="AJ17" t="s">
        <v>210</v>
      </c>
      <c r="AK17">
        <f t="shared" si="4"/>
        <v>16.666666666666668</v>
      </c>
      <c r="AL17">
        <f t="shared" si="5"/>
        <v>6.25</v>
      </c>
      <c r="AO17" t="s">
        <v>593</v>
      </c>
      <c r="AP17">
        <f t="shared" si="0"/>
        <v>1</v>
      </c>
      <c r="BG17">
        <f t="shared" si="7"/>
        <v>50</v>
      </c>
      <c r="BH17">
        <f t="shared" si="8"/>
        <v>50</v>
      </c>
    </row>
    <row r="18" spans="1:60" x14ac:dyDescent="0.3">
      <c r="A18">
        <v>17</v>
      </c>
      <c r="B18" t="s">
        <v>216</v>
      </c>
      <c r="C18" s="8" t="s">
        <v>237</v>
      </c>
      <c r="D18" s="2" t="s">
        <v>218</v>
      </c>
      <c r="E18">
        <v>10000000</v>
      </c>
      <c r="F18">
        <v>0.5</v>
      </c>
      <c r="G18" s="2" t="s">
        <v>219</v>
      </c>
      <c r="H18">
        <v>10000000</v>
      </c>
      <c r="I18">
        <v>2</v>
      </c>
      <c r="J18">
        <v>0</v>
      </c>
      <c r="K18">
        <v>0</v>
      </c>
      <c r="L18" t="s">
        <v>86</v>
      </c>
      <c r="M18" t="s">
        <v>85</v>
      </c>
      <c r="N18" t="s">
        <v>84</v>
      </c>
      <c r="O18" t="s">
        <v>84</v>
      </c>
      <c r="P18" t="s">
        <v>85</v>
      </c>
      <c r="Q18" t="s">
        <v>85</v>
      </c>
      <c r="R18" s="7" t="s">
        <v>84</v>
      </c>
      <c r="S18">
        <f t="shared" si="1"/>
        <v>3</v>
      </c>
      <c r="T18">
        <f t="shared" si="2"/>
        <v>1</v>
      </c>
      <c r="U18" t="s">
        <v>271</v>
      </c>
      <c r="V18" t="s">
        <v>217</v>
      </c>
      <c r="AB18" t="s">
        <v>238</v>
      </c>
      <c r="AC18" s="6" t="s">
        <v>234</v>
      </c>
      <c r="AD18" s="6" t="s">
        <v>235</v>
      </c>
      <c r="AE18" s="6" t="s">
        <v>233</v>
      </c>
      <c r="AF18" s="6" t="s">
        <v>232</v>
      </c>
      <c r="AG18" s="6" t="s">
        <v>236</v>
      </c>
      <c r="AH18" s="6" t="s">
        <v>231</v>
      </c>
      <c r="AI18" t="s">
        <v>206</v>
      </c>
      <c r="AJ18" t="s">
        <v>217</v>
      </c>
      <c r="AK18">
        <f t="shared" si="4"/>
        <v>200</v>
      </c>
      <c r="AL18">
        <f t="shared" si="5"/>
        <v>50</v>
      </c>
      <c r="BG18">
        <f t="shared" si="7"/>
        <v>100</v>
      </c>
      <c r="BH18">
        <f t="shared" si="8"/>
        <v>100</v>
      </c>
    </row>
    <row r="19" spans="1:60" x14ac:dyDescent="0.3">
      <c r="A19">
        <v>18</v>
      </c>
      <c r="B19" t="s">
        <v>220</v>
      </c>
      <c r="C19" t="s">
        <v>242</v>
      </c>
      <c r="D19" s="2" t="s">
        <v>225</v>
      </c>
      <c r="E19">
        <v>7500000</v>
      </c>
      <c r="F19">
        <v>1</v>
      </c>
      <c r="G19" t="s">
        <v>73</v>
      </c>
      <c r="H19">
        <v>0</v>
      </c>
      <c r="I19">
        <v>0</v>
      </c>
      <c r="J19">
        <v>0</v>
      </c>
      <c r="K19">
        <v>0</v>
      </c>
      <c r="L19" t="s">
        <v>73</v>
      </c>
      <c r="M19" t="s">
        <v>84</v>
      </c>
      <c r="N19" t="s">
        <v>84</v>
      </c>
      <c r="O19" t="s">
        <v>84</v>
      </c>
      <c r="P19" t="s">
        <v>84</v>
      </c>
      <c r="Q19" t="s">
        <v>84</v>
      </c>
      <c r="R19" s="7" t="s">
        <v>84</v>
      </c>
      <c r="S19">
        <f t="shared" si="1"/>
        <v>0</v>
      </c>
      <c r="T19">
        <f t="shared" si="2"/>
        <v>3</v>
      </c>
      <c r="U19" t="s">
        <v>272</v>
      </c>
      <c r="V19" t="s">
        <v>221</v>
      </c>
      <c r="W19" t="s">
        <v>222</v>
      </c>
      <c r="X19" t="s">
        <v>223</v>
      </c>
      <c r="AB19" t="s">
        <v>211</v>
      </c>
      <c r="AC19" s="6" t="s">
        <v>239</v>
      </c>
      <c r="AD19" s="6" t="s">
        <v>239</v>
      </c>
      <c r="AE19" s="6" t="s">
        <v>240</v>
      </c>
      <c r="AF19" s="6" t="s">
        <v>241</v>
      </c>
      <c r="AG19" s="6" t="s">
        <v>239</v>
      </c>
      <c r="AH19" s="6" t="s">
        <v>239</v>
      </c>
      <c r="AI19" t="s">
        <v>203</v>
      </c>
      <c r="AJ19" t="s">
        <v>224</v>
      </c>
      <c r="AK19">
        <f t="shared" si="4"/>
        <v>75</v>
      </c>
      <c r="AL19">
        <f t="shared" si="5"/>
        <v>0</v>
      </c>
      <c r="BG19">
        <f t="shared" si="7"/>
        <v>75</v>
      </c>
      <c r="BH19">
        <f t="shared" si="8"/>
        <v>0</v>
      </c>
    </row>
    <row r="20" spans="1:60" x14ac:dyDescent="0.3">
      <c r="A20">
        <v>19</v>
      </c>
      <c r="B20" t="s">
        <v>282</v>
      </c>
      <c r="C20" t="s">
        <v>283</v>
      </c>
      <c r="D20" s="2" t="s">
        <v>292</v>
      </c>
      <c r="E20">
        <v>25000000</v>
      </c>
      <c r="F20">
        <v>1</v>
      </c>
      <c r="G20" t="s">
        <v>73</v>
      </c>
      <c r="H20">
        <v>0</v>
      </c>
      <c r="I20">
        <v>0</v>
      </c>
      <c r="J20">
        <v>0</v>
      </c>
      <c r="K20">
        <v>0</v>
      </c>
      <c r="L20" t="s">
        <v>73</v>
      </c>
      <c r="M20" t="s">
        <v>84</v>
      </c>
      <c r="N20" t="s">
        <v>84</v>
      </c>
      <c r="O20" t="s">
        <v>84</v>
      </c>
      <c r="P20" t="s">
        <v>84</v>
      </c>
      <c r="Q20" t="s">
        <v>84</v>
      </c>
      <c r="R20" s="7" t="s">
        <v>84</v>
      </c>
      <c r="S20">
        <f t="shared" si="1"/>
        <v>0</v>
      </c>
      <c r="T20">
        <f t="shared" si="2"/>
        <v>2</v>
      </c>
      <c r="U20" t="s">
        <v>274</v>
      </c>
      <c r="V20" t="s">
        <v>284</v>
      </c>
      <c r="W20" t="s">
        <v>285</v>
      </c>
      <c r="AB20" t="s">
        <v>346</v>
      </c>
      <c r="AC20" s="6" t="s">
        <v>286</v>
      </c>
      <c r="AD20" s="6" t="s">
        <v>291</v>
      </c>
      <c r="AE20" s="6" t="s">
        <v>290</v>
      </c>
      <c r="AF20" s="6" t="s">
        <v>289</v>
      </c>
      <c r="AG20" s="6" t="s">
        <v>288</v>
      </c>
      <c r="AH20" s="6" t="s">
        <v>286</v>
      </c>
      <c r="AI20" t="s">
        <v>203</v>
      </c>
      <c r="AJ20" t="s">
        <v>287</v>
      </c>
      <c r="AK20">
        <f t="shared" si="4"/>
        <v>250</v>
      </c>
      <c r="AL20">
        <f t="shared" si="5"/>
        <v>0</v>
      </c>
      <c r="BG20">
        <f t="shared" si="7"/>
        <v>250</v>
      </c>
      <c r="BH20">
        <f t="shared" si="8"/>
        <v>0</v>
      </c>
    </row>
    <row r="21" spans="1:60" x14ac:dyDescent="0.3">
      <c r="A21">
        <v>20</v>
      </c>
      <c r="B21" t="s">
        <v>293</v>
      </c>
      <c r="C21" t="s">
        <v>297</v>
      </c>
      <c r="D21" s="2" t="s">
        <v>298</v>
      </c>
      <c r="E21">
        <v>3000000</v>
      </c>
      <c r="F21">
        <v>10</v>
      </c>
      <c r="G21" s="2" t="s">
        <v>298</v>
      </c>
      <c r="H21">
        <v>3000000</v>
      </c>
      <c r="I21">
        <v>10</v>
      </c>
      <c r="J21">
        <v>0</v>
      </c>
      <c r="K21">
        <v>0</v>
      </c>
      <c r="L21" t="s">
        <v>86</v>
      </c>
      <c r="M21" t="s">
        <v>84</v>
      </c>
      <c r="N21" t="s">
        <v>84</v>
      </c>
      <c r="O21" t="s">
        <v>85</v>
      </c>
      <c r="P21" t="s">
        <v>85</v>
      </c>
      <c r="Q21" t="s">
        <v>84</v>
      </c>
      <c r="R21" s="7" t="s">
        <v>84</v>
      </c>
      <c r="S21">
        <f t="shared" si="1"/>
        <v>2</v>
      </c>
      <c r="T21">
        <f t="shared" si="2"/>
        <v>2</v>
      </c>
      <c r="U21" t="s">
        <v>270</v>
      </c>
      <c r="V21" t="s">
        <v>295</v>
      </c>
      <c r="W21" t="s">
        <v>296</v>
      </c>
      <c r="AB21" t="s">
        <v>211</v>
      </c>
      <c r="AC21" s="6" t="s">
        <v>294</v>
      </c>
      <c r="AD21" s="6" t="s">
        <v>294</v>
      </c>
      <c r="AE21" s="6" t="s">
        <v>299</v>
      </c>
      <c r="AF21" s="6" t="s">
        <v>300</v>
      </c>
      <c r="AG21" s="6" t="s">
        <v>294</v>
      </c>
      <c r="AH21" s="6" t="s">
        <v>294</v>
      </c>
      <c r="AI21" t="s">
        <v>301</v>
      </c>
      <c r="AJ21" t="s">
        <v>302</v>
      </c>
      <c r="AK21">
        <f t="shared" si="4"/>
        <v>3</v>
      </c>
      <c r="AL21">
        <f t="shared" si="5"/>
        <v>3</v>
      </c>
      <c r="BG21">
        <f t="shared" si="7"/>
        <v>30</v>
      </c>
      <c r="BH21">
        <f t="shared" si="8"/>
        <v>30</v>
      </c>
    </row>
    <row r="22" spans="1:60" x14ac:dyDescent="0.3">
      <c r="A22">
        <v>21</v>
      </c>
      <c r="B22" t="s">
        <v>313</v>
      </c>
      <c r="C22" t="s">
        <v>314</v>
      </c>
      <c r="D22" s="2" t="s">
        <v>316</v>
      </c>
      <c r="E22">
        <v>10000000</v>
      </c>
      <c r="F22">
        <v>1.5</v>
      </c>
      <c r="G22" s="2" t="s">
        <v>317</v>
      </c>
      <c r="H22">
        <v>5000000</v>
      </c>
      <c r="I22">
        <v>3.5</v>
      </c>
      <c r="J22">
        <v>5000000</v>
      </c>
      <c r="K22">
        <v>10</v>
      </c>
      <c r="L22" t="s">
        <v>86</v>
      </c>
      <c r="M22" t="s">
        <v>85</v>
      </c>
      <c r="N22" t="s">
        <v>84</v>
      </c>
      <c r="O22" t="s">
        <v>84</v>
      </c>
      <c r="P22" t="s">
        <v>84</v>
      </c>
      <c r="Q22" t="s">
        <v>84</v>
      </c>
      <c r="R22" s="7" t="s">
        <v>84</v>
      </c>
      <c r="S22">
        <f t="shared" si="1"/>
        <v>1</v>
      </c>
      <c r="T22">
        <f t="shared" si="2"/>
        <v>3</v>
      </c>
      <c r="U22" t="s">
        <v>272</v>
      </c>
      <c r="V22" t="s">
        <v>303</v>
      </c>
      <c r="W22" t="s">
        <v>304</v>
      </c>
      <c r="X22" t="s">
        <v>305</v>
      </c>
      <c r="AB22" t="s">
        <v>315</v>
      </c>
      <c r="AC22" s="6" t="s">
        <v>311</v>
      </c>
      <c r="AD22" s="6" t="s">
        <v>312</v>
      </c>
      <c r="AE22" s="6" t="s">
        <v>310</v>
      </c>
      <c r="AF22" s="6" t="s">
        <v>309</v>
      </c>
      <c r="AG22" s="6" t="s">
        <v>308</v>
      </c>
      <c r="AH22" s="6" t="s">
        <v>307</v>
      </c>
      <c r="AI22" t="s">
        <v>12</v>
      </c>
      <c r="AJ22" t="s">
        <v>306</v>
      </c>
      <c r="AK22">
        <f t="shared" si="4"/>
        <v>66.666666666666671</v>
      </c>
      <c r="AL22">
        <f t="shared" si="5"/>
        <v>14.285714285714286</v>
      </c>
      <c r="BG22">
        <f t="shared" si="7"/>
        <v>100</v>
      </c>
      <c r="BH22">
        <f t="shared" si="8"/>
        <v>50</v>
      </c>
    </row>
    <row r="23" spans="1:60" x14ac:dyDescent="0.3">
      <c r="A23">
        <v>22</v>
      </c>
      <c r="B23" t="s">
        <v>318</v>
      </c>
      <c r="C23" t="s">
        <v>320</v>
      </c>
      <c r="D23" s="2" t="s">
        <v>327</v>
      </c>
      <c r="E23">
        <v>3000000</v>
      </c>
      <c r="F23">
        <v>1</v>
      </c>
      <c r="G23" s="2" t="s">
        <v>328</v>
      </c>
      <c r="H23">
        <v>3000000</v>
      </c>
      <c r="I23">
        <v>3</v>
      </c>
      <c r="J23">
        <v>0</v>
      </c>
      <c r="K23">
        <v>0</v>
      </c>
      <c r="L23" t="s">
        <v>86</v>
      </c>
      <c r="M23" t="s">
        <v>85</v>
      </c>
      <c r="N23" t="s">
        <v>84</v>
      </c>
      <c r="O23" t="s">
        <v>84</v>
      </c>
      <c r="P23" t="s">
        <v>85</v>
      </c>
      <c r="Q23" t="s">
        <v>84</v>
      </c>
      <c r="R23" s="7" t="s">
        <v>84</v>
      </c>
      <c r="S23">
        <f t="shared" si="1"/>
        <v>2</v>
      </c>
      <c r="T23">
        <f t="shared" si="2"/>
        <v>1</v>
      </c>
      <c r="U23" t="s">
        <v>271</v>
      </c>
      <c r="V23" t="s">
        <v>321</v>
      </c>
      <c r="AB23" t="s">
        <v>238</v>
      </c>
      <c r="AC23" s="6" t="s">
        <v>324</v>
      </c>
      <c r="AD23" s="6" t="s">
        <v>325</v>
      </c>
      <c r="AE23" s="6" t="s">
        <v>326</v>
      </c>
      <c r="AF23" s="6" t="s">
        <v>323</v>
      </c>
      <c r="AG23" s="6" t="s">
        <v>322</v>
      </c>
      <c r="AH23" s="6" t="s">
        <v>319</v>
      </c>
      <c r="AI23" t="s">
        <v>204</v>
      </c>
      <c r="AJ23" t="s">
        <v>321</v>
      </c>
      <c r="AK23">
        <f t="shared" si="4"/>
        <v>30</v>
      </c>
      <c r="AL23">
        <f t="shared" si="5"/>
        <v>10</v>
      </c>
      <c r="BG23">
        <f t="shared" si="7"/>
        <v>30</v>
      </c>
      <c r="BH23">
        <f t="shared" si="8"/>
        <v>30</v>
      </c>
    </row>
    <row r="24" spans="1:60" x14ac:dyDescent="0.3">
      <c r="A24">
        <v>23</v>
      </c>
      <c r="B24" t="s">
        <v>329</v>
      </c>
      <c r="C24" t="s">
        <v>337</v>
      </c>
      <c r="D24" s="2" t="s">
        <v>225</v>
      </c>
      <c r="E24">
        <v>7500000</v>
      </c>
      <c r="F24">
        <v>1</v>
      </c>
      <c r="G24" s="2" t="s">
        <v>338</v>
      </c>
      <c r="H24">
        <v>7500000</v>
      </c>
      <c r="I24">
        <v>3.75</v>
      </c>
      <c r="J24">
        <v>0</v>
      </c>
      <c r="K24">
        <v>0</v>
      </c>
      <c r="L24" t="s">
        <v>86</v>
      </c>
      <c r="M24" t="s">
        <v>84</v>
      </c>
      <c r="N24" t="s">
        <v>84</v>
      </c>
      <c r="O24" t="s">
        <v>84</v>
      </c>
      <c r="P24" t="s">
        <v>85</v>
      </c>
      <c r="Q24" t="s">
        <v>85</v>
      </c>
      <c r="R24" s="7" t="s">
        <v>84</v>
      </c>
      <c r="S24">
        <f t="shared" si="1"/>
        <v>2</v>
      </c>
      <c r="T24">
        <f t="shared" si="2"/>
        <v>2</v>
      </c>
      <c r="U24" t="s">
        <v>270</v>
      </c>
      <c r="V24" t="s">
        <v>332</v>
      </c>
      <c r="W24" t="s">
        <v>333</v>
      </c>
      <c r="AB24" t="s">
        <v>190</v>
      </c>
      <c r="AC24" s="6" t="s">
        <v>330</v>
      </c>
      <c r="AD24" s="6" t="s">
        <v>336</v>
      </c>
      <c r="AE24" s="6" t="s">
        <v>335</v>
      </c>
      <c r="AF24" s="6" t="s">
        <v>334</v>
      </c>
      <c r="AG24" s="6" t="s">
        <v>330</v>
      </c>
      <c r="AH24" s="6" t="s">
        <v>330</v>
      </c>
      <c r="AI24" t="s">
        <v>201</v>
      </c>
      <c r="AJ24" t="s">
        <v>331</v>
      </c>
      <c r="AK24">
        <f t="shared" si="4"/>
        <v>75</v>
      </c>
      <c r="AL24">
        <f t="shared" si="5"/>
        <v>20</v>
      </c>
      <c r="BG24">
        <f t="shared" si="7"/>
        <v>75</v>
      </c>
      <c r="BH24">
        <f t="shared" si="8"/>
        <v>75</v>
      </c>
    </row>
    <row r="25" spans="1:60" x14ac:dyDescent="0.3">
      <c r="A25">
        <v>24</v>
      </c>
      <c r="B25" t="s">
        <v>339</v>
      </c>
      <c r="C25" t="s">
        <v>344</v>
      </c>
      <c r="D25" s="2" t="s">
        <v>345</v>
      </c>
      <c r="E25">
        <v>2500000</v>
      </c>
      <c r="F25">
        <v>5</v>
      </c>
      <c r="G25" t="s">
        <v>73</v>
      </c>
      <c r="H25">
        <v>0</v>
      </c>
      <c r="I25">
        <v>0</v>
      </c>
      <c r="J25">
        <v>0</v>
      </c>
      <c r="K25">
        <v>0</v>
      </c>
      <c r="L25" t="s">
        <v>73</v>
      </c>
      <c r="M25" t="s">
        <v>84</v>
      </c>
      <c r="N25" t="s">
        <v>84</v>
      </c>
      <c r="O25" t="s">
        <v>84</v>
      </c>
      <c r="P25" t="s">
        <v>84</v>
      </c>
      <c r="Q25" t="s">
        <v>84</v>
      </c>
      <c r="R25" s="7" t="s">
        <v>84</v>
      </c>
      <c r="S25">
        <f t="shared" si="1"/>
        <v>0</v>
      </c>
      <c r="T25">
        <f t="shared" si="2"/>
        <v>1</v>
      </c>
      <c r="U25" t="s">
        <v>271</v>
      </c>
      <c r="V25" t="s">
        <v>343</v>
      </c>
      <c r="AB25" t="s">
        <v>190</v>
      </c>
      <c r="AC25" s="6" t="s">
        <v>340</v>
      </c>
      <c r="AD25" s="6" t="s">
        <v>340</v>
      </c>
      <c r="AE25" s="6" t="s">
        <v>341</v>
      </c>
      <c r="AF25" s="6" t="s">
        <v>342</v>
      </c>
      <c r="AG25" s="6" t="s">
        <v>340</v>
      </c>
      <c r="AH25" s="6" t="s">
        <v>340</v>
      </c>
      <c r="AI25" t="s">
        <v>203</v>
      </c>
      <c r="AJ25" t="s">
        <v>343</v>
      </c>
      <c r="AK25">
        <f t="shared" si="4"/>
        <v>5</v>
      </c>
      <c r="AL25">
        <f t="shared" si="5"/>
        <v>0</v>
      </c>
      <c r="BG25">
        <f t="shared" si="7"/>
        <v>25</v>
      </c>
      <c r="BH25">
        <f t="shared" si="8"/>
        <v>0</v>
      </c>
    </row>
    <row r="26" spans="1:60" x14ac:dyDescent="0.3">
      <c r="A26">
        <v>25</v>
      </c>
      <c r="B26" t="s">
        <v>348</v>
      </c>
      <c r="C26" t="s">
        <v>349</v>
      </c>
      <c r="D26" s="2" t="s">
        <v>350</v>
      </c>
      <c r="E26">
        <v>6500000</v>
      </c>
      <c r="F26">
        <v>1</v>
      </c>
      <c r="G26" s="2" t="s">
        <v>351</v>
      </c>
      <c r="H26">
        <v>6500000</v>
      </c>
      <c r="I26">
        <v>2</v>
      </c>
      <c r="J26">
        <v>0</v>
      </c>
      <c r="K26">
        <v>0</v>
      </c>
      <c r="L26" t="s">
        <v>86</v>
      </c>
      <c r="M26" t="s">
        <v>84</v>
      </c>
      <c r="N26" t="s">
        <v>84</v>
      </c>
      <c r="O26" t="s">
        <v>85</v>
      </c>
      <c r="P26" t="s">
        <v>85</v>
      </c>
      <c r="Q26" t="s">
        <v>84</v>
      </c>
      <c r="R26" s="7" t="s">
        <v>84</v>
      </c>
      <c r="S26">
        <f t="shared" si="1"/>
        <v>2</v>
      </c>
      <c r="T26">
        <f t="shared" si="2"/>
        <v>2</v>
      </c>
      <c r="U26" t="s">
        <v>274</v>
      </c>
      <c r="V26" t="s">
        <v>352</v>
      </c>
      <c r="W26" t="s">
        <v>353</v>
      </c>
      <c r="AB26" t="s">
        <v>347</v>
      </c>
      <c r="AC26" s="6" t="s">
        <v>359</v>
      </c>
      <c r="AD26" s="6" t="s">
        <v>360</v>
      </c>
      <c r="AE26" s="6" t="s">
        <v>358</v>
      </c>
      <c r="AF26" s="6" t="s">
        <v>357</v>
      </c>
      <c r="AG26" s="6" t="s">
        <v>356</v>
      </c>
      <c r="AH26" s="6" t="s">
        <v>355</v>
      </c>
      <c r="AI26" t="s">
        <v>301</v>
      </c>
      <c r="AJ26" t="s">
        <v>354</v>
      </c>
      <c r="AK26">
        <f t="shared" si="4"/>
        <v>65</v>
      </c>
      <c r="AL26">
        <f t="shared" si="5"/>
        <v>32.5</v>
      </c>
      <c r="BG26">
        <f t="shared" si="7"/>
        <v>65</v>
      </c>
      <c r="BH26">
        <f t="shared" si="8"/>
        <v>65</v>
      </c>
    </row>
    <row r="27" spans="1:60" x14ac:dyDescent="0.3">
      <c r="A27">
        <v>26</v>
      </c>
      <c r="B27" t="s">
        <v>363</v>
      </c>
      <c r="C27" t="s">
        <v>370</v>
      </c>
      <c r="D27" s="2" t="s">
        <v>361</v>
      </c>
      <c r="E27">
        <v>5000000</v>
      </c>
      <c r="F27">
        <v>1</v>
      </c>
      <c r="G27" s="2" t="s">
        <v>362</v>
      </c>
      <c r="H27">
        <v>5000000</v>
      </c>
      <c r="I27">
        <v>2</v>
      </c>
      <c r="J27">
        <v>0</v>
      </c>
      <c r="K27">
        <v>0</v>
      </c>
      <c r="L27" t="s">
        <v>86</v>
      </c>
      <c r="M27" t="s">
        <v>85</v>
      </c>
      <c r="N27" t="s">
        <v>84</v>
      </c>
      <c r="O27" t="s">
        <v>84</v>
      </c>
      <c r="P27" t="s">
        <v>84</v>
      </c>
      <c r="Q27" t="s">
        <v>84</v>
      </c>
      <c r="R27" s="7" t="s">
        <v>84</v>
      </c>
      <c r="S27">
        <f t="shared" si="1"/>
        <v>1</v>
      </c>
      <c r="T27">
        <f t="shared" si="2"/>
        <v>1</v>
      </c>
      <c r="U27" t="s">
        <v>271</v>
      </c>
      <c r="V27" t="s">
        <v>365</v>
      </c>
      <c r="AB27" t="s">
        <v>369</v>
      </c>
      <c r="AC27" s="6" t="s">
        <v>364</v>
      </c>
      <c r="AD27" s="6" t="s">
        <v>368</v>
      </c>
      <c r="AE27" s="6" t="s">
        <v>367</v>
      </c>
      <c r="AF27" s="6" t="s">
        <v>366</v>
      </c>
      <c r="AG27" s="6" t="s">
        <v>364</v>
      </c>
      <c r="AH27" s="6" t="s">
        <v>364</v>
      </c>
      <c r="AI27" t="s">
        <v>12</v>
      </c>
      <c r="AJ27" t="s">
        <v>365</v>
      </c>
      <c r="AK27">
        <f t="shared" si="4"/>
        <v>50</v>
      </c>
      <c r="AL27">
        <f t="shared" si="5"/>
        <v>25</v>
      </c>
      <c r="BG27">
        <f t="shared" si="7"/>
        <v>50</v>
      </c>
      <c r="BH27">
        <f t="shared" si="8"/>
        <v>50</v>
      </c>
    </row>
    <row r="28" spans="1:60" x14ac:dyDescent="0.3">
      <c r="A28">
        <v>27</v>
      </c>
      <c r="B28" t="s">
        <v>371</v>
      </c>
      <c r="C28" t="s">
        <v>372</v>
      </c>
      <c r="D28" s="2" t="s">
        <v>374</v>
      </c>
      <c r="E28">
        <v>3500000</v>
      </c>
      <c r="F28">
        <v>20</v>
      </c>
      <c r="G28" t="s">
        <v>73</v>
      </c>
      <c r="H28">
        <v>0</v>
      </c>
      <c r="I28">
        <v>0</v>
      </c>
      <c r="J28">
        <v>0</v>
      </c>
      <c r="K28">
        <v>0</v>
      </c>
      <c r="L28" t="s">
        <v>73</v>
      </c>
      <c r="M28" t="s">
        <v>84</v>
      </c>
      <c r="N28" t="s">
        <v>84</v>
      </c>
      <c r="O28" t="s">
        <v>84</v>
      </c>
      <c r="P28" t="s">
        <v>84</v>
      </c>
      <c r="Q28" t="s">
        <v>84</v>
      </c>
      <c r="R28" s="7" t="s">
        <v>84</v>
      </c>
      <c r="S28">
        <f t="shared" si="1"/>
        <v>0</v>
      </c>
      <c r="T28">
        <f t="shared" si="2"/>
        <v>1</v>
      </c>
      <c r="U28" t="s">
        <v>271</v>
      </c>
      <c r="V28" t="s">
        <v>373</v>
      </c>
      <c r="AB28" t="s">
        <v>190</v>
      </c>
      <c r="AC28" s="6" t="s">
        <v>380</v>
      </c>
      <c r="AD28" s="6" t="s">
        <v>376</v>
      </c>
      <c r="AE28" s="6" t="s">
        <v>379</v>
      </c>
      <c r="AF28" s="6" t="s">
        <v>378</v>
      </c>
      <c r="AG28" s="6" t="s">
        <v>377</v>
      </c>
      <c r="AH28" s="6" t="s">
        <v>375</v>
      </c>
      <c r="AI28" t="s">
        <v>203</v>
      </c>
      <c r="AJ28" t="s">
        <v>373</v>
      </c>
      <c r="AK28">
        <f t="shared" si="4"/>
        <v>1.75</v>
      </c>
      <c r="AL28">
        <f t="shared" si="5"/>
        <v>0</v>
      </c>
      <c r="BG28">
        <f t="shared" si="7"/>
        <v>35</v>
      </c>
      <c r="BH28">
        <f t="shared" si="8"/>
        <v>0</v>
      </c>
    </row>
    <row r="29" spans="1:60" x14ac:dyDescent="0.3">
      <c r="A29">
        <v>28</v>
      </c>
      <c r="B29" t="s">
        <v>381</v>
      </c>
      <c r="C29" t="s">
        <v>391</v>
      </c>
      <c r="D29" s="2" t="s">
        <v>385</v>
      </c>
      <c r="E29">
        <v>5000000</v>
      </c>
      <c r="F29">
        <v>3.3</v>
      </c>
      <c r="G29" s="2" t="s">
        <v>82</v>
      </c>
      <c r="H29">
        <v>10000000</v>
      </c>
      <c r="I29">
        <v>10</v>
      </c>
      <c r="J29">
        <v>0</v>
      </c>
      <c r="K29">
        <v>0</v>
      </c>
      <c r="L29" t="s">
        <v>86</v>
      </c>
      <c r="M29" t="s">
        <v>84</v>
      </c>
      <c r="N29" t="s">
        <v>85</v>
      </c>
      <c r="O29" t="s">
        <v>84</v>
      </c>
      <c r="P29" t="s">
        <v>84</v>
      </c>
      <c r="Q29" t="s">
        <v>84</v>
      </c>
      <c r="R29" s="7" t="s">
        <v>84</v>
      </c>
      <c r="S29">
        <f t="shared" si="1"/>
        <v>1</v>
      </c>
      <c r="T29">
        <f t="shared" si="2"/>
        <v>2</v>
      </c>
      <c r="U29" t="s">
        <v>272</v>
      </c>
      <c r="V29" t="s">
        <v>382</v>
      </c>
      <c r="W29" t="s">
        <v>383</v>
      </c>
      <c r="AB29" t="s">
        <v>190</v>
      </c>
      <c r="AC29" s="6" t="s">
        <v>386</v>
      </c>
      <c r="AD29" s="6" t="s">
        <v>387</v>
      </c>
      <c r="AE29" s="6" t="s">
        <v>389</v>
      </c>
      <c r="AF29" s="6" t="s">
        <v>390</v>
      </c>
      <c r="AG29" s="6" t="s">
        <v>388</v>
      </c>
      <c r="AH29" s="6" t="s">
        <v>386</v>
      </c>
      <c r="AI29" t="s">
        <v>11</v>
      </c>
      <c r="AJ29" t="s">
        <v>384</v>
      </c>
      <c r="AK29">
        <f t="shared" si="4"/>
        <v>15.15151515151515</v>
      </c>
      <c r="AL29">
        <f t="shared" si="5"/>
        <v>10</v>
      </c>
      <c r="BG29">
        <f t="shared" si="7"/>
        <v>50</v>
      </c>
      <c r="BH29">
        <f t="shared" si="8"/>
        <v>100</v>
      </c>
    </row>
    <row r="30" spans="1:60" x14ac:dyDescent="0.3">
      <c r="A30">
        <v>29</v>
      </c>
      <c r="B30" t="s">
        <v>393</v>
      </c>
      <c r="C30" t="s">
        <v>394</v>
      </c>
      <c r="D30" s="2" t="s">
        <v>392</v>
      </c>
      <c r="E30">
        <v>5000000</v>
      </c>
      <c r="F30">
        <v>5</v>
      </c>
      <c r="G30" t="s">
        <v>73</v>
      </c>
      <c r="H30">
        <v>0</v>
      </c>
      <c r="I30">
        <v>0</v>
      </c>
      <c r="J30">
        <v>0</v>
      </c>
      <c r="K30">
        <v>0</v>
      </c>
      <c r="L30" t="s">
        <v>73</v>
      </c>
      <c r="M30" t="s">
        <v>84</v>
      </c>
      <c r="N30" t="s">
        <v>84</v>
      </c>
      <c r="O30" t="s">
        <v>84</v>
      </c>
      <c r="P30" t="s">
        <v>84</v>
      </c>
      <c r="Q30" t="s">
        <v>84</v>
      </c>
      <c r="R30" s="7" t="s">
        <v>84</v>
      </c>
      <c r="S30">
        <f t="shared" si="1"/>
        <v>0</v>
      </c>
      <c r="T30">
        <f t="shared" si="2"/>
        <v>2</v>
      </c>
      <c r="U30" t="s">
        <v>272</v>
      </c>
      <c r="V30" t="s">
        <v>395</v>
      </c>
      <c r="W30" t="s">
        <v>396</v>
      </c>
      <c r="AB30" t="s">
        <v>397</v>
      </c>
      <c r="AC30" s="6" t="s">
        <v>403</v>
      </c>
      <c r="AD30" s="6" t="s">
        <v>401</v>
      </c>
      <c r="AE30" s="6" t="s">
        <v>402</v>
      </c>
      <c r="AF30" s="6" t="s">
        <v>404</v>
      </c>
      <c r="AG30" s="6" t="s">
        <v>400</v>
      </c>
      <c r="AH30" s="6" t="s">
        <v>399</v>
      </c>
      <c r="AI30" t="s">
        <v>203</v>
      </c>
      <c r="AJ30" t="s">
        <v>398</v>
      </c>
      <c r="AK30">
        <f t="shared" si="4"/>
        <v>10</v>
      </c>
      <c r="AL30">
        <f t="shared" si="5"/>
        <v>0</v>
      </c>
      <c r="BG30">
        <f t="shared" si="7"/>
        <v>50</v>
      </c>
      <c r="BH30">
        <f t="shared" si="8"/>
        <v>0</v>
      </c>
    </row>
    <row r="31" spans="1:60" x14ac:dyDescent="0.3">
      <c r="A31">
        <v>30</v>
      </c>
      <c r="B31" t="s">
        <v>405</v>
      </c>
      <c r="C31" t="s">
        <v>406</v>
      </c>
      <c r="D31" s="2" t="s">
        <v>416</v>
      </c>
      <c r="E31">
        <v>7500000</v>
      </c>
      <c r="F31">
        <v>7.5</v>
      </c>
      <c r="G31" s="2" t="s">
        <v>417</v>
      </c>
      <c r="H31">
        <v>2500000</v>
      </c>
      <c r="I31">
        <v>7.5</v>
      </c>
      <c r="J31">
        <v>5000000</v>
      </c>
      <c r="K31">
        <v>10</v>
      </c>
      <c r="L31" t="s">
        <v>86</v>
      </c>
      <c r="M31" t="s">
        <v>85</v>
      </c>
      <c r="N31" t="s">
        <v>84</v>
      </c>
      <c r="O31" t="s">
        <v>84</v>
      </c>
      <c r="P31" t="s">
        <v>84</v>
      </c>
      <c r="Q31" t="s">
        <v>84</v>
      </c>
      <c r="R31" s="7" t="s">
        <v>84</v>
      </c>
      <c r="S31">
        <f t="shared" si="1"/>
        <v>1</v>
      </c>
      <c r="T31">
        <f t="shared" si="2"/>
        <v>2</v>
      </c>
      <c r="U31" t="s">
        <v>272</v>
      </c>
      <c r="V31" t="s">
        <v>407</v>
      </c>
      <c r="W31" t="s">
        <v>408</v>
      </c>
      <c r="AB31" t="s">
        <v>427</v>
      </c>
      <c r="AC31" s="6" t="s">
        <v>414</v>
      </c>
      <c r="AD31" s="6" t="s">
        <v>415</v>
      </c>
      <c r="AE31" s="6" t="s">
        <v>413</v>
      </c>
      <c r="AF31" s="6" t="s">
        <v>412</v>
      </c>
      <c r="AG31" s="6" t="s">
        <v>411</v>
      </c>
      <c r="AH31" s="6" t="s">
        <v>410</v>
      </c>
      <c r="AI31" t="s">
        <v>12</v>
      </c>
      <c r="AJ31" t="s">
        <v>409</v>
      </c>
      <c r="AK31">
        <f t="shared" si="4"/>
        <v>10</v>
      </c>
      <c r="AL31">
        <f t="shared" si="5"/>
        <v>3.333333333333333</v>
      </c>
      <c r="BG31">
        <f t="shared" si="7"/>
        <v>75</v>
      </c>
      <c r="BH31">
        <f t="shared" si="8"/>
        <v>25</v>
      </c>
    </row>
    <row r="32" spans="1:60" x14ac:dyDescent="0.3">
      <c r="A32">
        <v>31</v>
      </c>
      <c r="B32" t="s">
        <v>418</v>
      </c>
      <c r="C32" t="s">
        <v>428</v>
      </c>
      <c r="D32" s="2" t="s">
        <v>429</v>
      </c>
      <c r="E32">
        <v>4000000</v>
      </c>
      <c r="F32">
        <v>2</v>
      </c>
      <c r="G32" s="2" t="s">
        <v>430</v>
      </c>
      <c r="H32">
        <v>4000000</v>
      </c>
      <c r="I32">
        <v>10</v>
      </c>
      <c r="J32">
        <v>0</v>
      </c>
      <c r="K32">
        <v>0</v>
      </c>
      <c r="L32" t="s">
        <v>86</v>
      </c>
      <c r="M32" t="s">
        <v>84</v>
      </c>
      <c r="N32" t="s">
        <v>84</v>
      </c>
      <c r="O32" t="s">
        <v>84</v>
      </c>
      <c r="P32" t="s">
        <v>84</v>
      </c>
      <c r="Q32" t="s">
        <v>85</v>
      </c>
      <c r="R32" s="7" t="s">
        <v>84</v>
      </c>
      <c r="S32">
        <f t="shared" si="1"/>
        <v>1</v>
      </c>
      <c r="T32">
        <f t="shared" si="2"/>
        <v>2</v>
      </c>
      <c r="U32" t="s">
        <v>272</v>
      </c>
      <c r="V32" t="s">
        <v>419</v>
      </c>
      <c r="W32" t="s">
        <v>420</v>
      </c>
      <c r="AB32" t="s">
        <v>427</v>
      </c>
      <c r="AC32" s="6" t="s">
        <v>422</v>
      </c>
      <c r="AD32" s="6" t="s">
        <v>424</v>
      </c>
      <c r="AE32" s="6" t="s">
        <v>425</v>
      </c>
      <c r="AF32" s="6" t="s">
        <v>423</v>
      </c>
      <c r="AG32" s="6" t="s">
        <v>422</v>
      </c>
      <c r="AH32" s="6" t="s">
        <v>422</v>
      </c>
      <c r="AI32" t="s">
        <v>14</v>
      </c>
      <c r="AJ32" t="s">
        <v>421</v>
      </c>
      <c r="AK32">
        <f t="shared" si="4"/>
        <v>20</v>
      </c>
      <c r="AL32">
        <f t="shared" si="5"/>
        <v>4</v>
      </c>
      <c r="BG32">
        <f t="shared" si="7"/>
        <v>40</v>
      </c>
      <c r="BH32">
        <f t="shared" si="8"/>
        <v>40</v>
      </c>
    </row>
    <row r="33" spans="1:60" x14ac:dyDescent="0.3">
      <c r="A33">
        <v>32</v>
      </c>
      <c r="B33" t="s">
        <v>431</v>
      </c>
      <c r="C33" t="s">
        <v>443</v>
      </c>
      <c r="D33" t="s">
        <v>444</v>
      </c>
      <c r="E33">
        <v>7500000</v>
      </c>
      <c r="F33">
        <v>1.5</v>
      </c>
      <c r="G33" t="s">
        <v>445</v>
      </c>
      <c r="H33">
        <v>7500000</v>
      </c>
      <c r="I33">
        <v>3</v>
      </c>
      <c r="J33">
        <v>0</v>
      </c>
      <c r="K33">
        <v>0</v>
      </c>
      <c r="L33" t="s">
        <v>86</v>
      </c>
      <c r="M33" t="s">
        <v>84</v>
      </c>
      <c r="N33" t="s">
        <v>84</v>
      </c>
      <c r="O33" t="s">
        <v>84</v>
      </c>
      <c r="P33" t="s">
        <v>85</v>
      </c>
      <c r="Q33" t="s">
        <v>85</v>
      </c>
      <c r="R33" s="7" t="s">
        <v>84</v>
      </c>
      <c r="S33">
        <f t="shared" si="1"/>
        <v>2</v>
      </c>
      <c r="T33">
        <f t="shared" si="2"/>
        <v>4</v>
      </c>
      <c r="U33" t="s">
        <v>272</v>
      </c>
      <c r="V33" t="s">
        <v>438</v>
      </c>
      <c r="W33" t="s">
        <v>439</v>
      </c>
      <c r="X33" t="s">
        <v>440</v>
      </c>
      <c r="Y33" t="s">
        <v>437</v>
      </c>
      <c r="AB33" t="s">
        <v>125</v>
      </c>
      <c r="AC33" s="6" t="s">
        <v>436</v>
      </c>
      <c r="AD33" s="6" t="s">
        <v>441</v>
      </c>
      <c r="AE33" s="6" t="s">
        <v>434</v>
      </c>
      <c r="AF33" s="6" t="s">
        <v>435</v>
      </c>
      <c r="AG33" s="6" t="s">
        <v>433</v>
      </c>
      <c r="AH33" s="6" t="s">
        <v>432</v>
      </c>
      <c r="AI33" t="s">
        <v>201</v>
      </c>
      <c r="AJ33" t="s">
        <v>442</v>
      </c>
      <c r="AK33">
        <f t="shared" si="4"/>
        <v>50</v>
      </c>
      <c r="AL33">
        <f t="shared" si="5"/>
        <v>25</v>
      </c>
      <c r="BG33">
        <f t="shared" si="7"/>
        <v>75</v>
      </c>
      <c r="BH33">
        <f t="shared" si="8"/>
        <v>75</v>
      </c>
    </row>
    <row r="34" spans="1:60" x14ac:dyDescent="0.3">
      <c r="A34">
        <v>33</v>
      </c>
      <c r="B34" t="s">
        <v>446</v>
      </c>
      <c r="C34" t="s">
        <v>457</v>
      </c>
      <c r="D34" t="s">
        <v>458</v>
      </c>
      <c r="E34">
        <v>8000000</v>
      </c>
      <c r="F34">
        <v>4</v>
      </c>
      <c r="G34" t="s">
        <v>459</v>
      </c>
      <c r="H34">
        <v>3000000</v>
      </c>
      <c r="I34">
        <v>4</v>
      </c>
      <c r="J34">
        <v>5000000</v>
      </c>
      <c r="K34">
        <v>10</v>
      </c>
      <c r="L34" t="s">
        <v>86</v>
      </c>
      <c r="M34" t="s">
        <v>85</v>
      </c>
      <c r="N34" t="s">
        <v>84</v>
      </c>
      <c r="O34" t="s">
        <v>84</v>
      </c>
      <c r="P34" t="s">
        <v>84</v>
      </c>
      <c r="Q34" t="s">
        <v>84</v>
      </c>
      <c r="R34" s="7" t="s">
        <v>84</v>
      </c>
      <c r="S34">
        <f t="shared" si="1"/>
        <v>1</v>
      </c>
      <c r="T34">
        <f t="shared" si="2"/>
        <v>2</v>
      </c>
      <c r="U34" t="s">
        <v>274</v>
      </c>
      <c r="V34" t="s">
        <v>455</v>
      </c>
      <c r="W34" t="s">
        <v>456</v>
      </c>
      <c r="AB34" t="s">
        <v>453</v>
      </c>
      <c r="AC34" s="6" t="s">
        <v>451</v>
      </c>
      <c r="AD34" s="6" t="s">
        <v>452</v>
      </c>
      <c r="AE34" s="6" t="s">
        <v>450</v>
      </c>
      <c r="AF34" s="6" t="s">
        <v>449</v>
      </c>
      <c r="AG34" s="6" t="s">
        <v>448</v>
      </c>
      <c r="AH34" s="6" t="s">
        <v>447</v>
      </c>
      <c r="AI34" t="s">
        <v>12</v>
      </c>
      <c r="AJ34" t="s">
        <v>454</v>
      </c>
      <c r="AK34">
        <f t="shared" si="4"/>
        <v>20</v>
      </c>
      <c r="AL34">
        <f t="shared" si="5"/>
        <v>7.5</v>
      </c>
      <c r="BG34">
        <f t="shared" si="7"/>
        <v>80</v>
      </c>
      <c r="BH34">
        <f t="shared" si="8"/>
        <v>30</v>
      </c>
    </row>
    <row r="35" spans="1:60" x14ac:dyDescent="0.3">
      <c r="A35">
        <v>34</v>
      </c>
      <c r="B35" t="s">
        <v>460</v>
      </c>
      <c r="C35" t="s">
        <v>469</v>
      </c>
      <c r="D35" t="s">
        <v>470</v>
      </c>
      <c r="E35">
        <v>6000000</v>
      </c>
      <c r="F35">
        <v>2</v>
      </c>
      <c r="G35" t="s">
        <v>471</v>
      </c>
      <c r="H35">
        <v>6000000</v>
      </c>
      <c r="I35">
        <v>4</v>
      </c>
      <c r="J35">
        <v>0</v>
      </c>
      <c r="K35">
        <v>0</v>
      </c>
      <c r="L35" t="s">
        <v>86</v>
      </c>
      <c r="M35" t="s">
        <v>84</v>
      </c>
      <c r="N35" t="s">
        <v>84</v>
      </c>
      <c r="O35" t="s">
        <v>84</v>
      </c>
      <c r="P35" t="s">
        <v>85</v>
      </c>
      <c r="Q35" t="s">
        <v>84</v>
      </c>
      <c r="R35" s="7" t="s">
        <v>84</v>
      </c>
      <c r="S35">
        <f t="shared" si="1"/>
        <v>1</v>
      </c>
      <c r="T35">
        <f t="shared" si="2"/>
        <v>2</v>
      </c>
      <c r="U35" t="s">
        <v>270</v>
      </c>
      <c r="V35" t="s">
        <v>461</v>
      </c>
      <c r="W35" t="s">
        <v>462</v>
      </c>
      <c r="AB35" t="s">
        <v>347</v>
      </c>
      <c r="AC35" s="6" t="s">
        <v>466</v>
      </c>
      <c r="AD35" s="6" t="s">
        <v>468</v>
      </c>
      <c r="AE35" s="6" t="s">
        <v>465</v>
      </c>
      <c r="AF35" s="6" t="s">
        <v>464</v>
      </c>
      <c r="AG35" s="6" t="s">
        <v>467</v>
      </c>
      <c r="AH35" s="6" t="s">
        <v>464</v>
      </c>
      <c r="AI35" t="s">
        <v>13</v>
      </c>
      <c r="AJ35" t="s">
        <v>463</v>
      </c>
      <c r="AK35">
        <f t="shared" si="4"/>
        <v>30</v>
      </c>
      <c r="AL35">
        <f t="shared" si="5"/>
        <v>15</v>
      </c>
      <c r="BG35">
        <f t="shared" si="7"/>
        <v>60</v>
      </c>
      <c r="BH35">
        <f t="shared" si="8"/>
        <v>60</v>
      </c>
    </row>
    <row r="36" spans="1:60" x14ac:dyDescent="0.3">
      <c r="A36">
        <v>35</v>
      </c>
      <c r="B36" t="s">
        <v>472</v>
      </c>
      <c r="C36" t="s">
        <v>482</v>
      </c>
      <c r="D36" t="s">
        <v>474</v>
      </c>
      <c r="E36">
        <v>10000000</v>
      </c>
      <c r="F36">
        <v>2.5</v>
      </c>
      <c r="G36" t="s">
        <v>476</v>
      </c>
      <c r="H36">
        <v>10000000</v>
      </c>
      <c r="I36">
        <v>2.5</v>
      </c>
      <c r="J36">
        <v>0</v>
      </c>
      <c r="K36">
        <v>0</v>
      </c>
      <c r="L36" t="s">
        <v>86</v>
      </c>
      <c r="M36" t="s">
        <v>85</v>
      </c>
      <c r="N36" t="s">
        <v>84</v>
      </c>
      <c r="O36" t="s">
        <v>84</v>
      </c>
      <c r="P36" t="s">
        <v>84</v>
      </c>
      <c r="Q36" t="s">
        <v>84</v>
      </c>
      <c r="R36" s="7" t="s">
        <v>84</v>
      </c>
      <c r="S36">
        <f t="shared" si="1"/>
        <v>1</v>
      </c>
      <c r="T36">
        <f t="shared" si="2"/>
        <v>1</v>
      </c>
      <c r="U36" t="s">
        <v>271</v>
      </c>
      <c r="V36" t="s">
        <v>475</v>
      </c>
      <c r="AB36" t="s">
        <v>315</v>
      </c>
      <c r="AC36" s="6" t="s">
        <v>481</v>
      </c>
      <c r="AD36" s="6" t="s">
        <v>480</v>
      </c>
      <c r="AE36" s="6" t="s">
        <v>479</v>
      </c>
      <c r="AF36" s="6" t="s">
        <v>478</v>
      </c>
      <c r="AG36" s="6" t="s">
        <v>477</v>
      </c>
      <c r="AH36" s="6" t="s">
        <v>473</v>
      </c>
      <c r="AI36" t="s">
        <v>12</v>
      </c>
      <c r="AJ36" t="s">
        <v>475</v>
      </c>
      <c r="AK36">
        <f t="shared" si="4"/>
        <v>40</v>
      </c>
      <c r="AL36">
        <f t="shared" si="5"/>
        <v>40</v>
      </c>
      <c r="BG36">
        <f t="shared" si="7"/>
        <v>100</v>
      </c>
      <c r="BH36">
        <f t="shared" si="8"/>
        <v>100</v>
      </c>
    </row>
    <row r="37" spans="1:60" x14ac:dyDescent="0.3">
      <c r="A37">
        <v>36</v>
      </c>
      <c r="B37" t="s">
        <v>483</v>
      </c>
      <c r="C37" t="s">
        <v>486</v>
      </c>
      <c r="D37" t="s">
        <v>485</v>
      </c>
      <c r="E37">
        <v>5000000</v>
      </c>
      <c r="F37">
        <v>2</v>
      </c>
      <c r="G37" t="s">
        <v>73</v>
      </c>
      <c r="H37">
        <v>0</v>
      </c>
      <c r="I37">
        <v>0</v>
      </c>
      <c r="J37">
        <v>0</v>
      </c>
      <c r="K37">
        <v>0</v>
      </c>
      <c r="L37" t="s">
        <v>73</v>
      </c>
      <c r="M37" t="s">
        <v>84</v>
      </c>
      <c r="N37" t="s">
        <v>84</v>
      </c>
      <c r="O37" t="s">
        <v>84</v>
      </c>
      <c r="P37" t="s">
        <v>84</v>
      </c>
      <c r="Q37" t="s">
        <v>84</v>
      </c>
      <c r="R37" s="7" t="s">
        <v>84</v>
      </c>
      <c r="S37">
        <f t="shared" si="1"/>
        <v>0</v>
      </c>
      <c r="T37">
        <f t="shared" si="2"/>
        <v>1</v>
      </c>
      <c r="U37" t="s">
        <v>271</v>
      </c>
      <c r="V37" t="s">
        <v>484</v>
      </c>
      <c r="AB37" t="s">
        <v>190</v>
      </c>
      <c r="AC37" s="6" t="s">
        <v>491</v>
      </c>
      <c r="AD37" s="6" t="s">
        <v>492</v>
      </c>
      <c r="AE37" s="6" t="s">
        <v>490</v>
      </c>
      <c r="AF37" s="6" t="s">
        <v>489</v>
      </c>
      <c r="AG37" s="6" t="s">
        <v>488</v>
      </c>
      <c r="AH37" s="6" t="s">
        <v>487</v>
      </c>
      <c r="AI37" t="s">
        <v>203</v>
      </c>
      <c r="AJ37" t="s">
        <v>484</v>
      </c>
      <c r="AK37">
        <f t="shared" si="4"/>
        <v>25</v>
      </c>
      <c r="AL37">
        <f t="shared" si="5"/>
        <v>0</v>
      </c>
      <c r="BG37">
        <f t="shared" si="7"/>
        <v>50</v>
      </c>
      <c r="BH37">
        <f t="shared" si="8"/>
        <v>0</v>
      </c>
    </row>
    <row r="38" spans="1:60" x14ac:dyDescent="0.3">
      <c r="A38">
        <v>37</v>
      </c>
      <c r="B38" t="s">
        <v>493</v>
      </c>
      <c r="C38" t="s">
        <v>503</v>
      </c>
      <c r="D38" t="s">
        <v>504</v>
      </c>
      <c r="E38">
        <v>7500000</v>
      </c>
      <c r="F38">
        <v>4</v>
      </c>
      <c r="G38" t="s">
        <v>505</v>
      </c>
      <c r="H38">
        <v>7500000</v>
      </c>
      <c r="I38">
        <v>15</v>
      </c>
      <c r="J38">
        <v>0</v>
      </c>
      <c r="K38">
        <v>0</v>
      </c>
      <c r="L38" t="s">
        <v>86</v>
      </c>
      <c r="M38" t="s">
        <v>85</v>
      </c>
      <c r="N38" t="s">
        <v>84</v>
      </c>
      <c r="O38" t="s">
        <v>84</v>
      </c>
      <c r="P38" t="s">
        <v>85</v>
      </c>
      <c r="Q38" t="s">
        <v>85</v>
      </c>
      <c r="R38" s="7" t="s">
        <v>85</v>
      </c>
      <c r="S38">
        <f t="shared" si="1"/>
        <v>4</v>
      </c>
      <c r="T38">
        <f t="shared" si="2"/>
        <v>3</v>
      </c>
      <c r="U38" t="s">
        <v>272</v>
      </c>
      <c r="V38" t="s">
        <v>494</v>
      </c>
      <c r="W38" t="s">
        <v>495</v>
      </c>
      <c r="X38" t="s">
        <v>496</v>
      </c>
      <c r="AB38" t="s">
        <v>125</v>
      </c>
      <c r="AC38" s="6" t="s">
        <v>502</v>
      </c>
      <c r="AD38" s="6" t="s">
        <v>501</v>
      </c>
      <c r="AE38" s="6" t="s">
        <v>500</v>
      </c>
      <c r="AF38" s="6" t="s">
        <v>498</v>
      </c>
      <c r="AG38" s="6" t="s">
        <v>499</v>
      </c>
      <c r="AH38" s="6" t="s">
        <v>498</v>
      </c>
      <c r="AI38" t="s">
        <v>506</v>
      </c>
      <c r="AJ38" t="s">
        <v>497</v>
      </c>
      <c r="AK38">
        <f t="shared" si="4"/>
        <v>18.75</v>
      </c>
      <c r="AL38">
        <f t="shared" si="5"/>
        <v>5</v>
      </c>
      <c r="BG38">
        <f t="shared" si="7"/>
        <v>75</v>
      </c>
      <c r="BH38">
        <f t="shared" si="8"/>
        <v>75</v>
      </c>
    </row>
    <row r="39" spans="1:60" x14ac:dyDescent="0.3">
      <c r="A39">
        <v>38</v>
      </c>
      <c r="B39" t="s">
        <v>515</v>
      </c>
      <c r="C39" t="s">
        <v>516</v>
      </c>
      <c r="D39" s="2" t="s">
        <v>507</v>
      </c>
      <c r="E39">
        <v>4000000</v>
      </c>
      <c r="F39">
        <v>5</v>
      </c>
      <c r="G39" s="2" t="s">
        <v>517</v>
      </c>
      <c r="H39">
        <v>4000000</v>
      </c>
      <c r="I39">
        <v>20</v>
      </c>
      <c r="J39">
        <v>0</v>
      </c>
      <c r="K39">
        <v>0</v>
      </c>
      <c r="L39" t="s">
        <v>86</v>
      </c>
      <c r="M39" t="s">
        <v>84</v>
      </c>
      <c r="N39" t="s">
        <v>84</v>
      </c>
      <c r="O39" t="s">
        <v>84</v>
      </c>
      <c r="P39" t="s">
        <v>84</v>
      </c>
      <c r="Q39" t="s">
        <v>84</v>
      </c>
      <c r="R39" s="7" t="s">
        <v>85</v>
      </c>
      <c r="S39">
        <f t="shared" si="1"/>
        <v>1</v>
      </c>
      <c r="T39">
        <f t="shared" si="2"/>
        <v>2</v>
      </c>
      <c r="U39" t="s">
        <v>272</v>
      </c>
      <c r="V39" t="s">
        <v>514</v>
      </c>
      <c r="W39" t="s">
        <v>513</v>
      </c>
      <c r="AB39" t="s">
        <v>190</v>
      </c>
      <c r="AC39" s="6" t="s">
        <v>508</v>
      </c>
      <c r="AD39" s="6" t="s">
        <v>511</v>
      </c>
      <c r="AE39" s="6" t="s">
        <v>510</v>
      </c>
      <c r="AF39" s="6" t="s">
        <v>509</v>
      </c>
      <c r="AG39" s="6" t="s">
        <v>508</v>
      </c>
      <c r="AH39" s="6" t="s">
        <v>508</v>
      </c>
      <c r="AI39" t="s">
        <v>83</v>
      </c>
      <c r="AJ39" t="s">
        <v>512</v>
      </c>
      <c r="AK39">
        <f t="shared" si="4"/>
        <v>8</v>
      </c>
      <c r="AL39">
        <f t="shared" si="5"/>
        <v>2</v>
      </c>
      <c r="BG39">
        <f t="shared" si="7"/>
        <v>40</v>
      </c>
      <c r="BH39">
        <f t="shared" si="8"/>
        <v>40</v>
      </c>
    </row>
    <row r="40" spans="1:60" x14ac:dyDescent="0.3">
      <c r="A40">
        <v>39</v>
      </c>
      <c r="B40" t="s">
        <v>518</v>
      </c>
      <c r="C40" t="s">
        <v>519</v>
      </c>
      <c r="D40" s="2" t="s">
        <v>526</v>
      </c>
      <c r="E40">
        <v>15000000</v>
      </c>
      <c r="F40">
        <v>1</v>
      </c>
      <c r="G40" t="s">
        <v>73</v>
      </c>
      <c r="H40">
        <v>0</v>
      </c>
      <c r="I40">
        <v>0</v>
      </c>
      <c r="J40">
        <v>0</v>
      </c>
      <c r="K40">
        <v>0</v>
      </c>
      <c r="L40" t="s">
        <v>73</v>
      </c>
      <c r="M40" t="s">
        <v>84</v>
      </c>
      <c r="N40" t="s">
        <v>84</v>
      </c>
      <c r="O40" t="s">
        <v>84</v>
      </c>
      <c r="P40" t="s">
        <v>84</v>
      </c>
      <c r="Q40" t="s">
        <v>84</v>
      </c>
      <c r="R40" s="7" t="s">
        <v>84</v>
      </c>
      <c r="S40">
        <f t="shared" si="1"/>
        <v>0</v>
      </c>
      <c r="T40">
        <f t="shared" si="2"/>
        <v>2</v>
      </c>
      <c r="U40" t="s">
        <v>274</v>
      </c>
      <c r="V40" t="s">
        <v>527</v>
      </c>
      <c r="W40" t="s">
        <v>528</v>
      </c>
      <c r="AB40" t="s">
        <v>211</v>
      </c>
      <c r="AC40" s="6" t="s">
        <v>524</v>
      </c>
      <c r="AD40" s="6" t="s">
        <v>525</v>
      </c>
      <c r="AE40" s="6" t="s">
        <v>523</v>
      </c>
      <c r="AF40" s="6" t="s">
        <v>522</v>
      </c>
      <c r="AG40" s="6" t="s">
        <v>521</v>
      </c>
      <c r="AH40" s="6" t="s">
        <v>520</v>
      </c>
      <c r="AI40" t="s">
        <v>203</v>
      </c>
      <c r="AJ40" t="s">
        <v>529</v>
      </c>
      <c r="AK40">
        <f t="shared" si="4"/>
        <v>150</v>
      </c>
      <c r="AL40">
        <f t="shared" si="5"/>
        <v>0</v>
      </c>
      <c r="BG40">
        <f t="shared" si="7"/>
        <v>150</v>
      </c>
      <c r="BH40">
        <f t="shared" si="8"/>
        <v>0</v>
      </c>
    </row>
    <row r="41" spans="1:60" x14ac:dyDescent="0.3">
      <c r="A41">
        <v>40</v>
      </c>
      <c r="B41" t="s">
        <v>530</v>
      </c>
      <c r="C41" t="s">
        <v>531</v>
      </c>
      <c r="D41" t="s">
        <v>532</v>
      </c>
      <c r="E41">
        <v>5100000</v>
      </c>
      <c r="F41">
        <v>1</v>
      </c>
      <c r="G41" t="s">
        <v>533</v>
      </c>
      <c r="H41">
        <v>5100000</v>
      </c>
      <c r="I41">
        <v>6</v>
      </c>
      <c r="J41">
        <v>0</v>
      </c>
      <c r="K41">
        <v>0</v>
      </c>
      <c r="L41" t="s">
        <v>86</v>
      </c>
      <c r="M41" t="s">
        <v>84</v>
      </c>
      <c r="N41" t="s">
        <v>85</v>
      </c>
      <c r="O41" t="s">
        <v>84</v>
      </c>
      <c r="P41" t="s">
        <v>84</v>
      </c>
      <c r="Q41" t="s">
        <v>85</v>
      </c>
      <c r="R41" t="s">
        <v>84</v>
      </c>
      <c r="S41">
        <f t="shared" si="1"/>
        <v>2</v>
      </c>
      <c r="T41">
        <f t="shared" si="2"/>
        <v>2</v>
      </c>
      <c r="U41" t="s">
        <v>270</v>
      </c>
      <c r="V41" t="s">
        <v>560</v>
      </c>
      <c r="W41" t="s">
        <v>559</v>
      </c>
      <c r="AB41" t="s">
        <v>125</v>
      </c>
      <c r="AC41" s="6" t="s">
        <v>557</v>
      </c>
      <c r="AD41" s="6" t="s">
        <v>556</v>
      </c>
      <c r="AE41" s="6" t="s">
        <v>555</v>
      </c>
      <c r="AF41" s="6" t="s">
        <v>554</v>
      </c>
      <c r="AG41" s="6" t="s">
        <v>553</v>
      </c>
      <c r="AH41" s="6" t="s">
        <v>553</v>
      </c>
      <c r="AI41" t="s">
        <v>207</v>
      </c>
      <c r="AJ41" t="s">
        <v>558</v>
      </c>
      <c r="AK41">
        <f t="shared" si="4"/>
        <v>51</v>
      </c>
      <c r="AL41">
        <f t="shared" si="5"/>
        <v>8.5</v>
      </c>
      <c r="BG41">
        <f t="shared" si="7"/>
        <v>51</v>
      </c>
      <c r="BH41">
        <f t="shared" si="8"/>
        <v>51</v>
      </c>
    </row>
    <row r="42" spans="1:60" x14ac:dyDescent="0.3">
      <c r="A42">
        <v>41</v>
      </c>
      <c r="B42" t="s">
        <v>534</v>
      </c>
      <c r="C42" t="s">
        <v>548</v>
      </c>
      <c r="D42" t="s">
        <v>535</v>
      </c>
      <c r="E42">
        <v>7500000</v>
      </c>
      <c r="F42">
        <v>2.25</v>
      </c>
      <c r="G42" t="s">
        <v>536</v>
      </c>
      <c r="H42">
        <v>7500000</v>
      </c>
      <c r="I42">
        <v>5</v>
      </c>
      <c r="J42">
        <v>0</v>
      </c>
      <c r="K42">
        <v>0</v>
      </c>
      <c r="L42" t="s">
        <v>86</v>
      </c>
      <c r="M42" t="s">
        <v>84</v>
      </c>
      <c r="N42" t="s">
        <v>84</v>
      </c>
      <c r="O42" t="s">
        <v>84</v>
      </c>
      <c r="P42" t="s">
        <v>84</v>
      </c>
      <c r="Q42" t="s">
        <v>84</v>
      </c>
      <c r="R42" t="s">
        <v>85</v>
      </c>
      <c r="S42">
        <f t="shared" si="1"/>
        <v>1</v>
      </c>
      <c r="T42">
        <f t="shared" si="2"/>
        <v>2</v>
      </c>
      <c r="U42" t="s">
        <v>274</v>
      </c>
      <c r="V42" t="s">
        <v>569</v>
      </c>
      <c r="W42" t="s">
        <v>568</v>
      </c>
      <c r="AB42" t="s">
        <v>211</v>
      </c>
      <c r="AC42" s="6" t="s">
        <v>564</v>
      </c>
      <c r="AD42" s="6" t="s">
        <v>562</v>
      </c>
      <c r="AE42" s="6" t="s">
        <v>563</v>
      </c>
      <c r="AF42" s="6" t="s">
        <v>565</v>
      </c>
      <c r="AG42" s="6" t="s">
        <v>566</v>
      </c>
      <c r="AH42" s="6" t="s">
        <v>561</v>
      </c>
      <c r="AI42" t="s">
        <v>83</v>
      </c>
      <c r="AJ42" t="s">
        <v>567</v>
      </c>
      <c r="AK42">
        <f t="shared" si="4"/>
        <v>33.333333333333336</v>
      </c>
      <c r="AL42">
        <f t="shared" si="5"/>
        <v>15</v>
      </c>
      <c r="BG42">
        <f t="shared" si="7"/>
        <v>75</v>
      </c>
      <c r="BH42">
        <f t="shared" si="8"/>
        <v>75</v>
      </c>
    </row>
    <row r="43" spans="1:60" x14ac:dyDescent="0.3">
      <c r="A43">
        <v>42</v>
      </c>
      <c r="B43" t="s">
        <v>537</v>
      </c>
      <c r="C43" t="s">
        <v>549</v>
      </c>
      <c r="D43" t="s">
        <v>538</v>
      </c>
      <c r="E43">
        <v>5000000</v>
      </c>
      <c r="F43">
        <v>8</v>
      </c>
      <c r="G43" t="s">
        <v>73</v>
      </c>
      <c r="H43">
        <v>0</v>
      </c>
      <c r="I43">
        <v>0</v>
      </c>
      <c r="J43">
        <v>0</v>
      </c>
      <c r="K43">
        <v>0</v>
      </c>
      <c r="L43" t="s">
        <v>73</v>
      </c>
      <c r="M43" t="s">
        <v>84</v>
      </c>
      <c r="N43" t="s">
        <v>84</v>
      </c>
      <c r="O43" t="s">
        <v>84</v>
      </c>
      <c r="P43" t="s">
        <v>84</v>
      </c>
      <c r="Q43" t="s">
        <v>84</v>
      </c>
      <c r="R43" t="s">
        <v>84</v>
      </c>
      <c r="S43">
        <f t="shared" si="1"/>
        <v>0</v>
      </c>
      <c r="T43">
        <f t="shared" si="2"/>
        <v>4</v>
      </c>
      <c r="U43" t="s">
        <v>272</v>
      </c>
      <c r="V43" t="s">
        <v>579</v>
      </c>
      <c r="W43" t="s">
        <v>580</v>
      </c>
      <c r="X43" t="s">
        <v>581</v>
      </c>
      <c r="Y43" t="s">
        <v>582</v>
      </c>
      <c r="AB43" t="s">
        <v>369</v>
      </c>
      <c r="AC43" s="6" t="s">
        <v>576</v>
      </c>
      <c r="AD43" s="6" t="s">
        <v>577</v>
      </c>
      <c r="AE43" s="6" t="s">
        <v>575</v>
      </c>
      <c r="AF43" s="6" t="s">
        <v>574</v>
      </c>
      <c r="AG43" s="6" t="s">
        <v>573</v>
      </c>
      <c r="AH43" s="6" t="s">
        <v>570</v>
      </c>
      <c r="AI43" t="s">
        <v>203</v>
      </c>
      <c r="AJ43" t="s">
        <v>578</v>
      </c>
      <c r="AK43">
        <f t="shared" si="4"/>
        <v>6.25</v>
      </c>
      <c r="AL43">
        <f t="shared" si="5"/>
        <v>0</v>
      </c>
      <c r="BG43">
        <f t="shared" si="7"/>
        <v>50</v>
      </c>
      <c r="BH43">
        <f t="shared" si="8"/>
        <v>0</v>
      </c>
    </row>
    <row r="44" spans="1:60" x14ac:dyDescent="0.3">
      <c r="A44">
        <v>43</v>
      </c>
      <c r="B44" t="s">
        <v>539</v>
      </c>
      <c r="C44" t="s">
        <v>604</v>
      </c>
      <c r="D44" t="s">
        <v>540</v>
      </c>
      <c r="E44">
        <v>7200000</v>
      </c>
      <c r="F44">
        <v>2</v>
      </c>
      <c r="G44" t="s">
        <v>547</v>
      </c>
      <c r="H44">
        <v>7200000</v>
      </c>
      <c r="I44">
        <v>6.5</v>
      </c>
      <c r="J44">
        <v>0</v>
      </c>
      <c r="K44">
        <v>0</v>
      </c>
      <c r="L44" t="s">
        <v>86</v>
      </c>
      <c r="M44" t="s">
        <v>84</v>
      </c>
      <c r="N44" t="s">
        <v>84</v>
      </c>
      <c r="O44" t="s">
        <v>84</v>
      </c>
      <c r="P44" t="s">
        <v>84</v>
      </c>
      <c r="Q44" t="s">
        <v>84</v>
      </c>
      <c r="R44" t="s">
        <v>85</v>
      </c>
      <c r="S44">
        <f t="shared" si="1"/>
        <v>1</v>
      </c>
      <c r="T44">
        <f t="shared" si="2"/>
        <v>2</v>
      </c>
      <c r="U44" t="s">
        <v>270</v>
      </c>
      <c r="V44" t="s">
        <v>586</v>
      </c>
      <c r="W44" t="s">
        <v>587</v>
      </c>
      <c r="AB44" t="s">
        <v>211</v>
      </c>
      <c r="AC44" s="6" t="s">
        <v>571</v>
      </c>
      <c r="AD44" s="6" t="s">
        <v>585</v>
      </c>
      <c r="AE44" s="6" t="s">
        <v>584</v>
      </c>
      <c r="AF44" s="6" t="s">
        <v>583</v>
      </c>
      <c r="AG44" s="6" t="s">
        <v>571</v>
      </c>
      <c r="AH44" s="6" t="s">
        <v>571</v>
      </c>
      <c r="AI44" t="s">
        <v>83</v>
      </c>
      <c r="AJ44" t="s">
        <v>588</v>
      </c>
      <c r="AK44">
        <f t="shared" si="4"/>
        <v>36</v>
      </c>
      <c r="AL44">
        <f t="shared" si="5"/>
        <v>11.076923076923077</v>
      </c>
      <c r="BG44">
        <f t="shared" si="7"/>
        <v>72</v>
      </c>
      <c r="BH44">
        <f t="shared" si="8"/>
        <v>72</v>
      </c>
    </row>
    <row r="45" spans="1:60" x14ac:dyDescent="0.3">
      <c r="A45">
        <v>44</v>
      </c>
      <c r="B45" t="s">
        <v>541</v>
      </c>
      <c r="C45" t="s">
        <v>550</v>
      </c>
      <c r="D45" t="s">
        <v>542</v>
      </c>
      <c r="E45">
        <v>9000000</v>
      </c>
      <c r="F45">
        <v>3</v>
      </c>
      <c r="G45" t="s">
        <v>543</v>
      </c>
      <c r="H45">
        <v>9000000</v>
      </c>
      <c r="I45">
        <v>7.5</v>
      </c>
      <c r="J45">
        <v>0</v>
      </c>
      <c r="K45">
        <v>0</v>
      </c>
      <c r="L45" t="s">
        <v>86</v>
      </c>
      <c r="M45" t="s">
        <v>84</v>
      </c>
      <c r="N45" t="s">
        <v>84</v>
      </c>
      <c r="O45" t="s">
        <v>84</v>
      </c>
      <c r="P45" t="s">
        <v>85</v>
      </c>
      <c r="Q45" t="s">
        <v>85</v>
      </c>
      <c r="R45" t="s">
        <v>84</v>
      </c>
      <c r="S45">
        <f t="shared" si="1"/>
        <v>2</v>
      </c>
      <c r="T45">
        <f t="shared" si="2"/>
        <v>2</v>
      </c>
      <c r="U45" t="s">
        <v>272</v>
      </c>
      <c r="V45" t="s">
        <v>594</v>
      </c>
      <c r="W45" t="s">
        <v>595</v>
      </c>
      <c r="AB45" t="s">
        <v>593</v>
      </c>
      <c r="AC45" s="6" t="s">
        <v>591</v>
      </c>
      <c r="AD45" s="6" t="s">
        <v>592</v>
      </c>
      <c r="AE45" s="6" t="s">
        <v>590</v>
      </c>
      <c r="AF45" s="6" t="s">
        <v>589</v>
      </c>
      <c r="AG45" s="6" t="s">
        <v>572</v>
      </c>
      <c r="AH45" s="6" t="s">
        <v>572</v>
      </c>
      <c r="AI45" t="s">
        <v>201</v>
      </c>
      <c r="AJ45" t="s">
        <v>596</v>
      </c>
      <c r="AK45">
        <f t="shared" si="4"/>
        <v>30</v>
      </c>
      <c r="AL45">
        <f t="shared" si="5"/>
        <v>12</v>
      </c>
      <c r="BG45">
        <f t="shared" si="7"/>
        <v>90</v>
      </c>
      <c r="BH45">
        <f t="shared" si="8"/>
        <v>90</v>
      </c>
    </row>
    <row r="46" spans="1:60" x14ac:dyDescent="0.3">
      <c r="A46">
        <v>45</v>
      </c>
      <c r="B46" t="s">
        <v>544</v>
      </c>
      <c r="C46" t="s">
        <v>551</v>
      </c>
      <c r="D46" t="s">
        <v>545</v>
      </c>
      <c r="E46">
        <v>6000000</v>
      </c>
      <c r="F46">
        <v>1</v>
      </c>
      <c r="G46" t="s">
        <v>546</v>
      </c>
      <c r="H46">
        <v>6000000</v>
      </c>
      <c r="I46">
        <v>6</v>
      </c>
      <c r="J46">
        <v>0</v>
      </c>
      <c r="K46">
        <v>0</v>
      </c>
      <c r="L46" t="s">
        <v>86</v>
      </c>
      <c r="M46" t="s">
        <v>85</v>
      </c>
      <c r="N46" t="s">
        <v>84</v>
      </c>
      <c r="O46" t="s">
        <v>84</v>
      </c>
      <c r="P46" t="s">
        <v>84</v>
      </c>
      <c r="Q46" t="s">
        <v>84</v>
      </c>
      <c r="R46" t="s">
        <v>85</v>
      </c>
      <c r="S46">
        <f t="shared" si="1"/>
        <v>2</v>
      </c>
      <c r="T46">
        <f t="shared" si="2"/>
        <v>2</v>
      </c>
      <c r="U46" t="s">
        <v>274</v>
      </c>
      <c r="V46" t="s">
        <v>598</v>
      </c>
      <c r="W46" t="s">
        <v>599</v>
      </c>
      <c r="AB46" t="s">
        <v>315</v>
      </c>
      <c r="AC46" s="6" t="s">
        <v>602</v>
      </c>
      <c r="AD46" s="6" t="s">
        <v>600</v>
      </c>
      <c r="AE46" s="6" t="s">
        <v>603</v>
      </c>
      <c r="AF46" s="6" t="s">
        <v>601</v>
      </c>
      <c r="AG46" s="6" t="s">
        <v>603</v>
      </c>
      <c r="AH46" s="6" t="s">
        <v>603</v>
      </c>
      <c r="AI46" t="s">
        <v>552</v>
      </c>
      <c r="AJ46" t="s">
        <v>597</v>
      </c>
      <c r="AK46">
        <f t="shared" si="4"/>
        <v>60</v>
      </c>
      <c r="AL46">
        <f t="shared" si="5"/>
        <v>10</v>
      </c>
      <c r="BG46">
        <f t="shared" si="7"/>
        <v>60</v>
      </c>
      <c r="BH46">
        <f t="shared" si="8"/>
        <v>60</v>
      </c>
    </row>
    <row r="47" spans="1:60" x14ac:dyDescent="0.3">
      <c r="A47">
        <v>46</v>
      </c>
      <c r="B47" t="s">
        <v>605</v>
      </c>
      <c r="C47" t="s">
        <v>609</v>
      </c>
      <c r="D47" t="s">
        <v>611</v>
      </c>
      <c r="E47">
        <v>6000000</v>
      </c>
      <c r="F47">
        <v>1.5</v>
      </c>
      <c r="G47" t="s">
        <v>614</v>
      </c>
      <c r="H47">
        <v>1900000</v>
      </c>
      <c r="I47">
        <v>1</v>
      </c>
      <c r="J47">
        <v>4100000</v>
      </c>
      <c r="K47">
        <v>10</v>
      </c>
      <c r="L47" t="s">
        <v>86</v>
      </c>
      <c r="M47" t="s">
        <v>85</v>
      </c>
      <c r="N47" t="s">
        <v>84</v>
      </c>
      <c r="O47" t="s">
        <v>84</v>
      </c>
      <c r="P47" t="s">
        <v>84</v>
      </c>
      <c r="Q47" t="s">
        <v>84</v>
      </c>
      <c r="R47" t="s">
        <v>84</v>
      </c>
      <c r="S47">
        <f t="shared" si="1"/>
        <v>1</v>
      </c>
      <c r="T47">
        <f t="shared" si="2"/>
        <v>3</v>
      </c>
      <c r="U47" t="s">
        <v>272</v>
      </c>
      <c r="V47" t="s">
        <v>622</v>
      </c>
      <c r="W47" t="s">
        <v>621</v>
      </c>
      <c r="X47" t="s">
        <v>620</v>
      </c>
      <c r="AB47" t="s">
        <v>211</v>
      </c>
      <c r="AC47" s="6" t="s">
        <v>615</v>
      </c>
      <c r="AD47" s="6" t="s">
        <v>617</v>
      </c>
      <c r="AE47" s="6" t="s">
        <v>616</v>
      </c>
      <c r="AF47" s="6" t="s">
        <v>618</v>
      </c>
      <c r="AG47" s="6" t="s">
        <v>615</v>
      </c>
      <c r="AH47" s="6" t="s">
        <v>615</v>
      </c>
      <c r="AI47" t="s">
        <v>12</v>
      </c>
      <c r="AJ47" t="s">
        <v>619</v>
      </c>
      <c r="AK47">
        <f t="shared" si="4"/>
        <v>40</v>
      </c>
      <c r="AL47">
        <f t="shared" si="5"/>
        <v>19</v>
      </c>
      <c r="BG47">
        <f t="shared" si="7"/>
        <v>60</v>
      </c>
      <c r="BH47">
        <f t="shared" si="8"/>
        <v>19</v>
      </c>
    </row>
    <row r="48" spans="1:60" x14ac:dyDescent="0.3">
      <c r="A48">
        <v>47</v>
      </c>
      <c r="B48" t="s">
        <v>606</v>
      </c>
      <c r="C48" t="s">
        <v>608</v>
      </c>
      <c r="D48" t="s">
        <v>612</v>
      </c>
      <c r="E48">
        <v>5000000</v>
      </c>
      <c r="F48">
        <v>1</v>
      </c>
      <c r="G48" t="s">
        <v>485</v>
      </c>
      <c r="H48">
        <v>5000000</v>
      </c>
      <c r="I48">
        <v>2</v>
      </c>
      <c r="J48">
        <v>0</v>
      </c>
      <c r="K48">
        <v>0</v>
      </c>
      <c r="L48" t="s">
        <v>86</v>
      </c>
      <c r="M48" t="s">
        <v>84</v>
      </c>
      <c r="N48" t="s">
        <v>84</v>
      </c>
      <c r="O48" t="s">
        <v>84</v>
      </c>
      <c r="P48" t="s">
        <v>84</v>
      </c>
      <c r="Q48" t="s">
        <v>85</v>
      </c>
      <c r="R48" t="s">
        <v>84</v>
      </c>
      <c r="S48">
        <f t="shared" si="1"/>
        <v>1</v>
      </c>
      <c r="T48">
        <f t="shared" si="2"/>
        <v>2</v>
      </c>
      <c r="U48" t="s">
        <v>270</v>
      </c>
      <c r="V48" t="s">
        <v>630</v>
      </c>
      <c r="W48" t="s">
        <v>631</v>
      </c>
      <c r="AB48" t="s">
        <v>245</v>
      </c>
      <c r="AC48" s="6" t="s">
        <v>627</v>
      </c>
      <c r="AD48" s="6" t="s">
        <v>628</v>
      </c>
      <c r="AE48" s="6" t="s">
        <v>626</v>
      </c>
      <c r="AF48" s="6" t="s">
        <v>625</v>
      </c>
      <c r="AG48" s="6" t="s">
        <v>624</v>
      </c>
      <c r="AH48" s="6" t="s">
        <v>623</v>
      </c>
      <c r="AI48" t="s">
        <v>14</v>
      </c>
      <c r="AJ48" t="s">
        <v>629</v>
      </c>
      <c r="AK48">
        <f t="shared" si="4"/>
        <v>50</v>
      </c>
      <c r="AL48">
        <f t="shared" si="5"/>
        <v>25</v>
      </c>
      <c r="BG48">
        <f t="shared" si="7"/>
        <v>50</v>
      </c>
      <c r="BH48">
        <f t="shared" si="8"/>
        <v>50</v>
      </c>
    </row>
    <row r="49" spans="1:60" x14ac:dyDescent="0.3">
      <c r="A49">
        <v>48</v>
      </c>
      <c r="B49" t="s">
        <v>607</v>
      </c>
      <c r="C49" t="s">
        <v>610</v>
      </c>
      <c r="D49" t="s">
        <v>613</v>
      </c>
      <c r="E49">
        <v>9000000</v>
      </c>
      <c r="F49">
        <v>2</v>
      </c>
      <c r="G49" t="s">
        <v>542</v>
      </c>
      <c r="H49">
        <v>9000000</v>
      </c>
      <c r="I49">
        <v>3</v>
      </c>
      <c r="J49">
        <v>0</v>
      </c>
      <c r="K49">
        <v>0</v>
      </c>
      <c r="L49" t="s">
        <v>86</v>
      </c>
      <c r="M49" t="s">
        <v>84</v>
      </c>
      <c r="N49" t="s">
        <v>85</v>
      </c>
      <c r="O49" t="s">
        <v>84</v>
      </c>
      <c r="P49" t="s">
        <v>84</v>
      </c>
      <c r="Q49" t="s">
        <v>85</v>
      </c>
      <c r="R49" t="s">
        <v>84</v>
      </c>
      <c r="S49">
        <f t="shared" si="1"/>
        <v>2</v>
      </c>
      <c r="T49">
        <f t="shared" si="2"/>
        <v>4</v>
      </c>
      <c r="U49" t="s">
        <v>272</v>
      </c>
      <c r="V49" t="s">
        <v>637</v>
      </c>
      <c r="W49" t="s">
        <v>638</v>
      </c>
      <c r="X49" t="s">
        <v>639</v>
      </c>
      <c r="Y49" t="s">
        <v>640</v>
      </c>
      <c r="AB49" t="s">
        <v>247</v>
      </c>
      <c r="AC49" s="6" t="s">
        <v>634</v>
      </c>
      <c r="AD49" s="6" t="s">
        <v>632</v>
      </c>
      <c r="AE49" s="6" t="s">
        <v>635</v>
      </c>
      <c r="AF49" s="6" t="s">
        <v>633</v>
      </c>
      <c r="AG49" s="6" t="s">
        <v>635</v>
      </c>
      <c r="AH49" s="6" t="s">
        <v>635</v>
      </c>
      <c r="AI49" t="s">
        <v>207</v>
      </c>
      <c r="AJ49" t="s">
        <v>636</v>
      </c>
      <c r="AK49">
        <f t="shared" si="4"/>
        <v>45</v>
      </c>
      <c r="AL49">
        <f t="shared" si="5"/>
        <v>30</v>
      </c>
      <c r="BG49">
        <f t="shared" si="7"/>
        <v>90</v>
      </c>
      <c r="BH49">
        <f t="shared" si="8"/>
        <v>90</v>
      </c>
    </row>
    <row r="50" spans="1:60" x14ac:dyDescent="0.3">
      <c r="A50">
        <v>49</v>
      </c>
      <c r="B50" t="s">
        <v>641</v>
      </c>
      <c r="C50" t="s">
        <v>642</v>
      </c>
      <c r="D50" s="2" t="s">
        <v>654</v>
      </c>
      <c r="E50">
        <v>28000000</v>
      </c>
      <c r="F50">
        <v>0.5</v>
      </c>
      <c r="G50" t="s">
        <v>73</v>
      </c>
      <c r="H50">
        <v>0</v>
      </c>
      <c r="I50">
        <v>0</v>
      </c>
      <c r="J50">
        <v>0</v>
      </c>
      <c r="K50">
        <v>0</v>
      </c>
      <c r="L50" t="s">
        <v>73</v>
      </c>
      <c r="M50" t="s">
        <v>84</v>
      </c>
      <c r="N50" t="s">
        <v>84</v>
      </c>
      <c r="O50" t="s">
        <v>84</v>
      </c>
      <c r="P50" t="s">
        <v>84</v>
      </c>
      <c r="Q50" t="s">
        <v>84</v>
      </c>
      <c r="R50" t="s">
        <v>84</v>
      </c>
      <c r="S50">
        <f t="shared" si="1"/>
        <v>0</v>
      </c>
      <c r="T50">
        <f t="shared" si="2"/>
        <v>5</v>
      </c>
      <c r="U50" t="s">
        <v>270</v>
      </c>
      <c r="V50" t="s">
        <v>643</v>
      </c>
      <c r="W50" t="s">
        <v>644</v>
      </c>
      <c r="X50" t="s">
        <v>645</v>
      </c>
      <c r="Y50" t="s">
        <v>646</v>
      </c>
      <c r="Z50" t="s">
        <v>647</v>
      </c>
      <c r="AB50" t="s">
        <v>347</v>
      </c>
      <c r="AC50" s="6" t="s">
        <v>649</v>
      </c>
      <c r="AD50" s="6" t="s">
        <v>653</v>
      </c>
      <c r="AE50" s="6" t="s">
        <v>652</v>
      </c>
      <c r="AF50" s="6" t="s">
        <v>651</v>
      </c>
      <c r="AG50" s="6" t="s">
        <v>650</v>
      </c>
      <c r="AH50" s="6" t="s">
        <v>649</v>
      </c>
      <c r="AI50" t="s">
        <v>203</v>
      </c>
      <c r="AJ50" t="s">
        <v>648</v>
      </c>
      <c r="AK50">
        <f t="shared" si="4"/>
        <v>560</v>
      </c>
      <c r="AL50">
        <f t="shared" si="5"/>
        <v>0</v>
      </c>
      <c r="BG50">
        <f t="shared" si="7"/>
        <v>280</v>
      </c>
      <c r="BH50">
        <f t="shared" si="8"/>
        <v>0</v>
      </c>
    </row>
    <row r="51" spans="1:60" x14ac:dyDescent="0.3">
      <c r="A51">
        <v>50</v>
      </c>
      <c r="B51" t="s">
        <v>655</v>
      </c>
      <c r="C51" t="s">
        <v>656</v>
      </c>
      <c r="D51" t="s">
        <v>664</v>
      </c>
      <c r="E51">
        <v>7500000</v>
      </c>
      <c r="F51">
        <v>6</v>
      </c>
      <c r="G51" t="s">
        <v>73</v>
      </c>
      <c r="H51">
        <v>0</v>
      </c>
      <c r="I51">
        <v>0</v>
      </c>
      <c r="J51">
        <v>0</v>
      </c>
      <c r="K51">
        <v>0</v>
      </c>
      <c r="L51" t="s">
        <v>73</v>
      </c>
      <c r="M51" t="s">
        <v>84</v>
      </c>
      <c r="N51" t="s">
        <v>84</v>
      </c>
      <c r="O51" t="s">
        <v>84</v>
      </c>
      <c r="P51" t="s">
        <v>84</v>
      </c>
      <c r="Q51" t="s">
        <v>84</v>
      </c>
      <c r="R51" t="s">
        <v>84</v>
      </c>
      <c r="S51">
        <f t="shared" si="1"/>
        <v>0</v>
      </c>
      <c r="T51">
        <f t="shared" si="2"/>
        <v>2</v>
      </c>
      <c r="U51" t="s">
        <v>270</v>
      </c>
      <c r="V51" t="s">
        <v>662</v>
      </c>
      <c r="W51" t="s">
        <v>663</v>
      </c>
      <c r="AB51" t="s">
        <v>190</v>
      </c>
      <c r="AC51" s="6" t="s">
        <v>660</v>
      </c>
      <c r="AD51" s="6" t="s">
        <v>657</v>
      </c>
      <c r="AE51" s="6" t="s">
        <v>659</v>
      </c>
      <c r="AF51" s="6" t="s">
        <v>658</v>
      </c>
      <c r="AG51" s="6" t="s">
        <v>657</v>
      </c>
      <c r="AH51" s="6" t="s">
        <v>657</v>
      </c>
      <c r="AI51" t="s">
        <v>203</v>
      </c>
      <c r="AJ51" t="s">
        <v>661</v>
      </c>
      <c r="AK51">
        <f t="shared" si="4"/>
        <v>12.5</v>
      </c>
      <c r="AL51">
        <f t="shared" si="5"/>
        <v>0</v>
      </c>
      <c r="BG51">
        <f t="shared" si="7"/>
        <v>75</v>
      </c>
      <c r="BH51">
        <f t="shared" si="8"/>
        <v>0</v>
      </c>
    </row>
    <row r="52" spans="1:60" x14ac:dyDescent="0.3">
      <c r="A52">
        <v>51</v>
      </c>
      <c r="B52" t="s">
        <v>665</v>
      </c>
      <c r="C52" t="s">
        <v>672</v>
      </c>
      <c r="D52" t="s">
        <v>673</v>
      </c>
      <c r="E52">
        <v>4000000</v>
      </c>
      <c r="F52">
        <v>10</v>
      </c>
      <c r="G52" t="s">
        <v>674</v>
      </c>
      <c r="H52">
        <v>2000000</v>
      </c>
      <c r="I52">
        <v>20</v>
      </c>
      <c r="J52">
        <v>0</v>
      </c>
      <c r="K52">
        <v>0</v>
      </c>
      <c r="L52" t="s">
        <v>86</v>
      </c>
      <c r="M52" t="s">
        <v>84</v>
      </c>
      <c r="N52" t="s">
        <v>84</v>
      </c>
      <c r="O52" t="s">
        <v>84</v>
      </c>
      <c r="P52" t="s">
        <v>84</v>
      </c>
      <c r="Q52" t="s">
        <v>85</v>
      </c>
      <c r="R52" t="s">
        <v>85</v>
      </c>
      <c r="S52">
        <f t="shared" si="1"/>
        <v>2</v>
      </c>
      <c r="T52">
        <f t="shared" si="2"/>
        <v>2</v>
      </c>
      <c r="U52" t="s">
        <v>270</v>
      </c>
      <c r="V52" t="s">
        <v>670</v>
      </c>
      <c r="W52" t="s">
        <v>671</v>
      </c>
      <c r="AB52" t="s">
        <v>247</v>
      </c>
      <c r="AC52" s="6" t="s">
        <v>666</v>
      </c>
      <c r="AD52" s="6" t="s">
        <v>668</v>
      </c>
      <c r="AE52" s="6" t="s">
        <v>667</v>
      </c>
      <c r="AF52" s="6" t="s">
        <v>666</v>
      </c>
      <c r="AG52" s="6" t="s">
        <v>666</v>
      </c>
      <c r="AH52" s="6" t="s">
        <v>666</v>
      </c>
      <c r="AI52" t="s">
        <v>675</v>
      </c>
      <c r="AJ52" t="s">
        <v>669</v>
      </c>
      <c r="AK52">
        <f t="shared" si="4"/>
        <v>4</v>
      </c>
      <c r="AL52">
        <f t="shared" si="5"/>
        <v>1</v>
      </c>
      <c r="BG52">
        <f t="shared" si="7"/>
        <v>40</v>
      </c>
      <c r="BH52">
        <f t="shared" si="8"/>
        <v>20</v>
      </c>
    </row>
    <row r="53" spans="1:60" x14ac:dyDescent="0.3">
      <c r="A53">
        <v>52</v>
      </c>
      <c r="B53" t="s">
        <v>676</v>
      </c>
      <c r="C53" t="s">
        <v>680</v>
      </c>
      <c r="D53" t="s">
        <v>679</v>
      </c>
      <c r="E53">
        <v>5000000</v>
      </c>
      <c r="F53">
        <v>5</v>
      </c>
      <c r="G53" t="s">
        <v>681</v>
      </c>
      <c r="H53">
        <v>5000000</v>
      </c>
      <c r="I53">
        <v>20</v>
      </c>
      <c r="J53">
        <v>0</v>
      </c>
      <c r="K53">
        <v>0</v>
      </c>
      <c r="L53" t="s">
        <v>86</v>
      </c>
      <c r="M53" t="s">
        <v>84</v>
      </c>
      <c r="N53" t="s">
        <v>85</v>
      </c>
      <c r="O53" t="s">
        <v>84</v>
      </c>
      <c r="P53" t="s">
        <v>84</v>
      </c>
      <c r="Q53" t="s">
        <v>84</v>
      </c>
      <c r="R53" t="s">
        <v>84</v>
      </c>
      <c r="S53">
        <f t="shared" si="1"/>
        <v>1</v>
      </c>
      <c r="T53">
        <f t="shared" si="2"/>
        <v>1</v>
      </c>
      <c r="U53" t="s">
        <v>271</v>
      </c>
      <c r="V53" t="s">
        <v>677</v>
      </c>
      <c r="AB53" t="s">
        <v>211</v>
      </c>
      <c r="AC53" s="6" t="s">
        <v>678</v>
      </c>
      <c r="AD53" s="6" t="s">
        <v>678</v>
      </c>
      <c r="AE53" s="6" t="s">
        <v>678</v>
      </c>
      <c r="AF53" s="6" t="s">
        <v>678</v>
      </c>
      <c r="AG53" s="6" t="s">
        <v>678</v>
      </c>
      <c r="AH53" s="6" t="s">
        <v>678</v>
      </c>
      <c r="AI53" t="s">
        <v>11</v>
      </c>
      <c r="AJ53" t="s">
        <v>677</v>
      </c>
      <c r="AK53">
        <f t="shared" si="4"/>
        <v>10</v>
      </c>
      <c r="AL53">
        <f t="shared" si="5"/>
        <v>2.5</v>
      </c>
      <c r="BG53">
        <f t="shared" si="7"/>
        <v>50</v>
      </c>
      <c r="BH53">
        <f t="shared" si="8"/>
        <v>50</v>
      </c>
    </row>
    <row r="54" spans="1:60" x14ac:dyDescent="0.3">
      <c r="A54">
        <v>53</v>
      </c>
      <c r="B54" t="s">
        <v>682</v>
      </c>
      <c r="C54" t="s">
        <v>692</v>
      </c>
      <c r="D54" s="2" t="s">
        <v>70</v>
      </c>
      <c r="E54">
        <v>10000000</v>
      </c>
      <c r="F54">
        <v>1</v>
      </c>
      <c r="G54" t="s">
        <v>693</v>
      </c>
      <c r="H54">
        <v>10000000</v>
      </c>
      <c r="I54">
        <v>1</v>
      </c>
      <c r="J54">
        <v>0</v>
      </c>
      <c r="K54">
        <v>0</v>
      </c>
      <c r="L54" t="s">
        <v>86</v>
      </c>
      <c r="M54" t="s">
        <v>84</v>
      </c>
      <c r="N54" t="s">
        <v>84</v>
      </c>
      <c r="O54" t="s">
        <v>84</v>
      </c>
      <c r="P54" t="s">
        <v>84</v>
      </c>
      <c r="Q54" t="s">
        <v>85</v>
      </c>
      <c r="R54" t="s">
        <v>84</v>
      </c>
      <c r="S54">
        <f t="shared" si="1"/>
        <v>1</v>
      </c>
      <c r="T54">
        <f t="shared" si="2"/>
        <v>3</v>
      </c>
      <c r="U54" t="s">
        <v>272</v>
      </c>
      <c r="V54" t="s">
        <v>683</v>
      </c>
      <c r="W54" t="s">
        <v>684</v>
      </c>
      <c r="X54" t="s">
        <v>685</v>
      </c>
      <c r="AB54" t="s">
        <v>245</v>
      </c>
      <c r="AC54" s="6" t="s">
        <v>687</v>
      </c>
      <c r="AD54" s="6" t="s">
        <v>691</v>
      </c>
      <c r="AE54" s="6" t="s">
        <v>690</v>
      </c>
      <c r="AF54" s="6" t="s">
        <v>689</v>
      </c>
      <c r="AG54" s="6" t="s">
        <v>688</v>
      </c>
      <c r="AH54" s="6" t="s">
        <v>687</v>
      </c>
      <c r="AI54" t="s">
        <v>14</v>
      </c>
      <c r="AJ54" t="s">
        <v>686</v>
      </c>
      <c r="AK54">
        <f t="shared" si="4"/>
        <v>100</v>
      </c>
      <c r="AL54">
        <f t="shared" si="5"/>
        <v>100</v>
      </c>
      <c r="BG54">
        <f t="shared" si="7"/>
        <v>100</v>
      </c>
      <c r="BH54">
        <f t="shared" si="8"/>
        <v>100</v>
      </c>
    </row>
    <row r="55" spans="1:60" x14ac:dyDescent="0.3">
      <c r="A55">
        <v>54</v>
      </c>
      <c r="B55" t="s">
        <v>694</v>
      </c>
      <c r="C55" t="s">
        <v>701</v>
      </c>
      <c r="D55" t="s">
        <v>679</v>
      </c>
      <c r="E55">
        <v>5000000</v>
      </c>
      <c r="F55">
        <v>5</v>
      </c>
      <c r="G55" t="s">
        <v>702</v>
      </c>
      <c r="H55">
        <v>2500000</v>
      </c>
      <c r="I55">
        <v>5</v>
      </c>
      <c r="J55">
        <v>2500000</v>
      </c>
      <c r="K55">
        <v>12</v>
      </c>
      <c r="L55" t="s">
        <v>86</v>
      </c>
      <c r="M55" t="s">
        <v>84</v>
      </c>
      <c r="N55" t="s">
        <v>84</v>
      </c>
      <c r="O55" t="s">
        <v>84</v>
      </c>
      <c r="P55" t="s">
        <v>84</v>
      </c>
      <c r="Q55" t="s">
        <v>84</v>
      </c>
      <c r="R55" t="s">
        <v>85</v>
      </c>
      <c r="S55">
        <f t="shared" si="1"/>
        <v>1</v>
      </c>
      <c r="T55">
        <f t="shared" si="2"/>
        <v>2</v>
      </c>
      <c r="U55" t="s">
        <v>274</v>
      </c>
      <c r="V55" t="s">
        <v>698</v>
      </c>
      <c r="W55" t="s">
        <v>699</v>
      </c>
      <c r="AB55" t="s">
        <v>211</v>
      </c>
      <c r="AC55" s="6" t="s">
        <v>695</v>
      </c>
      <c r="AD55" s="6" t="s">
        <v>695</v>
      </c>
      <c r="AE55" s="6" t="s">
        <v>697</v>
      </c>
      <c r="AF55" s="6" t="s">
        <v>696</v>
      </c>
      <c r="AG55" s="6" t="s">
        <v>695</v>
      </c>
      <c r="AH55" s="6" t="s">
        <v>695</v>
      </c>
      <c r="AI55" t="s">
        <v>83</v>
      </c>
      <c r="AJ55" t="s">
        <v>700</v>
      </c>
      <c r="AK55">
        <f t="shared" si="4"/>
        <v>10</v>
      </c>
      <c r="AL55">
        <f t="shared" si="5"/>
        <v>5</v>
      </c>
      <c r="BG55">
        <f t="shared" si="7"/>
        <v>50</v>
      </c>
      <c r="BH55">
        <f t="shared" si="8"/>
        <v>25</v>
      </c>
    </row>
    <row r="56" spans="1:60" x14ac:dyDescent="0.3">
      <c r="A56">
        <v>55</v>
      </c>
      <c r="B56" t="s">
        <v>703</v>
      </c>
      <c r="C56" t="s">
        <v>704</v>
      </c>
      <c r="D56" s="2" t="s">
        <v>82</v>
      </c>
      <c r="E56">
        <v>10000000</v>
      </c>
      <c r="F56">
        <v>10</v>
      </c>
      <c r="G56" t="s">
        <v>73</v>
      </c>
      <c r="H56">
        <v>0</v>
      </c>
      <c r="I56">
        <v>0</v>
      </c>
      <c r="J56">
        <v>0</v>
      </c>
      <c r="K56">
        <v>0</v>
      </c>
      <c r="L56" t="s">
        <v>73</v>
      </c>
      <c r="M56" t="s">
        <v>84</v>
      </c>
      <c r="N56" t="s">
        <v>84</v>
      </c>
      <c r="O56" t="s">
        <v>84</v>
      </c>
      <c r="P56" t="s">
        <v>84</v>
      </c>
      <c r="Q56" t="s">
        <v>84</v>
      </c>
      <c r="R56" t="s">
        <v>84</v>
      </c>
      <c r="S56">
        <f t="shared" si="1"/>
        <v>0</v>
      </c>
      <c r="T56">
        <f t="shared" si="2"/>
        <v>1</v>
      </c>
      <c r="U56" t="s">
        <v>271</v>
      </c>
      <c r="V56" t="s">
        <v>705</v>
      </c>
      <c r="AB56" t="s">
        <v>190</v>
      </c>
      <c r="AC56" s="6" t="s">
        <v>706</v>
      </c>
      <c r="AD56" s="6" t="s">
        <v>706</v>
      </c>
      <c r="AE56" s="6" t="s">
        <v>706</v>
      </c>
      <c r="AF56" s="6" t="s">
        <v>706</v>
      </c>
      <c r="AG56" s="6" t="s">
        <v>706</v>
      </c>
      <c r="AH56" s="6" t="s">
        <v>706</v>
      </c>
      <c r="AI56" t="s">
        <v>203</v>
      </c>
      <c r="AJ56" t="s">
        <v>705</v>
      </c>
      <c r="AK56">
        <f t="shared" si="4"/>
        <v>10</v>
      </c>
      <c r="AL56">
        <f t="shared" si="5"/>
        <v>0</v>
      </c>
      <c r="BG56">
        <f t="shared" si="7"/>
        <v>100</v>
      </c>
      <c r="BH56">
        <f t="shared" si="8"/>
        <v>0</v>
      </c>
    </row>
  </sheetData>
  <hyperlinks>
    <hyperlink ref="AH2" r:id="rId1" xr:uid="{87BE6E57-0E3D-4D71-A358-CE7620FDC088}"/>
    <hyperlink ref="AG2" r:id="rId2" xr:uid="{17ECA2F0-16A1-4B16-9A60-9B8D6414FA75}"/>
    <hyperlink ref="AF2" r:id="rId3" xr:uid="{9CA29D3C-8D06-4360-8D76-035D43764948}"/>
    <hyperlink ref="AE2" r:id="rId4" xr:uid="{17FEEFC5-9DF2-4C71-A18F-EDB73433A949}"/>
    <hyperlink ref="AC2" r:id="rId5" xr:uid="{3FEA1017-D84B-470F-BA59-8AFB1D32F00B}"/>
    <hyperlink ref="AD2" r:id="rId6" xr:uid="{D47118B9-6288-4852-A653-86D7530CDBB1}"/>
    <hyperlink ref="AH3" r:id="rId7" xr:uid="{655E72FE-7018-4D71-A391-FC2405D441BC}"/>
    <hyperlink ref="AG3" r:id="rId8" xr:uid="{DF4EA697-1BEF-4EE2-9D66-4005C50C3D7B}"/>
    <hyperlink ref="AF3" r:id="rId9" xr:uid="{A549A2CF-F60A-4027-B0F5-990B10B9A61B}"/>
    <hyperlink ref="AE3" r:id="rId10" xr:uid="{355DB5E1-546B-4665-B77F-84C7C907B420}"/>
    <hyperlink ref="AC3" r:id="rId11" xr:uid="{7934DA04-7B99-45F3-8FB7-93F038E06BC9}"/>
    <hyperlink ref="AD3" r:id="rId12" xr:uid="{C15E8734-9784-47A4-9ADE-C5E5D5F9FBE6}"/>
    <hyperlink ref="AH4" r:id="rId13" xr:uid="{5A2E5DBD-5B0C-4198-BD0B-0EF167496061}"/>
    <hyperlink ref="AE4" r:id="rId14" xr:uid="{84F6BEDA-C328-4647-86BC-04B3890232DE}"/>
    <hyperlink ref="AG4" r:id="rId15" xr:uid="{6AD32A54-C120-4FDE-951B-485D009A3EDA}"/>
    <hyperlink ref="AF4" r:id="rId16" xr:uid="{9D995269-CF2E-45AD-AF66-952F3FCED671}"/>
    <hyperlink ref="AC4" r:id="rId17" xr:uid="{6F247020-A971-42DA-AB6D-D52208E8D561}"/>
    <hyperlink ref="AD4" r:id="rId18" xr:uid="{69543E5B-CF11-4BED-908D-1599646DFFE1}"/>
    <hyperlink ref="AH5" r:id="rId19" xr:uid="{B7E21D03-4141-4B3C-B1A2-96AA1411C9D4}"/>
    <hyperlink ref="AE5" r:id="rId20" xr:uid="{980ED2F1-D7A6-4AF1-B62C-5061D599D594}"/>
    <hyperlink ref="AF5" r:id="rId21" xr:uid="{C92A452E-13F8-4B98-8112-73DA85BD60EA}"/>
    <hyperlink ref="AD5" r:id="rId22" xr:uid="{EEFC0497-993A-4A87-9AA2-4B74854C169F}"/>
    <hyperlink ref="AH6" r:id="rId23" xr:uid="{46A92098-D7B0-4D06-98D5-BADF6293C1E9}"/>
    <hyperlink ref="AG6" r:id="rId24" xr:uid="{6D29CF6D-0BD4-445A-B760-C77EB787ED73}"/>
    <hyperlink ref="AE6" r:id="rId25" xr:uid="{C0D54629-E432-4C71-8B4D-993B2D48AF1A}"/>
    <hyperlink ref="AF6" r:id="rId26" xr:uid="{E9863C6A-82E7-4DED-AF33-706FB874A8C1}"/>
    <hyperlink ref="AC6" r:id="rId27" xr:uid="{47E15723-777C-4797-B332-9982FC851BB3}"/>
    <hyperlink ref="AD6" r:id="rId28" xr:uid="{F22E9A12-4664-457A-BE5B-8D4E2CA70555}"/>
    <hyperlink ref="AH7" r:id="rId29" xr:uid="{1743D834-53F4-4C99-A3D5-FCCC916AA2E3}"/>
    <hyperlink ref="AC7" r:id="rId30" xr:uid="{50B1DAE4-4217-4845-B698-18AEDB2C37B2}"/>
    <hyperlink ref="AD7" r:id="rId31" xr:uid="{9FB0A80D-F81C-4149-A7E1-C2552E7E574D}"/>
    <hyperlink ref="AE7" r:id="rId32" xr:uid="{C13FD370-EDB0-4A39-BE28-4E643AF55E83}"/>
    <hyperlink ref="AH8" r:id="rId33" xr:uid="{6A7038A5-DBAA-4D93-8F2C-42E6C451F806}"/>
    <hyperlink ref="AG8" r:id="rId34" xr:uid="{22ADED78-F70C-4F34-8FE6-D28607685EFF}"/>
    <hyperlink ref="AD8" r:id="rId35" xr:uid="{7088628D-4F1A-4EB0-8484-557365164588}"/>
    <hyperlink ref="AE8" r:id="rId36" xr:uid="{685ABCE0-D2F1-4A4A-A07D-1E58F7611D24}"/>
    <hyperlink ref="AF8" r:id="rId37" xr:uid="{B2A7D0F4-9A51-49CF-95F3-29F6BE23865F}"/>
    <hyperlink ref="AH9" r:id="rId38" xr:uid="{02A1334F-4877-4E82-B702-E0C905E80614}"/>
    <hyperlink ref="AC9" r:id="rId39" xr:uid="{27392987-8016-45ED-B53C-73F34E1972DC}"/>
    <hyperlink ref="AF9" r:id="rId40" xr:uid="{B45876F6-0E34-4FBE-B364-3EDB6AE2872A}"/>
    <hyperlink ref="AE9" r:id="rId41" xr:uid="{CE653B62-CE79-457B-9E38-3B223B458A74}"/>
    <hyperlink ref="AD9" r:id="rId42" xr:uid="{68726B81-C606-4669-8D23-43358F36EAA6}"/>
    <hyperlink ref="AH10" r:id="rId43" xr:uid="{533AEC1F-3AB8-464E-9299-8253AD71140B}"/>
    <hyperlink ref="AG10" r:id="rId44" xr:uid="{F88401B9-283F-4EB7-ABFE-F9C438711EA6}"/>
    <hyperlink ref="AF10" r:id="rId45" xr:uid="{FE78B4B3-7585-4494-B583-01E05D7421F3}"/>
    <hyperlink ref="AE10" r:id="rId46" xr:uid="{13E1334E-C06F-42F9-B1BA-9642B0416DF1}"/>
    <hyperlink ref="AH11" r:id="rId47" xr:uid="{0BFF9A6A-7939-41DD-838C-9144070014B1}"/>
    <hyperlink ref="AF11" r:id="rId48" xr:uid="{406560FD-3265-466A-9788-6DEADD12EF13}"/>
    <hyperlink ref="AC11" r:id="rId49" xr:uid="{41353D9A-CD04-43BE-8F2E-F79A080382D4}"/>
    <hyperlink ref="AE11" r:id="rId50" xr:uid="{A69CC37E-3A6D-4588-9849-E41D4D4B560D}"/>
    <hyperlink ref="AD11" r:id="rId51" xr:uid="{83BF411B-1FE0-43CC-AB48-2CFD0E0A2A9F}"/>
    <hyperlink ref="AH12" r:id="rId52" xr:uid="{D73B6E66-C1AB-4B66-84B3-2AD67784F585}"/>
    <hyperlink ref="AF12" r:id="rId53" xr:uid="{759B24E5-E2E8-4268-9481-2D4B280CBA63}"/>
    <hyperlink ref="AE12" r:id="rId54" xr:uid="{AA7587A6-035A-4100-A3C6-4E0F186D8478}"/>
    <hyperlink ref="AC12" r:id="rId55" xr:uid="{5539006F-38A1-43D4-B570-D2F07AD64B2B}"/>
    <hyperlink ref="AD12" r:id="rId56" xr:uid="{3CBE932E-B189-47B9-A725-97B89E8EF7D1}"/>
    <hyperlink ref="AH13" r:id="rId57" xr:uid="{E9C1F838-CBE3-4CCA-B123-CB72C1F96489}"/>
    <hyperlink ref="AG13" r:id="rId58" xr:uid="{BEA82482-11ED-4981-B984-BCAA20D0B6D8}"/>
    <hyperlink ref="AF13" r:id="rId59" xr:uid="{FEFD983A-2B46-4FC2-B216-522833DCC611}"/>
    <hyperlink ref="AE13" r:id="rId60" xr:uid="{8BCC2981-839B-4EAC-BD8D-97CE98361865}"/>
    <hyperlink ref="AD13" r:id="rId61" xr:uid="{C431E7F9-6D13-46D9-A5D1-170A295915F9}"/>
    <hyperlink ref="AC13" r:id="rId62" xr:uid="{1CB435DA-B836-4F4B-8A99-1B6B2EB4E579}"/>
    <hyperlink ref="AH14" r:id="rId63" xr:uid="{38DC0149-715F-40D2-BED1-671FEC5116F3}"/>
    <hyperlink ref="AG14" r:id="rId64" xr:uid="{AD4A0E7F-3300-4EBD-85A5-DA373B5335D7}"/>
    <hyperlink ref="AE14" r:id="rId65" xr:uid="{E077C48B-B749-40C4-8F06-F21414C2AC01}"/>
    <hyperlink ref="AF14" r:id="rId66" xr:uid="{AFDBA344-83AE-4F43-9595-63C8100E9477}"/>
    <hyperlink ref="AD14" r:id="rId67" xr:uid="{F54C24CA-E3DD-4A4C-8599-7C47A4342FD0}"/>
    <hyperlink ref="AH15" r:id="rId68" xr:uid="{F56B3EAC-2912-4473-944F-759FE041B7A7}"/>
    <hyperlink ref="AG15" r:id="rId69" xr:uid="{189864FC-161C-4FB8-9B60-8964CA709160}"/>
    <hyperlink ref="AF15" r:id="rId70" xr:uid="{F751A155-E3B2-4574-9CBC-B9DA643BD801}"/>
    <hyperlink ref="AE15" r:id="rId71" xr:uid="{7FD604AB-DBB2-424F-8C0A-236A4FCB0122}"/>
    <hyperlink ref="AD15" r:id="rId72" xr:uid="{830D7ED3-DBCE-4200-941D-BC67E6D1048B}"/>
    <hyperlink ref="AC15" r:id="rId73" xr:uid="{04998A92-6152-4854-8179-D3C723557B18}"/>
    <hyperlink ref="AF16" r:id="rId74" xr:uid="{6C35831B-F82B-4084-A182-ACAC60DF0EF9}"/>
    <hyperlink ref="AH16" r:id="rId75" xr:uid="{64AA290D-284F-4D71-9597-498C89103DA9}"/>
    <hyperlink ref="AC16" r:id="rId76" xr:uid="{DE3B13DF-341C-48F1-81E3-856EEEDB5768}"/>
    <hyperlink ref="AE16" r:id="rId77" xr:uid="{1230256E-D3D5-4CAD-861A-4251F080B526}"/>
    <hyperlink ref="AD16" r:id="rId78" xr:uid="{3DA3ED37-07F8-4ED3-900C-FC82FF2D05D2}"/>
    <hyperlink ref="AG5" r:id="rId79" xr:uid="{5BCE39B3-EEA6-414E-9982-D99B1615957C}"/>
    <hyperlink ref="AC5" r:id="rId80" xr:uid="{9A190B3F-D7B9-4747-A966-8AE5845CCC81}"/>
    <hyperlink ref="AG7" r:id="rId81" xr:uid="{A14266B7-819B-446A-B536-2F89DDDFCB15}"/>
    <hyperlink ref="AF7" r:id="rId82" xr:uid="{82013CE7-588F-44E3-BE90-EF7C21792C46}"/>
    <hyperlink ref="AC8" r:id="rId83" xr:uid="{E7C24AAC-9383-49C9-BF5E-C05E67E9F463}"/>
    <hyperlink ref="AD10" r:id="rId84" xr:uid="{E4447B91-9E5A-46A9-8DAC-B016A5428D1F}"/>
    <hyperlink ref="AC10" r:id="rId85" xr:uid="{3341AE68-96D0-4F6C-BE0A-313F964460A8}"/>
    <hyperlink ref="AG11" r:id="rId86" xr:uid="{4425E7DA-BD81-4057-B9DC-445E99898864}"/>
    <hyperlink ref="AG12" r:id="rId87" xr:uid="{CD720F4E-73B3-4EC0-B920-5A0E13676EB3}"/>
    <hyperlink ref="AC14" r:id="rId88" xr:uid="{DE6EE6C9-71F4-4596-95FE-3FDED3B24E39}"/>
    <hyperlink ref="AG16" r:id="rId89" xr:uid="{2FEC43B7-C96F-4320-94CF-FD9777C1C223}"/>
    <hyperlink ref="AH17" r:id="rId90" xr:uid="{CD74F6D7-91D5-402B-B0FA-2EF3AB3183C0}"/>
    <hyperlink ref="AF17" r:id="rId91" xr:uid="{05D8FF2F-2134-4713-BCA5-E3DA59332808}"/>
    <hyperlink ref="AE17" r:id="rId92" xr:uid="{740AD28C-7E68-4844-8C07-3DDEEA7CA4D2}"/>
    <hyperlink ref="AC17" r:id="rId93" xr:uid="{880BEED5-E662-4A9B-87DF-63898463F385}"/>
    <hyperlink ref="AD17" r:id="rId94" xr:uid="{B0E1C1B6-A5A5-4E6D-96AC-866146775635}"/>
    <hyperlink ref="AG17" r:id="rId95" xr:uid="{B4687576-9244-4E94-B61C-8B9F5CB26197}"/>
    <hyperlink ref="AH18" r:id="rId96" xr:uid="{88B02E71-B062-47DE-82E5-DE68EC20CABA}"/>
    <hyperlink ref="AF18" r:id="rId97" xr:uid="{6769E244-A963-4594-A0BA-1F3CF823E076}"/>
    <hyperlink ref="AE18" r:id="rId98" xr:uid="{35B37D5E-DAC1-4CEF-ABC4-383D2B9E1771}"/>
    <hyperlink ref="AC18" r:id="rId99" xr:uid="{D651767C-42E6-4642-99CF-5D11D8228494}"/>
    <hyperlink ref="AD18" r:id="rId100" xr:uid="{6CE93D7C-06A7-4840-BC8E-EFE8B31F2E85}"/>
    <hyperlink ref="AG18" r:id="rId101" xr:uid="{F0075616-DA5D-4D2F-ADD8-40D1197920F3}"/>
    <hyperlink ref="AH19" r:id="rId102" xr:uid="{69556C4F-1EC0-4412-AC64-F06B056F0934}"/>
    <hyperlink ref="AE19" r:id="rId103" xr:uid="{31F4C284-C220-4E52-BD26-F017E44CA9D4}"/>
    <hyperlink ref="AF19" r:id="rId104" xr:uid="{A99B8CAD-E180-4116-8987-9D501D65FE6C}"/>
    <hyperlink ref="AC19" r:id="rId105" xr:uid="{AD07CC9D-AB11-41C7-9567-B1C9920669D5}"/>
    <hyperlink ref="AD19" r:id="rId106" xr:uid="{54337246-83AF-4E6F-8E89-B6BEE801F13C}"/>
    <hyperlink ref="AG19" r:id="rId107" xr:uid="{6C9D9B4D-01EF-4334-9C77-D62B105314E5}"/>
    <hyperlink ref="AG9" r:id="rId108" xr:uid="{EF90CFC8-1B0C-419E-9FEE-22DFB70336C1}"/>
    <hyperlink ref="AH20" r:id="rId109" xr:uid="{F9A71871-1AEF-4770-9CFA-FA705B781E6A}"/>
    <hyperlink ref="AG20" r:id="rId110" xr:uid="{A70DCFB5-4803-4816-8166-25C8621E47F4}"/>
    <hyperlink ref="AF20" r:id="rId111" xr:uid="{28228CE7-8831-4EE6-B0D4-E6AE143370BF}"/>
    <hyperlink ref="AE20" r:id="rId112" xr:uid="{E5FDB21A-5135-45A6-906A-63836D61E2AC}"/>
    <hyperlink ref="AD20" r:id="rId113" xr:uid="{402E4943-6A28-4B45-B78D-8065B182F202}"/>
    <hyperlink ref="AC20" r:id="rId114" xr:uid="{464DFC8F-9442-455E-BA3B-D78FFB70B239}"/>
    <hyperlink ref="AH21" r:id="rId115" xr:uid="{7579159A-CA46-4EF1-91D6-0B7BD15DD312}"/>
    <hyperlink ref="AE21" r:id="rId116" xr:uid="{726A0F9D-A174-4943-A78B-EB793AEFE39C}"/>
    <hyperlink ref="AF21" r:id="rId117" xr:uid="{3AFD2E78-3C2F-4C86-BCFA-93F03C8B0429}"/>
    <hyperlink ref="AG21" r:id="rId118" xr:uid="{F21F0A70-7DFE-4E40-A879-DFBB870ADBE1}"/>
    <hyperlink ref="AC21" r:id="rId119" xr:uid="{65870480-A23F-484A-A605-E5F61027C6A8}"/>
    <hyperlink ref="AD21" r:id="rId120" xr:uid="{587BFA9A-0A39-4024-8BE6-A0CE2354D2AA}"/>
    <hyperlink ref="AH22" r:id="rId121" xr:uid="{F3CEE5EB-C6D4-47F9-81E3-1AEF33D37F1F}"/>
    <hyperlink ref="AG22" r:id="rId122" xr:uid="{AE656E3F-8AA5-4456-9098-BB41CDF2BC64}"/>
    <hyperlink ref="AF22" r:id="rId123" xr:uid="{D61CF161-FC43-42BE-90BA-C6FC7181E1A5}"/>
    <hyperlink ref="AE22" r:id="rId124" xr:uid="{701A552C-F56F-44CE-AB71-47C634C4A8EC}"/>
    <hyperlink ref="AC22" r:id="rId125" xr:uid="{E893A4DC-20B4-4084-AB9D-4F06D84F91C5}"/>
    <hyperlink ref="AD22" r:id="rId126" xr:uid="{966A1D77-5787-4B86-9055-E0D8B2D84DA4}"/>
    <hyperlink ref="AH23" r:id="rId127" xr:uid="{0EC99FDC-BDFE-4B74-B053-76C8AECD1DB3}"/>
    <hyperlink ref="AG23" r:id="rId128" xr:uid="{83F245A2-1828-484D-8C4B-D59DCBCC114A}"/>
    <hyperlink ref="AF23" r:id="rId129" xr:uid="{5C7BE93C-60B5-488D-9CB5-4B637832FFF7}"/>
    <hyperlink ref="AC23" r:id="rId130" xr:uid="{FEC287D0-882C-44F3-885D-89CD23EA97D4}"/>
    <hyperlink ref="AD23" r:id="rId131" xr:uid="{97B8412E-1775-457D-BE1A-D8F5D99BCABD}"/>
    <hyperlink ref="AE23" r:id="rId132" xr:uid="{48FD2C95-DF0A-4FB5-9913-6058B0660D3D}"/>
    <hyperlink ref="AH24" r:id="rId133" xr:uid="{32F0D57F-D355-422A-868B-074A5674B543}"/>
    <hyperlink ref="AF24" r:id="rId134" xr:uid="{FC769496-C3CE-4B70-92FA-6BC111102D9C}"/>
    <hyperlink ref="AE24" r:id="rId135" xr:uid="{D9D98E96-422E-454C-8EF7-6F6DE6715CA3}"/>
    <hyperlink ref="AD24" r:id="rId136" xr:uid="{25B7214E-8C63-40B1-A6E9-3DE7AAB3BD23}"/>
    <hyperlink ref="AC24" r:id="rId137" xr:uid="{CC6F8EEE-1837-4E12-A577-AF2A10CB4AA5}"/>
    <hyperlink ref="AG24" r:id="rId138" xr:uid="{8F44F0F1-E48E-4DBD-8C4E-7A953E0645D2}"/>
    <hyperlink ref="AH25" r:id="rId139" xr:uid="{E0A8CA91-DC21-4ACA-B705-0864CAEADB30}"/>
    <hyperlink ref="AE25" r:id="rId140" xr:uid="{C696BD66-78BD-4C90-A3E9-8D8CFEF79AFA}"/>
    <hyperlink ref="AF25" r:id="rId141" xr:uid="{75A92BA2-CC11-4C41-BFCB-25D7E4FD1FAB}"/>
    <hyperlink ref="AG25" r:id="rId142" xr:uid="{9E5A2230-B69E-4021-A6A3-31F58E82757C}"/>
    <hyperlink ref="AC25" r:id="rId143" xr:uid="{29FD098A-55EC-4803-BF25-BE6A35C5547A}"/>
    <hyperlink ref="AD25" r:id="rId144" xr:uid="{A288BDB8-1FD3-436E-A6C1-C785FD3C86B1}"/>
    <hyperlink ref="AH26" r:id="rId145" xr:uid="{E998FE3F-2CED-4AC2-B919-D4D9810B0577}"/>
    <hyperlink ref="AG26" r:id="rId146" xr:uid="{623F479D-B418-4E69-BF0F-0F0EFE87ADC4}"/>
    <hyperlink ref="AF26" r:id="rId147" xr:uid="{E7E473D0-047A-4FBD-9392-4AD1B983E9FE}"/>
    <hyperlink ref="AE26" r:id="rId148" xr:uid="{631CEBD3-0D0B-40FF-8F48-32F16EE3FAE1}"/>
    <hyperlink ref="AC26" r:id="rId149" xr:uid="{EA507F9E-3C24-4F9B-BD19-A43A21CFF48D}"/>
    <hyperlink ref="AD26" r:id="rId150" xr:uid="{2B32780F-74C3-49C6-95E1-373289712EFA}"/>
    <hyperlink ref="AH27" r:id="rId151" xr:uid="{1C415FEC-93FF-412A-BA8E-E236ADE31C51}"/>
    <hyperlink ref="AF27" r:id="rId152" xr:uid="{DB07D93F-1109-4CE4-85E2-5042F7B8F26F}"/>
    <hyperlink ref="AE27" r:id="rId153" xr:uid="{BE4704A0-48E8-4AB5-B428-DFEE0726686F}"/>
    <hyperlink ref="AD27" r:id="rId154" xr:uid="{B1B6F811-35B8-4195-A410-61FC77AAD5B0}"/>
    <hyperlink ref="AG27" r:id="rId155" xr:uid="{C6E8B95E-6A21-4ECC-9D73-8E987D175229}"/>
    <hyperlink ref="AC27" r:id="rId156" xr:uid="{0A3A7DCD-B7E7-4E98-AEA1-97617B4BC5D2}"/>
    <hyperlink ref="AH28" r:id="rId157" xr:uid="{46E452FF-081B-4FFE-9AB5-1783CA48038B}"/>
    <hyperlink ref="AD28" r:id="rId158" xr:uid="{290F5BDF-496C-422F-9706-60B4D5451A04}"/>
    <hyperlink ref="AG28" r:id="rId159" xr:uid="{63D5824A-1B9D-4308-99D8-B93DD8036062}"/>
    <hyperlink ref="AF28" r:id="rId160" xr:uid="{3D951EEC-001B-4B9A-9BE8-58EBCB9F1B8B}"/>
    <hyperlink ref="AE28" r:id="rId161" xr:uid="{D45C7DC6-84B0-416E-9E1C-82D47A08C0CE}"/>
    <hyperlink ref="AC28" r:id="rId162" xr:uid="{615624B8-8D87-4237-8E7D-89744B28913E}"/>
    <hyperlink ref="AH29" r:id="rId163" xr:uid="{D3B03CC7-FA95-40F2-81E5-A1EB324C71E2}"/>
    <hyperlink ref="AD29" r:id="rId164" xr:uid="{5FF2B09C-EAEA-4C9D-AB32-106AC0D00FA0}"/>
    <hyperlink ref="AG29" r:id="rId165" xr:uid="{58FDDCE2-53CA-47EE-A9CA-F949A3FE351E}"/>
    <hyperlink ref="AE29" r:id="rId166" xr:uid="{BD79A693-3BB3-4078-9D6A-C048CF8F8FCB}"/>
    <hyperlink ref="AF29" r:id="rId167" xr:uid="{075F23AB-82A3-4FA3-B04C-BCC9E1FF17B9}"/>
    <hyperlink ref="AC29" r:id="rId168" xr:uid="{ED9343C6-9FAF-4ECC-9BAE-83553E411D32}"/>
    <hyperlink ref="AH30" r:id="rId169" xr:uid="{3345D159-6692-43A3-8CEA-B7F763A5D264}"/>
    <hyperlink ref="AG30" r:id="rId170" xr:uid="{7433BDB2-4EEF-4377-80B3-F0F3837308D3}"/>
    <hyperlink ref="AD30" r:id="rId171" xr:uid="{B1249335-AA50-4CAF-ADE7-E2574D59DD57}"/>
    <hyperlink ref="AE30" r:id="rId172" xr:uid="{643F35B3-FE71-4AE0-BDDA-6A9276AE4354}"/>
    <hyperlink ref="AC30" r:id="rId173" xr:uid="{2E100EE9-65CA-493F-880F-46018C090CE6}"/>
    <hyperlink ref="AF30" r:id="rId174" xr:uid="{5DF248FE-1644-474F-BFDC-F3993B608B00}"/>
    <hyperlink ref="AH31" r:id="rId175" xr:uid="{F5396B2D-44C3-4DA2-AC36-4F2B5C516C9B}"/>
    <hyperlink ref="AG31" r:id="rId176" xr:uid="{37974435-2C4D-4517-83BC-302D06040DBA}"/>
    <hyperlink ref="AF31" r:id="rId177" xr:uid="{2DF5B699-D589-41DD-B645-402E6A9EC55B}"/>
    <hyperlink ref="AE31" r:id="rId178" xr:uid="{659C3E70-393F-4E83-B37A-41AE08850B3C}"/>
    <hyperlink ref="AC31" r:id="rId179" xr:uid="{C957BA4E-6EBF-45E0-BDF3-BE0EE7B3F299}"/>
    <hyperlink ref="AD31" r:id="rId180" xr:uid="{2ACEC19B-1400-4F53-9021-7BE3B3C316D8}"/>
    <hyperlink ref="AH32" r:id="rId181" xr:uid="{06064A3C-889A-479B-8901-E7EC94D45DC8}"/>
    <hyperlink ref="AF32" r:id="rId182" xr:uid="{E5C76F42-DE6A-4D59-A913-38BD75020175}"/>
    <hyperlink ref="AE32" r:id="rId183" xr:uid="{73EC29D2-60B4-4573-85C9-2817FE297E6C}"/>
    <hyperlink ref="AD32" r:id="rId184" xr:uid="{12A43C2D-3520-4DF6-9A19-948214AF9BD1}"/>
    <hyperlink ref="AG32" r:id="rId185" xr:uid="{0F053CDC-4AD2-46D3-B8B0-FCB933775968}"/>
    <hyperlink ref="AC32" r:id="rId186" xr:uid="{F7102AAC-2268-4F26-9450-3A7CD950FEDD}"/>
    <hyperlink ref="AH33" r:id="rId187" xr:uid="{86658B74-E4F4-45A1-B61F-32039F46E7F6}"/>
    <hyperlink ref="AG33" r:id="rId188" xr:uid="{5B27311E-4791-4F3B-9373-9FEBD2688C88}"/>
    <hyperlink ref="AE33" r:id="rId189" xr:uid="{EF43143E-B637-448D-96A9-6A08531AE3B2}"/>
    <hyperlink ref="AF33" r:id="rId190" xr:uid="{EDABD84B-FE4F-42CD-8B88-CA9915DF61CC}"/>
    <hyperlink ref="AC33" r:id="rId191" xr:uid="{0A1CB737-D3E3-4BAD-B4CD-D549BEDF39A9}"/>
    <hyperlink ref="AD33" r:id="rId192" xr:uid="{191A5F52-1378-44B5-BBD2-50131CD87691}"/>
    <hyperlink ref="AH34" r:id="rId193" xr:uid="{779C2498-309D-4B39-B6B6-E296BB3705F3}"/>
    <hyperlink ref="AG34" r:id="rId194" xr:uid="{74C0C030-1F5A-41B7-9BCB-FAA8725A10DF}"/>
    <hyperlink ref="AF34" r:id="rId195" xr:uid="{34103481-88D4-49CE-BEBE-8D64B62060E3}"/>
    <hyperlink ref="AE34" r:id="rId196" xr:uid="{489D0362-2C76-4BE0-BA36-2DCC7BD4485C}"/>
    <hyperlink ref="AC34" r:id="rId197" xr:uid="{F807C618-1695-42BF-A623-0D3036DCD702}"/>
    <hyperlink ref="AD34" r:id="rId198" xr:uid="{C2ED72ED-5A83-4689-88BF-1CA176192FEB}"/>
    <hyperlink ref="AH35" r:id="rId199" xr:uid="{99E1E29C-CF81-49E1-937C-172FB56BB139}"/>
    <hyperlink ref="AE35" r:id="rId200" xr:uid="{2C93C740-A0DA-4BAB-85FB-645BA9A215F6}"/>
    <hyperlink ref="AC35" r:id="rId201" xr:uid="{84F329CB-352B-4346-89CE-F5AC228F6591}"/>
    <hyperlink ref="AG35" r:id="rId202" xr:uid="{4C76E7E6-1653-4794-A2BF-DE3DAA02A7D3}"/>
    <hyperlink ref="AD35" r:id="rId203" xr:uid="{4D8AFCDA-4C7A-45E9-B206-02A5202ADEB8}"/>
    <hyperlink ref="AF35" r:id="rId204" xr:uid="{7C0F025D-8820-4646-A04A-6D495C0CFA3B}"/>
    <hyperlink ref="AH36" r:id="rId205" xr:uid="{B2C4E130-AF2A-484E-8CFD-09E5F452E89E}"/>
    <hyperlink ref="AG36" r:id="rId206" xr:uid="{C2AB4CBB-77F1-440F-BF65-2C514C3BE3A7}"/>
    <hyperlink ref="AF36" r:id="rId207" xr:uid="{763E721F-AF00-44F1-A33A-71051F2AC3F8}"/>
    <hyperlink ref="AE36" r:id="rId208" xr:uid="{AE7A918D-B2C4-4E7C-A11A-2ABEC6DE0859}"/>
    <hyperlink ref="AD36" r:id="rId209" xr:uid="{B8ED356D-53CD-4248-BACB-892328877960}"/>
    <hyperlink ref="AC36" r:id="rId210" xr:uid="{486D27ED-6ADB-4D6C-873C-ECBCA957D31D}"/>
    <hyperlink ref="AH37" r:id="rId211" xr:uid="{65ACE7C0-A559-4A46-9ABC-5F469D314345}"/>
    <hyperlink ref="AG37" r:id="rId212" xr:uid="{1C73105E-4F7B-4A75-929E-24C821CCFA58}"/>
    <hyperlink ref="AF37" r:id="rId213" xr:uid="{BDFBAB4D-8D4F-47D3-82CD-9EF3241A2C23}"/>
    <hyperlink ref="AE37" r:id="rId214" xr:uid="{3521806E-59E3-46A2-BB52-46E3FAE8F342}"/>
    <hyperlink ref="AC37" r:id="rId215" xr:uid="{BF9C934B-7D39-44C8-9D70-675E7190F8CA}"/>
    <hyperlink ref="AD37" r:id="rId216" xr:uid="{4AA40D24-429D-4C8A-B259-565C8FE72C21}"/>
    <hyperlink ref="AH38" r:id="rId217" xr:uid="{9A1A5552-1990-47D3-9558-67C0F2E99A70}"/>
    <hyperlink ref="AG38" r:id="rId218" xr:uid="{905274B1-8FE7-4386-81B4-F8B6168391CB}"/>
    <hyperlink ref="AE38" r:id="rId219" xr:uid="{07AB1EBA-F4F9-48BD-BFD8-3A69F0C6F029}"/>
    <hyperlink ref="AD38" r:id="rId220" xr:uid="{346517DD-ABC9-4958-AD90-427FC5C372AB}"/>
    <hyperlink ref="AC38" r:id="rId221" xr:uid="{6BF2BC93-5C2A-4DBB-9D59-0639E66BAFA9}"/>
    <hyperlink ref="AF38" r:id="rId222" xr:uid="{71086CE4-47BA-4E10-A573-2B6AAB932FE4}"/>
    <hyperlink ref="AH39" r:id="rId223" xr:uid="{51146F7D-75CE-47E7-BE64-93A153217656}"/>
    <hyperlink ref="AF39" r:id="rId224" xr:uid="{08C027CD-1EF4-4E6C-A3A7-2199DF595B94}"/>
    <hyperlink ref="AE39" r:id="rId225" xr:uid="{A2043F54-C81F-4A74-90B9-A5CED87A367F}"/>
    <hyperlink ref="AD39" r:id="rId226" xr:uid="{CED52847-CA9D-4DDE-8284-2D3A380C3CA5}"/>
    <hyperlink ref="AG39" r:id="rId227" xr:uid="{AA9625D5-894B-4C1B-84FC-B05224846520}"/>
    <hyperlink ref="AC39" r:id="rId228" xr:uid="{2DD80C20-968D-4FAC-80FD-9D04DFB020BC}"/>
    <hyperlink ref="AH40" r:id="rId229" xr:uid="{AA24A7BA-BF1A-4E8F-8CEF-A0F76933B2DF}"/>
    <hyperlink ref="AG40" r:id="rId230" xr:uid="{3EECB29E-975E-41D1-B51A-9560299F682F}"/>
    <hyperlink ref="AF40" r:id="rId231" xr:uid="{B7FFE04A-D3E0-42B0-948F-33B878A3660B}"/>
    <hyperlink ref="AE40" r:id="rId232" xr:uid="{4ABDB8D9-8B4C-4180-8C45-3F4223E7FC2F}"/>
    <hyperlink ref="AC40" r:id="rId233" xr:uid="{0EBB95B1-C930-43AE-9F1D-73DAE1268BD9}"/>
    <hyperlink ref="AD40" r:id="rId234" xr:uid="{646CCB0C-90C9-42A7-A93F-D32902C6E50D}"/>
    <hyperlink ref="AH41" r:id="rId235" xr:uid="{D2BD4358-AC75-4C03-BEB0-A3F637990455}"/>
    <hyperlink ref="AF41" r:id="rId236" xr:uid="{A697BF60-40C9-4A38-8154-71D69861B51F}"/>
    <hyperlink ref="AE41" r:id="rId237" xr:uid="{C1EE3D5C-40AC-4483-879D-C0BB53644793}"/>
    <hyperlink ref="AD41" r:id="rId238" xr:uid="{55B3A328-610C-4130-BF34-B86EAA827C1D}"/>
    <hyperlink ref="AC41" r:id="rId239" xr:uid="{9C0AAB68-17D0-401C-A2B8-C2C0B3DAE6A7}"/>
    <hyperlink ref="AG41" r:id="rId240" xr:uid="{426D998B-A00C-4DB2-BDC2-0472906735B0}"/>
    <hyperlink ref="AH42" r:id="rId241" xr:uid="{070E242C-85E1-49D8-BD0B-76E64AA3B38B}"/>
    <hyperlink ref="AD42" r:id="rId242" xr:uid="{C3C81B13-7CF9-4B56-8247-1BB72B77FEAD}"/>
    <hyperlink ref="AE42" r:id="rId243" xr:uid="{F952C826-6D60-4787-A148-09E89122BBFB}"/>
    <hyperlink ref="AC42" r:id="rId244" xr:uid="{CC6E7178-E400-44B7-A00D-574DD961DA10}"/>
    <hyperlink ref="AF42" r:id="rId245" xr:uid="{1745B915-73C7-440F-8EB7-1EBEAADC407A}"/>
    <hyperlink ref="AG42" r:id="rId246" xr:uid="{D9F37817-D233-4362-8177-6A781E78562D}"/>
    <hyperlink ref="AH43" r:id="rId247" xr:uid="{DAD07F87-955F-44C8-895B-FA321BDD26D9}"/>
    <hyperlink ref="AG43" r:id="rId248" xr:uid="{75D2A2F9-68C4-4433-8ACA-1FF66C506F0C}"/>
    <hyperlink ref="AF43" r:id="rId249" xr:uid="{A476A731-44BC-4163-AE14-D41695108FDF}"/>
    <hyperlink ref="AE43" r:id="rId250" xr:uid="{81EF9DC2-78D4-4BE0-AE79-8FF82FD618A8}"/>
    <hyperlink ref="AC43" r:id="rId251" xr:uid="{EACFEDF6-34C1-4980-B9FC-46DD4B184D43}"/>
    <hyperlink ref="AD43" r:id="rId252" xr:uid="{CBEB0BAB-5C3C-4559-A5C3-B10CA71726E2}"/>
    <hyperlink ref="AH44" r:id="rId253" xr:uid="{4813F024-2A23-4C43-B613-4DBEDF116883}"/>
    <hyperlink ref="AF44" r:id="rId254" xr:uid="{E3B35362-79AA-48F4-9FB1-C886E698B6F3}"/>
    <hyperlink ref="AE44" r:id="rId255" xr:uid="{392261AD-382D-49BE-AA1C-4B349CB50D06}"/>
    <hyperlink ref="AD44" r:id="rId256" xr:uid="{E9E553BA-0988-482C-AF35-92BBCC01639D}"/>
    <hyperlink ref="AG44" r:id="rId257" xr:uid="{7F8CC413-CC5D-4A00-AF75-0CF8CE06AC9A}"/>
    <hyperlink ref="AC44" r:id="rId258" xr:uid="{9A288AD3-E2FD-42A9-8378-9A88F0F9E1B4}"/>
    <hyperlink ref="AH45" r:id="rId259" xr:uid="{2D9E42B3-19F2-4FCD-BC53-CDD510831349}"/>
    <hyperlink ref="AF45" r:id="rId260" xr:uid="{EC197615-DB87-426F-8645-84EB2B025C08}"/>
    <hyperlink ref="AE45" r:id="rId261" xr:uid="{7491BFFF-37DD-4D4F-A8DB-7B4565B2610D}"/>
    <hyperlink ref="AC45" r:id="rId262" xr:uid="{B500BAC8-08C1-4DD7-9043-63910C603E36}"/>
    <hyperlink ref="AD45" r:id="rId263" xr:uid="{F22649F9-F880-48CF-9967-E375A0F58493}"/>
    <hyperlink ref="AG45" r:id="rId264" xr:uid="{AAEC2660-02B4-4A39-9B97-0D99C294931F}"/>
    <hyperlink ref="AD46" r:id="rId265" xr:uid="{3156C411-E31A-480F-96A2-9B4C2E868F9D}"/>
    <hyperlink ref="AF46" r:id="rId266" xr:uid="{38225886-A5BA-49BD-A47A-8217A97DB171}"/>
    <hyperlink ref="AC46" r:id="rId267" xr:uid="{89CF28D9-70A4-4898-9FDA-C71483A9CD94}"/>
    <hyperlink ref="AG46" r:id="rId268" xr:uid="{49D3023C-9877-4BD2-AB13-791266325587}"/>
    <hyperlink ref="AH46" r:id="rId269" xr:uid="{0E10EFED-6DD1-4769-BC1C-6261D0106B07}"/>
    <hyperlink ref="AE46" r:id="rId270" xr:uid="{E12ACBE0-D7C0-4F36-9B0C-8580A8617589}"/>
    <hyperlink ref="AH47" r:id="rId271" xr:uid="{79D2BD9A-F60B-4B9A-AC8B-3BE139DA1C6C}"/>
    <hyperlink ref="AE47" r:id="rId272" xr:uid="{E2216F23-09AC-45DF-9001-BC512A80A9B8}"/>
    <hyperlink ref="AD47" r:id="rId273" xr:uid="{5DA14959-CC24-42EC-819F-C4EA3000D0FB}"/>
    <hyperlink ref="AF47" r:id="rId274" xr:uid="{47D4E942-FDEE-43E2-80C6-6E42944D4304}"/>
    <hyperlink ref="AG47" r:id="rId275" xr:uid="{A4C13BB8-9A20-4233-B6EB-89EBDDBFCB5B}"/>
    <hyperlink ref="AC47" r:id="rId276" xr:uid="{29646C78-5F07-4B0B-9F38-2305A6195329}"/>
    <hyperlink ref="AH48" r:id="rId277" xr:uid="{EAC4D120-0332-44E7-A7D4-8F8126C6475A}"/>
    <hyperlink ref="AG48" r:id="rId278" xr:uid="{1329A353-B21B-474A-BC7B-7CFF3863796D}"/>
    <hyperlink ref="AF48" r:id="rId279" xr:uid="{162CAA34-5956-4096-A9B1-42BEC014F479}"/>
    <hyperlink ref="AE48" r:id="rId280" xr:uid="{A1A50CA9-6A71-48F1-93FC-C637AD1C6A76}"/>
    <hyperlink ref="AC48" r:id="rId281" xr:uid="{474245C7-A942-4D8F-9D25-0F557BE2E975}"/>
    <hyperlink ref="AD48" r:id="rId282" xr:uid="{1228EC5A-EBC2-4C60-B400-FAB850DB5DAF}"/>
    <hyperlink ref="AD49" r:id="rId283" xr:uid="{42BD168C-74A4-4AB4-B352-F755B186FC4E}"/>
    <hyperlink ref="AF49" r:id="rId284" xr:uid="{B5E70591-0823-4AD1-817C-035CBE38B383}"/>
    <hyperlink ref="AC49" r:id="rId285" xr:uid="{36E3D7AB-4D86-43CB-966E-3651F71ACEF4}"/>
    <hyperlink ref="AH49" r:id="rId286" xr:uid="{40BFB119-051C-4AA2-B4B3-0D1DE92763F5}"/>
    <hyperlink ref="AG49" r:id="rId287" xr:uid="{B4B24391-6087-499A-8632-CDEEF050D687}"/>
    <hyperlink ref="AE49" r:id="rId288" xr:uid="{328BA14D-92B6-430F-BF79-A367B3FCEA01}"/>
    <hyperlink ref="AH50" r:id="rId289" xr:uid="{07A4D3BE-5839-4F16-B2BA-77165F89104E}"/>
    <hyperlink ref="AG50" r:id="rId290" xr:uid="{3EA10115-99E5-4390-8BB4-30CE36DB457E}"/>
    <hyperlink ref="AF50" r:id="rId291" xr:uid="{ECD214F2-362F-422F-9FDF-29B3FFB9F68B}"/>
    <hyperlink ref="AE50" r:id="rId292" xr:uid="{ED0560E8-508C-4B97-A28A-8DF299828D61}"/>
    <hyperlink ref="AD50" r:id="rId293" xr:uid="{A22EA7EC-CF4E-472D-9A6C-3EE5C9716005}"/>
    <hyperlink ref="AC50" r:id="rId294" xr:uid="{1A0098B6-317A-4970-953F-61A4AB8E2BA9}"/>
    <hyperlink ref="AH51" r:id="rId295" xr:uid="{368E0AC4-AC26-4C87-8C65-99FEE3B7136F}"/>
    <hyperlink ref="AF51" r:id="rId296" xr:uid="{4A5B090B-04E0-4E5C-8F0A-6A2B9DCF0877}"/>
    <hyperlink ref="AE51" r:id="rId297" xr:uid="{F5345F47-AE50-4284-83FF-4B94C34D2FF2}"/>
    <hyperlink ref="AC51" r:id="rId298" xr:uid="{FD9AFF5A-DE3A-47EC-A301-5E6FE8824A5F}"/>
    <hyperlink ref="AG51" r:id="rId299" xr:uid="{99B59C1B-6EEE-4313-831E-934429ACBCEF}"/>
    <hyperlink ref="AD51" r:id="rId300" xr:uid="{7F5A08C7-B860-4FDE-A376-CB616A992456}"/>
    <hyperlink ref="AH52" r:id="rId301" xr:uid="{384BD2BC-911A-41BD-879F-67D18868E75A}"/>
    <hyperlink ref="AE52" r:id="rId302" xr:uid="{FCF3AFBA-7197-45A0-AA52-57C45CEDA2C9}"/>
    <hyperlink ref="AD52" r:id="rId303" xr:uid="{5AE67081-E213-4655-A75E-44C5DE16E44E}"/>
    <hyperlink ref="AC52" r:id="rId304" xr:uid="{69106AFD-5101-4F4A-8D3F-817F798D72E2}"/>
    <hyperlink ref="AF52" r:id="rId305" xr:uid="{EC3AC079-A765-4C69-9955-D4B09CB82A29}"/>
    <hyperlink ref="AG52" r:id="rId306" xr:uid="{A6718519-4D72-44F7-99FD-865E4BD2144F}"/>
    <hyperlink ref="AH53" r:id="rId307" xr:uid="{6F18D272-D13E-4518-A3A2-5B310B33E00B}"/>
    <hyperlink ref="AG53" r:id="rId308" xr:uid="{15BD1346-6590-4D09-9B02-E866132D01FE}"/>
    <hyperlink ref="AF53" r:id="rId309" xr:uid="{2D3F23AC-67A0-40BB-AA27-ADDC435C9B79}"/>
    <hyperlink ref="AE53" r:id="rId310" xr:uid="{1054549F-20B6-48BA-AB93-1DFC24B54B96}"/>
    <hyperlink ref="AD53" r:id="rId311" xr:uid="{D77F0C73-73D7-42EC-9C30-9F8172DC66C4}"/>
    <hyperlink ref="AC53" r:id="rId312" xr:uid="{92BCACDA-BD81-4D15-84CB-24DDE185903E}"/>
    <hyperlink ref="AH54" r:id="rId313" xr:uid="{5F43AFC8-0811-40EB-AE98-D08A67CD9A33}"/>
    <hyperlink ref="AG54" r:id="rId314" xr:uid="{ACA78B21-83BA-4157-ADFC-96C7E6960E22}"/>
    <hyperlink ref="AF54" r:id="rId315" xr:uid="{D2939D49-A73E-46D5-B121-9B573E6A4699}"/>
    <hyperlink ref="AE54" r:id="rId316" xr:uid="{37DA6A7E-6F34-4A68-96C7-FD0DA1056FFD}"/>
    <hyperlink ref="AD54" r:id="rId317" xr:uid="{FA411261-C01E-4499-9789-D1007826BBB9}"/>
    <hyperlink ref="AC54" r:id="rId318" xr:uid="{AFD8DA13-B02D-4E02-AF49-8B44F635F172}"/>
    <hyperlink ref="AH55" r:id="rId319" xr:uid="{F98E4CB7-9150-4C22-9480-4E9F021D5E6D}"/>
    <hyperlink ref="AF55" r:id="rId320" xr:uid="{FF4A87CD-3837-4845-8E41-27D86AF343BC}"/>
    <hyperlink ref="AE55" r:id="rId321" xr:uid="{F924B87F-1A25-4409-BED8-ED2ABD249C4D}"/>
    <hyperlink ref="AG55" r:id="rId322" xr:uid="{157E272F-C42E-47F3-BBF9-8DD4E42C8E8B}"/>
    <hyperlink ref="AD55" r:id="rId323" xr:uid="{7218956A-35AC-4AF2-8BBB-80B93BF63A7F}"/>
    <hyperlink ref="AC55" r:id="rId324" xr:uid="{99538D8A-2B73-484D-BC04-C63A3CA102AD}"/>
    <hyperlink ref="AH56" r:id="rId325" xr:uid="{752C0158-8AE7-4EB9-9FEA-9E88BDB1B7B0}"/>
    <hyperlink ref="AG56" r:id="rId326" xr:uid="{440E8564-3FFD-4D20-969E-1974B5EAC5FE}"/>
    <hyperlink ref="AF56" r:id="rId327" xr:uid="{DA24CDF1-7A74-499F-BABD-9ABE7CDA523E}"/>
    <hyperlink ref="AE56" r:id="rId328" xr:uid="{7F0E5946-5700-495A-A004-55094FD6ED5F}"/>
    <hyperlink ref="AD56" r:id="rId329" xr:uid="{0D961AED-F12A-4768-85CA-2D6CF36BDB5E}"/>
    <hyperlink ref="AC56" r:id="rId330" xr:uid="{E94FA238-C295-468E-9507-348A9DAD6356}"/>
  </hyperlinks>
  <pageMargins left="0.7" right="0.7" top="0.75" bottom="0.75" header="0.3" footer="0.3"/>
  <pageSetup orientation="portrait" horizontalDpi="1200" verticalDpi="1200" r:id="rId33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Lohith Bollineni</dc:creator>
  <cp:lastModifiedBy>Lohith Bollineni</cp:lastModifiedBy>
  <dcterms:created xsi:type="dcterms:W3CDTF">2023-01-08T04:39:29Z</dcterms:created>
  <dcterms:modified xsi:type="dcterms:W3CDTF">2023-01-25T20:28:21Z</dcterms:modified>
</cp:coreProperties>
</file>