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22831F9B-5CB4-47FC-BBAC-A824AE98C8D7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5" i="1" l="1"/>
  <c r="AL105" i="1"/>
  <c r="AK105" i="1"/>
  <c r="T105" i="1"/>
  <c r="S104" i="1"/>
  <c r="AL104" i="1"/>
  <c r="AK104" i="1"/>
  <c r="T104" i="1"/>
  <c r="S103" i="1"/>
  <c r="AL103" i="1"/>
  <c r="AK103" i="1"/>
  <c r="T103" i="1"/>
  <c r="S102" i="1"/>
  <c r="AL102" i="1"/>
  <c r="AK102" i="1"/>
  <c r="T102" i="1"/>
  <c r="S101" i="1"/>
  <c r="AL101" i="1"/>
  <c r="T101" i="1"/>
  <c r="AK101" i="1"/>
  <c r="S100" i="1"/>
  <c r="AL100" i="1"/>
  <c r="AK100" i="1"/>
  <c r="T100" i="1"/>
  <c r="S99" i="1"/>
  <c r="AL99" i="1"/>
  <c r="AK99" i="1"/>
  <c r="T99" i="1"/>
  <c r="S98" i="1"/>
  <c r="AL98" i="1"/>
  <c r="AK98" i="1"/>
  <c r="T98" i="1"/>
  <c r="S97" i="1"/>
  <c r="AL97" i="1"/>
  <c r="AK97" i="1"/>
  <c r="T97" i="1"/>
  <c r="T96" i="1"/>
  <c r="S96" i="1"/>
  <c r="AL96" i="1"/>
  <c r="AK96" i="1"/>
  <c r="S95" i="1"/>
  <c r="AL95" i="1"/>
  <c r="AK95" i="1"/>
  <c r="T95" i="1"/>
  <c r="S94" i="1"/>
  <c r="AL94" i="1"/>
  <c r="AK94" i="1"/>
  <c r="T94" i="1"/>
  <c r="S93" i="1"/>
  <c r="AL93" i="1"/>
  <c r="AK93" i="1"/>
  <c r="T93" i="1"/>
  <c r="S92" i="1"/>
  <c r="AL92" i="1"/>
  <c r="AK92" i="1"/>
  <c r="T92" i="1"/>
  <c r="S91" i="1"/>
  <c r="AL91" i="1"/>
  <c r="AK91" i="1"/>
  <c r="T91" i="1"/>
  <c r="S90" i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S88" i="1"/>
  <c r="S89" i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AL83" i="1"/>
  <c r="BH83" i="1"/>
  <c r="AK83" i="1"/>
  <c r="BG83" i="1"/>
  <c r="S82" i="1"/>
  <c r="AL82" i="1"/>
  <c r="BH82" i="1"/>
  <c r="AK82" i="1"/>
  <c r="BG82" i="1"/>
  <c r="T82" i="1"/>
  <c r="S81" i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AL79" i="1"/>
  <c r="BH79" i="1"/>
  <c r="AK79" i="1"/>
  <c r="BG79" i="1"/>
  <c r="T78" i="1"/>
  <c r="S78" i="1"/>
  <c r="AL78" i="1"/>
  <c r="BH78" i="1"/>
  <c r="AK78" i="1"/>
  <c r="BG78" i="1"/>
  <c r="AP18" i="1"/>
  <c r="T77" i="1"/>
  <c r="S77" i="1"/>
  <c r="AL77" i="1"/>
  <c r="BH77" i="1"/>
  <c r="AK77" i="1"/>
  <c r="BG77" i="1"/>
  <c r="T76" i="1"/>
  <c r="S76" i="1"/>
  <c r="AL76" i="1"/>
  <c r="BH76" i="1"/>
  <c r="AK76" i="1"/>
  <c r="BG76" i="1"/>
  <c r="T75" i="1"/>
  <c r="S75" i="1"/>
  <c r="AL75" i="1"/>
  <c r="BH75" i="1"/>
  <c r="AK75" i="1"/>
  <c r="BG75" i="1"/>
  <c r="T74" i="1"/>
  <c r="S74" i="1"/>
  <c r="AL74" i="1"/>
  <c r="BH74" i="1"/>
  <c r="AK74" i="1"/>
  <c r="BG74" i="1"/>
  <c r="T73" i="1"/>
  <c r="S73" i="1"/>
  <c r="AL73" i="1"/>
  <c r="BH73" i="1"/>
  <c r="AK73" i="1"/>
  <c r="BG73" i="1"/>
  <c r="S72" i="1"/>
  <c r="AL72" i="1"/>
  <c r="BH72" i="1"/>
  <c r="AK72" i="1"/>
  <c r="BG72" i="1"/>
  <c r="S71" i="1"/>
  <c r="AL71" i="1"/>
  <c r="BH71" i="1"/>
  <c r="AK71" i="1"/>
  <c r="BG71" i="1"/>
  <c r="S70" i="1"/>
  <c r="AL70" i="1"/>
  <c r="BH70" i="1"/>
  <c r="AK70" i="1"/>
  <c r="BG70" i="1"/>
  <c r="S69" i="1"/>
  <c r="AL69" i="1"/>
  <c r="BH69" i="1"/>
  <c r="AK69" i="1"/>
  <c r="BG69" i="1"/>
  <c r="T68" i="1"/>
  <c r="T69" i="1"/>
  <c r="T70" i="1"/>
  <c r="T71" i="1"/>
  <c r="T72" i="1"/>
  <c r="S68" i="1"/>
  <c r="AL68" i="1"/>
  <c r="BH68" i="1"/>
  <c r="AK68" i="1"/>
  <c r="BG68" i="1"/>
  <c r="T67" i="1"/>
  <c r="S67" i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AL61" i="1"/>
  <c r="BH61" i="1"/>
  <c r="AK61" i="1"/>
  <c r="BG61" i="1"/>
  <c r="T60" i="1"/>
  <c r="T61" i="1"/>
  <c r="T62" i="1"/>
  <c r="S60" i="1"/>
  <c r="AL60" i="1"/>
  <c r="BH60" i="1"/>
  <c r="AK60" i="1"/>
  <c r="BG60" i="1"/>
  <c r="S59" i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T18" i="1"/>
  <c r="T17" i="1"/>
  <c r="S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<sst xmlns="http://schemas.openxmlformats.org/spreadsheetml/2006/main" count="2409" uniqueCount="1193">
  <si>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</si>
  <si>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</si>
  <si>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</si>
  <si>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</si>
  <si>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</si>
  <si>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</si>
  <si>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</si>
  <si>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</si>
  <si>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</si>
  <si>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</si>
  <si>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</si>
  <si>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</si>
  <si>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</si>
  <si>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</si>
  <si>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</si>
  <si>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</si>
  <si>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</si>
  <si>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</si>
  <si>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</si>
  <si>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</si>
  <si>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</si>
  <si>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</si>
  <si>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</si>
  <si>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</si>
  <si>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</si>
  <si>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</si>
  <si>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</si>
  <si>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</si>
  <si>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</si>
  <si>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</si>
  <si>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</si>
  <si>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</si>
  <si>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</si>
  <si>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</si>
  <si>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</si>
  <si>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</si>
  <si>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</si>
  <si>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</si>
  <si>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</si>
  <si>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</si>
  <si>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</si>
  <si>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</si>
  <si>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</si>
  <si>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</si>
  <si>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</si>
  <si>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</si>
  <si>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</si>
  <si>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</si>
  <si>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</si>
  <si>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</si>
  <si>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</si>
  <si>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</si>
  <si>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</si>
  <si>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</si>
  <si>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</si>
  <si>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</si>
  <si>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</si>
  <si>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</si>
  <si>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</si>
  <si>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</si>
  <si>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</si>
  <si>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</si>
  <si>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</si>
  <si>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</si>
  <si>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</si>
  <si>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</si>
  <si>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</si>
  <si>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</si>
  <si>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</si>
  <si>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</si>
  <si>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</si>
  <si>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</si>
  <si>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</si>
  <si>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</si>
  <si>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</si>
  <si>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</si>
  <si>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</si>
  <si>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</si>
  <si>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</si>
  <si>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</si>
  <si>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</si>
  <si>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</si>
  <si>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</si>
  <si>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</si>
  <si>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</si>
  <si>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</si>
  <si>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</si>
  <si>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</si>
  <si>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</si>
  <si>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</si>
  <si>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</si>
  <si>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</si>
  <si>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</si>
  <si>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</si>
  <si>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</si>
  <si>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</si>
  <si>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</si>
  <si>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</si>
  <si>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</si>
  <si>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</si>
  <si>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</si>
  <si>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</si>
  <si>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</si>
  <si>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</si>
  <si>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</si>
  <si>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</si>
  <si>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</si>
  <si>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</si>
  <si>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</si>
  <si>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</si>
  <si>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</si>
  <si>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</si>
  <si>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</si>
  <si>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</si>
  <si>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</si>
  <si>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</si>
  <si>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</si>
  <si>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</si>
  <si>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</si>
  <si>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</si>
  <si>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</si>
  <si>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</si>
  <si>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</si>
  <si>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</si>
  <si>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</si>
  <si>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</si>
  <si>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</si>
  <si>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</si>
  <si>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</si>
  <si>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</si>
  <si>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</si>
  <si>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</si>
  <si>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</si>
  <si>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</si>
  <si>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</si>
  <si>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</si>
  <si>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</si>
  <si>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</si>
  <si>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</si>
  <si>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</si>
  <si>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</si>
  <si>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</si>
  <si>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</si>
  <si>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</si>
  <si>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</si>
  <si>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</si>
  <si>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</si>
  <si>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</si>
  <si>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</si>
  <si>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</si>
  <si>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</si>
  <si>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</si>
  <si>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</si>
  <si>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</si>
  <si>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</si>
  <si>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</si>
  <si>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</si>
  <si>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</si>
  <si>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</si>
  <si>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</si>
  <si>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</si>
  <si>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</si>
  <si>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</si>
  <si>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</si>
  <si>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</si>
  <si>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</si>
  <si>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</si>
  <si>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</si>
  <si>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</si>
  <si>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</si>
  <si>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</si>
  <si>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</si>
  <si>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</si>
  <si>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</si>
  <si>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</si>
  <si>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</si>
  <si>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</si>
  <si>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</si>
  <si>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</si>
  <si>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</si>
  <si>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</si>
  <si>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</si>
  <si>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</si>
  <si>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</si>
  <si>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</si>
  <si>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</si>
  <si>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</si>
  <si>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</si>
  <si>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</si>
  <si>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</si>
  <si>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</si>
  <si>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</si>
  <si>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</si>
  <si>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</si>
  <si>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</si>
  <si>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</si>
  <si>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</si>
  <si>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</si>
  <si>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</si>
  <si>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</si>
  <si>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</si>
  <si>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</si>
  <si>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</si>
  <si>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</si>
  <si>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</si>
  <si>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</si>
  <si>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</si>
  <si>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</si>
  <si>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</si>
  <si>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</si>
  <si>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</si>
  <si>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</si>
  <si>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</si>
  <si>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</si>
  <si>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</si>
  <si>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</si>
  <si>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</si>
  <si>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</si>
  <si>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</si>
  <si>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</si>
  <si>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</si>
  <si>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</si>
  <si>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</si>
  <si>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</si>
  <si>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</si>
  <si>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</si>
  <si>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</si>
  <si>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</si>
  <si>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</si>
  <si>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</si>
  <si>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</si>
  <si>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</si>
  <si>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</si>
  <si>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</si>
  <si>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</si>
  <si>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</si>
  <si>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</si>
  <si>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</si>
  <si>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</si>
  <si>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</si>
  <si>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</si>
  <si>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</si>
  <si>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</si>
  <si>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</si>
  <si>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</si>
  <si>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</si>
  <si>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</si>
  <si>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</si>
  <si>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</si>
  <si>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</si>
  <si>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</si>
  <si>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</si>
  <si>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</si>
  <si>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</si>
  <si>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</si>
  <si>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</si>
  <si>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</si>
  <si>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</si>
  <si>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</si>
  <si>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</si>
  <si>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</si>
  <si>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</si>
  <si>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</si>
  <si>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</si>
  <si>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</si>
  <si>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</si>
  <si>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</si>
  <si>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</si>
  <si>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</si>
  <si>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</si>
  <si>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</si>
  <si>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</si>
  <si>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</si>
  <si>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</si>
  <si>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</si>
  <si>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</si>
  <si>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</si>
  <si>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</si>
  <si>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</si>
  <si>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</si>
  <si>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</si>
  <si>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</si>
  <si>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</si>
  <si>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</si>
  <si>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</si>
  <si>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</si>
  <si>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</si>
  <si>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</si>
  <si>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</si>
  <si>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</si>
  <si>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</si>
  <si>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</si>
  <si>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</si>
  <si>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</si>
  <si>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</si>
  <si>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</si>
  <si>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</si>
  <si>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</si>
  <si>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</si>
  <si>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</si>
  <si>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</si>
  <si>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</si>
  <si>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</si>
  <si>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</si>
  <si>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</si>
  <si>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</si>
  <si>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</si>
  <si>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</si>
  <si>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</si>
  <si>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</si>
  <si>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</si>
  <si>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</si>
  <si>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</si>
  <si>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</si>
  <si>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</si>
  <si>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</si>
  <si>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</si>
  <si>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</si>
  <si>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</si>
  <si>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</si>
  <si>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</si>
  <si>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</si>
  <si>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</si>
  <si>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</si>
  <si>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</si>
  <si>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</si>
  <si>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</si>
  <si>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</si>
  <si>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</si>
  <si>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</si>
  <si>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</si>
  <si>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</si>
  <si>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</si>
  <si>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</si>
  <si>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</si>
  <si>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</si>
  <si>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</si>
  <si>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</si>
  <si>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</si>
  <si>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</si>
  <si>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</si>
  <si>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</si>
  <si>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</si>
  <si>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</si>
  <si>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</si>
  <si>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</si>
  <si>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</si>
  <si>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</si>
  <si>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</si>
  <si>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</si>
  <si>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</si>
  <si>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</si>
  <si>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</si>
  <si>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</si>
  <si>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</si>
  <si>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</si>
  <si>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</si>
  <si>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</si>
  <si>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</si>
  <si>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</si>
  <si>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</si>
  <si>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</si>
  <si>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</si>
  <si>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</si>
  <si>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</si>
  <si>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</si>
  <si>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</si>
  <si>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</si>
  <si>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</si>
  <si>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</si>
  <si>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</si>
  <si>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</si>
  <si>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</si>
  <si>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</si>
  <si>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</si>
  <si>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</si>
  <si>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</si>
  <si>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</si>
  <si>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</si>
  <si>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</si>
  <si>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</si>
  <si>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</si>
  <si>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</si>
  <si>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</si>
  <si>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</si>
  <si>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</si>
  <si>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</si>
  <si>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</si>
  <si>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</si>
  <si>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</si>
  <si>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</si>
  <si>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</si>
  <si>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</si>
  <si>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</si>
  <si>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</si>
  <si>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</si>
  <si>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</si>
  <si>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</si>
  <si>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</si>
  <si>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</si>
  <si>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</si>
  <si>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</si>
  <si>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</si>
  <si>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</si>
  <si>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</si>
  <si>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</si>
  <si>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</si>
  <si>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</si>
  <si>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</si>
  <si>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</si>
  <si>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</si>
  <si>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</si>
  <si>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</si>
  <si>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</si>
  <si>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</si>
  <si>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</si>
  <si>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</si>
  <si>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</si>
  <si>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</si>
  <si>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</si>
  <si>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</si>
  <si>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</si>
  <si>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</si>
  <si>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</si>
  <si>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</si>
  <si>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</si>
  <si>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</si>
  <si>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</si>
  <si>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</si>
  <si>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</si>
  <si>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</si>
  <si>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</si>
  <si>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</si>
  <si>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</si>
  <si>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</si>
  <si>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</si>
  <si>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</si>
  <si>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</si>
  <si>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</si>
  <si>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</si>
  <si>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</si>
  <si>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</si>
  <si>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</si>
  <si>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</si>
  <si>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</si>
  <si>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</si>
  <si>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</si>
  <si>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</si>
  <si>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</si>
  <si>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</si>
  <si>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</si>
  <si>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</si>
  <si>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</si>
  <si>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</si>
  <si>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</si>
  <si>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</si>
  <si>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</si>
  <si>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</si>
  <si>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</si>
  <si>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</si>
  <si>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</si>
  <si>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</si>
  <si>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</si>
  <si>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</si>
  <si>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</si>
  <si>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</si>
  <si>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</si>
  <si>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</si>
  <si>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</si>
  <si>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</si>
  <si>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</si>
  <si>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</si>
  <si>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</si>
  <si>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</si>
  <si>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</si>
  <si>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</si>
  <si>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</si>
  <si>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</si>
  <si>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</si>
  <si>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</si>
  <si>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</si>
  <si>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</si>
  <si>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</si>
  <si>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</si>
  <si>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</si>
  <si>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</si>
  <si>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</si>
  <si>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</si>
  <si>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</si>
  <si>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</si>
  <si>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</si>
  <si>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</si>
  <si>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</si>
  <si>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</si>
  <si>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</si>
  <si>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</si>
  <si>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</si>
  <si>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</si>
  <si>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</si>
  <si>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</si>
  <si>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</si>
  <si>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</si>
  <si>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</si>
  <si>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</si>
  <si>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</si>
  <si>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</si>
  <si>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</si>
  <si>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</si>
  <si>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</si>
  <si>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</si>
  <si>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</si>
  <si>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</si>
  <si>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</si>
  <si>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</si>
  <si>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</si>
  <si>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</si>
  <si>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</si>
  <si>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</si>
  <si>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</si>
  <si>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</si>
  <si>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</si>
  <si>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</si>
  <si>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</si>
  <si>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</si>
  <si>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</si>
  <si>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</si>
  <si>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</si>
  <si>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</si>
  <si>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</si>
  <si>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</si>
  <si>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</si>
  <si>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</si>
  <si>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</si>
  <si>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</si>
  <si>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</si>
  <si>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</si>
  <si>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</si>
  <si>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</si>
  <si>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</si>
  <si>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</si>
  <si>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</si>
  <si>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</si>
  <si>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</si>
  <si>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</si>
  <si>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</si>
  <si>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</si>
  <si>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</si>
  <si>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</si>
  <si>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</si>
  <si>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</si>
  <si>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</si>
  <si>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</si>
  <si>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</si>
  <si>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</si>
  <si>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</si>
  <si>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</si>
  <si>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</si>
  <si>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</si>
  <si>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</si>
  <si>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</si>
  <si>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</si>
  <si>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</si>
  <si>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</si>
  <si>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</si>
  <si>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</si>
  <si>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</si>
  <si>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</si>
  <si>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</si>
  <si>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</si>
  <si>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</si>
  <si>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</si>
  <si>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</si>
  <si>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</si>
  <si>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</si>
  <si>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</si>
  <si>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</si>
  <si>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</si>
  <si>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</si>
  <si>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</si>
  <si>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</si>
  <si>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</si>
  <si>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</si>
  <si>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</si>
  <si>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</si>
  <si>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</si>
  <si>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</si>
  <si>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</si>
  <si>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</si>
  <si>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</si>
  <si>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</si>
  <si>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</si>
  <si>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</si>
  <si>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</si>
  <si>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</si>
  <si>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</si>
  <si>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</si>
  <si>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</si>
  <si>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</si>
  <si>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</si>
  <si>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</si>
  <si>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</si>
  <si>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</si>
  <si>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</si>
  <si>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</si>
  <si>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</si>
  <si>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</si>
  <si>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</si>
  <si>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</si>
  <si>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</si>
  <si>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</si>
  <si>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</si>
  <si>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</si>
  <si>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</si>
  <si>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</si>
  <si>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</si>
  <si>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</si>
  <si>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</si>
  <si>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</si>
  <si>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</si>
  <si>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</si>
  <si>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</si>
  <si>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</si>
  <si>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</si>
  <si>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</si>
  <si>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</si>
  <si>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</si>
  <si>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</si>
  <si>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</si>
  <si>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</si>
  <si>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</si>
  <si>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</si>
  <si>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</si>
  <si>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</si>
  <si>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</si>
  <si>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</si>
  <si>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</si>
  <si>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</si>
  <si>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</si>
  <si>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</si>
  <si>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</si>
  <si>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</si>
  <si>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</si>
  <si>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</si>
  <si>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</si>
  <si>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</si>
  <si>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</si>
  <si>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</si>
  <si>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</si>
  <si>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</si>
  <si>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</si>
  <si>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</si>
  <si>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</si>
  <si>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</si>
  <si>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</si>
  <si>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</si>
  <si>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</si>
  <si>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</si>
  <si>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</si>
  <si>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</si>
  <si>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</si>
  <si>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</si>
  <si>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</si>
  <si>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</si>
  <si>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</si>
  <si>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</si>
  <si>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</si>
  <si>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</si>
  <si>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</si>
  <si>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</si>
  <si>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</si>
  <si>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</si>
  <si>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</si>
  <si>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</si>
  <si>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</si>
  <si>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</si>
  <si>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</si>
  <si>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</si>
  <si>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</si>
  <si>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</si>
  <si>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</si>
  <si>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</si>
  <si>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</si>
  <si>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</si>
  <si>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</si>
  <si>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</si>
  <si>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</si>
  <si>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</si>
  <si>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</si>
  <si>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</si>
  <si>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</si>
  <si>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</si>
  <si>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</si>
  <si>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</si>
  <si>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</si>
  <si>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</si>
  <si>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</si>
  <si>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</si>
  <si>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</si>
  <si>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</si>
  <si>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</si>
  <si>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</si>
  <si>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</si>
  <si>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</si>
  <si>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</si>
  <si>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</si>
  <si>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</si>
  <si>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</si>
  <si>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</si>
  <si>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</si>
  <si>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</si>
  <si>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</si>
  <si>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</si>
  <si>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</si>
  <si>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</si>
  <si>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</si>
  <si>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</si>
  <si>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</si>
  <si>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</si>
  <si>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</si>
  <si>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</si>
  <si>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</si>
  <si>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</si>
  <si>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</si>
  <si>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</si>
  <si>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</si>
  <si>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</si>
  <si>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</si>
  <si>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</si>
  <si>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</si>
  <si>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</si>
  <si>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</si>
  <si>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</si>
  <si>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</si>
  <si>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</si>
  <si>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</si>
  <si>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</si>
  <si>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</si>
  <si>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</si>
  <si>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</si>
  <si>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</si>
  <si>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</si>
  <si>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</si>
  <si>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</si>
  <si>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</si>
  <si>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</si>
  <si>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</si>
  <si>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</si>
  <si>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</si>
  <si>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</si>
  <si>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</si>
  <si>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</si>
  <si>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</si>
  <si>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</si>
  <si>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</si>
  <si>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</si>
  <si>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</si>
  <si>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</si>
  <si>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</si>
  <si>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</si>
  <si>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</si>
  <si>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</si>
  <si>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</si>
  <si>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</si>
  <si>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</si>
  <si>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</si>
  <si>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</si>
  <si>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</si>
  <si>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</si>
  <si>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</si>
  <si>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</si>
  <si>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</si>
  <si>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</si>
  <si>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</si>
  <si>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</si>
  <si>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</si>
  <si>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</si>
  <si>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</si>
  <si>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</si>
  <si>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</si>
  <si>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</si>
  <si>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</si>
  <si>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</si>
  <si>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</si>
  <si>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</si>
  <si>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</si>
  <si>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</si>
  <si>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</si>
  <si>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</si>
  <si>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</si>
  <si>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</si>
  <si>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</si>
  <si>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</si>
  <si>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</si>
  <si>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</si>
  <si>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</si>
  <si>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</si>
  <si>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</si>
  <si>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</si>
  <si>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</si>
  <si>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</si>
  <si>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</si>
  <si>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</si>
  <si>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</si>
  <si>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</si>
  <si>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</si>
  <si>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</si>
  <si>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</si>
  <si>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</si>
  <si>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</si>
  <si>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</si>
  <si>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</si>
  <si>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</si>
  <si>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</si>
  <si>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</si>
  <si>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</si>
  <si>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</si>
  <si>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</si>
  <si>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</si>
  <si>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</si>
  <si>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</si>
  <si>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</si>
  <si>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</si>
  <si>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</si>
  <si>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</si>
  <si>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</si>
  <si>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</si>
  <si>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</si>
  <si>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</si>
  <si>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</si>
  <si>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</si>
  <si>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</si>
  <si>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</si>
  <si>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</si>
  <si>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</si>
  <si>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</si>
  <si>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</si>
  <si>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</si>
  <si>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</si>
  <si>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</si>
  <si>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</si>
  <si>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</si>
  <si>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</si>
  <si>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</si>
  <si>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</si>
  <si>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</si>
  <si>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</si>
  <si>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</si>
  <si>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</si>
  <si>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</si>
  <si>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</si>
  <si>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</si>
  <si>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</si>
  <si>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</si>
  <si>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</si>
  <si>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</si>
  <si>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</si>
  <si>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</si>
  <si>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</si>
  <si>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</si>
  <si>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</si>
  <si>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</si>
  <si>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</si>
  <si>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</si>
  <si>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</si>
  <si>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</si>
  <si>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</si>
  <si>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</si>
  <si>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</si>
  <si>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</si>
  <si>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</si>
  <si>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</si>
  <si>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</si>
  <si>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</si>
  <si>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</si>
  <si>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</si>
  <si>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</si>
  <si>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</si>
  <si>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</si>
  <si>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</si>
  <si>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</si>
  <si>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</si>
  <si>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</si>
  <si>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</si>
  <si>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</si>
  <si>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</si>
  <si>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</si>
  <si>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</si>
  <si>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</si>
  <si>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</si>
  <si>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</si>
  <si>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</si>
  <si>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</si>
  <si>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</si>
  <si>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</si>
  <si>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</si>
  <si>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</si>
  <si>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</si>
  <si>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</si>
  <si>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</si>
  <si>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</si>
  <si>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</si>
  <si>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</si>
  <si>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</si>
  <si>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</si>
  <si>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</si>
  <si>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</si>
  <si>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</si>
  <si>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</si>
  <si>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</si>
  <si>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</si>
  <si>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</si>
  <si>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</si>
  <si>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</si>
  <si>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</si>
  <si>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</si>
  <si>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</si>
  <si>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</si>
  <si>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</si>
  <si>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</si>
  <si>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</si>
  <si>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</si>
  <si>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</si>
  <si>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</si>
  <si>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</si>
  <si>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</si>
  <si>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</si>
  <si>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</si>
  <si>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</si>
  <si>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</si>
  <si>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</si>
  <si>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</si>
  <si>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</si>
  <si>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</si>
  <si>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</si>
  <si>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</si>
  <si>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</si>
  <si>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</si>
  <si>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</si>
  <si>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</si>
  <si>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</si>
  <si>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</si>
  <si>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</si>
  <si>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</si>
  <si>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</si>
  <si>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</si>
  <si>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</si>
  <si>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</si>
  <si>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</si>
  <si>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</si>
  <si>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</si>
  <si>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</si>
  <si>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</si>
  <si>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</si>
  <si>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</si>
  <si>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</si>
  <si>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</si>
  <si>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</si>
  <si>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</si>
  <si>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</si>
  <si>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</si>
  <si>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</si>
  <si>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</si>
  <si>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</si>
  <si>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</si>
  <si>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</si>
  <si>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</si>
  <si>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</si>
  <si>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</si>
  <si>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</si>
  <si>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</si>
  <si>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</si>
  <si>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</si>
  <si>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</si>
  <si>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</si>
  <si>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</si>
  <si>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</si>
  <si>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</si>
  <si>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</si>
  <si>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</si>
  <si>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</si>
  <si>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</si>
  <si>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</si>
  <si>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</si>
  <si>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</si>
  <si>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</si>
  <si>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</si>
  <si>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</si>
  <si>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</si>
  <si>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</si>
  <si>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</si>
  <si>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</si>
  <si>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</si>
  <si>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</si>
  <si>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</si>
  <si>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</si>
  <si>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</si>
  <si>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</si>
  <si>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</si>
  <si>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</si>
  <si>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</si>
  <si>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</si>
  <si>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</si>
  <si>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</si>
  <si>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</si>
  <si>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</si>
  <si>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</si>
  <si>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</si>
  <si>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</si>
  <si>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</si>
  <si>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</si>
  <si>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</si>
  <si>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</si>
  <si>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</si>
  <si>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</si>
  <si>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</si>
  <si>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</si>
  <si>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</si>
  <si>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</si>
  <si>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</si>
  <si>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</si>
  <si>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</si>
  <si>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</si>
  <si>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</si>
  <si>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</si>
  <si>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</si>
  <si>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</si>
  <si>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</si>
  <si>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</si>
  <si>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</si>
  <si>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</si>
  <si>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</si>
  <si>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</si>
  <si>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</si>
  <si>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</si>
  <si>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</si>
  <si>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</si>
  <si>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</si>
  <si>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</si>
  <si>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</si>
  <si>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</si>
  <si>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</si>
  <si>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</si>
  <si>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</si>
  <si>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</si>
  <si>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</si>
  <si>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</si>
  <si>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</si>
  <si>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</si>
  <si>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</si>
  <si>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</si>
  <si>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</si>
  <si>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</si>
  <si>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</si>
  <si>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</si>
  <si>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</si>
  <si>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</si>
  <si>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</si>
  <si>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</si>
  <si>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</si>
  <si>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</si>
  <si>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</si>
  <si>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</si>
  <si>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</si>
  <si>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</si>
  <si>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</si>
  <si>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</si>
  <si>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</si>
  <si>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</si>
  <si>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</si>
  <si>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</si>
  <si>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</si>
  <si>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</si>
  <si>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</si>
  <si>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</si>
  <si>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</si>
  <si>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</si>
  <si>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</si>
  <si>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</si>
  <si>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</si>
  <si>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</si>
  <si>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</si>
  <si>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</si>
  <si>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</si>
  <si>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</si>
  <si>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</si>
  <si>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</si>
  <si>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</si>
  <si>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</si>
  <si>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</si>
  <si>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</si>
  <si>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</si>
  <si>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</si>
  <si>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</si>
  <si>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</si>
  <si>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</si>
  <si>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</si>
  <si>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</si>
  <si>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</si>
  <si>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</si>
  <si>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</si>
  <si>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</si>
  <si>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</si>
  <si>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</si>
  <si>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</si>
  <si>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</si>
  <si>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</si>
  <si>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</si>
  <si>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</si>
  <si>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</si>
  <si>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</si>
  <si>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</si>
  <si>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</si>
  <si>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</si>
  <si>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</si>
  <si>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</si>
  <si>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</si>
  <si>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</si>
  <si>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</si>
  <si>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</si>
  <si>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</si>
  <si>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</si>
  <si>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</si>
  <si>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</si>
  <si>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</si>
  <si>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</si>
  <si>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</si>
  <si>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100 hours for 0.5% Equity (Conditions: 1. Has to raise 1 Crore, 2. Aman, Peyush will be firest investors then)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</si>
  <si>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</si>
  <si>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</si>
  <si>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</si>
  <si>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</si>
  <si>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</si>
  <si>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</si>
  <si>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</si>
  <si>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</si>
  <si>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</si>
  <si>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</si>
  <si>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</si>
  <si>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</si>
  <si>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</si>
  <si>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</si>
  <si>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</si>
  <si>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</si>
  <si>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</si>
  <si>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</si>
  <si>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</si>
  <si>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</si>
  <si>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</si>
  <si>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</si>
  <si>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</si>
  <si>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</si>
  <si>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</si>
  <si>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</si>
  <si>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</si>
  <si>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</si>
  <si>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</si>
  <si>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</si>
  <si>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</si>
  <si>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</si>
  <si>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</si>
  <si>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</si>
  <si>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</si>
  <si>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</si>
  <si>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</si>
  <si>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</si>
  <si>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</si>
  <si>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</si>
  <si>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</si>
  <si>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</si>
  <si>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</si>
  <si>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</si>
  <si>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</si>
  <si>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</si>
  <si>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</si>
  <si>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</si>
  <si>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</si>
  <si>
    <t>iMumz</t>
  </si>
  <si>
    <t>Mayur Dhurpate</t>
  </si>
  <si>
    <t>Ravi Teja Akondi</t>
  </si>
  <si>
    <t>Dr. Jaideep Malhotra</t>
  </si>
  <si>
    <t>Pregnant Women Care</t>
  </si>
  <si>
    <t>₹ 10 lakh for 1% Equity and ₹ 60 Lakh Debt @ 10% Interest</t>
  </si>
  <si>
    <t>Mayur Dhurpate, Ravi Teja Akondi, Dr. Jaideep Malhotra</t>
  </si>
  <si>
    <t>The Healthy Binge</t>
  </si>
  <si>
    <t>Pranav Korke</t>
  </si>
  <si>
    <t>Karan Korke</t>
  </si>
  <si>
    <t>Pranav Korke, Karan Korke</t>
  </si>
  <si>
    <t>Freakins</t>
  </si>
  <si>
    <t>Denim based Apparel Clothing</t>
  </si>
  <si>
    <t>Puneet Sehgal</t>
  </si>
  <si>
    <t>Shaan Shah</t>
  </si>
  <si>
    <t>Puneet Sehgal, Shaan Shah</t>
  </si>
  <si>
    <t>₹ 50 lakh for 2.5% Equity and ₹ 20 Lakhs Debt @ 12% Interest (Condition: This investment will be part of bigger round)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</si>
</sst>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105"/>
  <sheetViews>
    <sheetView tabSelected="1" topLeftCell="C87" workbookViewId="0">
      <selection activeCell="G106" sqref="G106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24</v>
      </c>
      <c r="AR2" t="s">
        <v>72</v>
      </c>
      <c r="AS2">
        <f>COUNTIF(L:L,AR2)</f>
        <v>71</v>
      </c>
      <c r="AU2" t="s">
        <v>237</v>
      </c>
      <c r="AV2">
        <f>COUNTIF(T:T,"1")</f>
        <v>29</v>
      </c>
      <c r="AX2" t="s">
        <v>243</v>
      </c>
      <c r="AY2">
        <f>COUNTIF(S:S,"0")</f>
        <v>32</v>
      </c>
      <c r="BA2" t="s">
        <v>12</v>
      </c>
      <c r="BB2">
        <f>COUNTIF(M:M,"Y")</f>
        <v>27</v>
      </c>
      <c r="BD2" t="s">
        <v>253</v>
      </c>
      <c r="BE2">
        <f>COUNTIF(U:U,BD2)</f>
        <v>21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6</v>
      </c>
      <c r="AR3" t="s">
        <v>59</v>
      </c>
      <c r="AS3">
        <f>COUNTIF(L:L,AR3)</f>
        <v>33</v>
      </c>
      <c r="AU3" t="s">
        <v>238</v>
      </c>
      <c r="AV3">
        <f>COUNTIF(T:T,"2")</f>
        <v>50</v>
      </c>
      <c r="AX3" t="s">
        <v>244</v>
      </c>
      <c r="AY3">
        <f>COUNTIF(S:S,"1")</f>
        <v>36</v>
      </c>
      <c r="BA3" t="s">
        <v>11</v>
      </c>
      <c r="BB3">
        <f>COUNTIF(N:N,"Y")</f>
        <v>21</v>
      </c>
      <c r="BD3" t="s">
        <v>255</v>
      </c>
      <c r="BE3">
        <f>COUNTIF(U:U,BD3)</f>
        <v>34</v>
      </c>
      <c r="BG3">
        <f t="shared" ref="BG3:BG85" si="5">E3/100000</f>
        <v>30</v>
      </c>
      <c r="BH3">
        <f t="shared" ref="BH3:BH85" si="6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6</v>
      </c>
      <c r="AU4" t="s">
        <v>239</v>
      </c>
      <c r="AV4">
        <f>COUNTIF(T:T,"3")</f>
        <v>21</v>
      </c>
      <c r="AX4" t="s">
        <v>245</v>
      </c>
      <c r="AY4">
        <f>COUNTIF(S:S,"2")</f>
        <v>22</v>
      </c>
      <c r="BA4" t="s">
        <v>15</v>
      </c>
      <c r="BB4">
        <f>COUNTIF(O:O,"Y")</f>
        <v>17</v>
      </c>
      <c r="BD4" t="s">
        <v>254</v>
      </c>
      <c r="BE4">
        <f>COUNTIF(U:U,BD4)</f>
        <v>29</v>
      </c>
      <c r="BG4">
        <f t="shared" si="5"/>
        <v>100</v>
      </c>
      <c r="BH4">
        <f t="shared" si="6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7</v>
      </c>
      <c r="AU5" t="s">
        <v>240</v>
      </c>
      <c r="AV5">
        <f>COUNTIF(T:T,"4")</f>
        <v>3</v>
      </c>
      <c r="AX5" t="s">
        <v>246</v>
      </c>
      <c r="AY5">
        <f>COUNTIF(S:S,"3")</f>
        <v>7</v>
      </c>
      <c r="BA5" t="s">
        <v>13</v>
      </c>
      <c r="BB5">
        <f>COUNTIF(P:P,"Y")</f>
        <v>29</v>
      </c>
      <c r="BD5" t="s">
        <v>257</v>
      </c>
      <c r="BE5">
        <f>COUNTIF(U:U,BD5)</f>
        <v>13</v>
      </c>
      <c r="BG5">
        <f t="shared" si="5"/>
        <v>50</v>
      </c>
      <c r="BH5">
        <f t="shared" si="6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12</v>
      </c>
      <c r="AU6" t="s">
        <v>241</v>
      </c>
      <c r="AV6">
        <f>COUNTIF(T:T,"5")</f>
        <v>1</v>
      </c>
      <c r="AX6" t="s">
        <v>247</v>
      </c>
      <c r="AY6">
        <f>COUNTIF(S:S,"4")</f>
        <v>5</v>
      </c>
      <c r="BA6" t="s">
        <v>14</v>
      </c>
      <c r="BB6">
        <f>COUNTIF(Q:Q,"Y")</f>
        <v>28</v>
      </c>
      <c r="BD6" t="s">
        <v>256</v>
      </c>
      <c r="BE6">
        <f>COUNTIF(U:U,BD6)</f>
        <v>6</v>
      </c>
      <c r="BG6">
        <f t="shared" si="5"/>
        <v>200</v>
      </c>
      <c r="BH6">
        <f t="shared" si="6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19</v>
      </c>
      <c r="AU7" t="s">
        <v>242</v>
      </c>
      <c r="AV7">
        <f>COUNTIF(T:T,"6")</f>
        <v>0</v>
      </c>
      <c r="AX7" t="s">
        <v>248</v>
      </c>
      <c r="AY7">
        <f>COUNTIF(S:S,"5")</f>
        <v>2</v>
      </c>
      <c r="BA7" t="s">
        <v>69</v>
      </c>
      <c r="BB7">
        <f>COUNTIF(R:R,"Y")</f>
        <v>9</v>
      </c>
      <c r="BG7">
        <f t="shared" si="5"/>
        <v>75</v>
      </c>
      <c r="BH7">
        <f t="shared" si="6"/>
        <v>50</v>
      </c>
    </row>
    <row r="8" spans="1:60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</row>
    <row r="9" spans="1:60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</row>
    <row r="10" spans="1:60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5</v>
      </c>
      <c r="BG10">
        <f t="shared" si="5"/>
        <v>20</v>
      </c>
      <c r="BH10">
        <f t="shared" si="6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6</v>
      </c>
      <c r="BG11">
        <f t="shared" si="5"/>
        <v>75</v>
      </c>
      <c r="BH11">
        <f t="shared" si="6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2</v>
      </c>
      <c r="BG13">
        <f t="shared" si="5"/>
        <v>70</v>
      </c>
      <c r="BH13">
        <f t="shared" si="6"/>
        <v>35</v>
      </c>
    </row>
    <row r="14" spans="1:60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4</v>
      </c>
      <c r="BG14">
        <f t="shared" si="5"/>
        <v>100</v>
      </c>
      <c r="BH14">
        <f t="shared" si="6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</row>
    <row r="17" spans="1:60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</row>
    <row r="18" spans="1:60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1</v>
      </c>
      <c r="BG18">
        <f t="shared" si="5"/>
        <v>100</v>
      </c>
      <c r="BH18">
        <f t="shared" si="6"/>
        <v>100</v>
      </c>
    </row>
    <row r="19" spans="1:60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</row>
    <row r="20" spans="1:60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</row>
    <row r="21" spans="1:60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</row>
    <row r="22" spans="1:60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</row>
    <row r="23" spans="1:60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</row>
    <row r="24" spans="1:60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</row>
    <row r="25" spans="1:60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</row>
    <row r="26" spans="1:60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</row>
    <row r="27" spans="1:60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</row>
    <row r="28" spans="1:60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</row>
    <row r="29" spans="1:60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</row>
    <row r="30" spans="1:60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</row>
    <row r="31" spans="1:60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</row>
    <row r="32" spans="1:60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</row>
    <row r="33" spans="1:60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</row>
    <row r="34" spans="1:60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</row>
    <row r="35" spans="1:60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</row>
    <row r="36" spans="1:60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</row>
    <row r="37" spans="1:60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</row>
    <row r="38" spans="1:60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</row>
    <row r="39" spans="1:60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</row>
    <row r="40" spans="1:60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</row>
    <row r="41" spans="1:60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</row>
    <row r="42" spans="1:60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</row>
    <row r="43" spans="1:60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</row>
    <row r="44" spans="1:60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</row>
    <row r="45" spans="1:60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</row>
    <row r="46" spans="1:60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</row>
    <row r="47" spans="1:60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</row>
    <row r="48" spans="1:60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</row>
    <row r="49" spans="1:60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</row>
    <row r="50" spans="1:60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</row>
    <row r="51" spans="1:60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</row>
    <row r="52" spans="1:60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</row>
    <row r="53" spans="1:60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</row>
    <row r="54" spans="1:60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</row>
    <row r="55" spans="1:60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</row>
    <row r="56" spans="1:60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</row>
    <row r="57" spans="1:60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</row>
    <row r="58" spans="1:60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</row>
    <row r="59" spans="1:60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</row>
    <row r="60" spans="1:60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</row>
    <row r="61" spans="1:60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</row>
    <row r="62" spans="1:60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</row>
    <row r="63" spans="1:60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</row>
    <row r="64" spans="1:60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</row>
    <row r="65" spans="1:60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</row>
    <row r="66" spans="1:60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</row>
    <row r="67" spans="1:60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</row>
    <row r="68" spans="1:60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</row>
    <row r="69" spans="1:60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05" si="7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</row>
    <row r="70" spans="1:60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7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</row>
    <row r="71" spans="1:60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7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</row>
    <row r="72" spans="1:60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7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</row>
    <row r="73" spans="1:60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7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</row>
    <row r="74" spans="1:60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7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</row>
    <row r="75" spans="1:60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7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</row>
    <row r="76" spans="1:60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7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</row>
    <row r="77" spans="1:60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7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</row>
    <row r="78" spans="1:60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7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</row>
    <row r="79" spans="1:60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7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</row>
    <row r="80" spans="1:60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7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</row>
    <row r="81" spans="1:60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7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</row>
    <row r="82" spans="1:60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7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</row>
    <row r="83" spans="1:60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7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</row>
    <row r="84" spans="1:60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7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</row>
    <row r="85" spans="1:60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7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</row>
    <row r="86" spans="1:60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7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</row>
    <row r="87" spans="1:60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05" si="8">SUM(COUNTIF(M87:R87, "Y"))</f>
        <v>1</v>
      </c>
      <c r="T87">
        <f t="shared" si="7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05" si="9" xml:space="preserve"> (( E87/F87 ) * 100) / 10000000</f>
        <v>200</v>
      </c>
      <c r="AL87">
        <f t="shared" ref="AL87:AL105" si="10">IFERROR(((H87/I87)*100)/10000000, 0)</f>
        <v>80</v>
      </c>
    </row>
    <row r="88" spans="1:60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8"/>
        <v>0</v>
      </c>
      <c r="T88">
        <f t="shared" si="7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9"/>
        <v>16.666666666666668</v>
      </c>
      <c r="AL88">
        <f t="shared" si="10"/>
        <v>0</v>
      </c>
    </row>
    <row r="89" spans="1:60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8"/>
        <v>2</v>
      </c>
      <c r="T89">
        <f t="shared" si="7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9"/>
        <v>20</v>
      </c>
      <c r="AL89">
        <f t="shared" si="10"/>
        <v>12.5</v>
      </c>
    </row>
    <row r="90" spans="1:60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8"/>
        <v>5</v>
      </c>
      <c r="T90">
        <f t="shared" si="7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9"/>
        <v>3</v>
      </c>
      <c r="AL90">
        <f t="shared" si="10"/>
        <v>1.5</v>
      </c>
    </row>
    <row r="91" spans="1:60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8"/>
        <v>4</v>
      </c>
      <c r="T91">
        <f t="shared" si="7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9"/>
        <v>53</v>
      </c>
      <c r="AL91">
        <f t="shared" si="10"/>
        <v>53</v>
      </c>
    </row>
    <row r="92" spans="1:60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8"/>
        <v>0</v>
      </c>
      <c r="T92">
        <f t="shared" si="7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9"/>
        <v>25</v>
      </c>
      <c r="AL92">
        <f t="shared" si="10"/>
        <v>0</v>
      </c>
    </row>
    <row r="93" spans="1:60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8"/>
        <v>1</v>
      </c>
      <c r="T93">
        <f t="shared" si="7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9"/>
        <v>180</v>
      </c>
      <c r="AL93">
        <f t="shared" si="10"/>
        <v>90</v>
      </c>
    </row>
    <row r="94" spans="1:60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1126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8"/>
        <v>3</v>
      </c>
      <c r="T94">
        <f t="shared" si="7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9"/>
        <v>0</v>
      </c>
      <c r="AL94">
        <f t="shared" si="10"/>
        <v>0</v>
      </c>
    </row>
    <row r="95" spans="1:60" x14ac:dyDescent="0.3">
      <c r="A95">
        <v>94</v>
      </c>
      <c r="B95" t="s">
        <v>1127</v>
      </c>
      <c r="C95" t="s">
        <v>1133</v>
      </c>
      <c r="D95" t="s">
        <v>1132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8"/>
        <v>0</v>
      </c>
      <c r="T95">
        <f t="shared" si="7"/>
        <v>3</v>
      </c>
      <c r="U95" t="s">
        <v>253</v>
      </c>
      <c r="V95" t="s">
        <v>1128</v>
      </c>
      <c r="W95" t="s">
        <v>1129</v>
      </c>
      <c r="X95" t="s">
        <v>1130</v>
      </c>
      <c r="AB95" t="s">
        <v>346</v>
      </c>
      <c r="AI95" t="s">
        <v>189</v>
      </c>
      <c r="AJ95" t="s">
        <v>1131</v>
      </c>
      <c r="AK95">
        <f t="shared" si="9"/>
        <v>60</v>
      </c>
      <c r="AL95">
        <f t="shared" si="10"/>
        <v>0</v>
      </c>
    </row>
    <row r="96" spans="1:60" x14ac:dyDescent="0.3">
      <c r="A96">
        <v>95</v>
      </c>
      <c r="B96" t="s">
        <v>1134</v>
      </c>
      <c r="C96" t="s">
        <v>1136</v>
      </c>
      <c r="D96" t="s">
        <v>1137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8"/>
        <v>0</v>
      </c>
      <c r="T96">
        <f t="shared" si="7"/>
        <v>1</v>
      </c>
      <c r="U96" t="s">
        <v>254</v>
      </c>
      <c r="V96" t="s">
        <v>1135</v>
      </c>
      <c r="AB96" t="s">
        <v>228</v>
      </c>
      <c r="AI96" t="s">
        <v>189</v>
      </c>
      <c r="AJ96" t="s">
        <v>1135</v>
      </c>
      <c r="AK96">
        <f t="shared" si="9"/>
        <v>5</v>
      </c>
      <c r="AL96">
        <f t="shared" si="10"/>
        <v>0</v>
      </c>
    </row>
    <row r="97" spans="1:38" x14ac:dyDescent="0.3">
      <c r="A97">
        <v>96</v>
      </c>
      <c r="B97" t="s">
        <v>1138</v>
      </c>
      <c r="C97" t="s">
        <v>1143</v>
      </c>
      <c r="D97" t="s">
        <v>1142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8"/>
        <v>1</v>
      </c>
      <c r="T97">
        <f t="shared" si="7"/>
        <v>2</v>
      </c>
      <c r="U97" t="s">
        <v>255</v>
      </c>
      <c r="V97" t="s">
        <v>1139</v>
      </c>
      <c r="W97" t="s">
        <v>1140</v>
      </c>
      <c r="AB97" t="s">
        <v>297</v>
      </c>
      <c r="AI97" t="s">
        <v>12</v>
      </c>
      <c r="AJ97" t="s">
        <v>1141</v>
      </c>
      <c r="AK97">
        <f t="shared" si="9"/>
        <v>10</v>
      </c>
      <c r="AL97">
        <f t="shared" si="10"/>
        <v>4</v>
      </c>
    </row>
    <row r="98" spans="1:38" x14ac:dyDescent="0.3">
      <c r="A98">
        <v>97</v>
      </c>
      <c r="B98" t="s">
        <v>1144</v>
      </c>
      <c r="C98" t="s">
        <v>1150</v>
      </c>
      <c r="D98" t="s">
        <v>1149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8"/>
        <v>0</v>
      </c>
      <c r="T98">
        <f t="shared" si="7"/>
        <v>3</v>
      </c>
      <c r="U98" t="s">
        <v>256</v>
      </c>
      <c r="V98" t="s">
        <v>1145</v>
      </c>
      <c r="W98" t="s">
        <v>1146</v>
      </c>
      <c r="X98" t="s">
        <v>1147</v>
      </c>
      <c r="AB98" t="s">
        <v>230</v>
      </c>
      <c r="AI98" t="s">
        <v>189</v>
      </c>
      <c r="AJ98" t="s">
        <v>1148</v>
      </c>
      <c r="AK98">
        <f t="shared" si="9"/>
        <v>40</v>
      </c>
      <c r="AL98">
        <f t="shared" si="10"/>
        <v>0</v>
      </c>
    </row>
    <row r="99" spans="1:38" x14ac:dyDescent="0.3">
      <c r="A99">
        <v>98</v>
      </c>
      <c r="B99" t="s">
        <v>1151</v>
      </c>
      <c r="C99" t="s">
        <v>1155</v>
      </c>
      <c r="D99" t="s">
        <v>974</v>
      </c>
      <c r="E99">
        <v>5000000</v>
      </c>
      <c r="F99">
        <v>5</v>
      </c>
      <c r="G99" t="s">
        <v>1156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8"/>
        <v>1</v>
      </c>
      <c r="T99">
        <f t="shared" si="7"/>
        <v>2</v>
      </c>
      <c r="U99" t="s">
        <v>255</v>
      </c>
      <c r="V99" t="s">
        <v>1152</v>
      </c>
      <c r="W99" t="s">
        <v>1153</v>
      </c>
      <c r="AB99" t="s">
        <v>176</v>
      </c>
      <c r="AI99" t="s">
        <v>12</v>
      </c>
      <c r="AJ99" t="s">
        <v>1154</v>
      </c>
      <c r="AK99">
        <f t="shared" si="9"/>
        <v>10</v>
      </c>
      <c r="AL99">
        <f t="shared" si="10"/>
        <v>2</v>
      </c>
    </row>
    <row r="100" spans="1:38" x14ac:dyDescent="0.3">
      <c r="A100">
        <v>99</v>
      </c>
      <c r="B100" t="s">
        <v>1157</v>
      </c>
      <c r="C100" t="s">
        <v>1161</v>
      </c>
      <c r="D100" t="s">
        <v>1162</v>
      </c>
      <c r="E100">
        <v>7000000</v>
      </c>
      <c r="F100">
        <v>1</v>
      </c>
      <c r="G100" t="s">
        <v>1163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8"/>
        <v>1</v>
      </c>
      <c r="T100">
        <f t="shared" si="7"/>
        <v>2</v>
      </c>
      <c r="U100" t="s">
        <v>257</v>
      </c>
      <c r="V100" t="s">
        <v>1158</v>
      </c>
      <c r="W100" t="s">
        <v>1159</v>
      </c>
      <c r="AB100" t="s">
        <v>346</v>
      </c>
      <c r="AI100" t="s">
        <v>11</v>
      </c>
      <c r="AJ100" t="s">
        <v>1160</v>
      </c>
      <c r="AK100">
        <f t="shared" si="9"/>
        <v>70</v>
      </c>
      <c r="AL100">
        <f t="shared" si="10"/>
        <v>7.1428571428571432</v>
      </c>
    </row>
    <row r="101" spans="1:38" x14ac:dyDescent="0.3">
      <c r="A101">
        <v>100</v>
      </c>
      <c r="B101" t="s">
        <v>1165</v>
      </c>
      <c r="C101" t="s">
        <v>1166</v>
      </c>
      <c r="D101" t="s">
        <v>1164</v>
      </c>
      <c r="E101">
        <v>15000000</v>
      </c>
      <c r="F101">
        <v>7.5</v>
      </c>
      <c r="G101" t="s">
        <v>1170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8"/>
        <v>1</v>
      </c>
      <c r="T101">
        <f t="shared" si="7"/>
        <v>2</v>
      </c>
      <c r="U101" t="s">
        <v>255</v>
      </c>
      <c r="V101" t="s">
        <v>1167</v>
      </c>
      <c r="W101" t="s">
        <v>1168</v>
      </c>
      <c r="AB101" t="s">
        <v>230</v>
      </c>
      <c r="AI101" t="s">
        <v>12</v>
      </c>
      <c r="AJ101" t="s">
        <v>1169</v>
      </c>
      <c r="AK101">
        <f t="shared" si="9"/>
        <v>20</v>
      </c>
      <c r="AL101">
        <f t="shared" si="10"/>
        <v>10</v>
      </c>
    </row>
    <row r="102" spans="1:38" x14ac:dyDescent="0.3">
      <c r="A102">
        <v>101</v>
      </c>
      <c r="B102" t="s">
        <v>1171</v>
      </c>
      <c r="C102" t="s">
        <v>1175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8"/>
        <v>0</v>
      </c>
      <c r="T102">
        <f t="shared" si="7"/>
        <v>2</v>
      </c>
      <c r="U102" t="s">
        <v>255</v>
      </c>
      <c r="V102" t="s">
        <v>1172</v>
      </c>
      <c r="W102" t="s">
        <v>1173</v>
      </c>
      <c r="AB102" t="s">
        <v>325</v>
      </c>
      <c r="AI102" t="s">
        <v>189</v>
      </c>
      <c r="AJ102" t="s">
        <v>1174</v>
      </c>
      <c r="AK102">
        <f t="shared" si="9"/>
        <v>100</v>
      </c>
      <c r="AL102">
        <f t="shared" si="10"/>
        <v>0</v>
      </c>
    </row>
    <row r="103" spans="1:38" x14ac:dyDescent="0.3">
      <c r="A103">
        <v>102</v>
      </c>
      <c r="B103" t="s">
        <v>1176</v>
      </c>
      <c r="C103" t="s">
        <v>1180</v>
      </c>
      <c r="D103" t="s">
        <v>1162</v>
      </c>
      <c r="E103">
        <v>7000000</v>
      </c>
      <c r="F103">
        <v>1</v>
      </c>
      <c r="G103" t="s">
        <v>1181</v>
      </c>
      <c r="H103">
        <v>1000000</v>
      </c>
      <c r="I103">
        <v>1</v>
      </c>
      <c r="J103">
        <v>6000000</v>
      </c>
      <c r="K103">
        <v>10</v>
      </c>
      <c r="L103" t="s">
        <v>72</v>
      </c>
      <c r="M103" t="s">
        <v>70</v>
      </c>
      <c r="N103" t="s">
        <v>70</v>
      </c>
      <c r="O103" t="s">
        <v>70</v>
      </c>
      <c r="P103" t="s">
        <v>70</v>
      </c>
      <c r="Q103" t="s">
        <v>71</v>
      </c>
      <c r="R103" t="s">
        <v>70</v>
      </c>
      <c r="S103">
        <f t="shared" si="8"/>
        <v>1</v>
      </c>
      <c r="T103">
        <f t="shared" si="7"/>
        <v>3</v>
      </c>
      <c r="U103" t="s">
        <v>255</v>
      </c>
      <c r="V103" t="s">
        <v>1177</v>
      </c>
      <c r="W103" t="s">
        <v>1178</v>
      </c>
      <c r="X103" t="s">
        <v>1179</v>
      </c>
      <c r="AB103" t="s">
        <v>297</v>
      </c>
      <c r="AI103" t="s">
        <v>14</v>
      </c>
      <c r="AJ103" t="s">
        <v>1182</v>
      </c>
      <c r="AK103">
        <f t="shared" si="9"/>
        <v>70</v>
      </c>
      <c r="AL103">
        <f t="shared" si="10"/>
        <v>10</v>
      </c>
    </row>
    <row r="104" spans="1:38" x14ac:dyDescent="0.3">
      <c r="A104">
        <v>103</v>
      </c>
      <c r="B104" t="s">
        <v>1183</v>
      </c>
      <c r="C104" t="s">
        <v>1012</v>
      </c>
      <c r="D104" t="s">
        <v>974</v>
      </c>
      <c r="E104">
        <v>5000000</v>
      </c>
      <c r="F104">
        <v>5</v>
      </c>
      <c r="G104" t="s">
        <v>974</v>
      </c>
      <c r="H104">
        <v>5000000</v>
      </c>
      <c r="I104">
        <v>5</v>
      </c>
      <c r="J104">
        <v>0</v>
      </c>
      <c r="K104">
        <v>0</v>
      </c>
      <c r="L104" t="s">
        <v>72</v>
      </c>
      <c r="M104" t="s">
        <v>70</v>
      </c>
      <c r="N104" t="s">
        <v>70</v>
      </c>
      <c r="O104" t="s">
        <v>70</v>
      </c>
      <c r="P104" t="s">
        <v>71</v>
      </c>
      <c r="Q104" t="s">
        <v>71</v>
      </c>
      <c r="R104" t="s">
        <v>70</v>
      </c>
      <c r="S104">
        <f t="shared" si="8"/>
        <v>2</v>
      </c>
      <c r="T104">
        <f t="shared" si="7"/>
        <v>2</v>
      </c>
      <c r="U104" t="s">
        <v>253</v>
      </c>
      <c r="V104" t="s">
        <v>1184</v>
      </c>
      <c r="W104" t="s">
        <v>1185</v>
      </c>
      <c r="AB104" t="s">
        <v>197</v>
      </c>
      <c r="AI104" t="s">
        <v>187</v>
      </c>
      <c r="AJ104" t="s">
        <v>1186</v>
      </c>
      <c r="AK104">
        <f t="shared" si="9"/>
        <v>10</v>
      </c>
      <c r="AL104">
        <f t="shared" si="10"/>
        <v>10</v>
      </c>
    </row>
    <row r="105" spans="1:38" x14ac:dyDescent="0.3">
      <c r="A105">
        <v>104</v>
      </c>
      <c r="B105" t="s">
        <v>1187</v>
      </c>
      <c r="C105" t="s">
        <v>1188</v>
      </c>
      <c r="D105" t="s">
        <v>1162</v>
      </c>
      <c r="E105">
        <v>7000000</v>
      </c>
      <c r="F105">
        <v>1</v>
      </c>
      <c r="G105" t="s">
        <v>1192</v>
      </c>
      <c r="H105">
        <v>5000000</v>
      </c>
      <c r="I105">
        <v>2.5</v>
      </c>
      <c r="J105">
        <v>2000000</v>
      </c>
      <c r="K105">
        <v>12</v>
      </c>
      <c r="L105" t="s">
        <v>72</v>
      </c>
      <c r="M105" t="s">
        <v>70</v>
      </c>
      <c r="N105" t="s">
        <v>70</v>
      </c>
      <c r="O105" t="s">
        <v>71</v>
      </c>
      <c r="P105" t="s">
        <v>70</v>
      </c>
      <c r="Q105" t="s">
        <v>70</v>
      </c>
      <c r="R105" t="s">
        <v>70</v>
      </c>
      <c r="S105">
        <f t="shared" si="8"/>
        <v>1</v>
      </c>
      <c r="T105">
        <f t="shared" si="7"/>
        <v>2</v>
      </c>
      <c r="U105" t="s">
        <v>255</v>
      </c>
      <c r="V105" t="s">
        <v>1189</v>
      </c>
      <c r="W105" t="s">
        <v>1190</v>
      </c>
      <c r="AB105" t="s">
        <v>176</v>
      </c>
      <c r="AI105" t="s">
        <v>15</v>
      </c>
      <c r="AJ105" t="s">
        <v>1191</v>
      </c>
      <c r="AK105">
        <f t="shared" si="9"/>
        <v>70</v>
      </c>
      <c r="AL105">
        <f t="shared" si="10"/>
        <v>20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2023-02-15T21:08:11Z</dcterms:modified>
</cp:coreProperties>
</file>