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3EB491BD-2081-46A1-A0E1-F9DB56EE4341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42" i="1" l="1"/>
  <c r="S142" i="1"/>
  <c r="AK142" i="1"/>
  <c r="T142" i="1"/>
  <c r="S141" i="1"/>
  <c r="AL141" i="1"/>
  <c r="AK141" i="1"/>
  <c r="T141" i="1"/>
  <c r="S140" i="1"/>
  <c r="AL140" i="1"/>
  <c r="AK140" i="1"/>
  <c r="T140" i="1"/>
  <c r="AL139" i="1"/>
  <c r="S139" i="1"/>
  <c r="AK139" i="1"/>
  <c r="T139" i="1"/>
  <c r="AL138" i="1"/>
  <c r="S138" i="1"/>
  <c r="AK138" i="1"/>
  <c r="T138" i="1"/>
  <c r="AL137" i="1"/>
  <c r="S137" i="1"/>
  <c r="AK137" i="1"/>
  <c r="T137" i="1"/>
  <c r="AL136" i="1"/>
  <c r="S136" i="1"/>
  <c r="AK136" i="1"/>
  <c r="S135" i="1"/>
  <c r="T136" i="1"/>
  <c r="AL135" i="1"/>
  <c r="AK135" i="1"/>
  <c r="T135" i="1"/>
  <c r="AK133" i="1"/>
  <c r="AK134" i="1"/>
  <c r="S134" i="1"/>
  <c r="AL134" i="1"/>
  <c r="T134" i="1"/>
  <c r="S133" i="1"/>
  <c r="AL133" i="1"/>
  <c r="T133" i="1"/>
  <c r="S132" i="1"/>
  <c r="AL132" i="1"/>
  <c r="AK132" i="1"/>
  <c r="T132" i="1"/>
  <c r="AL131" i="1"/>
  <c r="S131" i="1"/>
  <c r="AK131" i="1"/>
  <c r="T131" i="1"/>
  <c r="AK130" i="1"/>
  <c r="S130" i="1"/>
  <c r="AL130" i="1"/>
  <c r="T130" i="1"/>
  <c r="AL129" i="1"/>
  <c r="S129" i="1"/>
  <c r="AK129" i="1"/>
  <c r="T129" i="1"/>
  <c r="S128" i="1"/>
  <c r="AL128" i="1"/>
  <c r="AK128" i="1"/>
  <c r="T128" i="1"/>
  <c r="AL127" i="1"/>
  <c r="S127" i="1"/>
  <c r="T127" i="1"/>
  <c r="AK127" i="1"/>
  <c r="AL126" i="1"/>
  <c r="S126" i="1"/>
  <c r="AK126" i="1"/>
  <c r="T126" i="1"/>
  <c r="S125" i="1"/>
  <c r="AL125" i="1"/>
  <c r="AK125" i="1"/>
  <c r="T125" i="1"/>
  <c r="AL124" i="1"/>
  <c r="AK124" i="1"/>
  <c r="S124" i="1"/>
  <c r="T124" i="1"/>
  <c r="AL123" i="1"/>
  <c r="S123" i="1"/>
  <c r="S122" i="1"/>
  <c r="T122" i="1"/>
  <c r="AK123" i="1"/>
  <c r="T123" i="1"/>
  <c r="AL122" i="1"/>
  <c r="AK122" i="1"/>
  <c r="AL121" i="1"/>
  <c r="S121" i="1"/>
  <c r="AK121" i="1"/>
  <c r="T121" i="1"/>
  <c r="AL120" i="1"/>
  <c r="AK120" i="1"/>
  <c r="S120" i="1"/>
  <c r="T120" i="1"/>
  <c r="S119" i="1"/>
  <c r="AL119" i="1"/>
  <c r="AK119" i="1"/>
  <c r="T119" i="1"/>
  <c r="S118" i="1"/>
  <c r="AL118" i="1"/>
  <c r="AK118" i="1"/>
  <c r="T118" i="1"/>
  <c r="S117" i="1"/>
  <c r="AL117" i="1"/>
  <c r="AK117" i="1"/>
  <c r="T117" i="1"/>
  <c r="S116" i="1"/>
  <c r="AL116" i="1"/>
  <c r="AK116" i="1"/>
  <c r="T116" i="1"/>
  <c r="S115" i="1"/>
  <c r="AL115" i="1"/>
  <c r="AK115" i="1"/>
  <c r="T115" i="1"/>
  <c r="S114" i="1"/>
  <c r="AL114" i="1"/>
  <c r="AK114" i="1"/>
  <c r="T114" i="1"/>
  <c r="S113" i="1"/>
  <c r="AL113" i="1"/>
  <c r="AK113" i="1"/>
  <c r="T113" i="1"/>
  <c r="S112" i="1"/>
  <c r="AL112" i="1"/>
  <c r="AK112" i="1"/>
  <c r="T112" i="1"/>
  <c r="S111" i="1"/>
  <c r="AL111" i="1"/>
  <c r="AK111" i="1"/>
  <c r="T111" i="1"/>
  <c r="S110" i="1"/>
  <c r="AL110" i="1"/>
  <c r="T110" i="1"/>
  <c r="AK110" i="1"/>
  <c r="S109" i="1"/>
  <c r="AL109" i="1"/>
  <c r="AK109" i="1"/>
  <c r="T109" i="1"/>
  <c r="S108" i="1"/>
  <c r="AL108" i="1"/>
  <c r="AK108" i="1"/>
  <c r="T108" i="1"/>
  <c r="S107" i="1"/>
  <c r="AL107" i="1"/>
  <c r="AK107" i="1"/>
  <c r="T107" i="1"/>
  <c r="S106" i="1"/>
  <c r="AL106" i="1"/>
  <c r="AK106" i="1"/>
  <c r="T106" i="1"/>
  <c r="S105" i="1"/>
  <c r="AL105" i="1"/>
  <c r="AK105" i="1"/>
  <c r="T105" i="1"/>
  <c r="S104" i="1"/>
  <c r="AL104" i="1"/>
  <c r="AK104" i="1"/>
  <c r="T104" i="1"/>
  <c r="S103" i="1"/>
  <c r="AL103" i="1"/>
  <c r="AK103" i="1"/>
  <c r="T103" i="1"/>
  <c r="S102" i="1"/>
  <c r="AL102" i="1"/>
  <c r="AK102" i="1"/>
  <c r="T102" i="1"/>
  <c r="S101" i="1"/>
  <c r="AL101" i="1"/>
  <c r="T101" i="1"/>
  <c r="AK101" i="1"/>
  <c r="S100" i="1"/>
  <c r="AL100" i="1"/>
  <c r="AK100" i="1"/>
  <c r="T100" i="1"/>
  <c r="S99" i="1"/>
  <c r="AL99" i="1"/>
  <c r="AK99" i="1"/>
  <c r="T99" i="1"/>
  <c r="S98" i="1"/>
  <c r="AL98" i="1"/>
  <c r="AK98" i="1"/>
  <c r="T98" i="1"/>
  <c r="S97" i="1"/>
  <c r="AL97" i="1"/>
  <c r="AK97" i="1"/>
  <c r="T97" i="1"/>
  <c r="T96" i="1"/>
  <c r="S96" i="1"/>
  <c r="AL96" i="1"/>
  <c r="AK96" i="1"/>
  <c r="S95" i="1"/>
  <c r="AL95" i="1"/>
  <c r="AK95" i="1"/>
  <c r="T95" i="1"/>
  <c r="S94" i="1"/>
  <c r="AL94" i="1"/>
  <c r="AK94" i="1"/>
  <c r="T94" i="1"/>
  <c r="S93" i="1"/>
  <c r="AL93" i="1"/>
  <c r="AK93" i="1"/>
  <c r="T93" i="1"/>
  <c r="S92" i="1"/>
  <c r="AL92" i="1"/>
  <c r="AK92" i="1"/>
  <c r="T92" i="1"/>
  <c r="S91" i="1"/>
  <c r="AL91" i="1"/>
  <c r="AK91" i="1"/>
  <c r="T91" i="1"/>
  <c r="S90" i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S88" i="1"/>
  <c r="S89" i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AL83" i="1"/>
  <c r="BH83" i="1"/>
  <c r="AK83" i="1"/>
  <c r="BG83" i="1"/>
  <c r="S82" i="1"/>
  <c r="AL82" i="1"/>
  <c r="BH82" i="1"/>
  <c r="AK82" i="1"/>
  <c r="BG82" i="1"/>
  <c r="T82" i="1"/>
  <c r="S81" i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AL79" i="1"/>
  <c r="BH79" i="1"/>
  <c r="AK79" i="1"/>
  <c r="BG79" i="1"/>
  <c r="T78" i="1"/>
  <c r="S78" i="1"/>
  <c r="AL78" i="1"/>
  <c r="BH78" i="1"/>
  <c r="AK78" i="1"/>
  <c r="BG78" i="1"/>
  <c r="AP18" i="1"/>
  <c r="T77" i="1"/>
  <c r="S77" i="1"/>
  <c r="AL77" i="1"/>
  <c r="BH77" i="1"/>
  <c r="AK77" i="1"/>
  <c r="BG77" i="1"/>
  <c r="T76" i="1"/>
  <c r="S76" i="1"/>
  <c r="AL76" i="1"/>
  <c r="BH76" i="1"/>
  <c r="AK76" i="1"/>
  <c r="BG76" i="1"/>
  <c r="T75" i="1"/>
  <c r="S75" i="1"/>
  <c r="AL75" i="1"/>
  <c r="BH75" i="1"/>
  <c r="AK75" i="1"/>
  <c r="BG75" i="1"/>
  <c r="T74" i="1"/>
  <c r="S74" i="1"/>
  <c r="AL74" i="1"/>
  <c r="BH74" i="1"/>
  <c r="AK74" i="1"/>
  <c r="BG74" i="1"/>
  <c r="T73" i="1"/>
  <c r="S73" i="1"/>
  <c r="AL73" i="1"/>
  <c r="BH73" i="1"/>
  <c r="AK73" i="1"/>
  <c r="BG73" i="1"/>
  <c r="S72" i="1"/>
  <c r="AL72" i="1"/>
  <c r="BH72" i="1"/>
  <c r="AK72" i="1"/>
  <c r="BG72" i="1"/>
  <c r="S71" i="1"/>
  <c r="AL71" i="1"/>
  <c r="BH71" i="1"/>
  <c r="AK71" i="1"/>
  <c r="BG71" i="1"/>
  <c r="S70" i="1"/>
  <c r="AL70" i="1"/>
  <c r="BH70" i="1"/>
  <c r="AK70" i="1"/>
  <c r="BG70" i="1"/>
  <c r="S69" i="1"/>
  <c r="AL69" i="1"/>
  <c r="BH69" i="1"/>
  <c r="AK69" i="1"/>
  <c r="BG69" i="1"/>
  <c r="T68" i="1"/>
  <c r="T69" i="1"/>
  <c r="T70" i="1"/>
  <c r="T71" i="1"/>
  <c r="T72" i="1"/>
  <c r="S68" i="1"/>
  <c r="AL68" i="1"/>
  <c r="BH68" i="1"/>
  <c r="AK68" i="1"/>
  <c r="BG68" i="1"/>
  <c r="T67" i="1"/>
  <c r="S67" i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AL61" i="1"/>
  <c r="BH61" i="1"/>
  <c r="AK61" i="1"/>
  <c r="BG61" i="1"/>
  <c r="T60" i="1"/>
  <c r="T61" i="1"/>
  <c r="T62" i="1"/>
  <c r="S60" i="1"/>
  <c r="AL60" i="1"/>
  <c r="BH60" i="1"/>
  <c r="AK60" i="1"/>
  <c r="BG60" i="1"/>
  <c r="S59" i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T18" i="1"/>
  <c r="T17" i="1"/>
  <c r="S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<sst xmlns="http://schemas.openxmlformats.org/spreadsheetml/2006/main" count="3041" uniqueCount="1412">
  <si>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</si>
  <si>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</si>
  <si>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</si>
  <si>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</si>
  <si>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</si>
  <si>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</si>
  <si>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</si>
  <si>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</si>
  <si>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</si>
  <si>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</si>
  <si>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</si>
  <si>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</si>
  <si>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</si>
  <si>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</si>
  <si>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</si>
  <si>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</si>
  <si>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</si>
  <si>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</si>
  <si>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</si>
  <si>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</si>
  <si>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</si>
  <si>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</si>
  <si>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</si>
  <si>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</si>
  <si>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</si>
  <si>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</si>
  <si>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</si>
  <si>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</si>
  <si>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</si>
  <si>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</si>
  <si>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</si>
  <si>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</si>
  <si>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</si>
  <si>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</si>
  <si>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</si>
  <si>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</si>
  <si>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</si>
  <si>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</si>
  <si>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</si>
  <si>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</si>
  <si>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</si>
  <si>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</si>
  <si>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</si>
  <si>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</si>
  <si>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</si>
  <si>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</si>
  <si>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</si>
  <si>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</si>
  <si>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</si>
  <si>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</si>
  <si>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</si>
  <si>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</si>
  <si>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</si>
  <si>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</si>
  <si>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</si>
  <si>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</si>
  <si>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</si>
  <si>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</si>
  <si>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</si>
  <si>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</si>
  <si>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</si>
  <si>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</si>
  <si>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</si>
  <si>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</si>
  <si>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</si>
  <si>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</si>
  <si>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</si>
  <si>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</si>
  <si>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</si>
  <si>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</si>
  <si>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</si>
  <si>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</si>
  <si>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</si>
  <si>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</si>
  <si>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</si>
  <si>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</si>
  <si>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</si>
  <si>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</si>
  <si>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</si>
  <si>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</si>
  <si>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</si>
  <si>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</si>
  <si>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</si>
  <si>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</si>
  <si>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</si>
  <si>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</si>
  <si>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</si>
  <si>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</si>
  <si>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</si>
  <si>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</si>
  <si>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</si>
  <si>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</si>
  <si>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</si>
  <si>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</si>
  <si>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</si>
  <si>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</si>
  <si>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</si>
  <si>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</si>
  <si>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</si>
  <si>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</si>
  <si>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</si>
  <si>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</si>
  <si>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</si>
  <si>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</si>
  <si>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</si>
  <si>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</si>
  <si>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</si>
  <si>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</si>
  <si>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</si>
  <si>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</si>
  <si>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</si>
  <si>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</si>
  <si>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</si>
  <si>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</si>
  <si>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</si>
  <si>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</si>
  <si>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</si>
  <si>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</si>
  <si>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</si>
  <si>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</si>
  <si>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</si>
  <si>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</si>
  <si>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</si>
  <si>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</si>
  <si>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</si>
  <si>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</si>
  <si>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</si>
  <si>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</si>
  <si>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</si>
  <si>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</si>
  <si>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</si>
  <si>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</si>
  <si>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</si>
  <si>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</si>
  <si>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</si>
  <si>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</si>
  <si>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</si>
  <si>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</si>
  <si>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</si>
  <si>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</si>
  <si>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</si>
  <si>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</si>
  <si>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</si>
  <si>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</si>
  <si>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</si>
  <si>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</si>
  <si>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</si>
  <si>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</si>
  <si>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</si>
  <si>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</si>
  <si>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</si>
  <si>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</si>
  <si>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</si>
  <si>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</si>
  <si>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</si>
  <si>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</si>
  <si>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</si>
  <si>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</si>
  <si>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</si>
  <si>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</si>
  <si>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</si>
  <si>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</si>
  <si>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</si>
  <si>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</si>
  <si>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</si>
  <si>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</si>
  <si>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</si>
  <si>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</si>
  <si>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</si>
  <si>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</si>
  <si>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</si>
  <si>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</si>
  <si>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</si>
  <si>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</si>
  <si>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</si>
  <si>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</si>
  <si>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</si>
  <si>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</si>
  <si>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</si>
  <si>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</si>
  <si>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</si>
  <si>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</si>
  <si>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</si>
  <si>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</si>
  <si>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</si>
  <si>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</si>
  <si>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</si>
  <si>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</si>
  <si>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</si>
  <si>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</si>
  <si>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</si>
  <si>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</si>
  <si>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</si>
  <si>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</si>
  <si>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</si>
  <si>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</si>
  <si>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</si>
  <si>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</si>
  <si>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</si>
  <si>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</si>
  <si>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</si>
  <si>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</si>
  <si>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</si>
  <si>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</si>
  <si>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</si>
  <si>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</si>
  <si>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</si>
  <si>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</si>
  <si>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</si>
  <si>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</si>
  <si>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</si>
  <si>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</si>
  <si>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</si>
  <si>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</si>
  <si>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</si>
  <si>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</si>
  <si>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</si>
  <si>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</si>
  <si>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</si>
  <si>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</si>
  <si>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</si>
  <si>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</si>
  <si>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</si>
  <si>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</si>
  <si>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</si>
  <si>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</si>
  <si>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</si>
  <si>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</si>
  <si>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</si>
  <si>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</si>
  <si>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</si>
  <si>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</si>
  <si>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</si>
  <si>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</si>
  <si>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</si>
  <si>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</si>
  <si>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</si>
  <si>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</si>
  <si>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</si>
  <si>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</si>
  <si>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</si>
  <si>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</si>
  <si>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</si>
  <si>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</si>
  <si>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</si>
  <si>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</si>
  <si>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</si>
  <si>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</si>
  <si>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</si>
  <si>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</si>
  <si>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</si>
  <si>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</si>
  <si>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</si>
  <si>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</si>
  <si>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</si>
  <si>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</si>
  <si>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</si>
  <si>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</si>
  <si>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</si>
  <si>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</si>
  <si>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</si>
  <si>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</si>
  <si>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</si>
  <si>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</si>
  <si>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</si>
  <si>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</si>
  <si>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</si>
  <si>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</si>
  <si>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</si>
  <si>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</si>
  <si>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</si>
  <si>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</si>
  <si>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</si>
  <si>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</si>
  <si>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</si>
  <si>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</si>
  <si>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</si>
  <si>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</si>
  <si>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</si>
  <si>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</si>
  <si>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</si>
  <si>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</si>
  <si>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</si>
  <si>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</si>
  <si>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</si>
  <si>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</si>
  <si>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</si>
  <si>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</si>
  <si>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</si>
  <si>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</si>
  <si>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</si>
  <si>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</si>
  <si>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</si>
  <si>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</si>
  <si>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</si>
  <si>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</si>
  <si>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</si>
  <si>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</si>
  <si>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</si>
  <si>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</si>
  <si>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</si>
  <si>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</si>
  <si>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</si>
  <si>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</si>
  <si>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</si>
  <si>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</si>
  <si>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</si>
  <si>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</si>
  <si>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</si>
  <si>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</si>
  <si>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</si>
  <si>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</si>
  <si>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</si>
  <si>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</si>
  <si>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</si>
  <si>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</si>
  <si>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</si>
  <si>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</si>
  <si>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</si>
  <si>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</si>
  <si>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</si>
  <si>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</si>
  <si>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</si>
  <si>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</si>
  <si>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</si>
  <si>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</si>
  <si>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</si>
  <si>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</si>
  <si>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</si>
  <si>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</si>
  <si>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</si>
  <si>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</si>
  <si>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</si>
  <si>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</si>
  <si>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</si>
  <si>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</si>
  <si>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</si>
  <si>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</si>
  <si>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</si>
  <si>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</si>
  <si>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</si>
  <si>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</si>
  <si>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</si>
  <si>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</si>
  <si>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</si>
  <si>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</si>
  <si>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</si>
  <si>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</si>
  <si>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</si>
  <si>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</si>
  <si>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</si>
  <si>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</si>
  <si>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</si>
  <si>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</si>
  <si>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</si>
  <si>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</si>
  <si>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</si>
  <si>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</si>
  <si>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</si>
  <si>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</si>
  <si>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</si>
  <si>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</si>
  <si>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</si>
  <si>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</si>
  <si>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</si>
  <si>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</si>
  <si>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</si>
  <si>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</si>
  <si>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</si>
  <si>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</si>
  <si>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</si>
  <si>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</si>
  <si>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</si>
  <si>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</si>
  <si>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</si>
  <si>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</si>
  <si>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</si>
  <si>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</si>
  <si>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</si>
  <si>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</si>
  <si>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</si>
  <si>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</si>
  <si>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</si>
  <si>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</si>
  <si>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</si>
  <si>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</si>
  <si>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</si>
  <si>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</si>
  <si>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</si>
  <si>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</si>
  <si>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</si>
  <si>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</si>
  <si>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</si>
  <si>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</si>
  <si>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</si>
  <si>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</si>
  <si>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</si>
  <si>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</si>
  <si>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</si>
  <si>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</si>
  <si>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</si>
  <si>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</si>
  <si>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</si>
  <si>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</si>
  <si>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</si>
  <si>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</si>
  <si>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</si>
  <si>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</si>
  <si>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</si>
  <si>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</si>
  <si>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</si>
  <si>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</si>
  <si>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</si>
  <si>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</si>
  <si>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</si>
  <si>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</si>
  <si>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</si>
  <si>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</si>
  <si>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</si>
  <si>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</si>
  <si>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</si>
  <si>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</si>
  <si>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</si>
  <si>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</si>
  <si>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</si>
  <si>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</si>
  <si>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</si>
  <si>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</si>
  <si>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</si>
  <si>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</si>
  <si>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</si>
  <si>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</si>
  <si>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</si>
  <si>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</si>
  <si>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</si>
  <si>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</si>
  <si>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</si>
  <si>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</si>
  <si>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</si>
  <si>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</si>
  <si>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</si>
  <si>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</si>
  <si>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</si>
  <si>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</si>
  <si>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</si>
  <si>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</si>
  <si>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</si>
  <si>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</si>
  <si>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</si>
  <si>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</si>
  <si>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</si>
  <si>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</si>
  <si>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</si>
  <si>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</si>
  <si>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</si>
  <si>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</si>
  <si>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</si>
  <si>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</si>
  <si>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</si>
  <si>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</si>
  <si>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</si>
  <si>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</si>
  <si>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</si>
  <si>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</si>
  <si>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</si>
  <si>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</si>
  <si>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</si>
  <si>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</si>
  <si>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</si>
  <si>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</si>
  <si>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</si>
  <si>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</si>
  <si>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</si>
  <si>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</si>
  <si>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</si>
  <si>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</si>
  <si>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</si>
  <si>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</si>
  <si>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</si>
  <si>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</si>
  <si>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</si>
  <si>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</si>
  <si>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</si>
  <si>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</si>
  <si>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</si>
  <si>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</si>
  <si>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</si>
  <si>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</si>
  <si>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</si>
  <si>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</si>
  <si>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</si>
  <si>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</si>
  <si>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</si>
  <si>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</si>
  <si>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</si>
  <si>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</si>
  <si>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</si>
  <si>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</si>
  <si>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</si>
  <si>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</si>
  <si>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</si>
  <si>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</si>
  <si>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</si>
  <si>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</si>
  <si>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</si>
  <si>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</si>
  <si>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</si>
  <si>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</si>
  <si>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</si>
  <si>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</si>
  <si>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</si>
  <si>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</si>
  <si>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</si>
  <si>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</si>
  <si>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</si>
  <si>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</si>
  <si>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</si>
  <si>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</si>
  <si>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</si>
  <si>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</si>
  <si>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</si>
  <si>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</si>
  <si>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</si>
  <si>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</si>
  <si>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</si>
  <si>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</si>
  <si>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</si>
  <si>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</si>
  <si>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</si>
  <si>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</si>
  <si>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</si>
  <si>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</si>
  <si>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</si>
  <si>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</si>
  <si>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</si>
  <si>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</si>
  <si>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</si>
  <si>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</si>
  <si>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</si>
  <si>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</si>
  <si>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</si>
  <si>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</si>
  <si>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</si>
  <si>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</si>
  <si>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</si>
  <si>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</si>
  <si>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</si>
  <si>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</si>
  <si>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</si>
  <si>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</si>
  <si>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</si>
  <si>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</si>
  <si>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</si>
  <si>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</si>
  <si>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</si>
  <si>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</si>
  <si>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</si>
  <si>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</si>
  <si>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</si>
  <si>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</si>
  <si>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</si>
  <si>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</si>
  <si>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</si>
  <si>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</si>
  <si>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</si>
  <si>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</si>
  <si>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</si>
  <si>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</si>
  <si>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</si>
  <si>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</si>
  <si>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</si>
  <si>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</si>
  <si>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</si>
  <si>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</si>
  <si>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</si>
  <si>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</si>
  <si>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</si>
  <si>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</si>
  <si>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</si>
  <si>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</si>
  <si>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</si>
  <si>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</si>
  <si>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</si>
  <si>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</si>
  <si>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</si>
  <si>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</si>
  <si>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</si>
  <si>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</si>
  <si>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</si>
  <si>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</si>
  <si>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</si>
  <si>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</si>
  <si>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</si>
  <si>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</si>
  <si>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</si>
  <si>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</si>
  <si>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</si>
  <si>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</si>
  <si>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</si>
  <si>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</si>
  <si>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</si>
  <si>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</si>
  <si>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</si>
  <si>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</si>
  <si>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</si>
  <si>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</si>
  <si>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</si>
  <si>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</si>
  <si>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</si>
  <si>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</si>
  <si>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</si>
  <si>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</si>
  <si>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</si>
  <si>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</si>
  <si>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</si>
  <si>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</si>
  <si>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</si>
  <si>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</si>
  <si>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</si>
  <si>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</si>
  <si>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</si>
  <si>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</si>
  <si>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</si>
  <si>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</si>
  <si>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</si>
  <si>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</si>
  <si>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</si>
  <si>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</si>
  <si>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</si>
  <si>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</si>
  <si>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</si>
  <si>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</si>
  <si>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</si>
  <si>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</si>
  <si>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</si>
  <si>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</si>
  <si>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</si>
  <si>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</si>
  <si>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</si>
  <si>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</si>
  <si>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</si>
  <si>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</si>
  <si>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</si>
  <si>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</si>
  <si>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</si>
  <si>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</si>
  <si>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</si>
  <si>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</si>
  <si>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</si>
  <si>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</si>
  <si>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</si>
  <si>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</si>
  <si>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</si>
  <si>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</si>
  <si>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</si>
  <si>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</si>
  <si>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</si>
  <si>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</si>
  <si>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</si>
  <si>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</si>
  <si>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</si>
  <si>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</si>
  <si>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</si>
  <si>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</si>
  <si>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</si>
  <si>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</si>
  <si>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</si>
  <si>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</si>
  <si>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</si>
  <si>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</si>
  <si>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</si>
  <si>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</si>
  <si>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</si>
  <si>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</si>
  <si>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</si>
  <si>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</si>
  <si>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</si>
  <si>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</si>
  <si>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</si>
  <si>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</si>
  <si>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</si>
  <si>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</si>
  <si>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</si>
  <si>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</si>
  <si>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</si>
  <si>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</si>
  <si>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</si>
  <si>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</si>
  <si>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</si>
  <si>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</si>
  <si>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</si>
  <si>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</si>
  <si>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</si>
  <si>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</si>
  <si>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</si>
  <si>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</si>
  <si>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</si>
  <si>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</si>
  <si>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</si>
  <si>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</si>
  <si>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</si>
  <si>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</si>
  <si>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</si>
  <si>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</si>
  <si>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</si>
  <si>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</si>
  <si>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</si>
  <si>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</si>
  <si>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</si>
  <si>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</si>
  <si>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</si>
  <si>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</si>
  <si>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</si>
  <si>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</si>
  <si>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</si>
  <si>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</si>
  <si>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</si>
  <si>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</si>
  <si>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</si>
  <si>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</si>
  <si>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</si>
  <si>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</si>
  <si>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</si>
  <si>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</si>
  <si>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</si>
  <si>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</si>
  <si>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</si>
  <si>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</si>
  <si>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</si>
  <si>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</si>
  <si>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</si>
  <si>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</si>
  <si>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</si>
  <si>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</si>
  <si>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</si>
  <si>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</si>
  <si>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</si>
  <si>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</si>
  <si>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</si>
  <si>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</si>
  <si>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</si>
  <si>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</si>
  <si>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</si>
  <si>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</si>
  <si>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</si>
  <si>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</si>
  <si>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</si>
  <si>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</si>
  <si>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</si>
  <si>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</si>
  <si>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</si>
  <si>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</si>
  <si>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</si>
  <si>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</si>
  <si>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</si>
  <si>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</si>
  <si>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</si>
  <si>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</si>
  <si>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</si>
  <si>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</si>
  <si>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</si>
  <si>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</si>
  <si>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</si>
  <si>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</si>
  <si>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</si>
  <si>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</si>
  <si>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</si>
  <si>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</si>
  <si>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</si>
  <si>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</si>
  <si>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</si>
  <si>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</si>
  <si>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</si>
  <si>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</si>
  <si>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</si>
  <si>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</si>
  <si>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</si>
  <si>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</si>
  <si>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</si>
  <si>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</si>
  <si>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</si>
  <si>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</si>
  <si>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</si>
  <si>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</si>
  <si>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</si>
  <si>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</si>
  <si>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</si>
  <si>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</si>
  <si>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</si>
  <si>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</si>
  <si>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</si>
  <si>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</si>
  <si>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</si>
  <si>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</si>
  <si>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</si>
  <si>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</si>
  <si>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</si>
  <si>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</si>
  <si>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</si>
  <si>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</si>
  <si>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</si>
  <si>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</si>
  <si>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</si>
  <si>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</si>
  <si>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</si>
  <si>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</si>
  <si>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</si>
  <si>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</si>
  <si>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</si>
  <si>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</si>
  <si>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</si>
  <si>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</si>
  <si>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</si>
  <si>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</si>
  <si>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</si>
  <si>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</si>
  <si>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</si>
  <si>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</si>
  <si>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</si>
  <si>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</si>
  <si>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</si>
  <si>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</si>
  <si>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</si>
  <si>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</si>
  <si>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</si>
  <si>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</si>
  <si>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</si>
  <si>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</si>
  <si>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</si>
  <si>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</si>
  <si>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</si>
  <si>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</si>
  <si>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</si>
  <si>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</si>
  <si>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</si>
  <si>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</si>
  <si>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</si>
  <si>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</si>
  <si>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</si>
  <si>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</si>
  <si>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</si>
  <si>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</si>
  <si>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</si>
  <si>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</si>
  <si>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</si>
  <si>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</si>
  <si>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</si>
  <si>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</si>
  <si>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</si>
  <si>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</si>
  <si>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</si>
  <si>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</si>
  <si>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</si>
  <si>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</si>
  <si>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</si>
  <si>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</si>
  <si>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</si>
  <si>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</si>
  <si>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</si>
  <si>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</si>
  <si>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</si>
  <si>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</si>
  <si>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</si>
  <si>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</si>
  <si>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</si>
  <si>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</si>
  <si>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</si>
  <si>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</si>
  <si>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</si>
  <si>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</si>
  <si>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</si>
  <si>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</si>
  <si>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</si>
  <si>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</si>
  <si>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</si>
  <si>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</si>
  <si>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</si>
  <si>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</si>
  <si>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</si>
  <si>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</si>
  <si>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</si>
  <si>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</si>
  <si>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</si>
  <si>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</si>
  <si>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</si>
  <si>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</si>
  <si>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</si>
  <si>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</si>
  <si>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</si>
  <si>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</si>
  <si>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</si>
  <si>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</si>
  <si>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</si>
  <si>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</si>
  <si>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</si>
  <si>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</si>
  <si>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</si>
  <si>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</si>
  <si>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</si>
  <si>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</si>
  <si>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</si>
  <si>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</si>
  <si>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</si>
  <si>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</si>
  <si>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</si>
  <si>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</si>
  <si>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</si>
  <si>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</si>
  <si>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</si>
  <si>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</si>
  <si>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</si>
  <si>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</si>
  <si>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</si>
  <si>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</si>
  <si>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</si>
  <si>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</si>
  <si>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</si>
  <si>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</si>
  <si>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</si>
  <si>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</si>
  <si>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</si>
  <si>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</si>
  <si>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</si>
  <si>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</si>
  <si>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</si>
  <si>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</si>
  <si>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</si>
  <si>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</si>
  <si>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</si>
  <si>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</si>
  <si>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</si>
  <si>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</si>
  <si>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</si>
  <si>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</si>
  <si>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</si>
  <si>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</si>
  <si>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</si>
  <si>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</si>
  <si>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</si>
  <si>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</si>
  <si>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</si>
  <si>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</si>
  <si>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</si>
  <si>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</si>
  <si>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</si>
  <si>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</si>
  <si>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</si>
  <si>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</si>
  <si>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</si>
  <si>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</si>
  <si>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</si>
  <si>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</si>
  <si>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</si>
  <si>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</si>
  <si>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</si>
  <si>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</si>
  <si>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</si>
  <si>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</si>
  <si>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</si>
  <si>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</si>
  <si>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</si>
  <si>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</si>
  <si>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</si>
  <si>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</si>
  <si>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</si>
  <si>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</si>
  <si>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</si>
  <si>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</si>
  <si>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</si>
  <si>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</si>
  <si>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</si>
  <si>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</si>
  <si>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</si>
  <si>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</si>
  <si>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</si>
  <si>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</si>
  <si>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</si>
  <si>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</si>
  <si>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</si>
  <si>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</si>
  <si>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</si>
  <si>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</si>
  <si>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</si>
  <si>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</si>
  <si>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</si>
  <si>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</si>
  <si>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</si>
  <si>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</si>
  <si>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</si>
  <si>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</si>
  <si>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</si>
  <si>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</si>
  <si>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</si>
  <si>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</si>
  <si>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</si>
  <si>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</si>
  <si>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</si>
  <si>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</si>
  <si>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</si>
  <si>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</si>
  <si>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</si>
  <si>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</si>
  <si>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</si>
  <si>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</si>
  <si>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</si>
  <si>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</si>
  <si>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</si>
  <si>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</si>
  <si>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</si>
  <si>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</si>
  <si>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</si>
  <si>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</si>
  <si>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</si>
  <si>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</si>
  <si>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</si>
  <si>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</si>
  <si>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</si>
  <si>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</si>
  <si>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</si>
  <si>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</si>
  <si>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</si>
  <si>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</si>
  <si>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</si>
  <si>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</si>
  <si>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</si>
  <si>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</si>
  <si>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</si>
  <si>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</si>
  <si>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</si>
  <si>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</si>
  <si>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</si>
  <si>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</si>
  <si>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</si>
  <si>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</si>
  <si>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</si>
  <si>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</si>
  <si>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</si>
  <si>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</si>
  <si>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</si>
  <si>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</si>
  <si>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</si>
  <si>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</si>
  <si>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</si>
  <si>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</si>
  <si>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</si>
  <si>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</si>
  <si>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</si>
  <si>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</si>
  <si>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</si>
  <si>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</si>
  <si>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</si>
  <si>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</si>
  <si>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</si>
  <si>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</si>
  <si>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</si>
  <si>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</si>
  <si>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</si>
  <si>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</si>
  <si>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</si>
  <si>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</si>
  <si>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</si>
  <si>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</si>
  <si>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</si>
  <si>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</si>
  <si>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</si>
  <si>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</si>
  <si>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</si>
  <si>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</si>
  <si>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</si>
  <si>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</si>
  <si>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</si>
  <si>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</si>
  <si>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</si>
  <si>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</si>
  <si>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</si>
  <si>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</si>
  <si>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</si>
  <si>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</si>
  <si>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</si>
  <si>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</si>
  <si>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</si>
  <si>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</si>
  <si>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</si>
  <si>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</si>
  <si>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</si>
  <si>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</si>
  <si>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</si>
  <si>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</si>
  <si>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</si>
  <si>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</si>
  <si>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</si>
  <si>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</si>
  <si>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</si>
  <si>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</si>
  <si>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</si>
  <si>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</si>
  <si>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</si>
  <si>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</si>
  <si>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</si>
  <si>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</si>
  <si>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</si>
  <si>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</si>
  <si>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</si>
  <si>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</si>
  <si>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</si>
  <si>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</si>
  <si>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</si>
  <si>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</si>
  <si>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</si>
  <si>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</si>
  <si>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</si>
  <si>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</si>
  <si>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</si>
  <si>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</si>
  <si>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</si>
  <si>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</si>
  <si>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</si>
  <si>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</si>
  <si>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</si>
  <si>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</si>
  <si>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</si>
  <si>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</si>
  <si>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</si>
  <si>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</si>
  <si>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</si>
  <si>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</si>
  <si>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100 hours for 0.5% Equity (Conditions: 1. Has to raise 1 Crore, 2. Aman, Peyush will be firest investors then)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</si>
  <si>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</si>
  <si>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</si>
  <si>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</si>
  <si>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</si>
  <si>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</si>
  <si>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</si>
  <si>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</si>
  <si>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</si>
  <si>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</si>
  <si>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</si>
  <si>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</si>
  <si>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</si>
  <si>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</si>
  <si>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</si>
  <si>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</si>
  <si>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</si>
  <si>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</si>
  <si>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</si>
  <si>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</si>
  <si>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</si>
  <si>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</si>
  <si>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</si>
  <si>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</si>
  <si>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</si>
  <si>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</si>
  <si>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</si>
  <si>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</si>
  <si>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</si>
  <si>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</si>
  <si>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</si>
  <si>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</si>
  <si>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</si>
  <si>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</si>
  <si>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</si>
  <si>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</si>
  <si>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</si>
  <si>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</si>
  <si>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</si>
  <si>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</si>
  <si>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</si>
  <si>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</si>
  <si>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</si>
  <si>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</si>
  <si>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</si>
  <si>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</si>
  <si>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</si>
  <si>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</si>
  <si>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</si>
  <si>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</si>
  <si>
    <t>iMumz</t>
  </si>
  <si>
    <t>Mayur Dhurpate</t>
  </si>
  <si>
    <t>Ravi Teja Akondi</t>
  </si>
  <si>
    <t>Dr. Jaideep Malhotra</t>
  </si>
  <si>
    <t>Pregnant Women Care</t>
  </si>
  <si>
    <t>₹ 10 lakh for 1% Equity and ₹ 60 Lakh Debt @ 10% Interest</t>
  </si>
  <si>
    <t>Mayur Dhurpate, Ravi Teja Akondi, Dr. Jaideep Malhotra</t>
  </si>
  <si>
    <t>The Healthy Binge</t>
  </si>
  <si>
    <t>Pranav Korke</t>
  </si>
  <si>
    <t>Karan Korke</t>
  </si>
  <si>
    <t>Pranav Korke, Karan Korke</t>
  </si>
  <si>
    <t>Freakins</t>
  </si>
  <si>
    <t>Denim based Apparel Clothing</t>
  </si>
  <si>
    <t>Puneet Sehgal</t>
  </si>
  <si>
    <t>Shaan Shah</t>
  </si>
  <si>
    <t>Puneet Sehgal, Shaan Shah</t>
  </si>
  <si>
    <t>₹ 50 lakh for 2.5% Equity and ₹ 20 Lakhs Debt @ 12% Interest (Condition: This investment will be part of bigger round)</t>
  </si>
  <si>
    <t>Perfora</t>
  </si>
  <si>
    <t>Jatan Bawa, Tushar Khurana</t>
  </si>
  <si>
    <t>Jatan Bawa</t>
  </si>
  <si>
    <t>Tushar Khurana</t>
  </si>
  <si>
    <t>Oral Care Products</t>
  </si>
  <si>
    <t xml:space="preserve">₹ 80 lakh for 1% Equity	</t>
  </si>
  <si>
    <t>Namita, Vineeta, Peyush</t>
  </si>
  <si>
    <t>Midnight Angels by PC</t>
  </si>
  <si>
    <t>Nightwear Apparel</t>
  </si>
  <si>
    <t>Punya Chugh</t>
  </si>
  <si>
    <t>Parina Chugh</t>
  </si>
  <si>
    <t>Punya Chugh, Parina Chugh</t>
  </si>
  <si>
    <t xml:space="preserve">₹ 75 lakh for 6% Equity	</t>
  </si>
  <si>
    <t>CureSee</t>
  </si>
  <si>
    <t>Puneet</t>
  </si>
  <si>
    <t>Amit Sahni</t>
  </si>
  <si>
    <t>Jatin Kaushik</t>
  </si>
  <si>
    <t>Puneet, Amit Sahni, Jatin Kaushik</t>
  </si>
  <si>
    <t>AI based vision therapy website</t>
  </si>
  <si>
    <t xml:space="preserve">₹ 40 lakh for 5% Equity	</t>
  </si>
  <si>
    <t>Medulance</t>
  </si>
  <si>
    <t>Quick Ambulance Service</t>
  </si>
  <si>
    <t>Ravjot Singh Arora</t>
  </si>
  <si>
    <t>Pranav Bajaj</t>
  </si>
  <si>
    <t>Ravjot Singh Arora, Pranav Bajaj</t>
  </si>
  <si>
    <t>₹ 2 crore for 1% Equity</t>
  </si>
  <si>
    <t>₹ 2 crore for 2% Equity</t>
  </si>
  <si>
    <t xml:space="preserve">₹ 25 lakh for 5% Equity	</t>
  </si>
  <si>
    <t>Cakelicious</t>
  </si>
  <si>
    <t>Cake Items</t>
  </si>
  <si>
    <t>Duriya Barodawala</t>
  </si>
  <si>
    <t>Fatema Barodawala</t>
  </si>
  <si>
    <t>Duriya Barodawala, Fatema Barodawala</t>
  </si>
  <si>
    <t xml:space="preserve">₹ 25 lakh for 20% Equity	</t>
  </si>
  <si>
    <t>Bowled.io</t>
  </si>
  <si>
    <t>Akshay Khandelwal</t>
  </si>
  <si>
    <t>Rahul Singh</t>
  </si>
  <si>
    <t>Akshay Khandelwal, Rahul Singh</t>
  </si>
  <si>
    <t>Social App for Sport based Games</t>
  </si>
  <si>
    <t>Toyshine</t>
  </si>
  <si>
    <t>Rohit Khanna</t>
  </si>
  <si>
    <t>Toys brand for kids</t>
  </si>
  <si>
    <t>₹ 1.25 crore for 0.5% Equity</t>
  </si>
  <si>
    <t>Neuphony</t>
  </si>
  <si>
    <t>Bhavya Madan</t>
  </si>
  <si>
    <t>Ria Rustagi</t>
  </si>
  <si>
    <t>Bhavya Madan, Ria Rustagi</t>
  </si>
  <si>
    <t>Brain stress, mood tracking machine</t>
  </si>
  <si>
    <t>₹ 1 crore for 5.4% Equity</t>
  </si>
  <si>
    <t>Amrutam</t>
  </si>
  <si>
    <t>Agnim Gupta</t>
  </si>
  <si>
    <t>Ashok Gupta</t>
  </si>
  <si>
    <t>Stuti Gupta</t>
  </si>
  <si>
    <t>Agnim Gupta, Ashok Gupta, Stuti Gupta</t>
  </si>
  <si>
    <t>Ayurvedic wellness beauty products</t>
  </si>
  <si>
    <t>HoloKitab</t>
  </si>
  <si>
    <t>Dipanshu Bajaj</t>
  </si>
  <si>
    <t>Nikhil Miglani</t>
  </si>
  <si>
    <t>Dipanshu Bajaj, Nikhil Miglani</t>
  </si>
  <si>
    <t>AR based books</t>
  </si>
  <si>
    <t xml:space="preserve">₹ 45 lakh for 10% Equity	</t>
  </si>
  <si>
    <t xml:space="preserve">₹ 45 lakh for 25% Equity	</t>
  </si>
  <si>
    <t>Zoe Nutrition for Life</t>
  </si>
  <si>
    <t>Karan Jindal</t>
  </si>
  <si>
    <t>Taniya Dhirasaria</t>
  </si>
  <si>
    <t>Karan Jindal, Taniya Dhirasaria</t>
  </si>
  <si>
    <t>Nutrition based wellness products</t>
  </si>
  <si>
    <t xml:space="preserve">₹ 75 lakh for 5% Equity	</t>
  </si>
  <si>
    <t>Hornback</t>
  </si>
  <si>
    <t>Rajkumar Kewat</t>
  </si>
  <si>
    <t>Nishith Parikh</t>
  </si>
  <si>
    <t>Rajkumar Kewat, Nishith Parikh</t>
  </si>
  <si>
    <t xml:space="preserve">₹ 50 lakh for 1% Equity	</t>
  </si>
  <si>
    <t>Foldable Cycles</t>
  </si>
  <si>
    <t>Malaki</t>
  </si>
  <si>
    <t>Mohit Bhatia</t>
  </si>
  <si>
    <t>Ashish Bhatia</t>
  </si>
  <si>
    <t>Mohit Bhatia, Ashish Bhatia</t>
  </si>
  <si>
    <t>Sparkling Water Brand</t>
  </si>
  <si>
    <t>Nanoclean</t>
  </si>
  <si>
    <t>Prateek Sharma</t>
  </si>
  <si>
    <t xml:space="preserve">₹ 80 lakh for 2% Equity	</t>
  </si>
  <si>
    <t>Nasal air purifying products</t>
  </si>
  <si>
    <t>DesmondJi</t>
  </si>
  <si>
    <t>Conrad Braganza</t>
  </si>
  <si>
    <t>Desmond Nazareth</t>
  </si>
  <si>
    <t>Conrad Braganza, Desmond Nazareth</t>
  </si>
  <si>
    <t>Alcoholic Brand</t>
  </si>
  <si>
    <t>Cremeitalia</t>
  </si>
  <si>
    <t>Italian Cheese Brand</t>
  </si>
  <si>
    <t>Rajas Dhote</t>
  </si>
  <si>
    <t>Nawgati</t>
  </si>
  <si>
    <t>Aryan Sisodia</t>
  </si>
  <si>
    <t>Vaibhav Kaushik</t>
  </si>
  <si>
    <t>Aalaap Nair</t>
  </si>
  <si>
    <t>Aryan Sisodia, Vaibhav Kaushik, Aalaap Nair</t>
  </si>
  <si>
    <t xml:space="preserve">₹ 67 lakh for 2% Equity	</t>
  </si>
  <si>
    <t xml:space="preserve">₹ 67 lakh for 3% Equity	</t>
  </si>
  <si>
    <t>Fuel Stations Tracking App</t>
  </si>
  <si>
    <t>Aman, Amit</t>
  </si>
  <si>
    <t>Electric Vehicle Subscription</t>
  </si>
  <si>
    <t>Swytchd</t>
  </si>
  <si>
    <t>Sameer Arif</t>
  </si>
  <si>
    <t>Gladful</t>
  </si>
  <si>
    <t>Manu Sharma</t>
  </si>
  <si>
    <t>Parul Sharma</t>
  </si>
  <si>
    <t>Manu Sharma, Parul Sharma</t>
  </si>
  <si>
    <t>Protein based Snack Brand</t>
  </si>
  <si>
    <t xml:space="preserve">₹ 50 lakh for 3.5% Equity	</t>
  </si>
  <si>
    <t>Namita, Aman, Amit</t>
  </si>
  <si>
    <t>Pharmallama</t>
  </si>
  <si>
    <t>Arjun Raghunandan</t>
  </si>
  <si>
    <t>Achintya Dayal</t>
  </si>
  <si>
    <t>Deepesh Rajpal</t>
  </si>
  <si>
    <t>Arjun Raghunandan, Achintya Dayal, Deepesh Rajpal</t>
  </si>
  <si>
    <t>₹ 1 crore for 1.5% Equity</t>
  </si>
  <si>
    <t>Pharmacy and Comprehensive Medication Management Platform</t>
  </si>
  <si>
    <t>₹ 2 crore for 5% Equity</t>
  </si>
  <si>
    <t>Namita, Anupam, Aman, Peyush, Amit</t>
  </si>
  <si>
    <t>Crave Raja Foods</t>
  </si>
  <si>
    <t>Subhabrata Ganguly</t>
  </si>
  <si>
    <t>Soupaul Dey</t>
  </si>
  <si>
    <t>Subhabrata Ganguly, Soupaul Dey</t>
  </si>
  <si>
    <t>Cloud kithcen for different food brands</t>
  </si>
  <si>
    <t xml:space="preserve">₹ 65 lakh for 3% Equity	</t>
  </si>
  <si>
    <t>V A Perfume</t>
  </si>
  <si>
    <t>Amit Hotchandani</t>
  </si>
  <si>
    <t>Variety Incense Sticks</t>
  </si>
  <si>
    <t>Hood</t>
  </si>
  <si>
    <t>Pseudononymous Social Network</t>
  </si>
  <si>
    <t>Abhishek Asthana</t>
  </si>
  <si>
    <t>Jasveer Singh</t>
  </si>
  <si>
    <t>Deepak Kumar</t>
  </si>
  <si>
    <t>Abhishek Asthana, Jasveer Singh, Deepak Kumar</t>
  </si>
  <si>
    <t>₹ 1.2 crore for 0.2% Equity</t>
  </si>
  <si>
    <t>₹ 60 lakh for 0.54% Equity and ₹ 60 Lakhs Debt @ 12% Interest</t>
  </si>
  <si>
    <t>Twisting Scoops</t>
  </si>
  <si>
    <t>Kunwarpreet Singh Juneja</t>
  </si>
  <si>
    <t>Manmeet Singh Batra</t>
  </si>
  <si>
    <t>Kunwarpreet Singh Juneja, Manmeet Singh Batra</t>
  </si>
  <si>
    <t>Turkish Ice Creams</t>
  </si>
  <si>
    <t>GrowIt</t>
  </si>
  <si>
    <t>Saurabh Agarwal</t>
  </si>
  <si>
    <t>Akshay Agarwal</t>
  </si>
  <si>
    <t>Saurabh Agarwal, Akshay Agarwal</t>
  </si>
  <si>
    <t>Products for Protective Farming</t>
  </si>
  <si>
    <t>₹ 50 lakh for 1% Equity and ₹ 50 Lakhs Debt @ 12% Interest</t>
  </si>
  <si>
    <t>Namita, Peyush</t>
  </si>
  <si>
    <t>Makino</t>
  </si>
  <si>
    <t>Ankit Patel</t>
  </si>
  <si>
    <t>Keval Patel</t>
  </si>
  <si>
    <t>Ronik Patel</t>
  </si>
  <si>
    <t>Priyank Patel</t>
  </si>
  <si>
    <t>Ankit Patel, Keval Patel, Ronik Patel, Priyank Patel</t>
  </si>
  <si>
    <t>Nachos &amp; Nuts</t>
  </si>
  <si>
    <t>Trunome</t>
  </si>
  <si>
    <t>Agragesh Ramani</t>
  </si>
  <si>
    <t>Avinash Ramani</t>
  </si>
  <si>
    <t>Agragesh Ramani, Avinash Ramani</t>
  </si>
  <si>
    <t>Chronic Disease Detection &amp; Monitoring</t>
  </si>
  <si>
    <t>₹ 1.5 crore for 1% Equity</t>
  </si>
  <si>
    <t>₹ 1.5 crore for 2% Equity</t>
  </si>
  <si>
    <t>Anupam, Vineeta, Aman, Peyush</t>
  </si>
  <si>
    <t>WOL3D</t>
  </si>
  <si>
    <t>Rahul Chandalia</t>
  </si>
  <si>
    <t>Saloni Chandalia</t>
  </si>
  <si>
    <t>Pradeep Jain</t>
  </si>
  <si>
    <t>Swati Jain</t>
  </si>
  <si>
    <t>Rahul Chandalia, Saloni Chandalia, Pradeep Jain, Swati Jain</t>
  </si>
  <si>
    <t>Consumer 3D Printing</t>
  </si>
  <si>
    <t>₹ 80 lakh for 2% Equity and ₹ 70 Lakhs Debt @ 12% Interest</t>
  </si>
  <si>
    <t>What's Up Wellness</t>
  </si>
  <si>
    <t>Hair &amp; Skin Care</t>
  </si>
  <si>
    <t>Vaibhav Makhija</t>
  </si>
  <si>
    <t>Sayantani Mandal</t>
  </si>
  <si>
    <t>Vaibhav Makhija, Sayantani Mandal</t>
  </si>
  <si>
    <t xml:space="preserve">₹ 60 lakh for 4.76% Equity	</t>
  </si>
  <si>
    <t>Proost Beer</t>
  </si>
  <si>
    <t>Mass Premium Beer</t>
  </si>
  <si>
    <t>Tarun Bhargava</t>
  </si>
  <si>
    <t>₹ 1 crore for 0.75% Equity</t>
  </si>
  <si>
    <t>Dr. Cubes</t>
  </si>
  <si>
    <t>Naveed Munshi</t>
  </si>
  <si>
    <t>Vijay P Sharma</t>
  </si>
  <si>
    <t>Pramod Tirlapur</t>
  </si>
  <si>
    <t>Naveed Munshi, Pramod Tirlapur</t>
  </si>
  <si>
    <t>Vijay P Sharma, Tarun Bhargava</t>
  </si>
  <si>
    <t xml:space="preserve">₹ 80 lakh for 15% Equity	</t>
  </si>
  <si>
    <t>Ice Cubes</t>
  </si>
  <si>
    <t>MetroRide</t>
  </si>
  <si>
    <t>Kaaman Agarwal</t>
  </si>
  <si>
    <t>Girish Nagpal</t>
  </si>
  <si>
    <t>Kaaman Agarwal, Girish Nagpal</t>
  </si>
  <si>
    <t>AI based EV ride app to reach public transport stations</t>
  </si>
  <si>
    <t>Conker App</t>
  </si>
  <si>
    <t>Arvind Arora</t>
  </si>
  <si>
    <t>Skill based Learning App</t>
  </si>
  <si>
    <t>WTF! Where's the Food</t>
  </si>
  <si>
    <t>Sayan Chakraborty</t>
  </si>
  <si>
    <t>Asian Food Restaurant Chain</t>
  </si>
  <si>
    <t>Funngro</t>
  </si>
  <si>
    <t>Anik Jain</t>
  </si>
  <si>
    <t>Payal Jain</t>
  </si>
  <si>
    <t>Vea Jain</t>
  </si>
  <si>
    <t>Anik Jain, Payal Jain, Vea Jain</t>
  </si>
  <si>
    <t xml:space="preserve">₹ 50 lakh for 1.25% Equity	</t>
  </si>
  <si>
    <t>Platforms to earn from Skills for Teenagers</t>
  </si>
  <si>
    <t xml:space="preserve">₹ 50 lakh for 4.16% Equity	</t>
  </si>
  <si>
    <t>Aadvik</t>
  </si>
  <si>
    <t>Camel &amp; Goat Milk Products</t>
  </si>
  <si>
    <t>Hitesh Rathi</t>
  </si>
  <si>
    <t>Shrey Kumar</t>
  </si>
  <si>
    <t>Hitesh Rathi, Shrey Kumar</t>
  </si>
  <si>
    <t>₹ 15 lakh for 1.5% Equity and ₹ 45 Lakhs Debt @ 12% Interest</t>
  </si>
  <si>
    <t>Oye Happy</t>
  </si>
  <si>
    <t>Harsh Khemani</t>
  </si>
  <si>
    <t>Varun Todi</t>
  </si>
  <si>
    <t>Harsh Khemani, Varun Todi</t>
  </si>
  <si>
    <t>Naughty &amp; Thoughtful Gift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</si>
</sst>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142"/>
  <sheetViews>
    <sheetView tabSelected="1" topLeftCell="A121" workbookViewId="0">
      <selection activeCell="A142" sqref="A142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35</v>
      </c>
      <c r="AR2" t="s">
        <v>72</v>
      </c>
      <c r="AS2">
        <f>COUNTIF(L:L,AR2)</f>
        <v>88</v>
      </c>
      <c r="AU2" t="s">
        <v>237</v>
      </c>
      <c r="AV2">
        <f>COUNTIF(T:T,"1")</f>
        <v>36</v>
      </c>
      <c r="AX2" t="s">
        <v>243</v>
      </c>
      <c r="AY2">
        <f>COUNTIF(S:S,"0")</f>
        <v>51</v>
      </c>
      <c r="BA2" t="s">
        <v>12</v>
      </c>
      <c r="BB2">
        <f>COUNTIF(M:M,"Y")</f>
        <v>34</v>
      </c>
      <c r="BD2" t="s">
        <v>253</v>
      </c>
      <c r="BE2">
        <f>COUNTIF(U:U,BD2)</f>
        <v>32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9</v>
      </c>
      <c r="AR3" t="s">
        <v>59</v>
      </c>
      <c r="AS3">
        <f>COUNTIF(L:L,AR3)</f>
        <v>53</v>
      </c>
      <c r="AU3" t="s">
        <v>238</v>
      </c>
      <c r="AV3">
        <f>COUNTIF(T:T,"2")</f>
        <v>72</v>
      </c>
      <c r="AX3" t="s">
        <v>244</v>
      </c>
      <c r="AY3">
        <f>COUNTIF(S:S,"1")</f>
        <v>42</v>
      </c>
      <c r="BA3" t="s">
        <v>11</v>
      </c>
      <c r="BB3">
        <f>COUNTIF(N:N,"Y")</f>
        <v>24</v>
      </c>
      <c r="BD3" t="s">
        <v>255</v>
      </c>
      <c r="BE3">
        <f>COUNTIF(U:U,BD3)</f>
        <v>49</v>
      </c>
      <c r="BG3">
        <f t="shared" ref="BG3:BG85" si="5">E3/100000</f>
        <v>30</v>
      </c>
      <c r="BH3">
        <f t="shared" ref="BH3:BH85" si="6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7</v>
      </c>
      <c r="AU4" t="s">
        <v>239</v>
      </c>
      <c r="AV4">
        <f>COUNTIF(T:T,"3")</f>
        <v>27</v>
      </c>
      <c r="AX4" t="s">
        <v>245</v>
      </c>
      <c r="AY4">
        <f>COUNTIF(S:S,"2")</f>
        <v>28</v>
      </c>
      <c r="BA4" t="s">
        <v>15</v>
      </c>
      <c r="BB4">
        <f>COUNTIF(O:O,"Y")</f>
        <v>20</v>
      </c>
      <c r="BD4" t="s">
        <v>254</v>
      </c>
      <c r="BE4">
        <f>COUNTIF(U:U,BD4)</f>
        <v>36</v>
      </c>
      <c r="BG4">
        <f t="shared" si="5"/>
        <v>100</v>
      </c>
      <c r="BH4">
        <f t="shared" si="6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10</v>
      </c>
      <c r="AU5" t="s">
        <v>240</v>
      </c>
      <c r="AV5">
        <f>COUNTIF(T:T,"4")</f>
        <v>5</v>
      </c>
      <c r="AX5" t="s">
        <v>246</v>
      </c>
      <c r="AY5">
        <f>COUNTIF(S:S,"3")</f>
        <v>11</v>
      </c>
      <c r="BA5" t="s">
        <v>13</v>
      </c>
      <c r="BB5">
        <f>COUNTIF(P:P,"Y")</f>
        <v>39</v>
      </c>
      <c r="BD5" t="s">
        <v>257</v>
      </c>
      <c r="BE5">
        <f>COUNTIF(U:U,BD5)</f>
        <v>16</v>
      </c>
      <c r="BG5">
        <f t="shared" si="5"/>
        <v>50</v>
      </c>
      <c r="BH5">
        <f t="shared" si="6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18</v>
      </c>
      <c r="AU6" t="s">
        <v>241</v>
      </c>
      <c r="AV6">
        <f>COUNTIF(T:T,"5")</f>
        <v>1</v>
      </c>
      <c r="AX6" t="s">
        <v>247</v>
      </c>
      <c r="AY6">
        <f>COUNTIF(S:S,"4")</f>
        <v>6</v>
      </c>
      <c r="BA6" t="s">
        <v>14</v>
      </c>
      <c r="BB6">
        <f>COUNTIF(Q:Q,"Y")</f>
        <v>37</v>
      </c>
      <c r="BD6" t="s">
        <v>256</v>
      </c>
      <c r="BE6">
        <f>COUNTIF(U:U,BD6)</f>
        <v>7</v>
      </c>
      <c r="BG6">
        <f t="shared" si="5"/>
        <v>200</v>
      </c>
      <c r="BH6">
        <f t="shared" si="6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20</v>
      </c>
      <c r="AU7" t="s">
        <v>242</v>
      </c>
      <c r="AV7">
        <f>COUNTIF(T:T,"6")</f>
        <v>0</v>
      </c>
      <c r="AX7" t="s">
        <v>248</v>
      </c>
      <c r="AY7">
        <f>COUNTIF(S:S,"5")</f>
        <v>3</v>
      </c>
      <c r="BA7" t="s">
        <v>69</v>
      </c>
      <c r="BB7">
        <f>COUNTIF(R:R,"Y")</f>
        <v>16</v>
      </c>
      <c r="BG7">
        <f t="shared" si="5"/>
        <v>75</v>
      </c>
      <c r="BH7">
        <f t="shared" si="6"/>
        <v>50</v>
      </c>
    </row>
    <row r="8" spans="1:60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</row>
    <row r="9" spans="1:60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</row>
    <row r="10" spans="1:60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9</v>
      </c>
      <c r="BG10">
        <f t="shared" si="5"/>
        <v>20</v>
      </c>
      <c r="BH10">
        <f t="shared" si="6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12</v>
      </c>
      <c r="BG11">
        <f t="shared" si="5"/>
        <v>75</v>
      </c>
      <c r="BH11">
        <f t="shared" si="6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3</v>
      </c>
      <c r="BG13">
        <f t="shared" si="5"/>
        <v>70</v>
      </c>
      <c r="BH13">
        <f t="shared" si="6"/>
        <v>35</v>
      </c>
    </row>
    <row r="14" spans="1:60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4</v>
      </c>
      <c r="BG14">
        <f t="shared" si="5"/>
        <v>100</v>
      </c>
      <c r="BH14">
        <f t="shared" si="6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</row>
    <row r="17" spans="1:60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</row>
    <row r="18" spans="1:60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2</v>
      </c>
      <c r="BG18">
        <f t="shared" si="5"/>
        <v>100</v>
      </c>
      <c r="BH18">
        <f t="shared" si="6"/>
        <v>100</v>
      </c>
    </row>
    <row r="19" spans="1:60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</row>
    <row r="20" spans="1:60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</row>
    <row r="21" spans="1:60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</row>
    <row r="22" spans="1:60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</row>
    <row r="23" spans="1:60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</row>
    <row r="24" spans="1:60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</row>
    <row r="25" spans="1:60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</row>
    <row r="26" spans="1:60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</row>
    <row r="27" spans="1:60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</row>
    <row r="28" spans="1:60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</row>
    <row r="29" spans="1:60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</row>
    <row r="30" spans="1:60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</row>
    <row r="31" spans="1:60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</row>
    <row r="32" spans="1:60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</row>
    <row r="33" spans="1:60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</row>
    <row r="34" spans="1:60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</row>
    <row r="35" spans="1:60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</row>
    <row r="36" spans="1:60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</row>
    <row r="37" spans="1:60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</row>
    <row r="38" spans="1:60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</row>
    <row r="39" spans="1:60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</row>
    <row r="40" spans="1:60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</row>
    <row r="41" spans="1:60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</row>
    <row r="42" spans="1:60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</row>
    <row r="43" spans="1:60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</row>
    <row r="44" spans="1:60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</row>
    <row r="45" spans="1:60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</row>
    <row r="46" spans="1:60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</row>
    <row r="47" spans="1:60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</row>
    <row r="48" spans="1:60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</row>
    <row r="49" spans="1:60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</row>
    <row r="50" spans="1:60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</row>
    <row r="51" spans="1:60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</row>
    <row r="52" spans="1:60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</row>
    <row r="53" spans="1:60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</row>
    <row r="54" spans="1:60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</row>
    <row r="55" spans="1:60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</row>
    <row r="56" spans="1:60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</row>
    <row r="57" spans="1:60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</row>
    <row r="58" spans="1:60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</row>
    <row r="59" spans="1:60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</row>
    <row r="60" spans="1:60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</row>
    <row r="61" spans="1:60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</row>
    <row r="62" spans="1:60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</row>
    <row r="63" spans="1:60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</row>
    <row r="64" spans="1:60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</row>
    <row r="65" spans="1:60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</row>
    <row r="66" spans="1:60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</row>
    <row r="67" spans="1:60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</row>
    <row r="68" spans="1:60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</row>
    <row r="69" spans="1:60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42" si="7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</row>
    <row r="70" spans="1:60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7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</row>
    <row r="71" spans="1:60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7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</row>
    <row r="72" spans="1:60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7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</row>
    <row r="73" spans="1:60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7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</row>
    <row r="74" spans="1:60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7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</row>
    <row r="75" spans="1:60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7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</row>
    <row r="76" spans="1:60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7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</row>
    <row r="77" spans="1:60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7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</row>
    <row r="78" spans="1:60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7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</row>
    <row r="79" spans="1:60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7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</row>
    <row r="80" spans="1:60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7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</row>
    <row r="81" spans="1:60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7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</row>
    <row r="82" spans="1:60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7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</row>
    <row r="83" spans="1:60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7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</row>
    <row r="84" spans="1:60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7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</row>
    <row r="85" spans="1:60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7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</row>
    <row r="86" spans="1:60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7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</row>
    <row r="87" spans="1:60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42" si="8">SUM(COUNTIF(M87:R87, "Y"))</f>
        <v>1</v>
      </c>
      <c r="T87">
        <f t="shared" si="7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42" si="9" xml:space="preserve"> (( E87/F87 ) * 100) / 10000000</f>
        <v>200</v>
      </c>
      <c r="AL87">
        <f t="shared" ref="AL87:AL142" si="10">IFERROR(((H87/I87)*100)/10000000, 0)</f>
        <v>80</v>
      </c>
    </row>
    <row r="88" spans="1:60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8"/>
        <v>0</v>
      </c>
      <c r="T88">
        <f t="shared" si="7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9"/>
        <v>16.666666666666668</v>
      </c>
      <c r="AL88">
        <f t="shared" si="10"/>
        <v>0</v>
      </c>
    </row>
    <row r="89" spans="1:60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8"/>
        <v>2</v>
      </c>
      <c r="T89">
        <f t="shared" si="7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9"/>
        <v>20</v>
      </c>
      <c r="AL89">
        <f t="shared" si="10"/>
        <v>12.5</v>
      </c>
    </row>
    <row r="90" spans="1:60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8"/>
        <v>5</v>
      </c>
      <c r="T90">
        <f t="shared" si="7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9"/>
        <v>3</v>
      </c>
      <c r="AL90">
        <f t="shared" si="10"/>
        <v>1.5</v>
      </c>
    </row>
    <row r="91" spans="1:60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8"/>
        <v>4</v>
      </c>
      <c r="T91">
        <f t="shared" si="7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9"/>
        <v>53</v>
      </c>
      <c r="AL91">
        <f t="shared" si="10"/>
        <v>53</v>
      </c>
    </row>
    <row r="92" spans="1:60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8"/>
        <v>0</v>
      </c>
      <c r="T92">
        <f t="shared" si="7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9"/>
        <v>25</v>
      </c>
      <c r="AL92">
        <f t="shared" si="10"/>
        <v>0</v>
      </c>
    </row>
    <row r="93" spans="1:60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8"/>
        <v>1</v>
      </c>
      <c r="T93">
        <f t="shared" si="7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9"/>
        <v>180</v>
      </c>
      <c r="AL93">
        <f t="shared" si="10"/>
        <v>90</v>
      </c>
    </row>
    <row r="94" spans="1:60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1126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8"/>
        <v>3</v>
      </c>
      <c r="T94">
        <f t="shared" si="7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9"/>
        <v>0</v>
      </c>
      <c r="AL94">
        <f t="shared" si="10"/>
        <v>0</v>
      </c>
    </row>
    <row r="95" spans="1:60" x14ac:dyDescent="0.3">
      <c r="A95">
        <v>94</v>
      </c>
      <c r="B95" t="s">
        <v>1127</v>
      </c>
      <c r="C95" t="s">
        <v>1133</v>
      </c>
      <c r="D95" t="s">
        <v>1132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8"/>
        <v>0</v>
      </c>
      <c r="T95">
        <f t="shared" si="7"/>
        <v>3</v>
      </c>
      <c r="U95" t="s">
        <v>253</v>
      </c>
      <c r="V95" t="s">
        <v>1128</v>
      </c>
      <c r="W95" t="s">
        <v>1129</v>
      </c>
      <c r="X95" t="s">
        <v>1130</v>
      </c>
      <c r="AB95" t="s">
        <v>346</v>
      </c>
      <c r="AI95" t="s">
        <v>189</v>
      </c>
      <c r="AJ95" t="s">
        <v>1131</v>
      </c>
      <c r="AK95">
        <f t="shared" si="9"/>
        <v>60</v>
      </c>
      <c r="AL95">
        <f t="shared" si="10"/>
        <v>0</v>
      </c>
    </row>
    <row r="96" spans="1:60" x14ac:dyDescent="0.3">
      <c r="A96">
        <v>95</v>
      </c>
      <c r="B96" t="s">
        <v>1134</v>
      </c>
      <c r="C96" t="s">
        <v>1136</v>
      </c>
      <c r="D96" t="s">
        <v>1137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8"/>
        <v>0</v>
      </c>
      <c r="T96">
        <f t="shared" si="7"/>
        <v>1</v>
      </c>
      <c r="U96" t="s">
        <v>254</v>
      </c>
      <c r="V96" t="s">
        <v>1135</v>
      </c>
      <c r="AB96" t="s">
        <v>228</v>
      </c>
      <c r="AI96" t="s">
        <v>189</v>
      </c>
      <c r="AJ96" t="s">
        <v>1135</v>
      </c>
      <c r="AK96">
        <f t="shared" si="9"/>
        <v>5</v>
      </c>
      <c r="AL96">
        <f t="shared" si="10"/>
        <v>0</v>
      </c>
    </row>
    <row r="97" spans="1:38" x14ac:dyDescent="0.3">
      <c r="A97">
        <v>96</v>
      </c>
      <c r="B97" t="s">
        <v>1138</v>
      </c>
      <c r="C97" t="s">
        <v>1143</v>
      </c>
      <c r="D97" t="s">
        <v>1142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8"/>
        <v>1</v>
      </c>
      <c r="T97">
        <f t="shared" si="7"/>
        <v>2</v>
      </c>
      <c r="U97" t="s">
        <v>255</v>
      </c>
      <c r="V97" t="s">
        <v>1139</v>
      </c>
      <c r="W97" t="s">
        <v>1140</v>
      </c>
      <c r="AB97" t="s">
        <v>297</v>
      </c>
      <c r="AI97" t="s">
        <v>12</v>
      </c>
      <c r="AJ97" t="s">
        <v>1141</v>
      </c>
      <c r="AK97">
        <f t="shared" si="9"/>
        <v>10</v>
      </c>
      <c r="AL97">
        <f t="shared" si="10"/>
        <v>4</v>
      </c>
    </row>
    <row r="98" spans="1:38" x14ac:dyDescent="0.3">
      <c r="A98">
        <v>97</v>
      </c>
      <c r="B98" t="s">
        <v>1144</v>
      </c>
      <c r="C98" t="s">
        <v>1150</v>
      </c>
      <c r="D98" t="s">
        <v>1149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8"/>
        <v>0</v>
      </c>
      <c r="T98">
        <f t="shared" si="7"/>
        <v>3</v>
      </c>
      <c r="U98" t="s">
        <v>256</v>
      </c>
      <c r="V98" t="s">
        <v>1145</v>
      </c>
      <c r="W98" t="s">
        <v>1146</v>
      </c>
      <c r="X98" t="s">
        <v>1147</v>
      </c>
      <c r="AB98" t="s">
        <v>230</v>
      </c>
      <c r="AI98" t="s">
        <v>189</v>
      </c>
      <c r="AJ98" t="s">
        <v>1148</v>
      </c>
      <c r="AK98">
        <f t="shared" si="9"/>
        <v>40</v>
      </c>
      <c r="AL98">
        <f t="shared" si="10"/>
        <v>0</v>
      </c>
    </row>
    <row r="99" spans="1:38" x14ac:dyDescent="0.3">
      <c r="A99">
        <v>98</v>
      </c>
      <c r="B99" t="s">
        <v>1151</v>
      </c>
      <c r="C99" t="s">
        <v>1155</v>
      </c>
      <c r="D99" t="s">
        <v>974</v>
      </c>
      <c r="E99">
        <v>5000000</v>
      </c>
      <c r="F99">
        <v>5</v>
      </c>
      <c r="G99" t="s">
        <v>1156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8"/>
        <v>1</v>
      </c>
      <c r="T99">
        <f t="shared" si="7"/>
        <v>2</v>
      </c>
      <c r="U99" t="s">
        <v>255</v>
      </c>
      <c r="V99" t="s">
        <v>1152</v>
      </c>
      <c r="W99" t="s">
        <v>1153</v>
      </c>
      <c r="AB99" t="s">
        <v>176</v>
      </c>
      <c r="AI99" t="s">
        <v>12</v>
      </c>
      <c r="AJ99" t="s">
        <v>1154</v>
      </c>
      <c r="AK99">
        <f t="shared" si="9"/>
        <v>10</v>
      </c>
      <c r="AL99">
        <f t="shared" si="10"/>
        <v>2</v>
      </c>
    </row>
    <row r="100" spans="1:38" x14ac:dyDescent="0.3">
      <c r="A100">
        <v>99</v>
      </c>
      <c r="B100" t="s">
        <v>1157</v>
      </c>
      <c r="C100" t="s">
        <v>1161</v>
      </c>
      <c r="D100" t="s">
        <v>1162</v>
      </c>
      <c r="E100">
        <v>7000000</v>
      </c>
      <c r="F100">
        <v>1</v>
      </c>
      <c r="G100" t="s">
        <v>1163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8"/>
        <v>1</v>
      </c>
      <c r="T100">
        <f t="shared" si="7"/>
        <v>2</v>
      </c>
      <c r="U100" t="s">
        <v>257</v>
      </c>
      <c r="V100" t="s">
        <v>1158</v>
      </c>
      <c r="W100" t="s">
        <v>1159</v>
      </c>
      <c r="AB100" t="s">
        <v>346</v>
      </c>
      <c r="AI100" t="s">
        <v>11</v>
      </c>
      <c r="AJ100" t="s">
        <v>1160</v>
      </c>
      <c r="AK100">
        <f t="shared" si="9"/>
        <v>70</v>
      </c>
      <c r="AL100">
        <f t="shared" si="10"/>
        <v>7.1428571428571432</v>
      </c>
    </row>
    <row r="101" spans="1:38" x14ac:dyDescent="0.3">
      <c r="A101">
        <v>100</v>
      </c>
      <c r="B101" t="s">
        <v>1165</v>
      </c>
      <c r="C101" t="s">
        <v>1166</v>
      </c>
      <c r="D101" t="s">
        <v>1164</v>
      </c>
      <c r="E101">
        <v>15000000</v>
      </c>
      <c r="F101">
        <v>7.5</v>
      </c>
      <c r="G101" t="s">
        <v>1170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8"/>
        <v>1</v>
      </c>
      <c r="T101">
        <f t="shared" si="7"/>
        <v>2</v>
      </c>
      <c r="U101" t="s">
        <v>255</v>
      </c>
      <c r="V101" t="s">
        <v>1167</v>
      </c>
      <c r="W101" t="s">
        <v>1168</v>
      </c>
      <c r="AB101" t="s">
        <v>230</v>
      </c>
      <c r="AI101" t="s">
        <v>12</v>
      </c>
      <c r="AJ101" t="s">
        <v>1169</v>
      </c>
      <c r="AK101">
        <f t="shared" si="9"/>
        <v>20</v>
      </c>
      <c r="AL101">
        <f t="shared" si="10"/>
        <v>10</v>
      </c>
    </row>
    <row r="102" spans="1:38" x14ac:dyDescent="0.3">
      <c r="A102">
        <v>101</v>
      </c>
      <c r="B102" t="s">
        <v>1171</v>
      </c>
      <c r="C102" t="s">
        <v>1175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8"/>
        <v>0</v>
      </c>
      <c r="T102">
        <f t="shared" si="7"/>
        <v>2</v>
      </c>
      <c r="U102" t="s">
        <v>255</v>
      </c>
      <c r="V102" t="s">
        <v>1172</v>
      </c>
      <c r="W102" t="s">
        <v>1173</v>
      </c>
      <c r="AB102" t="s">
        <v>325</v>
      </c>
      <c r="AI102" t="s">
        <v>189</v>
      </c>
      <c r="AJ102" t="s">
        <v>1174</v>
      </c>
      <c r="AK102">
        <f t="shared" si="9"/>
        <v>100</v>
      </c>
      <c r="AL102">
        <f t="shared" si="10"/>
        <v>0</v>
      </c>
    </row>
    <row r="103" spans="1:38" x14ac:dyDescent="0.3">
      <c r="A103">
        <v>102</v>
      </c>
      <c r="B103" t="s">
        <v>1176</v>
      </c>
      <c r="C103" t="s">
        <v>1180</v>
      </c>
      <c r="D103" t="s">
        <v>1162</v>
      </c>
      <c r="E103">
        <v>7000000</v>
      </c>
      <c r="F103">
        <v>1</v>
      </c>
      <c r="G103" t="s">
        <v>1181</v>
      </c>
      <c r="H103">
        <v>1000000</v>
      </c>
      <c r="I103">
        <v>1</v>
      </c>
      <c r="J103">
        <v>6000000</v>
      </c>
      <c r="K103">
        <v>10</v>
      </c>
      <c r="L103" t="s">
        <v>72</v>
      </c>
      <c r="M103" t="s">
        <v>70</v>
      </c>
      <c r="N103" t="s">
        <v>70</v>
      </c>
      <c r="O103" t="s">
        <v>70</v>
      </c>
      <c r="P103" t="s">
        <v>70</v>
      </c>
      <c r="Q103" t="s">
        <v>71</v>
      </c>
      <c r="R103" t="s">
        <v>70</v>
      </c>
      <c r="S103">
        <f t="shared" si="8"/>
        <v>1</v>
      </c>
      <c r="T103">
        <f t="shared" si="7"/>
        <v>3</v>
      </c>
      <c r="U103" t="s">
        <v>255</v>
      </c>
      <c r="V103" t="s">
        <v>1177</v>
      </c>
      <c r="W103" t="s">
        <v>1178</v>
      </c>
      <c r="X103" t="s">
        <v>1179</v>
      </c>
      <c r="AB103" t="s">
        <v>297</v>
      </c>
      <c r="AI103" t="s">
        <v>14</v>
      </c>
      <c r="AJ103" t="s">
        <v>1182</v>
      </c>
      <c r="AK103">
        <f t="shared" si="9"/>
        <v>70</v>
      </c>
      <c r="AL103">
        <f t="shared" si="10"/>
        <v>10</v>
      </c>
    </row>
    <row r="104" spans="1:38" x14ac:dyDescent="0.3">
      <c r="A104">
        <v>103</v>
      </c>
      <c r="B104" t="s">
        <v>1183</v>
      </c>
      <c r="C104" t="s">
        <v>1012</v>
      </c>
      <c r="D104" t="s">
        <v>974</v>
      </c>
      <c r="E104">
        <v>5000000</v>
      </c>
      <c r="F104">
        <v>5</v>
      </c>
      <c r="G104" t="s">
        <v>974</v>
      </c>
      <c r="H104">
        <v>5000000</v>
      </c>
      <c r="I104">
        <v>5</v>
      </c>
      <c r="J104">
        <v>0</v>
      </c>
      <c r="K104">
        <v>0</v>
      </c>
      <c r="L104" t="s">
        <v>72</v>
      </c>
      <c r="M104" t="s">
        <v>70</v>
      </c>
      <c r="N104" t="s">
        <v>70</v>
      </c>
      <c r="O104" t="s">
        <v>70</v>
      </c>
      <c r="P104" t="s">
        <v>71</v>
      </c>
      <c r="Q104" t="s">
        <v>71</v>
      </c>
      <c r="R104" t="s">
        <v>70</v>
      </c>
      <c r="S104">
        <f t="shared" si="8"/>
        <v>2</v>
      </c>
      <c r="T104">
        <f t="shared" si="7"/>
        <v>2</v>
      </c>
      <c r="U104" t="s">
        <v>253</v>
      </c>
      <c r="V104" t="s">
        <v>1184</v>
      </c>
      <c r="W104" t="s">
        <v>1185</v>
      </c>
      <c r="AB104" t="s">
        <v>197</v>
      </c>
      <c r="AI104" t="s">
        <v>187</v>
      </c>
      <c r="AJ104" t="s">
        <v>1186</v>
      </c>
      <c r="AK104">
        <f t="shared" si="9"/>
        <v>10</v>
      </c>
      <c r="AL104">
        <f t="shared" si="10"/>
        <v>10</v>
      </c>
    </row>
    <row r="105" spans="1:38" x14ac:dyDescent="0.3">
      <c r="A105">
        <v>104</v>
      </c>
      <c r="B105" t="s">
        <v>1187</v>
      </c>
      <c r="C105" t="s">
        <v>1188</v>
      </c>
      <c r="D105" t="s">
        <v>1162</v>
      </c>
      <c r="E105">
        <v>7000000</v>
      </c>
      <c r="F105">
        <v>1</v>
      </c>
      <c r="G105" t="s">
        <v>1192</v>
      </c>
      <c r="H105">
        <v>5000000</v>
      </c>
      <c r="I105">
        <v>2.5</v>
      </c>
      <c r="J105">
        <v>2000000</v>
      </c>
      <c r="K105">
        <v>12</v>
      </c>
      <c r="L105" t="s">
        <v>72</v>
      </c>
      <c r="M105" t="s">
        <v>70</v>
      </c>
      <c r="N105" t="s">
        <v>70</v>
      </c>
      <c r="O105" t="s">
        <v>71</v>
      </c>
      <c r="P105" t="s">
        <v>70</v>
      </c>
      <c r="Q105" t="s">
        <v>70</v>
      </c>
      <c r="R105" t="s">
        <v>70</v>
      </c>
      <c r="S105">
        <f t="shared" si="8"/>
        <v>1</v>
      </c>
      <c r="T105">
        <f t="shared" si="7"/>
        <v>2</v>
      </c>
      <c r="U105" t="s">
        <v>255</v>
      </c>
      <c r="V105" t="s">
        <v>1189</v>
      </c>
      <c r="W105" t="s">
        <v>1190</v>
      </c>
      <c r="AB105" t="s">
        <v>176</v>
      </c>
      <c r="AI105" t="s">
        <v>15</v>
      </c>
      <c r="AJ105" t="s">
        <v>1191</v>
      </c>
      <c r="AK105">
        <f t="shared" si="9"/>
        <v>70</v>
      </c>
      <c r="AL105">
        <f t="shared" si="10"/>
        <v>20</v>
      </c>
    </row>
    <row r="106" spans="1:38" x14ac:dyDescent="0.3">
      <c r="A106">
        <v>105</v>
      </c>
      <c r="B106" t="s">
        <v>1193</v>
      </c>
      <c r="C106" t="s">
        <v>1197</v>
      </c>
      <c r="D106" t="s">
        <v>1198</v>
      </c>
      <c r="E106">
        <v>8000000</v>
      </c>
      <c r="F106">
        <v>1</v>
      </c>
      <c r="G106" t="s">
        <v>1198</v>
      </c>
      <c r="H106">
        <v>8000000</v>
      </c>
      <c r="I106">
        <v>2.5</v>
      </c>
      <c r="J106">
        <v>0</v>
      </c>
      <c r="K106">
        <v>0</v>
      </c>
      <c r="L106" t="s">
        <v>72</v>
      </c>
      <c r="M106" t="s">
        <v>71</v>
      </c>
      <c r="N106" t="s">
        <v>70</v>
      </c>
      <c r="O106" t="s">
        <v>71</v>
      </c>
      <c r="P106" t="s">
        <v>70</v>
      </c>
      <c r="Q106" t="s">
        <v>71</v>
      </c>
      <c r="R106" t="s">
        <v>70</v>
      </c>
      <c r="S106">
        <f t="shared" si="8"/>
        <v>3</v>
      </c>
      <c r="T106">
        <f t="shared" si="7"/>
        <v>2</v>
      </c>
      <c r="U106" t="s">
        <v>255</v>
      </c>
      <c r="V106" t="s">
        <v>1195</v>
      </c>
      <c r="W106" t="s">
        <v>1196</v>
      </c>
      <c r="AB106" t="s">
        <v>326</v>
      </c>
      <c r="AI106" t="s">
        <v>1199</v>
      </c>
      <c r="AJ106" t="s">
        <v>1194</v>
      </c>
      <c r="AK106">
        <f t="shared" si="9"/>
        <v>80</v>
      </c>
      <c r="AL106">
        <f t="shared" si="10"/>
        <v>32</v>
      </c>
    </row>
    <row r="107" spans="1:38" x14ac:dyDescent="0.3">
      <c r="A107">
        <v>106</v>
      </c>
      <c r="B107" t="s">
        <v>1200</v>
      </c>
      <c r="C107" t="s">
        <v>1201</v>
      </c>
      <c r="D107" t="s">
        <v>1205</v>
      </c>
      <c r="E107">
        <v>7500000</v>
      </c>
      <c r="F107">
        <v>6</v>
      </c>
      <c r="G107" t="s">
        <v>59</v>
      </c>
      <c r="H107">
        <v>0</v>
      </c>
      <c r="I107">
        <v>0</v>
      </c>
      <c r="J107">
        <v>0</v>
      </c>
      <c r="K107">
        <v>0</v>
      </c>
      <c r="L107" t="s">
        <v>59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>
        <f t="shared" si="8"/>
        <v>0</v>
      </c>
      <c r="T107">
        <f t="shared" si="7"/>
        <v>2</v>
      </c>
      <c r="U107" t="s">
        <v>253</v>
      </c>
      <c r="V107" t="s">
        <v>1202</v>
      </c>
      <c r="W107" t="s">
        <v>1203</v>
      </c>
      <c r="AB107" t="s">
        <v>176</v>
      </c>
      <c r="AI107" t="s">
        <v>189</v>
      </c>
      <c r="AJ107" t="s">
        <v>1204</v>
      </c>
      <c r="AK107">
        <f t="shared" si="9"/>
        <v>12.5</v>
      </c>
      <c r="AL107">
        <f t="shared" si="10"/>
        <v>0</v>
      </c>
    </row>
    <row r="108" spans="1:38" x14ac:dyDescent="0.3">
      <c r="A108">
        <v>107</v>
      </c>
      <c r="B108" t="s">
        <v>1206</v>
      </c>
      <c r="C108" t="s">
        <v>1211</v>
      </c>
      <c r="D108" t="s">
        <v>1212</v>
      </c>
      <c r="E108">
        <v>4000000</v>
      </c>
      <c r="F108">
        <v>5</v>
      </c>
      <c r="G108" t="s">
        <v>1137</v>
      </c>
      <c r="H108">
        <v>5000000</v>
      </c>
      <c r="I108">
        <v>10</v>
      </c>
      <c r="J108">
        <v>0</v>
      </c>
      <c r="K108">
        <v>0</v>
      </c>
      <c r="L108" t="s">
        <v>72</v>
      </c>
      <c r="M108" t="s">
        <v>70</v>
      </c>
      <c r="N108" t="s">
        <v>70</v>
      </c>
      <c r="O108" t="s">
        <v>70</v>
      </c>
      <c r="P108" t="s">
        <v>70</v>
      </c>
      <c r="Q108" t="s">
        <v>71</v>
      </c>
      <c r="R108" t="s">
        <v>70</v>
      </c>
      <c r="S108">
        <f t="shared" si="8"/>
        <v>1</v>
      </c>
      <c r="T108">
        <f t="shared" si="7"/>
        <v>3</v>
      </c>
      <c r="U108" t="s">
        <v>255</v>
      </c>
      <c r="V108" t="s">
        <v>1207</v>
      </c>
      <c r="W108" t="s">
        <v>1208</v>
      </c>
      <c r="X108" t="s">
        <v>1209</v>
      </c>
      <c r="AB108" t="s">
        <v>297</v>
      </c>
      <c r="AI108" t="s">
        <v>14</v>
      </c>
      <c r="AJ108" t="s">
        <v>1210</v>
      </c>
      <c r="AK108">
        <f t="shared" si="9"/>
        <v>8</v>
      </c>
      <c r="AL108">
        <f t="shared" si="10"/>
        <v>5</v>
      </c>
    </row>
    <row r="109" spans="1:38" x14ac:dyDescent="0.3">
      <c r="A109">
        <v>108</v>
      </c>
      <c r="B109" t="s">
        <v>1213</v>
      </c>
      <c r="C109" t="s">
        <v>1214</v>
      </c>
      <c r="D109" t="s">
        <v>1218</v>
      </c>
      <c r="E109">
        <v>20000000</v>
      </c>
      <c r="F109">
        <v>1</v>
      </c>
      <c r="G109" t="s">
        <v>1219</v>
      </c>
      <c r="H109">
        <v>20000000</v>
      </c>
      <c r="I109">
        <v>2</v>
      </c>
      <c r="J109">
        <v>0</v>
      </c>
      <c r="K109">
        <v>0</v>
      </c>
      <c r="L109" t="s">
        <v>72</v>
      </c>
      <c r="M109" t="s">
        <v>71</v>
      </c>
      <c r="N109" t="s">
        <v>70</v>
      </c>
      <c r="O109" t="s">
        <v>70</v>
      </c>
      <c r="P109" t="s">
        <v>71</v>
      </c>
      <c r="Q109" t="s">
        <v>71</v>
      </c>
      <c r="R109" t="s">
        <v>70</v>
      </c>
      <c r="S109">
        <f t="shared" si="8"/>
        <v>3</v>
      </c>
      <c r="T109">
        <f t="shared" si="7"/>
        <v>2</v>
      </c>
      <c r="U109" t="s">
        <v>255</v>
      </c>
      <c r="V109" t="s">
        <v>1215</v>
      </c>
      <c r="W109" t="s">
        <v>1216</v>
      </c>
      <c r="AB109" t="s">
        <v>297</v>
      </c>
      <c r="AI109" t="s">
        <v>192</v>
      </c>
      <c r="AJ109" t="s">
        <v>1217</v>
      </c>
      <c r="AK109">
        <f t="shared" si="9"/>
        <v>200</v>
      </c>
      <c r="AL109">
        <f t="shared" si="10"/>
        <v>100</v>
      </c>
    </row>
    <row r="110" spans="1:38" x14ac:dyDescent="0.3">
      <c r="A110">
        <v>109</v>
      </c>
      <c r="B110" t="s">
        <v>1221</v>
      </c>
      <c r="C110" t="s">
        <v>1222</v>
      </c>
      <c r="D110" t="s">
        <v>1220</v>
      </c>
      <c r="E110">
        <v>2500000</v>
      </c>
      <c r="F110">
        <v>5</v>
      </c>
      <c r="G110" t="s">
        <v>1226</v>
      </c>
      <c r="H110">
        <v>2500000</v>
      </c>
      <c r="I110">
        <v>20</v>
      </c>
      <c r="J110">
        <v>0</v>
      </c>
      <c r="K110">
        <v>0</v>
      </c>
      <c r="L110" t="s">
        <v>72</v>
      </c>
      <c r="M110" t="s">
        <v>70</v>
      </c>
      <c r="N110" t="s">
        <v>70</v>
      </c>
      <c r="O110" t="s">
        <v>70</v>
      </c>
      <c r="P110" t="s">
        <v>70</v>
      </c>
      <c r="Q110" t="s">
        <v>70</v>
      </c>
      <c r="R110" t="s">
        <v>71</v>
      </c>
      <c r="S110">
        <f t="shared" si="8"/>
        <v>1</v>
      </c>
      <c r="T110">
        <f t="shared" si="7"/>
        <v>2</v>
      </c>
      <c r="U110" t="s">
        <v>253</v>
      </c>
      <c r="V110" t="s">
        <v>1223</v>
      </c>
      <c r="W110" t="s">
        <v>1224</v>
      </c>
      <c r="AB110" t="s">
        <v>197</v>
      </c>
      <c r="AI110" t="s">
        <v>69</v>
      </c>
      <c r="AJ110" t="s">
        <v>1225</v>
      </c>
      <c r="AK110">
        <f t="shared" si="9"/>
        <v>5</v>
      </c>
      <c r="AL110">
        <f t="shared" si="10"/>
        <v>1.25</v>
      </c>
    </row>
    <row r="111" spans="1:38" x14ac:dyDescent="0.3">
      <c r="A111">
        <v>110</v>
      </c>
      <c r="B111" t="s">
        <v>1227</v>
      </c>
      <c r="C111" t="s">
        <v>1231</v>
      </c>
      <c r="D111" t="s">
        <v>1198</v>
      </c>
      <c r="E111">
        <v>8000000</v>
      </c>
      <c r="F111">
        <v>1</v>
      </c>
      <c r="G111" t="s">
        <v>59</v>
      </c>
      <c r="H111">
        <v>0</v>
      </c>
      <c r="I111">
        <v>0</v>
      </c>
      <c r="J111">
        <v>0</v>
      </c>
      <c r="K111">
        <v>0</v>
      </c>
      <c r="L111" t="s">
        <v>59</v>
      </c>
      <c r="M111" t="s">
        <v>70</v>
      </c>
      <c r="N111" t="s">
        <v>70</v>
      </c>
      <c r="O111" t="s">
        <v>70</v>
      </c>
      <c r="P111" t="s">
        <v>70</v>
      </c>
      <c r="Q111" t="s">
        <v>70</v>
      </c>
      <c r="R111" t="s">
        <v>70</v>
      </c>
      <c r="S111">
        <f t="shared" si="8"/>
        <v>0</v>
      </c>
      <c r="T111">
        <f t="shared" si="7"/>
        <v>2</v>
      </c>
      <c r="U111" t="s">
        <v>255</v>
      </c>
      <c r="V111" t="s">
        <v>1228</v>
      </c>
      <c r="W111" t="s">
        <v>1229</v>
      </c>
      <c r="AB111" t="s">
        <v>325</v>
      </c>
      <c r="AI111" t="s">
        <v>189</v>
      </c>
      <c r="AJ111" t="s">
        <v>1230</v>
      </c>
      <c r="AK111">
        <f t="shared" si="9"/>
        <v>80</v>
      </c>
      <c r="AL111">
        <f t="shared" si="10"/>
        <v>0</v>
      </c>
    </row>
    <row r="112" spans="1:38" x14ac:dyDescent="0.3">
      <c r="A112">
        <v>111</v>
      </c>
      <c r="B112" t="s">
        <v>1232</v>
      </c>
      <c r="C112" t="s">
        <v>1234</v>
      </c>
      <c r="D112" t="s">
        <v>1235</v>
      </c>
      <c r="E112">
        <v>12500000</v>
      </c>
      <c r="F112">
        <v>0.5</v>
      </c>
      <c r="G112" t="s">
        <v>59</v>
      </c>
      <c r="H112">
        <v>0</v>
      </c>
      <c r="I112">
        <v>0</v>
      </c>
      <c r="J112">
        <v>0</v>
      </c>
      <c r="K112">
        <v>0</v>
      </c>
      <c r="L112" t="s">
        <v>59</v>
      </c>
      <c r="M112" t="s">
        <v>70</v>
      </c>
      <c r="N112" t="s">
        <v>70</v>
      </c>
      <c r="O112" t="s">
        <v>70</v>
      </c>
      <c r="P112" t="s">
        <v>70</v>
      </c>
      <c r="Q112" t="s">
        <v>70</v>
      </c>
      <c r="R112" t="s">
        <v>70</v>
      </c>
      <c r="S112">
        <f t="shared" si="8"/>
        <v>0</v>
      </c>
      <c r="T112">
        <f t="shared" si="7"/>
        <v>1</v>
      </c>
      <c r="U112" t="s">
        <v>254</v>
      </c>
      <c r="V112" t="s">
        <v>1233</v>
      </c>
      <c r="AB112" t="s">
        <v>230</v>
      </c>
      <c r="AI112" t="s">
        <v>189</v>
      </c>
      <c r="AJ112" t="s">
        <v>1233</v>
      </c>
      <c r="AK112">
        <f t="shared" si="9"/>
        <v>250</v>
      </c>
      <c r="AL112">
        <f t="shared" si="10"/>
        <v>0</v>
      </c>
    </row>
    <row r="113" spans="1:38" x14ac:dyDescent="0.3">
      <c r="A113">
        <v>112</v>
      </c>
      <c r="B113" t="s">
        <v>1236</v>
      </c>
      <c r="C113" t="s">
        <v>1240</v>
      </c>
      <c r="D113" t="s">
        <v>1007</v>
      </c>
      <c r="E113">
        <v>10000000</v>
      </c>
      <c r="F113">
        <v>2</v>
      </c>
      <c r="G113" t="s">
        <v>1241</v>
      </c>
      <c r="H113">
        <v>10000000</v>
      </c>
      <c r="I113">
        <v>5.4</v>
      </c>
      <c r="J113">
        <v>0</v>
      </c>
      <c r="K113">
        <v>0</v>
      </c>
      <c r="L113" t="s">
        <v>72</v>
      </c>
      <c r="M113" t="s">
        <v>70</v>
      </c>
      <c r="N113" t="s">
        <v>70</v>
      </c>
      <c r="O113" t="s">
        <v>70</v>
      </c>
      <c r="P113" t="s">
        <v>71</v>
      </c>
      <c r="Q113" t="s">
        <v>71</v>
      </c>
      <c r="R113" t="s">
        <v>70</v>
      </c>
      <c r="S113">
        <f t="shared" si="8"/>
        <v>2</v>
      </c>
      <c r="T113">
        <f t="shared" si="7"/>
        <v>2</v>
      </c>
      <c r="U113" t="s">
        <v>257</v>
      </c>
      <c r="V113" t="s">
        <v>1237</v>
      </c>
      <c r="W113" t="s">
        <v>1238</v>
      </c>
      <c r="AB113" t="s">
        <v>297</v>
      </c>
      <c r="AI113" t="s">
        <v>187</v>
      </c>
      <c r="AJ113" t="s">
        <v>1239</v>
      </c>
      <c r="AK113">
        <f t="shared" si="9"/>
        <v>50</v>
      </c>
      <c r="AL113">
        <f t="shared" si="10"/>
        <v>18.518518518518515</v>
      </c>
    </row>
    <row r="114" spans="1:38" x14ac:dyDescent="0.3">
      <c r="A114">
        <v>113</v>
      </c>
      <c r="B114" t="s">
        <v>1242</v>
      </c>
      <c r="C114" t="s">
        <v>1247</v>
      </c>
      <c r="D114" t="s">
        <v>1099</v>
      </c>
      <c r="E114">
        <v>5000000</v>
      </c>
      <c r="F114">
        <v>2</v>
      </c>
      <c r="G114" t="s">
        <v>59</v>
      </c>
      <c r="H114">
        <v>0</v>
      </c>
      <c r="I114">
        <v>0</v>
      </c>
      <c r="J114">
        <v>0</v>
      </c>
      <c r="K114">
        <v>0</v>
      </c>
      <c r="L114" t="s">
        <v>59</v>
      </c>
      <c r="M114" t="s">
        <v>70</v>
      </c>
      <c r="N114" t="s">
        <v>70</v>
      </c>
      <c r="O114" t="s">
        <v>70</v>
      </c>
      <c r="P114" t="s">
        <v>70</v>
      </c>
      <c r="Q114" t="s">
        <v>70</v>
      </c>
      <c r="R114" t="s">
        <v>70</v>
      </c>
      <c r="S114">
        <f t="shared" si="8"/>
        <v>0</v>
      </c>
      <c r="T114">
        <f t="shared" si="7"/>
        <v>3</v>
      </c>
      <c r="U114" t="s">
        <v>253</v>
      </c>
      <c r="V114" t="s">
        <v>1243</v>
      </c>
      <c r="W114" t="s">
        <v>1244</v>
      </c>
      <c r="X114" t="s">
        <v>1245</v>
      </c>
      <c r="AB114" t="s">
        <v>326</v>
      </c>
      <c r="AI114" t="s">
        <v>189</v>
      </c>
      <c r="AJ114" t="s">
        <v>1246</v>
      </c>
      <c r="AK114">
        <f t="shared" si="9"/>
        <v>25</v>
      </c>
      <c r="AL114">
        <f t="shared" si="10"/>
        <v>0</v>
      </c>
    </row>
    <row r="115" spans="1:38" x14ac:dyDescent="0.3">
      <c r="A115">
        <v>114</v>
      </c>
      <c r="B115" t="s">
        <v>1248</v>
      </c>
      <c r="C115" t="s">
        <v>1252</v>
      </c>
      <c r="D115" t="s">
        <v>1253</v>
      </c>
      <c r="E115">
        <v>4000000</v>
      </c>
      <c r="F115">
        <v>10</v>
      </c>
      <c r="G115" t="s">
        <v>1254</v>
      </c>
      <c r="H115">
        <v>4500000</v>
      </c>
      <c r="I115">
        <v>25</v>
      </c>
      <c r="J115">
        <v>0</v>
      </c>
      <c r="K115">
        <v>0</v>
      </c>
      <c r="L115" t="s">
        <v>59</v>
      </c>
      <c r="M115" t="s">
        <v>71</v>
      </c>
      <c r="N115" t="s">
        <v>70</v>
      </c>
      <c r="O115" t="s">
        <v>70</v>
      </c>
      <c r="P115" t="s">
        <v>70</v>
      </c>
      <c r="Q115" t="s">
        <v>70</v>
      </c>
      <c r="R115" t="s">
        <v>70</v>
      </c>
      <c r="S115">
        <f t="shared" si="8"/>
        <v>1</v>
      </c>
      <c r="T115">
        <f t="shared" si="7"/>
        <v>2</v>
      </c>
      <c r="U115" t="s">
        <v>255</v>
      </c>
      <c r="V115" t="s">
        <v>1249</v>
      </c>
      <c r="W115" t="s">
        <v>1250</v>
      </c>
      <c r="AB115" t="s">
        <v>325</v>
      </c>
      <c r="AI115" t="s">
        <v>12</v>
      </c>
      <c r="AJ115" t="s">
        <v>1251</v>
      </c>
      <c r="AK115">
        <f t="shared" si="9"/>
        <v>4</v>
      </c>
      <c r="AL115">
        <f t="shared" si="10"/>
        <v>1.8</v>
      </c>
    </row>
    <row r="116" spans="1:38" x14ac:dyDescent="0.3">
      <c r="A116">
        <v>115</v>
      </c>
      <c r="B116" t="s">
        <v>1255</v>
      </c>
      <c r="C116" t="s">
        <v>1259</v>
      </c>
      <c r="D116" t="s">
        <v>1260</v>
      </c>
      <c r="E116">
        <v>7500000</v>
      </c>
      <c r="F116">
        <v>5</v>
      </c>
      <c r="G116" t="s">
        <v>59</v>
      </c>
      <c r="H116">
        <v>0</v>
      </c>
      <c r="I116">
        <v>0</v>
      </c>
      <c r="J116">
        <v>0</v>
      </c>
      <c r="K116">
        <v>0</v>
      </c>
      <c r="L116" t="s">
        <v>59</v>
      </c>
      <c r="M116" t="s">
        <v>70</v>
      </c>
      <c r="N116" t="s">
        <v>70</v>
      </c>
      <c r="O116" t="s">
        <v>70</v>
      </c>
      <c r="P116" t="s">
        <v>70</v>
      </c>
      <c r="Q116" t="s">
        <v>70</v>
      </c>
      <c r="R116" t="s">
        <v>70</v>
      </c>
      <c r="S116">
        <f t="shared" si="8"/>
        <v>0</v>
      </c>
      <c r="T116">
        <f t="shared" si="7"/>
        <v>2</v>
      </c>
      <c r="U116" t="s">
        <v>257</v>
      </c>
      <c r="V116" t="s">
        <v>1256</v>
      </c>
      <c r="W116" t="s">
        <v>1257</v>
      </c>
      <c r="AB116" t="s">
        <v>297</v>
      </c>
      <c r="AI116" t="s">
        <v>189</v>
      </c>
      <c r="AJ116" t="s">
        <v>1258</v>
      </c>
      <c r="AK116">
        <f t="shared" si="9"/>
        <v>15</v>
      </c>
      <c r="AL116">
        <f t="shared" si="10"/>
        <v>0</v>
      </c>
    </row>
    <row r="117" spans="1:38" x14ac:dyDescent="0.3">
      <c r="A117">
        <v>116</v>
      </c>
      <c r="B117" t="s">
        <v>1261</v>
      </c>
      <c r="C117" t="s">
        <v>1266</v>
      </c>
      <c r="D117" t="s">
        <v>1265</v>
      </c>
      <c r="E117">
        <v>5000000</v>
      </c>
      <c r="F117">
        <v>1</v>
      </c>
      <c r="G117" t="s">
        <v>828</v>
      </c>
      <c r="H117">
        <v>5000000</v>
      </c>
      <c r="I117">
        <v>2.5</v>
      </c>
      <c r="J117">
        <v>0</v>
      </c>
      <c r="K117">
        <v>0</v>
      </c>
      <c r="L117" t="s">
        <v>72</v>
      </c>
      <c r="M117" t="s">
        <v>70</v>
      </c>
      <c r="N117" t="s">
        <v>70</v>
      </c>
      <c r="O117" t="s">
        <v>70</v>
      </c>
      <c r="P117" t="s">
        <v>70</v>
      </c>
      <c r="Q117" t="s">
        <v>70</v>
      </c>
      <c r="R117" t="s">
        <v>71</v>
      </c>
      <c r="S117">
        <f t="shared" si="8"/>
        <v>1</v>
      </c>
      <c r="T117">
        <f t="shared" si="7"/>
        <v>2</v>
      </c>
      <c r="U117" t="s">
        <v>255</v>
      </c>
      <c r="V117" t="s">
        <v>1262</v>
      </c>
      <c r="W117" t="s">
        <v>1263</v>
      </c>
      <c r="AB117" t="s">
        <v>228</v>
      </c>
      <c r="AI117" t="s">
        <v>69</v>
      </c>
      <c r="AJ117" t="s">
        <v>1264</v>
      </c>
      <c r="AK117">
        <f t="shared" si="9"/>
        <v>50</v>
      </c>
      <c r="AL117">
        <f t="shared" si="10"/>
        <v>20</v>
      </c>
    </row>
    <row r="118" spans="1:38" x14ac:dyDescent="0.3">
      <c r="A118">
        <v>117</v>
      </c>
      <c r="B118" t="s">
        <v>1267</v>
      </c>
      <c r="C118" t="s">
        <v>1271</v>
      </c>
      <c r="D118" t="s">
        <v>1265</v>
      </c>
      <c r="E118">
        <v>5000000</v>
      </c>
      <c r="F118">
        <v>1</v>
      </c>
      <c r="G118" t="s">
        <v>1014</v>
      </c>
      <c r="H118">
        <v>5000000</v>
      </c>
      <c r="I118">
        <v>3</v>
      </c>
      <c r="J118">
        <v>0</v>
      </c>
      <c r="K118">
        <v>0</v>
      </c>
      <c r="L118" t="s">
        <v>72</v>
      </c>
      <c r="M118" t="s">
        <v>70</v>
      </c>
      <c r="N118" t="s">
        <v>70</v>
      </c>
      <c r="O118" t="s">
        <v>70</v>
      </c>
      <c r="P118" t="s">
        <v>71</v>
      </c>
      <c r="Q118" t="s">
        <v>71</v>
      </c>
      <c r="R118" t="s">
        <v>70</v>
      </c>
      <c r="S118">
        <f t="shared" si="8"/>
        <v>2</v>
      </c>
      <c r="T118">
        <f t="shared" si="7"/>
        <v>2</v>
      </c>
      <c r="U118" t="s">
        <v>253</v>
      </c>
      <c r="V118" t="s">
        <v>1268</v>
      </c>
      <c r="W118" t="s">
        <v>1269</v>
      </c>
      <c r="AB118" t="s">
        <v>197</v>
      </c>
      <c r="AI118" t="s">
        <v>187</v>
      </c>
      <c r="AJ118" t="s">
        <v>1270</v>
      </c>
      <c r="AK118">
        <f t="shared" si="9"/>
        <v>50</v>
      </c>
      <c r="AL118">
        <f t="shared" si="10"/>
        <v>16.666666666666668</v>
      </c>
    </row>
    <row r="119" spans="1:38" x14ac:dyDescent="0.3">
      <c r="A119">
        <v>118</v>
      </c>
      <c r="B119" t="s">
        <v>1272</v>
      </c>
      <c r="C119" t="s">
        <v>1275</v>
      </c>
      <c r="D119" t="s">
        <v>1274</v>
      </c>
      <c r="E119">
        <v>8000000</v>
      </c>
      <c r="F119">
        <v>2</v>
      </c>
      <c r="G119" t="s">
        <v>59</v>
      </c>
      <c r="H119">
        <v>0</v>
      </c>
      <c r="I119">
        <v>0</v>
      </c>
      <c r="J119">
        <v>0</v>
      </c>
      <c r="K119">
        <v>0</v>
      </c>
      <c r="L119" t="s">
        <v>59</v>
      </c>
      <c r="M119" t="s">
        <v>70</v>
      </c>
      <c r="N119" t="s">
        <v>70</v>
      </c>
      <c r="O119" t="s">
        <v>70</v>
      </c>
      <c r="P119" t="s">
        <v>70</v>
      </c>
      <c r="Q119" t="s">
        <v>70</v>
      </c>
      <c r="R119" t="s">
        <v>70</v>
      </c>
      <c r="S119">
        <f t="shared" si="8"/>
        <v>0</v>
      </c>
      <c r="T119">
        <f t="shared" si="7"/>
        <v>1</v>
      </c>
      <c r="U119" t="s">
        <v>254</v>
      </c>
      <c r="V119" t="s">
        <v>1273</v>
      </c>
      <c r="AB119" t="s">
        <v>230</v>
      </c>
      <c r="AI119" t="s">
        <v>189</v>
      </c>
      <c r="AJ119" t="s">
        <v>1273</v>
      </c>
      <c r="AK119">
        <f t="shared" si="9"/>
        <v>40</v>
      </c>
      <c r="AL119">
        <f t="shared" si="10"/>
        <v>0</v>
      </c>
    </row>
    <row r="120" spans="1:38" x14ac:dyDescent="0.3">
      <c r="A120">
        <v>119</v>
      </c>
      <c r="B120" t="s">
        <v>1276</v>
      </c>
      <c r="C120" t="s">
        <v>1280</v>
      </c>
      <c r="D120" t="s">
        <v>980</v>
      </c>
      <c r="E120">
        <v>10000000</v>
      </c>
      <c r="F120">
        <v>1</v>
      </c>
      <c r="G120" t="s">
        <v>59</v>
      </c>
      <c r="H120">
        <v>0</v>
      </c>
      <c r="I120">
        <v>0</v>
      </c>
      <c r="J120">
        <v>0</v>
      </c>
      <c r="K120">
        <v>0</v>
      </c>
      <c r="L120" t="s">
        <v>59</v>
      </c>
      <c r="M120" t="s">
        <v>70</v>
      </c>
      <c r="N120" t="s">
        <v>70</v>
      </c>
      <c r="O120" t="s">
        <v>70</v>
      </c>
      <c r="P120" t="s">
        <v>70</v>
      </c>
      <c r="Q120" t="s">
        <v>70</v>
      </c>
      <c r="R120" t="s">
        <v>70</v>
      </c>
      <c r="S120">
        <f t="shared" si="8"/>
        <v>0</v>
      </c>
      <c r="T120">
        <f t="shared" si="7"/>
        <v>2</v>
      </c>
      <c r="U120" t="s">
        <v>255</v>
      </c>
      <c r="V120" t="s">
        <v>1277</v>
      </c>
      <c r="W120" t="s">
        <v>1278</v>
      </c>
      <c r="AB120" t="s">
        <v>197</v>
      </c>
      <c r="AI120" t="s">
        <v>189</v>
      </c>
      <c r="AJ120" t="s">
        <v>1279</v>
      </c>
      <c r="AK120">
        <f t="shared" si="9"/>
        <v>100</v>
      </c>
      <c r="AL120">
        <f t="shared" si="10"/>
        <v>0</v>
      </c>
    </row>
    <row r="121" spans="1:38" x14ac:dyDescent="0.3">
      <c r="A121">
        <v>120</v>
      </c>
      <c r="B121" t="s">
        <v>1281</v>
      </c>
      <c r="C121" t="s">
        <v>1282</v>
      </c>
      <c r="D121" t="s">
        <v>1132</v>
      </c>
      <c r="E121">
        <v>9000000</v>
      </c>
      <c r="F121">
        <v>1.5</v>
      </c>
      <c r="G121" t="s">
        <v>59</v>
      </c>
      <c r="H121">
        <v>0</v>
      </c>
      <c r="I121">
        <v>0</v>
      </c>
      <c r="J121">
        <v>0</v>
      </c>
      <c r="K121">
        <v>0</v>
      </c>
      <c r="L121" t="s">
        <v>59</v>
      </c>
      <c r="M121" t="s">
        <v>70</v>
      </c>
      <c r="N121" t="s">
        <v>70</v>
      </c>
      <c r="O121" t="s">
        <v>70</v>
      </c>
      <c r="P121" t="s">
        <v>70</v>
      </c>
      <c r="Q121" t="s">
        <v>70</v>
      </c>
      <c r="R121" t="s">
        <v>70</v>
      </c>
      <c r="S121">
        <f t="shared" si="8"/>
        <v>0</v>
      </c>
      <c r="T121">
        <f t="shared" si="7"/>
        <v>1</v>
      </c>
      <c r="U121" t="s">
        <v>254</v>
      </c>
      <c r="V121" t="s">
        <v>1283</v>
      </c>
      <c r="AB121" t="s">
        <v>197</v>
      </c>
      <c r="AI121" t="s">
        <v>189</v>
      </c>
      <c r="AJ121" t="s">
        <v>1283</v>
      </c>
      <c r="AK121">
        <f t="shared" si="9"/>
        <v>60</v>
      </c>
      <c r="AL121">
        <f t="shared" si="10"/>
        <v>0</v>
      </c>
    </row>
    <row r="122" spans="1:38" x14ac:dyDescent="0.3">
      <c r="A122">
        <v>121</v>
      </c>
      <c r="B122" t="s">
        <v>1284</v>
      </c>
      <c r="C122" t="s">
        <v>1291</v>
      </c>
      <c r="D122" t="s">
        <v>1289</v>
      </c>
      <c r="E122">
        <v>6700000</v>
      </c>
      <c r="F122">
        <v>2</v>
      </c>
      <c r="G122" t="s">
        <v>1290</v>
      </c>
      <c r="H122">
        <v>6700000</v>
      </c>
      <c r="I122">
        <v>3</v>
      </c>
      <c r="J122">
        <v>0</v>
      </c>
      <c r="K122">
        <v>0</v>
      </c>
      <c r="L122" t="s">
        <v>72</v>
      </c>
      <c r="M122" t="s">
        <v>70</v>
      </c>
      <c r="N122" t="s">
        <v>70</v>
      </c>
      <c r="O122" t="s">
        <v>70</v>
      </c>
      <c r="P122" t="s">
        <v>71</v>
      </c>
      <c r="Q122" t="s">
        <v>70</v>
      </c>
      <c r="R122" t="s">
        <v>71</v>
      </c>
      <c r="S122">
        <f t="shared" si="8"/>
        <v>2</v>
      </c>
      <c r="T122">
        <f t="shared" si="7"/>
        <v>3</v>
      </c>
      <c r="U122" t="s">
        <v>255</v>
      </c>
      <c r="V122" t="s">
        <v>1285</v>
      </c>
      <c r="W122" t="s">
        <v>1286</v>
      </c>
      <c r="X122" t="s">
        <v>1287</v>
      </c>
      <c r="AB122" t="s">
        <v>325</v>
      </c>
      <c r="AI122" t="s">
        <v>1292</v>
      </c>
      <c r="AJ122" t="s">
        <v>1288</v>
      </c>
      <c r="AK122">
        <f t="shared" si="9"/>
        <v>33.5</v>
      </c>
      <c r="AL122">
        <f t="shared" si="10"/>
        <v>22.333333333333336</v>
      </c>
    </row>
    <row r="123" spans="1:38" x14ac:dyDescent="0.3">
      <c r="A123">
        <v>122</v>
      </c>
      <c r="B123" t="s">
        <v>1294</v>
      </c>
      <c r="C123" t="s">
        <v>1293</v>
      </c>
      <c r="D123" t="s">
        <v>1014</v>
      </c>
      <c r="E123">
        <v>5000000</v>
      </c>
      <c r="F123">
        <v>3</v>
      </c>
      <c r="G123" t="s">
        <v>59</v>
      </c>
      <c r="H123">
        <v>0</v>
      </c>
      <c r="I123">
        <v>0</v>
      </c>
      <c r="J123">
        <v>0</v>
      </c>
      <c r="K123">
        <v>0</v>
      </c>
      <c r="L123" t="s">
        <v>59</v>
      </c>
      <c r="M123" t="s">
        <v>70</v>
      </c>
      <c r="N123" t="s">
        <v>70</v>
      </c>
      <c r="O123" t="s">
        <v>70</v>
      </c>
      <c r="P123" t="s">
        <v>70</v>
      </c>
      <c r="Q123" t="s">
        <v>70</v>
      </c>
      <c r="R123" t="s">
        <v>70</v>
      </c>
      <c r="S123">
        <f t="shared" si="8"/>
        <v>0</v>
      </c>
      <c r="T123">
        <f t="shared" si="7"/>
        <v>1</v>
      </c>
      <c r="U123" t="s">
        <v>254</v>
      </c>
      <c r="V123" t="s">
        <v>1295</v>
      </c>
      <c r="AB123" t="s">
        <v>228</v>
      </c>
      <c r="AI123" t="s">
        <v>189</v>
      </c>
      <c r="AJ123" t="s">
        <v>1295</v>
      </c>
      <c r="AK123">
        <f t="shared" si="9"/>
        <v>16.666666666666668</v>
      </c>
      <c r="AL123">
        <f t="shared" si="10"/>
        <v>0</v>
      </c>
    </row>
    <row r="124" spans="1:38" x14ac:dyDescent="0.3">
      <c r="A124">
        <v>123</v>
      </c>
      <c r="B124" t="s">
        <v>1296</v>
      </c>
      <c r="C124" t="s">
        <v>1300</v>
      </c>
      <c r="D124" t="s">
        <v>1099</v>
      </c>
      <c r="E124">
        <v>5000000</v>
      </c>
      <c r="F124">
        <v>2</v>
      </c>
      <c r="G124" t="s">
        <v>1301</v>
      </c>
      <c r="H124">
        <v>5000000</v>
      </c>
      <c r="I124">
        <v>3.5</v>
      </c>
      <c r="J124">
        <v>0</v>
      </c>
      <c r="K124">
        <v>0</v>
      </c>
      <c r="L124" t="s">
        <v>72</v>
      </c>
      <c r="M124" t="s">
        <v>71</v>
      </c>
      <c r="N124" t="s">
        <v>70</v>
      </c>
      <c r="O124" t="s">
        <v>70</v>
      </c>
      <c r="P124" t="s">
        <v>71</v>
      </c>
      <c r="Q124" t="s">
        <v>70</v>
      </c>
      <c r="R124" t="s">
        <v>71</v>
      </c>
      <c r="S124">
        <f t="shared" si="8"/>
        <v>3</v>
      </c>
      <c r="T124">
        <f t="shared" si="7"/>
        <v>2</v>
      </c>
      <c r="U124" t="s">
        <v>253</v>
      </c>
      <c r="V124" t="s">
        <v>1297</v>
      </c>
      <c r="W124" t="s">
        <v>1298</v>
      </c>
      <c r="AB124" t="s">
        <v>197</v>
      </c>
      <c r="AI124" t="s">
        <v>1302</v>
      </c>
      <c r="AJ124" t="s">
        <v>1299</v>
      </c>
      <c r="AK124">
        <f t="shared" si="9"/>
        <v>25</v>
      </c>
      <c r="AL124">
        <f t="shared" si="10"/>
        <v>14.285714285714286</v>
      </c>
    </row>
    <row r="125" spans="1:38" x14ac:dyDescent="0.3">
      <c r="A125">
        <v>124</v>
      </c>
      <c r="B125" t="s">
        <v>1303</v>
      </c>
      <c r="C125" t="s">
        <v>1309</v>
      </c>
      <c r="D125" t="s">
        <v>1308</v>
      </c>
      <c r="E125">
        <v>10000000</v>
      </c>
      <c r="F125">
        <v>1.5</v>
      </c>
      <c r="G125" t="s">
        <v>1310</v>
      </c>
      <c r="H125">
        <v>20000000</v>
      </c>
      <c r="I125">
        <v>5</v>
      </c>
      <c r="J125">
        <v>0</v>
      </c>
      <c r="K125">
        <v>0</v>
      </c>
      <c r="L125" t="s">
        <v>72</v>
      </c>
      <c r="M125" t="s">
        <v>71</v>
      </c>
      <c r="N125" t="s">
        <v>71</v>
      </c>
      <c r="O125" t="s">
        <v>70</v>
      </c>
      <c r="P125" t="s">
        <v>71</v>
      </c>
      <c r="Q125" t="s">
        <v>71</v>
      </c>
      <c r="R125" t="s">
        <v>71</v>
      </c>
      <c r="S125">
        <f t="shared" si="8"/>
        <v>5</v>
      </c>
      <c r="T125">
        <f t="shared" si="7"/>
        <v>3</v>
      </c>
      <c r="U125" t="s">
        <v>255</v>
      </c>
      <c r="V125" t="s">
        <v>1304</v>
      </c>
      <c r="W125" t="s">
        <v>1305</v>
      </c>
      <c r="X125" t="s">
        <v>1306</v>
      </c>
      <c r="AB125" t="s">
        <v>297</v>
      </c>
      <c r="AI125" t="s">
        <v>1311</v>
      </c>
      <c r="AJ125" t="s">
        <v>1307</v>
      </c>
      <c r="AK125">
        <f t="shared" si="9"/>
        <v>66.666666666666671</v>
      </c>
      <c r="AL125">
        <f t="shared" si="10"/>
        <v>40</v>
      </c>
    </row>
    <row r="126" spans="1:38" x14ac:dyDescent="0.3">
      <c r="A126">
        <v>125</v>
      </c>
      <c r="B126" t="s">
        <v>1312</v>
      </c>
      <c r="C126" t="s">
        <v>1316</v>
      </c>
      <c r="D126" t="s">
        <v>1317</v>
      </c>
      <c r="E126">
        <v>6500000</v>
      </c>
      <c r="F126">
        <v>3</v>
      </c>
      <c r="G126" t="s">
        <v>59</v>
      </c>
      <c r="H126">
        <v>0</v>
      </c>
      <c r="I126">
        <v>0</v>
      </c>
      <c r="J126">
        <v>0</v>
      </c>
      <c r="K126">
        <v>0</v>
      </c>
      <c r="L126" t="s">
        <v>59</v>
      </c>
      <c r="M126" t="s">
        <v>70</v>
      </c>
      <c r="N126" t="s">
        <v>70</v>
      </c>
      <c r="O126" t="s">
        <v>70</v>
      </c>
      <c r="P126" t="s">
        <v>70</v>
      </c>
      <c r="Q126" t="s">
        <v>70</v>
      </c>
      <c r="R126" t="s">
        <v>70</v>
      </c>
      <c r="S126">
        <f t="shared" si="8"/>
        <v>0</v>
      </c>
      <c r="T126">
        <f t="shared" si="7"/>
        <v>2</v>
      </c>
      <c r="U126" t="s">
        <v>255</v>
      </c>
      <c r="V126" t="s">
        <v>1313</v>
      </c>
      <c r="W126" t="s">
        <v>1314</v>
      </c>
      <c r="AB126" t="s">
        <v>197</v>
      </c>
      <c r="AI126" t="s">
        <v>189</v>
      </c>
      <c r="AJ126" t="s">
        <v>1315</v>
      </c>
      <c r="AK126">
        <f t="shared" si="9"/>
        <v>21.666666666666664</v>
      </c>
      <c r="AL126">
        <f t="shared" si="10"/>
        <v>0</v>
      </c>
    </row>
    <row r="127" spans="1:38" x14ac:dyDescent="0.3">
      <c r="A127">
        <v>126</v>
      </c>
      <c r="B127" t="s">
        <v>1318</v>
      </c>
      <c r="C127" t="s">
        <v>1320</v>
      </c>
      <c r="D127" t="s">
        <v>763</v>
      </c>
      <c r="E127">
        <v>10000000</v>
      </c>
      <c r="F127">
        <v>10</v>
      </c>
      <c r="G127" t="s">
        <v>59</v>
      </c>
      <c r="H127">
        <v>0</v>
      </c>
      <c r="I127">
        <v>0</v>
      </c>
      <c r="J127">
        <v>0</v>
      </c>
      <c r="K127">
        <v>0</v>
      </c>
      <c r="L127" t="s">
        <v>59</v>
      </c>
      <c r="M127" t="s">
        <v>70</v>
      </c>
      <c r="N127" t="s">
        <v>70</v>
      </c>
      <c r="O127" t="s">
        <v>70</v>
      </c>
      <c r="P127" t="s">
        <v>70</v>
      </c>
      <c r="Q127" t="s">
        <v>70</v>
      </c>
      <c r="R127" t="s">
        <v>70</v>
      </c>
      <c r="S127">
        <f t="shared" si="8"/>
        <v>0</v>
      </c>
      <c r="T127">
        <f t="shared" si="7"/>
        <v>1</v>
      </c>
      <c r="U127" t="s">
        <v>254</v>
      </c>
      <c r="V127" t="s">
        <v>1319</v>
      </c>
      <c r="AB127" t="s">
        <v>230</v>
      </c>
      <c r="AI127" t="s">
        <v>189</v>
      </c>
      <c r="AJ127" t="s">
        <v>1319</v>
      </c>
      <c r="AK127">
        <f t="shared" si="9"/>
        <v>10</v>
      </c>
      <c r="AL127">
        <f t="shared" si="10"/>
        <v>0</v>
      </c>
    </row>
    <row r="128" spans="1:38" x14ac:dyDescent="0.3">
      <c r="A128">
        <v>127</v>
      </c>
      <c r="B128" t="s">
        <v>1321</v>
      </c>
      <c r="C128" t="s">
        <v>1322</v>
      </c>
      <c r="D128" t="s">
        <v>1327</v>
      </c>
      <c r="E128">
        <v>10000000</v>
      </c>
      <c r="F128">
        <v>0.2</v>
      </c>
      <c r="G128" t="s">
        <v>1328</v>
      </c>
      <c r="H128">
        <v>6000000</v>
      </c>
      <c r="I128">
        <v>0.54</v>
      </c>
      <c r="J128">
        <v>6000000</v>
      </c>
      <c r="K128">
        <v>12</v>
      </c>
      <c r="L128" t="s">
        <v>72</v>
      </c>
      <c r="M128" t="s">
        <v>70</v>
      </c>
      <c r="N128" t="s">
        <v>70</v>
      </c>
      <c r="O128" t="s">
        <v>70</v>
      </c>
      <c r="P128" t="s">
        <v>71</v>
      </c>
      <c r="Q128" t="s">
        <v>71</v>
      </c>
      <c r="R128" t="s">
        <v>70</v>
      </c>
      <c r="S128">
        <f t="shared" si="8"/>
        <v>2</v>
      </c>
      <c r="T128">
        <f t="shared" si="7"/>
        <v>3</v>
      </c>
      <c r="U128" t="s">
        <v>255</v>
      </c>
      <c r="V128" t="s">
        <v>1323</v>
      </c>
      <c r="W128" t="s">
        <v>1324</v>
      </c>
      <c r="X128" t="s">
        <v>1325</v>
      </c>
      <c r="AB128" t="s">
        <v>325</v>
      </c>
      <c r="AI128" t="s">
        <v>187</v>
      </c>
      <c r="AJ128" t="s">
        <v>1326</v>
      </c>
      <c r="AK128">
        <f t="shared" si="9"/>
        <v>500</v>
      </c>
      <c r="AL128">
        <f t="shared" si="10"/>
        <v>111.11111111111109</v>
      </c>
    </row>
    <row r="129" spans="1:38" x14ac:dyDescent="0.3">
      <c r="A129">
        <v>128</v>
      </c>
      <c r="B129" t="s">
        <v>1329</v>
      </c>
      <c r="C129" t="s">
        <v>1333</v>
      </c>
      <c r="D129" t="s">
        <v>810</v>
      </c>
      <c r="E129">
        <v>10000000</v>
      </c>
      <c r="F129">
        <v>2.5</v>
      </c>
      <c r="G129" t="s">
        <v>59</v>
      </c>
      <c r="H129">
        <v>0</v>
      </c>
      <c r="I129">
        <v>0</v>
      </c>
      <c r="J129">
        <v>0</v>
      </c>
      <c r="K129">
        <v>0</v>
      </c>
      <c r="L129" t="s">
        <v>59</v>
      </c>
      <c r="M129" t="s">
        <v>70</v>
      </c>
      <c r="N129" t="s">
        <v>70</v>
      </c>
      <c r="O129" t="s">
        <v>70</v>
      </c>
      <c r="P129" t="s">
        <v>70</v>
      </c>
      <c r="Q129" t="s">
        <v>70</v>
      </c>
      <c r="R129" t="s">
        <v>70</v>
      </c>
      <c r="S129">
        <f t="shared" si="8"/>
        <v>0</v>
      </c>
      <c r="T129">
        <f t="shared" si="7"/>
        <v>2</v>
      </c>
      <c r="U129" t="s">
        <v>255</v>
      </c>
      <c r="V129" t="s">
        <v>1330</v>
      </c>
      <c r="W129" t="s">
        <v>1331</v>
      </c>
      <c r="AB129" t="s">
        <v>197</v>
      </c>
      <c r="AI129" t="s">
        <v>189</v>
      </c>
      <c r="AJ129" t="s">
        <v>1332</v>
      </c>
      <c r="AK129">
        <f t="shared" si="9"/>
        <v>40</v>
      </c>
      <c r="AL129">
        <f t="shared" si="10"/>
        <v>0</v>
      </c>
    </row>
    <row r="130" spans="1:38" x14ac:dyDescent="0.3">
      <c r="A130">
        <v>129</v>
      </c>
      <c r="B130" t="s">
        <v>1334</v>
      </c>
      <c r="C130" t="s">
        <v>1338</v>
      </c>
      <c r="D130" t="s">
        <v>980</v>
      </c>
      <c r="E130">
        <v>10000000</v>
      </c>
      <c r="F130">
        <v>1</v>
      </c>
      <c r="G130" t="s">
        <v>1339</v>
      </c>
      <c r="H130">
        <v>5000000</v>
      </c>
      <c r="I130">
        <v>1</v>
      </c>
      <c r="J130">
        <v>5000000</v>
      </c>
      <c r="K130">
        <v>12</v>
      </c>
      <c r="L130" t="s">
        <v>72</v>
      </c>
      <c r="M130" t="s">
        <v>71</v>
      </c>
      <c r="N130" t="s">
        <v>70</v>
      </c>
      <c r="O130" t="s">
        <v>70</v>
      </c>
      <c r="P130" t="s">
        <v>70</v>
      </c>
      <c r="Q130" t="s">
        <v>71</v>
      </c>
      <c r="R130" t="s">
        <v>70</v>
      </c>
      <c r="S130">
        <f t="shared" si="8"/>
        <v>2</v>
      </c>
      <c r="T130">
        <f t="shared" si="7"/>
        <v>2</v>
      </c>
      <c r="U130" t="s">
        <v>253</v>
      </c>
      <c r="V130" t="s">
        <v>1335</v>
      </c>
      <c r="W130" t="s">
        <v>1336</v>
      </c>
      <c r="AB130" t="s">
        <v>230</v>
      </c>
      <c r="AI130" t="s">
        <v>1340</v>
      </c>
      <c r="AJ130" t="s">
        <v>1337</v>
      </c>
      <c r="AK130">
        <f t="shared" si="9"/>
        <v>100</v>
      </c>
      <c r="AL130">
        <f t="shared" si="10"/>
        <v>50</v>
      </c>
    </row>
    <row r="131" spans="1:38" x14ac:dyDescent="0.3">
      <c r="A131">
        <v>130</v>
      </c>
      <c r="B131" t="s">
        <v>1341</v>
      </c>
      <c r="C131" t="s">
        <v>1347</v>
      </c>
      <c r="D131" t="s">
        <v>1219</v>
      </c>
      <c r="E131">
        <v>20000000</v>
      </c>
      <c r="F131">
        <v>2</v>
      </c>
      <c r="G131" t="s">
        <v>59</v>
      </c>
      <c r="H131">
        <v>0</v>
      </c>
      <c r="I131">
        <v>0</v>
      </c>
      <c r="J131">
        <v>0</v>
      </c>
      <c r="K131">
        <v>0</v>
      </c>
      <c r="L131" t="s">
        <v>59</v>
      </c>
      <c r="M131" t="s">
        <v>70</v>
      </c>
      <c r="N131" t="s">
        <v>70</v>
      </c>
      <c r="O131" t="s">
        <v>70</v>
      </c>
      <c r="P131" t="s">
        <v>70</v>
      </c>
      <c r="Q131" t="s">
        <v>70</v>
      </c>
      <c r="R131" t="s">
        <v>70</v>
      </c>
      <c r="S131">
        <f t="shared" si="8"/>
        <v>0</v>
      </c>
      <c r="T131">
        <f t="shared" si="7"/>
        <v>4</v>
      </c>
      <c r="U131" t="s">
        <v>253</v>
      </c>
      <c r="V131" t="s">
        <v>1342</v>
      </c>
      <c r="W131" t="s">
        <v>1343</v>
      </c>
      <c r="X131" t="s">
        <v>1344</v>
      </c>
      <c r="Y131" t="s">
        <v>1345</v>
      </c>
      <c r="AB131" t="s">
        <v>197</v>
      </c>
      <c r="AI131" t="s">
        <v>189</v>
      </c>
      <c r="AJ131" t="s">
        <v>1346</v>
      </c>
      <c r="AK131">
        <f t="shared" si="9"/>
        <v>100</v>
      </c>
      <c r="AL131">
        <f t="shared" si="10"/>
        <v>0</v>
      </c>
    </row>
    <row r="132" spans="1:38" x14ac:dyDescent="0.3">
      <c r="A132">
        <v>131</v>
      </c>
      <c r="B132" t="s">
        <v>1348</v>
      </c>
      <c r="C132" t="s">
        <v>1352</v>
      </c>
      <c r="D132" t="s">
        <v>1353</v>
      </c>
      <c r="E132">
        <v>15000000</v>
      </c>
      <c r="F132">
        <v>1</v>
      </c>
      <c r="G132" t="s">
        <v>1354</v>
      </c>
      <c r="H132">
        <v>15000000</v>
      </c>
      <c r="I132">
        <v>2</v>
      </c>
      <c r="J132">
        <v>0</v>
      </c>
      <c r="K132">
        <v>0</v>
      </c>
      <c r="L132" t="s">
        <v>72</v>
      </c>
      <c r="M132" t="s">
        <v>70</v>
      </c>
      <c r="N132" t="s">
        <v>71</v>
      </c>
      <c r="O132" t="s">
        <v>71</v>
      </c>
      <c r="P132" t="s">
        <v>71</v>
      </c>
      <c r="Q132" t="s">
        <v>71</v>
      </c>
      <c r="R132" t="s">
        <v>70</v>
      </c>
      <c r="S132">
        <f t="shared" si="8"/>
        <v>4</v>
      </c>
      <c r="T132">
        <f t="shared" si="7"/>
        <v>2</v>
      </c>
      <c r="U132" t="s">
        <v>253</v>
      </c>
      <c r="V132" t="s">
        <v>1349</v>
      </c>
      <c r="W132" t="s">
        <v>1350</v>
      </c>
      <c r="AB132" t="s">
        <v>297</v>
      </c>
      <c r="AI132" t="s">
        <v>1355</v>
      </c>
      <c r="AJ132" t="s">
        <v>1351</v>
      </c>
      <c r="AK132">
        <f t="shared" si="9"/>
        <v>150</v>
      </c>
      <c r="AL132">
        <f t="shared" si="10"/>
        <v>75</v>
      </c>
    </row>
    <row r="133" spans="1:38" x14ac:dyDescent="0.3">
      <c r="A133">
        <v>132</v>
      </c>
      <c r="B133" t="s">
        <v>1356</v>
      </c>
      <c r="C133" t="s">
        <v>1362</v>
      </c>
      <c r="D133" t="s">
        <v>1353</v>
      </c>
      <c r="E133">
        <v>15000000</v>
      </c>
      <c r="F133">
        <v>1</v>
      </c>
      <c r="G133" t="s">
        <v>1363</v>
      </c>
      <c r="H133">
        <v>8000000</v>
      </c>
      <c r="I133">
        <v>2</v>
      </c>
      <c r="J133">
        <v>7000000</v>
      </c>
      <c r="K133">
        <v>12</v>
      </c>
      <c r="L133" t="s">
        <v>72</v>
      </c>
      <c r="M133" t="s">
        <v>70</v>
      </c>
      <c r="N133" t="s">
        <v>70</v>
      </c>
      <c r="O133" t="s">
        <v>70</v>
      </c>
      <c r="P133" t="s">
        <v>71</v>
      </c>
      <c r="Q133" t="s">
        <v>70</v>
      </c>
      <c r="R133" t="s">
        <v>70</v>
      </c>
      <c r="S133">
        <f t="shared" si="8"/>
        <v>1</v>
      </c>
      <c r="T133">
        <f t="shared" si="7"/>
        <v>4</v>
      </c>
      <c r="U133" t="s">
        <v>256</v>
      </c>
      <c r="V133" t="s">
        <v>1357</v>
      </c>
      <c r="W133" t="s">
        <v>1358</v>
      </c>
      <c r="X133" t="s">
        <v>1359</v>
      </c>
      <c r="Y133" t="s">
        <v>1360</v>
      </c>
      <c r="AB133" t="s">
        <v>111</v>
      </c>
      <c r="AI133" t="s">
        <v>13</v>
      </c>
      <c r="AJ133" t="s">
        <v>1361</v>
      </c>
      <c r="AK133">
        <f t="shared" si="9"/>
        <v>150</v>
      </c>
      <c r="AL133">
        <f t="shared" si="10"/>
        <v>40</v>
      </c>
    </row>
    <row r="134" spans="1:38" x14ac:dyDescent="0.3">
      <c r="A134">
        <v>133</v>
      </c>
      <c r="B134" t="s">
        <v>1364</v>
      </c>
      <c r="C134" t="s">
        <v>1365</v>
      </c>
      <c r="D134" t="s">
        <v>1014</v>
      </c>
      <c r="E134">
        <v>5000000</v>
      </c>
      <c r="F134">
        <v>3</v>
      </c>
      <c r="G134" t="s">
        <v>1369</v>
      </c>
      <c r="H134">
        <v>6000000</v>
      </c>
      <c r="I134">
        <v>4.76</v>
      </c>
      <c r="J134">
        <v>0</v>
      </c>
      <c r="K134">
        <v>0</v>
      </c>
      <c r="L134" t="s">
        <v>72</v>
      </c>
      <c r="M134" t="s">
        <v>70</v>
      </c>
      <c r="N134" t="s">
        <v>71</v>
      </c>
      <c r="O134" t="s">
        <v>71</v>
      </c>
      <c r="P134" t="s">
        <v>71</v>
      </c>
      <c r="Q134" t="s">
        <v>70</v>
      </c>
      <c r="R134" t="s">
        <v>70</v>
      </c>
      <c r="S134">
        <f t="shared" si="8"/>
        <v>3</v>
      </c>
      <c r="T134">
        <f t="shared" si="7"/>
        <v>2</v>
      </c>
      <c r="U134" t="s">
        <v>257</v>
      </c>
      <c r="V134" t="s">
        <v>1366</v>
      </c>
      <c r="W134" t="s">
        <v>1367</v>
      </c>
      <c r="AB134" t="s">
        <v>326</v>
      </c>
      <c r="AI134" t="s">
        <v>818</v>
      </c>
      <c r="AJ134" t="s">
        <v>1368</v>
      </c>
      <c r="AK134">
        <f t="shared" si="9"/>
        <v>16.666666666666668</v>
      </c>
      <c r="AL134">
        <f t="shared" si="10"/>
        <v>12.605042016806722</v>
      </c>
    </row>
    <row r="135" spans="1:38" x14ac:dyDescent="0.3">
      <c r="A135">
        <v>134</v>
      </c>
      <c r="B135" t="s">
        <v>1370</v>
      </c>
      <c r="C135" t="s">
        <v>1371</v>
      </c>
      <c r="D135" t="s">
        <v>1373</v>
      </c>
      <c r="E135">
        <v>10000000</v>
      </c>
      <c r="F135">
        <v>0.75</v>
      </c>
      <c r="G135" t="s">
        <v>59</v>
      </c>
      <c r="H135">
        <v>0</v>
      </c>
      <c r="I135">
        <v>0</v>
      </c>
      <c r="J135">
        <v>0</v>
      </c>
      <c r="K135">
        <v>0</v>
      </c>
      <c r="L135" t="s">
        <v>59</v>
      </c>
      <c r="M135" t="s">
        <v>70</v>
      </c>
      <c r="N135" t="s">
        <v>70</v>
      </c>
      <c r="O135" t="s">
        <v>70</v>
      </c>
      <c r="P135" t="s">
        <v>70</v>
      </c>
      <c r="Q135" t="s">
        <v>70</v>
      </c>
      <c r="R135" t="s">
        <v>70</v>
      </c>
      <c r="S135">
        <f t="shared" si="8"/>
        <v>0</v>
      </c>
      <c r="T135">
        <f t="shared" si="7"/>
        <v>2</v>
      </c>
      <c r="U135" t="s">
        <v>253</v>
      </c>
      <c r="V135" t="s">
        <v>1376</v>
      </c>
      <c r="W135" t="s">
        <v>1372</v>
      </c>
      <c r="AB135" t="s">
        <v>197</v>
      </c>
      <c r="AI135" t="s">
        <v>189</v>
      </c>
      <c r="AJ135" t="s">
        <v>1379</v>
      </c>
      <c r="AK135">
        <f t="shared" si="9"/>
        <v>133.33333333333334</v>
      </c>
      <c r="AL135">
        <f t="shared" si="10"/>
        <v>0</v>
      </c>
    </row>
    <row r="136" spans="1:38" x14ac:dyDescent="0.3">
      <c r="A136">
        <v>135</v>
      </c>
      <c r="B136" t="s">
        <v>1374</v>
      </c>
      <c r="C136" t="s">
        <v>1381</v>
      </c>
      <c r="D136" t="s">
        <v>1380</v>
      </c>
      <c r="E136">
        <v>8000000</v>
      </c>
      <c r="F136">
        <v>15</v>
      </c>
      <c r="G136" t="s">
        <v>59</v>
      </c>
      <c r="H136">
        <v>0</v>
      </c>
      <c r="I136">
        <v>0</v>
      </c>
      <c r="J136">
        <v>0</v>
      </c>
      <c r="K136">
        <v>0</v>
      </c>
      <c r="L136" t="s">
        <v>59</v>
      </c>
      <c r="M136" t="s">
        <v>70</v>
      </c>
      <c r="N136" t="s">
        <v>70</v>
      </c>
      <c r="O136" t="s">
        <v>70</v>
      </c>
      <c r="P136" t="s">
        <v>70</v>
      </c>
      <c r="Q136" t="s">
        <v>70</v>
      </c>
      <c r="R136" t="s">
        <v>70</v>
      </c>
      <c r="S136">
        <f t="shared" si="8"/>
        <v>0</v>
      </c>
      <c r="T136">
        <f t="shared" si="7"/>
        <v>2</v>
      </c>
      <c r="U136" t="s">
        <v>255</v>
      </c>
      <c r="V136" t="s">
        <v>1375</v>
      </c>
      <c r="W136" t="s">
        <v>1377</v>
      </c>
      <c r="AB136" t="s">
        <v>230</v>
      </c>
      <c r="AI136" t="s">
        <v>189</v>
      </c>
      <c r="AJ136" t="s">
        <v>1378</v>
      </c>
      <c r="AK136">
        <f t="shared" si="9"/>
        <v>5.3333333333333339</v>
      </c>
      <c r="AL136">
        <f t="shared" si="10"/>
        <v>0</v>
      </c>
    </row>
    <row r="137" spans="1:38" x14ac:dyDescent="0.3">
      <c r="A137">
        <v>136</v>
      </c>
      <c r="B137" t="s">
        <v>1382</v>
      </c>
      <c r="C137" t="s">
        <v>1386</v>
      </c>
      <c r="D137" t="s">
        <v>988</v>
      </c>
      <c r="E137">
        <v>7500000</v>
      </c>
      <c r="F137">
        <v>1</v>
      </c>
      <c r="G137" t="s">
        <v>59</v>
      </c>
      <c r="H137">
        <v>0</v>
      </c>
      <c r="I137">
        <v>0</v>
      </c>
      <c r="J137">
        <v>0</v>
      </c>
      <c r="K137">
        <v>0</v>
      </c>
      <c r="L137" t="s">
        <v>59</v>
      </c>
      <c r="M137" t="s">
        <v>70</v>
      </c>
      <c r="N137" t="s">
        <v>70</v>
      </c>
      <c r="O137" t="s">
        <v>70</v>
      </c>
      <c r="P137" t="s">
        <v>70</v>
      </c>
      <c r="Q137" t="s">
        <v>70</v>
      </c>
      <c r="R137" t="s">
        <v>70</v>
      </c>
      <c r="S137">
        <f t="shared" si="8"/>
        <v>0</v>
      </c>
      <c r="T137">
        <f t="shared" si="7"/>
        <v>2</v>
      </c>
      <c r="U137" t="s">
        <v>255</v>
      </c>
      <c r="V137" t="s">
        <v>1383</v>
      </c>
      <c r="W137" t="s">
        <v>1384</v>
      </c>
      <c r="AB137" t="s">
        <v>228</v>
      </c>
      <c r="AI137" t="s">
        <v>189</v>
      </c>
      <c r="AJ137" t="s">
        <v>1385</v>
      </c>
      <c r="AK137">
        <f t="shared" si="9"/>
        <v>75</v>
      </c>
      <c r="AL137">
        <f t="shared" si="10"/>
        <v>0</v>
      </c>
    </row>
    <row r="138" spans="1:38" x14ac:dyDescent="0.3">
      <c r="A138">
        <v>137</v>
      </c>
      <c r="B138" t="s">
        <v>1387</v>
      </c>
      <c r="C138" t="s">
        <v>1389</v>
      </c>
      <c r="D138" t="s">
        <v>1039</v>
      </c>
      <c r="E138">
        <v>4000000</v>
      </c>
      <c r="F138">
        <v>2</v>
      </c>
      <c r="G138" t="s">
        <v>59</v>
      </c>
      <c r="H138">
        <v>0</v>
      </c>
      <c r="I138">
        <v>0</v>
      </c>
      <c r="J138">
        <v>0</v>
      </c>
      <c r="K138">
        <v>0</v>
      </c>
      <c r="L138" t="s">
        <v>59</v>
      </c>
      <c r="M138" t="s">
        <v>70</v>
      </c>
      <c r="N138" t="s">
        <v>70</v>
      </c>
      <c r="O138" t="s">
        <v>70</v>
      </c>
      <c r="P138" t="s">
        <v>70</v>
      </c>
      <c r="Q138" t="s">
        <v>70</v>
      </c>
      <c r="R138" t="s">
        <v>70</v>
      </c>
      <c r="S138">
        <f t="shared" si="8"/>
        <v>0</v>
      </c>
      <c r="T138">
        <f t="shared" si="7"/>
        <v>1</v>
      </c>
      <c r="U138" t="s">
        <v>254</v>
      </c>
      <c r="V138" t="s">
        <v>1388</v>
      </c>
      <c r="AB138" t="s">
        <v>802</v>
      </c>
      <c r="AI138" t="s">
        <v>189</v>
      </c>
      <c r="AJ138" t="s">
        <v>1388</v>
      </c>
      <c r="AK138">
        <f t="shared" si="9"/>
        <v>20</v>
      </c>
      <c r="AL138">
        <f t="shared" si="10"/>
        <v>0</v>
      </c>
    </row>
    <row r="139" spans="1:38" x14ac:dyDescent="0.3">
      <c r="A139">
        <v>138</v>
      </c>
      <c r="B139" t="s">
        <v>1390</v>
      </c>
      <c r="C139" t="s">
        <v>1392</v>
      </c>
      <c r="D139" t="s">
        <v>1260</v>
      </c>
      <c r="E139">
        <v>7500000</v>
      </c>
      <c r="F139">
        <v>5</v>
      </c>
      <c r="G139" t="s">
        <v>59</v>
      </c>
      <c r="H139">
        <v>0</v>
      </c>
      <c r="I139">
        <v>0</v>
      </c>
      <c r="J139">
        <v>0</v>
      </c>
      <c r="K139">
        <v>0</v>
      </c>
      <c r="L139" t="s">
        <v>59</v>
      </c>
      <c r="M139" t="s">
        <v>70</v>
      </c>
      <c r="N139" t="s">
        <v>70</v>
      </c>
      <c r="O139" t="s">
        <v>70</v>
      </c>
      <c r="P139" t="s">
        <v>70</v>
      </c>
      <c r="Q139" t="s">
        <v>70</v>
      </c>
      <c r="R139" t="s">
        <v>70</v>
      </c>
      <c r="S139">
        <f t="shared" si="8"/>
        <v>0</v>
      </c>
      <c r="T139">
        <f t="shared" si="7"/>
        <v>1</v>
      </c>
      <c r="U139" t="s">
        <v>254</v>
      </c>
      <c r="V139" t="s">
        <v>1391</v>
      </c>
      <c r="AB139" t="s">
        <v>197</v>
      </c>
      <c r="AI139" t="s">
        <v>189</v>
      </c>
      <c r="AJ139" t="s">
        <v>1391</v>
      </c>
      <c r="AK139">
        <f t="shared" si="9"/>
        <v>15</v>
      </c>
      <c r="AL139">
        <f t="shared" si="10"/>
        <v>0</v>
      </c>
    </row>
    <row r="140" spans="1:38" x14ac:dyDescent="0.3">
      <c r="A140">
        <v>139</v>
      </c>
      <c r="B140" t="s">
        <v>1393</v>
      </c>
      <c r="C140" t="s">
        <v>1399</v>
      </c>
      <c r="D140" t="s">
        <v>1398</v>
      </c>
      <c r="E140">
        <v>5000000</v>
      </c>
      <c r="F140">
        <v>1.25</v>
      </c>
      <c r="G140" t="s">
        <v>1400</v>
      </c>
      <c r="H140">
        <v>5000000</v>
      </c>
      <c r="I140">
        <v>4.16</v>
      </c>
      <c r="J140">
        <v>0</v>
      </c>
      <c r="K140">
        <v>0</v>
      </c>
      <c r="L140" t="s">
        <v>72</v>
      </c>
      <c r="M140" t="s">
        <v>71</v>
      </c>
      <c r="N140" t="s">
        <v>70</v>
      </c>
      <c r="O140" t="s">
        <v>70</v>
      </c>
      <c r="P140" t="s">
        <v>70</v>
      </c>
      <c r="Q140" t="s">
        <v>70</v>
      </c>
      <c r="R140" t="s">
        <v>71</v>
      </c>
      <c r="S140">
        <f t="shared" si="8"/>
        <v>2</v>
      </c>
      <c r="T140">
        <f t="shared" si="7"/>
        <v>3</v>
      </c>
      <c r="U140" t="s">
        <v>253</v>
      </c>
      <c r="V140" t="s">
        <v>1394</v>
      </c>
      <c r="W140" t="s">
        <v>1395</v>
      </c>
      <c r="X140" t="s">
        <v>1396</v>
      </c>
      <c r="AB140" t="s">
        <v>371</v>
      </c>
      <c r="AI140" t="s">
        <v>522</v>
      </c>
      <c r="AJ140" t="s">
        <v>1397</v>
      </c>
      <c r="AK140">
        <f t="shared" si="9"/>
        <v>40</v>
      </c>
      <c r="AL140">
        <f t="shared" si="10"/>
        <v>12.01923076923077</v>
      </c>
    </row>
    <row r="141" spans="1:38" x14ac:dyDescent="0.3">
      <c r="A141">
        <v>140</v>
      </c>
      <c r="B141" t="s">
        <v>1401</v>
      </c>
      <c r="C141" t="s">
        <v>1402</v>
      </c>
      <c r="D141" t="s">
        <v>1149</v>
      </c>
      <c r="E141">
        <v>6000000</v>
      </c>
      <c r="F141">
        <v>1.5</v>
      </c>
      <c r="G141" t="s">
        <v>1406</v>
      </c>
      <c r="H141">
        <v>1500000</v>
      </c>
      <c r="I141">
        <v>1.5</v>
      </c>
      <c r="J141">
        <v>4500000</v>
      </c>
      <c r="K141">
        <v>12</v>
      </c>
      <c r="L141" t="s">
        <v>72</v>
      </c>
      <c r="M141" t="s">
        <v>70</v>
      </c>
      <c r="N141" t="s">
        <v>70</v>
      </c>
      <c r="O141" t="s">
        <v>70</v>
      </c>
      <c r="P141" t="s">
        <v>70</v>
      </c>
      <c r="Q141" t="s">
        <v>70</v>
      </c>
      <c r="R141" t="s">
        <v>71</v>
      </c>
      <c r="S141">
        <f t="shared" si="8"/>
        <v>1</v>
      </c>
      <c r="T141">
        <f t="shared" si="7"/>
        <v>2</v>
      </c>
      <c r="U141" t="s">
        <v>255</v>
      </c>
      <c r="V141" t="s">
        <v>1403</v>
      </c>
      <c r="W141" t="s">
        <v>1404</v>
      </c>
      <c r="AB141" t="s">
        <v>197</v>
      </c>
      <c r="AI141" t="s">
        <v>69</v>
      </c>
      <c r="AJ141" t="s">
        <v>1405</v>
      </c>
      <c r="AK141">
        <f t="shared" si="9"/>
        <v>40</v>
      </c>
      <c r="AL141">
        <f t="shared" si="10"/>
        <v>10</v>
      </c>
    </row>
    <row r="142" spans="1:38" x14ac:dyDescent="0.3">
      <c r="A142">
        <v>141</v>
      </c>
      <c r="B142" t="s">
        <v>1407</v>
      </c>
      <c r="C142" t="s">
        <v>1411</v>
      </c>
      <c r="D142" t="s">
        <v>1265</v>
      </c>
      <c r="E142">
        <v>5000000</v>
      </c>
      <c r="F142">
        <v>1</v>
      </c>
      <c r="G142" t="s">
        <v>59</v>
      </c>
      <c r="H142">
        <v>0</v>
      </c>
      <c r="I142">
        <v>0</v>
      </c>
      <c r="J142">
        <v>0</v>
      </c>
      <c r="K142">
        <v>0</v>
      </c>
      <c r="L142" t="s">
        <v>59</v>
      </c>
      <c r="M142" t="s">
        <v>70</v>
      </c>
      <c r="N142" t="s">
        <v>70</v>
      </c>
      <c r="O142" t="s">
        <v>70</v>
      </c>
      <c r="P142" t="s">
        <v>70</v>
      </c>
      <c r="Q142" t="s">
        <v>70</v>
      </c>
      <c r="R142" t="s">
        <v>70</v>
      </c>
      <c r="S142">
        <f t="shared" si="8"/>
        <v>0</v>
      </c>
      <c r="T142">
        <f t="shared" si="7"/>
        <v>2</v>
      </c>
      <c r="U142" t="s">
        <v>253</v>
      </c>
      <c r="V142" t="s">
        <v>1408</v>
      </c>
      <c r="W142" t="s">
        <v>1409</v>
      </c>
      <c r="AB142" t="s">
        <v>230</v>
      </c>
      <c r="AI142" t="s">
        <v>189</v>
      </c>
      <c r="AJ142" t="s">
        <v>1410</v>
      </c>
      <c r="AK142">
        <f t="shared" si="9"/>
        <v>50</v>
      </c>
      <c r="AL142">
        <f t="shared" si="10"/>
        <v>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2023-03-01T20:01:56Z</dcterms:modified>
</cp:coreProperties>
</file>