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BE8C0B6E-068A-43B5-A234-D3061AC13E68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1" l="1"/>
  <c r="AL28" i="1"/>
  <c r="BH28" i="1"/>
  <c r="AK28" i="1"/>
  <c r="BG28" i="1"/>
  <c r="T28" i="1"/>
  <c r="AP13" i="1"/>
  <c r="T27" i="1"/>
  <c r="S27" i="1"/>
  <c r="AL27" i="1"/>
  <c r="BH27" i="1"/>
  <c r="AK27" i="1"/>
  <c r="BG27" i="1"/>
  <c r="T26" i="1"/>
  <c r="AV2" i="1" s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Y6" i="1" s="1"/>
  <c r="AL23" i="1"/>
  <c r="BH23" i="1"/>
  <c r="AK23" i="1"/>
  <c r="BG23" i="1"/>
  <c r="T23" i="1"/>
  <c r="AL2" i="1"/>
  <c r="AK2" i="1"/>
  <c r="BE2" i="1"/>
  <c r="BB2" i="1"/>
  <c r="AY2" i="1"/>
  <c r="AS2" i="1"/>
  <c r="AP2" i="1"/>
  <c r="BH2" i="1"/>
  <c r="BG2" i="1"/>
  <c r="AP12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1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Y7" i="1"/>
  <c r="AS3" i="1"/>
  <c r="AP3" i="1"/>
  <c r="AP4" i="1"/>
  <c r="AP5" i="1"/>
  <c r="AP6" i="1"/>
  <c r="AP7" i="1"/>
  <c r="AP8" i="1"/>
  <c r="AP9" i="1"/>
  <c r="AP10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8" i="1" l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<sst xmlns="http://schemas.openxmlformats.org/spreadsheetml/2006/main" count="690" uniqueCount="382">
  <si>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</si>
  <si>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</si>
  <si>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</si>
  <si>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</si>
  <si>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</si>
  <si>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</si>
  <si>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</si>
  <si>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</si>
  <si>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</si>
  <si>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</si>
  <si>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</si>
  <si>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</si>
  <si>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</si>
  <si>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</si>
  <si>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</si>
  <si>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</si>
  <si>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</si>
  <si>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</si>
  <si>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</si>
  <si>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</si>
  <si>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</si>
  <si>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</si>
  <si>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</si>
  <si>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</si>
  <si>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</si>
  <si>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</si>
  <si>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</si>
  <si>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</si>
  <si>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</si>
  <si>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</si>
  <si>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</si>
  <si>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</si>
  <si>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</si>
  <si>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</si>
  <si>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</si>
  <si>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</si>
  <si>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</si>
  <si>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</si>
  <si>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</si>
  <si>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</si>
  <si>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</si>
  <si>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</si>
  <si>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</si>
  <si>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</si>
  <si>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</si>
  <si>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</si>
  <si>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</si>
  <si>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</si>
  <si>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</si>
  <si>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</si>
  <si>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</si>
  <si>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</si>
  <si>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</si>
  <si>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</si>
  <si>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</si>
  <si>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</si>
  <si>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</si>
  <si>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</si>
  <si>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</si>
  <si>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</si>
  <si>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</si>
  <si>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</si>
  <si>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</si>
  <si>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</si>
  <si>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</si>
  <si>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</si>
  <si>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</si>
  <si>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</si>
  <si>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</si>
  <si>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</si>
  <si>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</si>
  <si>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</si>
  <si>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</si>
  <si>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</si>
  <si>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</si>
  <si>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</si>
  <si>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</si>
  <si>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</si>
  <si>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</si>
  <si>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</si>
  <si>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</si>
  <si>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</si>
  <si>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</si>
  <si>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</si>
  <si>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</si>
  <si>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</si>
  <si>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</si>
  <si>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</si>
  <si>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</si>
  <si>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</si>
  <si>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</si>
  <si>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</si>
  <si>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</si>
  <si>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</si>
  <si>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</si>
  <si>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</si>
  <si>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</si>
  <si>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</si>
  <si>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</si>
  <si>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</si>
  <si>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</si>
  <si>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</si>
  <si>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</si>
  <si>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</si>
  <si>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</si>
  <si>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</si>
  <si>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</si>
  <si>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</si>
  <si>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</si>
  <si>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</si>
  <si>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</si>
  <si>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</si>
  <si>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</si>
  <si>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</si>
  <si>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</si>
  <si>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</si>
  <si>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</si>
  <si>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</si>
  <si>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</si>
  <si>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</si>
  <si>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</si>
  <si>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</si>
  <si>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</si>
  <si>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</si>
  <si>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</si>
  <si>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</si>
  <si>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</si>
  <si>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</si>
  <si>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</si>
  <si>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</si>
  <si>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</si>
  <si>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</si>
  <si>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</si>
  <si>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</si>
  <si>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</si>
  <si>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</si>
  <si>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</si>
  <si>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</si>
  <si>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</si>
  <si>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</si>
  <si>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</si>
  <si>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</si>
  <si>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</si>
  <si>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</si>
  <si>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</si>
  <si>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</si>
  <si>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</si>
  <si>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</si>
  <si>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</si>
  <si>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</si>
  <si>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</si>
  <si>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</si>
  <si>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</si>
  <si>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</si>
  <si>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</si>
  <si>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</si>
  <si>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</si>
  <si>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</si>
  <si>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</si>
  <si>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</si>
  <si>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</si>
  <si>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</si>
  <si>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</si>
  <si>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</si>
  <si>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</si>
  <si>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</si>
  <si>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</si>
  <si>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</si>
  <si>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</si>
  <si>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</si>
  <si>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</si>
  <si>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</si>
  <si>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</si>
  <si>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</si>
  <si>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</si>
  <si>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</si>
  <si>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</si>
  <si>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</si>
  <si>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</si>
  <si>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</si>
  <si>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</si>
  <si>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</si>
  <si>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</si>
  <si>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</si>
  <si>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</si>
  <si>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</si>
  <si>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</si>
  <si>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</si>
  <si>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</si>
  <si>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</si>
  <si>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</si>
  <si>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</si>
  <si>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</si>
  <si>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</si>
  <si>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</si>
  <si>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</si>
  <si>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</si>
  <si>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</si>
  <si>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</si>
  <si>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</si>
  <si>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</si>
  <si>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</si>
  <si>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</si>
  <si>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</si>
  <si>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</si>
  <si>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</si>
  <si>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</si>
  <si>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</si>
  <si>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</si>
  <si>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</si>
  <si>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</si>
  <si>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</si>
  <si>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</si>
  <si>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</si>
  <si>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</si>
  <si>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</si>
  <si>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</si>
  <si>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</si>
  <si>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</si>
  <si>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</si>
  <si>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</si>
  <si>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</si>
  <si>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</si>
  <si>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</si>
  <si>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</si>
  <si>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</si>
  <si>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</si>
  <si>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</si>
  <si>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</si>
  <si>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</si>
  <si>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</si>
  <si>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</si>
  <si>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</si>
  <si>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</si>
  <si>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</si>
  <si>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</si>
  <si>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</si>
  <si>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</si>
  <si>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</si>
  <si>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</si>
  <si>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</si>
  <si>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</si>
  <si>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</si>
  <si>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</si>
  <si>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</si>
  <si>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</si>
  <si>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</si>
  <si>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</si>
  <si>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</si>
  <si>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</si>
  <si>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</si>
  <si>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</si>
  <si>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</si>
  <si>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</si>
  <si>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</si>
  <si>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</si>
  <si>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</si>
  <si>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</si>
  <si>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</si>
  <si>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</si>
  <si>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</si>
  <si>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</si>
  <si>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</si>
  <si>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</si>
  <si>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</si>
  <si>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</si>
  <si>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</si>
  <si>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</si>
  <si>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</si>
  <si>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</si>
  <si>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</si>
  <si>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</si>
  <si>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</si>
  <si>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</si>
  <si>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</si>
  <si>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</si>
  <si>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</si>
  <si>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</si>
  <si>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</si>
  <si>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</si>
  <si>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</si>
  <si>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</si>
  <si>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</si>
  <si>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</si>
  <si>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</si>
  <si>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</si>
  <si>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</si>
  <si>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</si>
  <si>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</si>
  <si>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</si>
  <si>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</si>
  <si>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</si>
  <si>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</si>
  <si>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</si>
  <si>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</si>
  <si>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</si>
  <si>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</si>
  <si>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</si>
  <si>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</si>
  <si>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</si>
  <si>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</si>
  <si>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</si>
  <si>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</si>
  <si>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</si>
  <si>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</si>
  <si>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</si>
  <si>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</si>
  <si>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</si>
  <si>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</si>
  <si>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</si>
  <si>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</si>
  <si>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</si>
  <si>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</si>
  <si>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</si>
  <si>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</si>
  <si>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</si>
  <si>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</si>
  <si>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</si>
  <si>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</si>
  <si>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</si>
  <si>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</si>
  <si>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</si>
  <si>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</si>
  <si>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</si>
  <si>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</si>
  <si>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</si>
  <si>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</si>
  <si>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</si>
  <si>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</si>
  <si>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</si>
  <si>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</si>
  <si>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</si>
  <si>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</si>
  <si>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</si>
  <si>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</si>
  <si>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</si>
  <si>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</si>
  <si>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</si>
  <si>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</si>
  <si>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</si>
  <si>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</si>
  <si>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</si>
  <si>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</si>
  <si>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</si>
  <si>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</si>
  <si>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</si>
  <si>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</si>
  <si>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Consumer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</si>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</sst>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3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WatchOutWearables" TargetMode="External"/><Relationship Id="rId117" Type="http://schemas.openxmlformats.org/officeDocument/2006/relationships/hyperlink" Target="https://www.facebook.com/profile.php?id=100089285553796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47" Type="http://schemas.openxmlformats.org/officeDocument/2006/relationships/hyperlink" Target="https://www.ghmev.com/" TargetMode="External"/><Relationship Id="rId63" Type="http://schemas.openxmlformats.org/officeDocument/2006/relationships/hyperlink" Target="https://winstonindia.com/" TargetMode="External"/><Relationship Id="rId68" Type="http://schemas.openxmlformats.org/officeDocument/2006/relationships/hyperlink" Target="https://www.flatheads.in/" TargetMode="External"/><Relationship Id="rId84" Type="http://schemas.openxmlformats.org/officeDocument/2006/relationships/hyperlink" Target="https://www.girgitstore.com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38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59" Type="http://schemas.openxmlformats.org/officeDocument/2006/relationships/hyperlink" Target="https://www.youtube.com/channel/UCck3qIBPuER0kqYM_pqnUXg" TargetMode="External"/><Relationship Id="rId16" Type="http://schemas.openxmlformats.org/officeDocument/2006/relationships/hyperlink" Target="https://www.facebook.com/BeautyMantraCb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28" Type="http://schemas.openxmlformats.org/officeDocument/2006/relationships/hyperlink" Target="https://www.youtube.com/channel/UCJMTgM6q67G0Dz5D8DdUvzw" TargetMode="External"/><Relationship Id="rId144" Type="http://schemas.openxmlformats.org/officeDocument/2006/relationships/hyperlink" Target="https://themagicofmemories.com/" TargetMode="External"/><Relationship Id="rId149" Type="http://schemas.openxmlformats.org/officeDocument/2006/relationships/hyperlink" Target="https://twitter.com/birdsofparadyes" TargetMode="External"/><Relationship Id="rId5" Type="http://schemas.openxmlformats.org/officeDocument/2006/relationships/hyperlink" Target="https://twitter.com/hoovufresh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18" Type="http://schemas.openxmlformats.org/officeDocument/2006/relationships/hyperlink" Target="https://thesimplysalad.com/" TargetMode="External"/><Relationship Id="rId134" Type="http://schemas.openxmlformats.org/officeDocument/2006/relationships/hyperlink" Target="https://www.facebook.com/houseofchikankariin-111272640697261" TargetMode="External"/><Relationship Id="rId139" Type="http://schemas.openxmlformats.org/officeDocument/2006/relationships/hyperlink" Target="https://themagicofmemories.com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55" Type="http://schemas.openxmlformats.org/officeDocument/2006/relationships/hyperlink" Target="https://www.nestroots.com/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hyperlink" Target="https://www.youtube.com/channel/UCZgq0kHCr8COZd-lnGnmz9w" TargetMode="External"/><Relationship Id="rId124" Type="http://schemas.openxmlformats.org/officeDocument/2006/relationships/hyperlink" Target="https://www.instagram.com/ayu_devices_pvt/?hl=en" TargetMode="External"/><Relationship Id="rId129" Type="http://schemas.openxmlformats.org/officeDocument/2006/relationships/hyperlink" Target="https://www.facebook.com/AtypicalAdvantage" TargetMode="External"/><Relationship Id="rId54" Type="http://schemas.openxmlformats.org/officeDocument/2006/relationships/hyperlink" Target="https://www.instagram.com/patilkaki/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45" Type="http://schemas.openxmlformats.org/officeDocument/2006/relationships/hyperlink" Target="https://www.birdsofparadyes.com/" TargetMode="External"/><Relationship Id="rId161" Type="http://schemas.openxmlformats.org/officeDocument/2006/relationships/hyperlink" Target="https://www.instagram.com/coezysleep/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15" Type="http://schemas.openxmlformats.org/officeDocument/2006/relationships/hyperlink" Target="https://www.youtube.com/c/recodestudios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36" Type="http://schemas.openxmlformats.org/officeDocument/2006/relationships/hyperlink" Target="https://instagram.com/atmosphere.in" TargetMode="External"/><Relationship Id="rId49" Type="http://schemas.openxmlformats.org/officeDocument/2006/relationships/hyperlink" Target="https://twitter.com/ev_ghm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14" Type="http://schemas.openxmlformats.org/officeDocument/2006/relationships/hyperlink" Target="https://gunjanappstudios.com/" TargetMode="External"/><Relationship Id="rId119" Type="http://schemas.openxmlformats.org/officeDocument/2006/relationships/hyperlink" Target="https://thesimplysalad.com/" TargetMode="External"/><Relationship Id="rId127" Type="http://schemas.openxmlformats.org/officeDocument/2006/relationships/hyperlink" Target="https://atypicaladvantage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44" Type="http://schemas.openxmlformats.org/officeDocument/2006/relationships/hyperlink" Target="https://www.youtube.com/user/girgitstore" TargetMode="External"/><Relationship Id="rId52" Type="http://schemas.openxmlformats.org/officeDocument/2006/relationships/hyperlink" Target="https://patilkaki.com/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30" Type="http://schemas.openxmlformats.org/officeDocument/2006/relationships/hyperlink" Target="https://twitter.com/AtypicalAdv" TargetMode="External"/><Relationship Id="rId135" Type="http://schemas.openxmlformats.org/officeDocument/2006/relationships/hyperlink" Target="https://www.instagram.com/houseofchikankari.in/?hl=en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51" Type="http://schemas.openxmlformats.org/officeDocument/2006/relationships/hyperlink" Target="https://www.nestroots.com/" TargetMode="External"/><Relationship Id="rId156" Type="http://schemas.openxmlformats.org/officeDocument/2006/relationships/hyperlink" Target="https://www.nestroots.com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hyperlink" Target="https://gunjanappstudios.com/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120" Type="http://schemas.openxmlformats.org/officeDocument/2006/relationships/hyperlink" Target="https://thesimplysalad.com/" TargetMode="External"/><Relationship Id="rId125" Type="http://schemas.openxmlformats.org/officeDocument/2006/relationships/hyperlink" Target="https://twitter.com/Ayu_Devices" TargetMode="External"/><Relationship Id="rId141" Type="http://schemas.openxmlformats.org/officeDocument/2006/relationships/hyperlink" Target="https://www.facebook.com/Preetymago/" TargetMode="External"/><Relationship Id="rId146" Type="http://schemas.openxmlformats.org/officeDocument/2006/relationships/hyperlink" Target="https://youtube.com/channel/UC4ZJ0lbWhGySqfVDoRhFxQQ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162" Type="http://schemas.openxmlformats.org/officeDocument/2006/relationships/hyperlink" Target="https://twitter.com/CoezyR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131" Type="http://schemas.openxmlformats.org/officeDocument/2006/relationships/hyperlink" Target="https://www.linkedin.com/company/atypical-advantage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52" Type="http://schemas.openxmlformats.org/officeDocument/2006/relationships/hyperlink" Target="https://m.facebook.com/nestroots" TargetMode="External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hoovufresh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28"/>
  <sheetViews>
    <sheetView tabSelected="1" workbookViewId="0">
      <selection activeCell="A28" sqref="A28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1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347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347</v>
      </c>
      <c r="AP2">
        <f>COUNTIF(AB:AB,AO2)</f>
        <v>1</v>
      </c>
      <c r="AR2" t="s">
        <v>86</v>
      </c>
      <c r="AS2">
        <f>COUNTIF(L:L,AR2)</f>
        <v>19</v>
      </c>
      <c r="AU2" t="s">
        <v>254</v>
      </c>
      <c r="AV2">
        <f>COUNTIF(T:T,"1")</f>
        <v>11</v>
      </c>
      <c r="AX2" t="s">
        <v>260</v>
      </c>
      <c r="AY2">
        <f>COUNTIF(S:S,"0")</f>
        <v>8</v>
      </c>
      <c r="BA2" t="s">
        <v>12</v>
      </c>
      <c r="BB2">
        <f>COUNTIF(M:M,"Y")</f>
        <v>8</v>
      </c>
      <c r="BD2" t="s">
        <v>270</v>
      </c>
      <c r="BE2">
        <f>COUNTIF(U:U,BD2)</f>
        <v>4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28" si="0">SUM(COUNTIF(M3:R3, "Y"))</f>
        <v>3</v>
      </c>
      <c r="T3">
        <f t="shared" ref="T3:T28" si="1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2">CONCATENATE(V3, ", ", W3,", ",X3)</f>
        <v xml:space="preserve">Ishaan Kanoria, Sparsh Agarwal, </v>
      </c>
      <c r="AK3">
        <f t="shared" ref="AK3:AK28" si="3" xml:space="preserve"> (( E3/F3 ) * 100) / 10000000</f>
        <v>6</v>
      </c>
      <c r="AL3">
        <f t="shared" ref="AL3:AL28" si="4">IFERROR(((H3/I3)*100)/10000000, 0)</f>
        <v>2</v>
      </c>
      <c r="AO3" t="s">
        <v>211</v>
      </c>
      <c r="AP3">
        <f>COUNTIF(AB:AB,AO3)</f>
        <v>7</v>
      </c>
      <c r="AR3" t="s">
        <v>73</v>
      </c>
      <c r="AS3">
        <f>COUNTIF(L:L,AR3)</f>
        <v>8</v>
      </c>
      <c r="AU3" t="s">
        <v>255</v>
      </c>
      <c r="AV3">
        <f>COUNTIF(T:T,"2")</f>
        <v>11</v>
      </c>
      <c r="AX3" t="s">
        <v>261</v>
      </c>
      <c r="AY3">
        <f>COUNTIF(S:S,"1")</f>
        <v>5</v>
      </c>
      <c r="BA3" t="s">
        <v>11</v>
      </c>
      <c r="BB3">
        <f>COUNTIF(N:N,"Y")</f>
        <v>5</v>
      </c>
      <c r="BD3" t="s">
        <v>272</v>
      </c>
      <c r="BE3">
        <f t="shared" ref="BE3:BE6" si="5">COUNTIF(U:U,BD3)</f>
        <v>6</v>
      </c>
      <c r="BG3">
        <f t="shared" ref="BG3:BG28" si="6">E3/100000</f>
        <v>30</v>
      </c>
      <c r="BH3">
        <f t="shared" ref="BH3:BH28" si="7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0"/>
        <v>0</v>
      </c>
      <c r="T4">
        <f t="shared" si="1"/>
        <v>2</v>
      </c>
      <c r="U4" s="2" t="s">
        <v>272</v>
      </c>
      <c r="V4" t="s">
        <v>111</v>
      </c>
      <c r="W4" t="s">
        <v>112</v>
      </c>
      <c r="AB4" t="s">
        <v>348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2"/>
        <v xml:space="preserve">Dheeraj Bansal, Rahul Sachdeva, </v>
      </c>
      <c r="AK4">
        <f t="shared" si="3"/>
        <v>100</v>
      </c>
      <c r="AL4">
        <f t="shared" si="4"/>
        <v>0</v>
      </c>
      <c r="AO4" t="s">
        <v>348</v>
      </c>
      <c r="AP4">
        <f t="shared" ref="AP4" si="8">COUNTIF(AB:AB,AO4)</f>
        <v>2</v>
      </c>
      <c r="AU4" t="s">
        <v>256</v>
      </c>
      <c r="AV4">
        <f>COUNTIF(T:T,"3")</f>
        <v>5</v>
      </c>
      <c r="AX4" t="s">
        <v>262</v>
      </c>
      <c r="AY4">
        <f>COUNTIF(S:S,"2")</f>
        <v>10</v>
      </c>
      <c r="BA4" t="s">
        <v>15</v>
      </c>
      <c r="BB4">
        <f>COUNTIF(O:O,"Y")</f>
        <v>7</v>
      </c>
      <c r="BD4" t="s">
        <v>271</v>
      </c>
      <c r="BE4">
        <f t="shared" si="5"/>
        <v>11</v>
      </c>
      <c r="BG4">
        <f t="shared" si="6"/>
        <v>100</v>
      </c>
      <c r="BH4">
        <f t="shared" si="7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0"/>
        <v>2</v>
      </c>
      <c r="T5">
        <f t="shared" si="1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2"/>
        <v xml:space="preserve">Slony Gambhir, , </v>
      </c>
      <c r="AK5">
        <f t="shared" si="3"/>
        <v>16.666666666666668</v>
      </c>
      <c r="AL5">
        <f t="shared" si="4"/>
        <v>5</v>
      </c>
      <c r="AO5" t="s">
        <v>125</v>
      </c>
      <c r="AP5">
        <f t="shared" ref="AP5:AP13" si="9">COUNTIF(AB:AB,AO5)</f>
        <v>2</v>
      </c>
      <c r="AU5" t="s">
        <v>257</v>
      </c>
      <c r="AV5">
        <f>COUNTIF(T:T,"4")</f>
        <v>0</v>
      </c>
      <c r="AX5" t="s">
        <v>263</v>
      </c>
      <c r="AY5">
        <f>COUNTIF(S:S,"3")</f>
        <v>3</v>
      </c>
      <c r="BA5" t="s">
        <v>13</v>
      </c>
      <c r="BB5">
        <f>COUNTIF(P:P,"Y")</f>
        <v>10</v>
      </c>
      <c r="BD5" t="s">
        <v>274</v>
      </c>
      <c r="BE5">
        <f t="shared" si="5"/>
        <v>3</v>
      </c>
      <c r="BG5">
        <f t="shared" si="6"/>
        <v>50</v>
      </c>
      <c r="BH5">
        <f t="shared" si="7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0"/>
        <v>2</v>
      </c>
      <c r="T6">
        <f t="shared" si="1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2"/>
        <v xml:space="preserve">Abhisek Baheti, , </v>
      </c>
      <c r="AK6">
        <f t="shared" si="3"/>
        <v>40</v>
      </c>
      <c r="AL6">
        <f t="shared" si="4"/>
        <v>10</v>
      </c>
      <c r="AO6" t="s">
        <v>245</v>
      </c>
      <c r="AP6">
        <f t="shared" si="9"/>
        <v>1</v>
      </c>
      <c r="AU6" t="s">
        <v>258</v>
      </c>
      <c r="AV6">
        <f>COUNTIF(T:T,"5")</f>
        <v>0</v>
      </c>
      <c r="AX6" t="s">
        <v>264</v>
      </c>
      <c r="AY6">
        <f>COUNTIF(S:S,"4")</f>
        <v>1</v>
      </c>
      <c r="BA6" t="s">
        <v>14</v>
      </c>
      <c r="BB6">
        <f>COUNTIF(Q:Q,"Y")</f>
        <v>8</v>
      </c>
      <c r="BD6" t="s">
        <v>273</v>
      </c>
      <c r="BE6">
        <f t="shared" si="5"/>
        <v>3</v>
      </c>
      <c r="BG6">
        <f t="shared" si="6"/>
        <v>200</v>
      </c>
      <c r="BH6">
        <f t="shared" si="7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0"/>
        <v>1</v>
      </c>
      <c r="T7">
        <f t="shared" si="1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2"/>
        <v xml:space="preserve">Uttam Kumar, Priyank Jain, </v>
      </c>
      <c r="AK7">
        <f t="shared" si="3"/>
        <v>12.5</v>
      </c>
      <c r="AL7">
        <f t="shared" si="4"/>
        <v>2.7777777777777777</v>
      </c>
      <c r="AO7" t="s">
        <v>247</v>
      </c>
      <c r="AP7">
        <f t="shared" si="9"/>
        <v>1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0</v>
      </c>
      <c r="BG7">
        <f t="shared" si="6"/>
        <v>75</v>
      </c>
      <c r="BH7">
        <f t="shared" si="7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0"/>
        <v>0</v>
      </c>
      <c r="T8">
        <f t="shared" si="1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2"/>
        <v xml:space="preserve">Rebekah Sood, Ariella Blank, </v>
      </c>
      <c r="AK8">
        <f t="shared" si="3"/>
        <v>25</v>
      </c>
      <c r="AL8">
        <f t="shared" si="4"/>
        <v>0</v>
      </c>
      <c r="AO8" t="s">
        <v>190</v>
      </c>
      <c r="AP8">
        <f t="shared" si="9"/>
        <v>6</v>
      </c>
      <c r="AX8" t="s">
        <v>266</v>
      </c>
      <c r="AY8">
        <f>COUNTIF(S:S,"6")</f>
        <v>0</v>
      </c>
      <c r="BG8">
        <f t="shared" si="6"/>
        <v>75</v>
      </c>
      <c r="BH8">
        <f t="shared" si="7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0"/>
        <v>3</v>
      </c>
      <c r="T9">
        <f t="shared" si="1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246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2"/>
        <v>Vinay Singhal, Shashank Vaishnav, Parveen Singhal</v>
      </c>
      <c r="AK9">
        <f t="shared" si="3"/>
        <v>300</v>
      </c>
      <c r="AL9">
        <f t="shared" si="4"/>
        <v>250</v>
      </c>
      <c r="AO9" t="s">
        <v>246</v>
      </c>
      <c r="AP9">
        <f t="shared" si="9"/>
        <v>2</v>
      </c>
      <c r="BG9">
        <f t="shared" si="6"/>
        <v>300</v>
      </c>
      <c r="BH9">
        <f t="shared" si="7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0"/>
        <v>1</v>
      </c>
      <c r="T10">
        <f t="shared" si="1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2"/>
        <v xml:space="preserve">Pooja Bajaj, , </v>
      </c>
      <c r="AK10">
        <f t="shared" si="3"/>
        <v>2</v>
      </c>
      <c r="AL10">
        <f t="shared" si="4"/>
        <v>1</v>
      </c>
      <c r="AO10" t="s">
        <v>238</v>
      </c>
      <c r="AP10">
        <f t="shared" si="9"/>
        <v>2</v>
      </c>
      <c r="BG10">
        <f t="shared" si="6"/>
        <v>20</v>
      </c>
      <c r="BH10">
        <f t="shared" si="7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0"/>
        <v>2</v>
      </c>
      <c r="T11">
        <f t="shared" si="1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2"/>
        <v xml:space="preserve">Amigo Nikhil, Meher Sai, </v>
      </c>
      <c r="AK11">
        <f t="shared" si="3"/>
        <v>37.5</v>
      </c>
      <c r="AL11">
        <f t="shared" si="4"/>
        <v>14.992503748125937</v>
      </c>
      <c r="AO11" t="s">
        <v>346</v>
      </c>
      <c r="AP11">
        <f t="shared" si="9"/>
        <v>1</v>
      </c>
      <c r="BG11">
        <f t="shared" si="6"/>
        <v>75</v>
      </c>
      <c r="BH11">
        <f t="shared" si="7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0"/>
        <v>2</v>
      </c>
      <c r="T12">
        <f t="shared" si="1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2"/>
        <v>Vinit Patil, Geeta Patil, Darshil Savla</v>
      </c>
      <c r="AK12">
        <f t="shared" si="3"/>
        <v>16</v>
      </c>
      <c r="AL12">
        <f t="shared" si="4"/>
        <v>10</v>
      </c>
      <c r="AO12" t="s">
        <v>315</v>
      </c>
      <c r="AP12">
        <f t="shared" si="9"/>
        <v>1</v>
      </c>
      <c r="BG12">
        <f t="shared" si="6"/>
        <v>40</v>
      </c>
      <c r="BH12">
        <f t="shared" si="7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0"/>
        <v>1</v>
      </c>
      <c r="T13">
        <f t="shared" si="1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2"/>
        <v xml:space="preserve">Roshaan V Mishra, , </v>
      </c>
      <c r="AK13">
        <f t="shared" si="3"/>
        <v>14</v>
      </c>
      <c r="AL13">
        <f t="shared" si="4"/>
        <v>7</v>
      </c>
      <c r="AO13" t="s">
        <v>370</v>
      </c>
      <c r="AP13">
        <f t="shared" si="9"/>
        <v>1</v>
      </c>
      <c r="BG13">
        <f t="shared" si="6"/>
        <v>70</v>
      </c>
      <c r="BH13">
        <f t="shared" si="7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0"/>
        <v>2</v>
      </c>
      <c r="T14">
        <f t="shared" si="1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2"/>
        <v xml:space="preserve">Himanshu Adlakha, Nikita Malhotra, </v>
      </c>
      <c r="AK14">
        <f t="shared" si="3"/>
        <v>25</v>
      </c>
      <c r="AL14">
        <f t="shared" si="4"/>
        <v>10</v>
      </c>
      <c r="BG14">
        <f t="shared" si="6"/>
        <v>100</v>
      </c>
      <c r="BH14">
        <f t="shared" si="7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0"/>
        <v>0</v>
      </c>
      <c r="T15">
        <f t="shared" si="1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2"/>
        <v xml:space="preserve">Ganesh Balakrishnan, , </v>
      </c>
      <c r="AK15">
        <f t="shared" si="3"/>
        <v>25</v>
      </c>
      <c r="AL15">
        <f t="shared" si="4"/>
        <v>0</v>
      </c>
      <c r="BG15">
        <f t="shared" si="6"/>
        <v>75</v>
      </c>
      <c r="BH15">
        <f t="shared" si="7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0"/>
        <v>0</v>
      </c>
      <c r="T16">
        <f t="shared" si="1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2"/>
        <v>Gaurav Chhabra, Nitin Chhabra, Piyush</v>
      </c>
      <c r="AK16">
        <f t="shared" si="3"/>
        <v>100</v>
      </c>
      <c r="AL16">
        <f t="shared" si="4"/>
        <v>0</v>
      </c>
      <c r="BG16">
        <f t="shared" si="6"/>
        <v>100</v>
      </c>
      <c r="BH16">
        <f t="shared" si="7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0"/>
        <v>4</v>
      </c>
      <c r="T17">
        <f t="shared" si="1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3"/>
        <v>16.666666666666668</v>
      </c>
      <c r="AL17">
        <f t="shared" si="4"/>
        <v>6.25</v>
      </c>
      <c r="BG17">
        <f t="shared" si="6"/>
        <v>50</v>
      </c>
      <c r="BH17">
        <f t="shared" si="7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0"/>
        <v>3</v>
      </c>
      <c r="T18">
        <f t="shared" si="1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3"/>
        <v>200</v>
      </c>
      <c r="AL18">
        <f t="shared" si="4"/>
        <v>50</v>
      </c>
      <c r="BG18">
        <f t="shared" si="6"/>
        <v>100</v>
      </c>
      <c r="BH18">
        <f t="shared" si="7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0"/>
        <v>0</v>
      </c>
      <c r="T19">
        <f t="shared" si="1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3"/>
        <v>75</v>
      </c>
      <c r="AL19">
        <f t="shared" si="4"/>
        <v>0</v>
      </c>
      <c r="BG19">
        <f t="shared" si="6"/>
        <v>75</v>
      </c>
      <c r="BH19">
        <f t="shared" si="7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0"/>
        <v>0</v>
      </c>
      <c r="T20">
        <f t="shared" si="1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3"/>
        <v>250</v>
      </c>
      <c r="AL20">
        <f t="shared" si="4"/>
        <v>0</v>
      </c>
      <c r="BG20">
        <f t="shared" si="6"/>
        <v>250</v>
      </c>
      <c r="BH20">
        <f t="shared" si="7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0"/>
        <v>2</v>
      </c>
      <c r="T21">
        <f t="shared" si="1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3"/>
        <v>3</v>
      </c>
      <c r="AL21">
        <f t="shared" si="4"/>
        <v>3</v>
      </c>
      <c r="BG21">
        <f t="shared" si="6"/>
        <v>30</v>
      </c>
      <c r="BH21">
        <f t="shared" si="7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0"/>
        <v>1</v>
      </c>
      <c r="T22">
        <f t="shared" si="1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3"/>
        <v>66.666666666666671</v>
      </c>
      <c r="AL22">
        <f t="shared" si="4"/>
        <v>14.285714285714286</v>
      </c>
      <c r="BG22">
        <f t="shared" si="6"/>
        <v>100</v>
      </c>
      <c r="BH22">
        <f t="shared" si="7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0"/>
        <v>2</v>
      </c>
      <c r="T23">
        <f t="shared" si="1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3"/>
        <v>30</v>
      </c>
      <c r="AL23">
        <f t="shared" si="4"/>
        <v>10</v>
      </c>
      <c r="BG23">
        <f t="shared" si="6"/>
        <v>30</v>
      </c>
      <c r="BH23">
        <f t="shared" si="7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0"/>
        <v>2</v>
      </c>
      <c r="T24">
        <f t="shared" si="1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3"/>
        <v>75</v>
      </c>
      <c r="AL24">
        <f t="shared" si="4"/>
        <v>20</v>
      </c>
      <c r="BG24">
        <f t="shared" si="6"/>
        <v>75</v>
      </c>
      <c r="BH24">
        <f t="shared" si="7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0"/>
        <v>0</v>
      </c>
      <c r="T25">
        <f t="shared" si="1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3"/>
        <v>5</v>
      </c>
      <c r="AL25">
        <f t="shared" si="4"/>
        <v>0</v>
      </c>
      <c r="BG25">
        <f t="shared" si="6"/>
        <v>25</v>
      </c>
      <c r="BH25">
        <f t="shared" si="7"/>
        <v>0</v>
      </c>
    </row>
    <row r="26" spans="1:60" x14ac:dyDescent="0.3">
      <c r="A26">
        <v>25</v>
      </c>
      <c r="B26" t="s">
        <v>349</v>
      </c>
      <c r="C26" t="s">
        <v>350</v>
      </c>
      <c r="D26" s="2" t="s">
        <v>351</v>
      </c>
      <c r="E26">
        <v>6500000</v>
      </c>
      <c r="F26">
        <v>1</v>
      </c>
      <c r="G26" s="2" t="s">
        <v>352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9" t="s">
        <v>84</v>
      </c>
      <c r="S26">
        <f t="shared" si="0"/>
        <v>2</v>
      </c>
      <c r="T26">
        <f t="shared" si="1"/>
        <v>2</v>
      </c>
      <c r="U26" t="s">
        <v>274</v>
      </c>
      <c r="V26" t="s">
        <v>353</v>
      </c>
      <c r="W26" t="s">
        <v>354</v>
      </c>
      <c r="AB26" t="s">
        <v>348</v>
      </c>
      <c r="AC26" s="6" t="s">
        <v>360</v>
      </c>
      <c r="AD26" s="6" t="s">
        <v>361</v>
      </c>
      <c r="AE26" s="6" t="s">
        <v>359</v>
      </c>
      <c r="AF26" s="6" t="s">
        <v>358</v>
      </c>
      <c r="AG26" s="6" t="s">
        <v>357</v>
      </c>
      <c r="AH26" s="6" t="s">
        <v>356</v>
      </c>
      <c r="AI26" t="s">
        <v>301</v>
      </c>
      <c r="AJ26" t="s">
        <v>355</v>
      </c>
      <c r="AK26">
        <f t="shared" si="3"/>
        <v>65</v>
      </c>
      <c r="AL26">
        <f t="shared" si="4"/>
        <v>32.5</v>
      </c>
      <c r="BG26">
        <f t="shared" si="6"/>
        <v>65</v>
      </c>
      <c r="BH26">
        <f t="shared" si="7"/>
        <v>65</v>
      </c>
    </row>
    <row r="27" spans="1:60" x14ac:dyDescent="0.3">
      <c r="A27">
        <v>26</v>
      </c>
      <c r="B27" t="s">
        <v>364</v>
      </c>
      <c r="C27" t="s">
        <v>371</v>
      </c>
      <c r="D27" s="2" t="s">
        <v>362</v>
      </c>
      <c r="E27">
        <v>5000000</v>
      </c>
      <c r="F27">
        <v>1</v>
      </c>
      <c r="G27" s="2" t="s">
        <v>363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9" t="s">
        <v>84</v>
      </c>
      <c r="S27">
        <f t="shared" si="0"/>
        <v>1</v>
      </c>
      <c r="T27">
        <f t="shared" si="1"/>
        <v>1</v>
      </c>
      <c r="U27" t="s">
        <v>271</v>
      </c>
      <c r="V27" t="s">
        <v>366</v>
      </c>
      <c r="AB27" t="s">
        <v>370</v>
      </c>
      <c r="AC27" s="6" t="s">
        <v>365</v>
      </c>
      <c r="AD27" s="6" t="s">
        <v>369</v>
      </c>
      <c r="AE27" s="6" t="s">
        <v>368</v>
      </c>
      <c r="AF27" s="6" t="s">
        <v>367</v>
      </c>
      <c r="AG27" s="6" t="s">
        <v>365</v>
      </c>
      <c r="AH27" s="6" t="s">
        <v>365</v>
      </c>
      <c r="AI27" t="s">
        <v>12</v>
      </c>
      <c r="AJ27" t="s">
        <v>366</v>
      </c>
      <c r="AK27">
        <f t="shared" si="3"/>
        <v>50</v>
      </c>
      <c r="AL27">
        <f t="shared" si="4"/>
        <v>25</v>
      </c>
      <c r="BG27">
        <f t="shared" si="6"/>
        <v>50</v>
      </c>
      <c r="BH27">
        <f t="shared" si="7"/>
        <v>50</v>
      </c>
    </row>
    <row r="28" spans="1:60" x14ac:dyDescent="0.3">
      <c r="A28">
        <v>27</v>
      </c>
      <c r="B28" t="s">
        <v>372</v>
      </c>
      <c r="C28" t="s">
        <v>373</v>
      </c>
      <c r="D28" s="2" t="s">
        <v>375</v>
      </c>
      <c r="E28">
        <v>3500000</v>
      </c>
      <c r="F28">
        <v>20</v>
      </c>
      <c r="G28" s="10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9" t="s">
        <v>84</v>
      </c>
      <c r="S28">
        <f t="shared" si="0"/>
        <v>0</v>
      </c>
      <c r="T28">
        <f t="shared" si="1"/>
        <v>1</v>
      </c>
      <c r="U28" t="s">
        <v>271</v>
      </c>
      <c r="V28" t="s">
        <v>374</v>
      </c>
      <c r="AB28" t="s">
        <v>190</v>
      </c>
      <c r="AC28" s="6" t="s">
        <v>381</v>
      </c>
      <c r="AD28" s="6" t="s">
        <v>377</v>
      </c>
      <c r="AE28" s="6" t="s">
        <v>380</v>
      </c>
      <c r="AF28" s="6" t="s">
        <v>379</v>
      </c>
      <c r="AG28" s="6" t="s">
        <v>378</v>
      </c>
      <c r="AH28" s="6" t="s">
        <v>376</v>
      </c>
      <c r="AI28" t="s">
        <v>203</v>
      </c>
      <c r="AJ28" t="s">
        <v>374</v>
      </c>
      <c r="AK28">
        <f t="shared" si="3"/>
        <v>1.75</v>
      </c>
      <c r="AL28">
        <f t="shared" si="4"/>
        <v>0</v>
      </c>
      <c r="BG28">
        <f t="shared" si="6"/>
        <v>35</v>
      </c>
      <c r="BH28">
        <f t="shared" si="7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</hyperlinks>
  <pageMargins left="0.7" right="0.7" top="0.75" bottom="0.75" header="0.3" footer="0.3"/>
  <pageSetup orientation="portrait" horizontalDpi="1200" verticalDpi="1200" r:id="rId1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2023-01-12T23:50:20Z</dcterms:modified>
</cp:coreProperties>
</file>