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HUs+ecXNCPBplZN5UodvKbqSBogkQTZ7kjiT/+bD0Y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8">
      <text>
        <t xml:space="preserve">======
ID#AAABTLYl3MA
jEFA    (2024-09-16 13:57:49)
Menos de 1/3 ( menos del 25% del tiempo) pero señalar porque es de interés, aunque  la puntuación es muy baja</t>
      </text>
    </comment>
    <comment authorId="0" ref="D22">
      <text>
        <t xml:space="preserve">======
ID#AAABTLYl3ME
AYUDA    (2024-09-16 13:57:49)
Debe colocar la suma en minutos de todas las pausas inclusive quellas que sean inferiores a 8 minutos. (Sólo se excluye la pausa para comer).</t>
      </text>
    </comment>
    <comment authorId="0" ref="E78">
      <text>
        <t xml:space="preserve">======
ID#AAABTLYl3L8
jEFA    (2024-09-16 13:57:49)
Menos de 1/3 ( menos del 25% del tiempo) pero señalar porque es de interés, aunque  la puntuación es muy baja</t>
      </text>
    </comment>
    <comment authorId="0" ref="E59">
      <text>
        <t xml:space="preserve">======
ID#AAABTLYl3L0
jEFA    (2024-09-16 13:57:49)
Menos de 1/3 ( menos del 25% del tiempo) pero señalar porque es de interés, aunque  la puntuación es muy baja</t>
      </text>
    </comment>
    <comment authorId="0" ref="E64">
      <text>
        <t xml:space="preserve">======
ID#AAABTLYl3L4
jEFA    (2024-09-16 13:57:49)
Menos de 1/3 ( menos del 25% del tiempo) pero señalar porque es de interés, aunque  la puntuación es muy baja</t>
      </text>
    </comment>
    <comment authorId="0" ref="E65">
      <text>
        <t xml:space="preserve">======
ID#AAABTLYl3Lw
jEFA    (2024-09-16 13:57:49)
10% del tiempo</t>
      </text>
    </comment>
    <comment authorId="0" ref="H16">
      <text>
        <t xml:space="preserve">======
ID#AAABTLYl3Ls
jEFA    (2024-09-16 13:57:49)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11">
      <text>
        <t xml:space="preserve">======
ID#AAABTLYl3Lo
HEFA    (2024-09-16 13:57:49)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D86">
      <text>
        <t xml:space="preserve">======
ID#AAABTLYl3Lk
HEFA    (2024-09-16 13:57:49)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0">
      <text>
        <t xml:space="preserve">======
ID#AAABTLYl3Lc
jEFA    (2024-09-16 13:57:49)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3">
      <text>
        <t xml:space="preserve">======
ID#AAABTLYl3Lg
jEFA    (2024-09-16 13:57:49)
meno di 1/3 ( meno del 25% del tempo) ma da segnalare perché di interesse anche se con un punteggio molto basso</t>
      </text>
    </comment>
    <comment authorId="0" ref="E67">
      <text>
        <t xml:space="preserve">======
ID#AAABTLYl3LY
jEFA    (2024-09-16 13:57:49)
Menos de 1/3 ( menos del 25% del tiempo) pero señalar porque es de interés, aunque  la puntuación es muy baja</t>
      </text>
    </comment>
    <comment authorId="0" ref="E56">
      <text>
        <t xml:space="preserve">======
ID#AAABTLYl3LU
jEFA    (2024-09-16 13:57:49)
Menos de 1/3 ( menos del 25% del tiempo) pero señalar porque es de interés, aunque  la puntuación es muy baja</t>
      </text>
    </comment>
    <comment authorId="0" ref="E57">
      <text>
        <t xml:space="preserve">======
ID#AAABTLYl3LQ
jEFA    (2024-09-16 13:57:49)
10% del tiempo</t>
      </text>
    </comment>
    <comment authorId="0" ref="E66">
      <text>
        <t xml:space="preserve">======
ID#AAABTLYl3LM
jEFA    (2024-09-16 13:57:49)
Menos de 1/3 ( menos del 25% del tiempo) pero señalar porque es de interés, aunque  la puntuación es muy baja</t>
      </text>
    </comment>
  </commentList>
  <extLst>
    <ext uri="GoogleSheetsCustomDataVersion2">
      <go:sheetsCustomData xmlns:go="http://customooxmlschemas.google.com/" r:id="rId1" roundtripDataSignature="AMtx7miYLNu1LfDxcDTyTsUqWb9PqrzvXQ=="/>
    </ext>
  </extLst>
</comments>
</file>

<file path=xl/sharedStrings.xml><?xml version="1.0" encoding="utf-8"?>
<sst xmlns="http://schemas.openxmlformats.org/spreadsheetml/2006/main" count="276" uniqueCount="181">
  <si>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</si>
  <si>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</si>
  <si>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</si>
  <si>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</si>
  <si>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</si>
  <si>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</si>
  <si>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</si>
  <si>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</si>
  <si>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</si>
  <si>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</si>
  <si>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</si>
  <si>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y usa prensa neumatica.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</si>
  <si>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</si>
  <si>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</si>
  <si>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</si>
  <si>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</si>
  <si>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</si>
  <si>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</si>
  <si>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</si>
  <si>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</si>
  <si>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</si>
  <si>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</si>
  <si>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</si>
  <si>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</si>
  <si>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</si>
  <si>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</si>
  <si>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</si>
  <si>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</si>
  <si>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</si>
  <si>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</si>
  <si>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</si>
  <si>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</si>
  <si>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</si>
  <si>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</si>
  <si>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</si>
  <si>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</si>
  <si>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</si>
  <si>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</si>
  <si>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</si>
  <si>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</si>
  <si>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</si>
  <si>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</si>
  <si>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</si>
  <si>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</si>
  <si>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</si>
  <si>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</si>
  <si>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</si>
  <si>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</si>
  <si>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</si>
  <si>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</si>
  <si>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</si>
  <si>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</si>
  <si>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</si>
  <si>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</si>
  <si>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</si>
  <si>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</si>
  <si>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</si>
  <si>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</si>
  <si>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</si>
  <si>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</si>
  <si>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</si>
  <si>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</si>
  <si>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</si>
  <si>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</si>
  <si>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</si>
  <si>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</si>
  <si>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</si>
  <si>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</si>
  <si>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</si>
  <si>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</si>
  <si>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</si>
  <si>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</si>
  <si>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</si>
  <si>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</si>
  <si>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</si>
  <si>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</si>
  <si>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</si>
  <si>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</si>
  <si>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</si>
  <si>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</si>
  <si>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</si>
  <si>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</si>
  <si>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</si>
  <si>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</si>
  <si>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</si>
  <si>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</si>
  <si>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</si>
  <si>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</si>
  <si>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</si>
  <si>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</si>
  <si>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</si>
  <si>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</si>
  <si>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</si>
  <si>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</si>
  <si>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</si>
  <si>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</si>
  <si>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</si>
  <si>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</si>
  <si>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</si>
  <si>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</si>
  <si>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</si>
  <si>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</si>
  <si>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</si>
  <si>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</si>
  <si>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</si>
  <si>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</si>
  <si>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</si>
  <si>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</si>
  <si>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</si>
  <si>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</si>
  <si>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</si>
  <si>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</si>
  <si>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</si>
  <si>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</si>
  <si>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</si>
  <si>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</si>
  <si>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</si>
  <si>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</si>
  <si>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</si>
  <si>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</si>
  <si>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</si>
  <si>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</si>
  <si>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</si>
  <si>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</si>
  <si>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</si>
  <si>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</si>
  <si>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</si>
  <si>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</si>
  <si>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</si>
  <si>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</si>
  <si>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</si>
  <si>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</si>
  <si>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</si>
  <si>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</si>
  <si>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</si>
  <si>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</si>
  <si>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</si>
  <si>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</si>
  <si>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</si>
  <si>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</si>
  <si>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</si>
  <si>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</si>
  <si>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</si>
  <si>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</si>
  <si>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</si>
  <si>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</si>
  <si>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</si>
  <si>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</si>
  <si>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</si>
  <si>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</si>
  <si>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</si>
  <si>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</si>
  <si>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</si>
  <si>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</si>
  <si>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</si>
  <si>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</si>
  <si>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</si>
  <si>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</si>
  <si>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</si>
  <si>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</si>
  <si>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</si>
  <si>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</si>
  <si>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</si>
  <si>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</si>
  <si>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</si>
  <si>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</si>
  <si>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</si>
  <si>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Brucela: 5 movimientos</t>
  </si>
  <si>
    <t xml:space="preserve">Toma y pasa cubierta </t>
  </si>
  <si>
    <t>Posiciona y presiona material</t>
  </si>
  <si>
    <t>Sostiene material</t>
  </si>
  <si>
    <t>Prensa neumatica: retira cubierta</t>
  </si>
  <si>
    <t>Sostiene cubierta</t>
  </si>
  <si>
    <t>prende, distacca,posiziona</t>
  </si>
  <si>
    <t>Presiona honguito</t>
  </si>
  <si>
    <t>Descarta residuo</t>
  </si>
  <si>
    <t>prende,gira, posiziona, schiaccia</t>
  </si>
  <si>
    <t>Pasa cubierta a puesto siguiente</t>
  </si>
  <si>
    <t>Toma y pasa material</t>
  </si>
  <si>
    <t>batte 25 colpi e prende</t>
  </si>
  <si>
    <t>Prensa neumatica: posiciona cubierta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</si>
</sst>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jpg"/><Relationship Id="rId3" Type="http://schemas.openxmlformats.org/officeDocument/2006/relationships/image" Target="../media/image6.jpg"/><Relationship Id="rId4" Type="http://schemas.openxmlformats.org/officeDocument/2006/relationships/image" Target="../media/image4.jpg"/><Relationship Id="rId10" Type="http://schemas.openxmlformats.org/officeDocument/2006/relationships/image" Target="../media/image9.jpg"/><Relationship Id="rId9" Type="http://schemas.openxmlformats.org/officeDocument/2006/relationships/image" Target="../media/image10.jpg"/><Relationship Id="rId5" Type="http://schemas.openxmlformats.org/officeDocument/2006/relationships/image" Target="../media/image3.jpg"/><Relationship Id="rId6" Type="http://schemas.openxmlformats.org/officeDocument/2006/relationships/image" Target="../media/image8.jpg"/><Relationship Id="rId7" Type="http://schemas.openxmlformats.org/officeDocument/2006/relationships/image" Target="../media/image1.jpg"/><Relationship Id="rId8"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4.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7.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9.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7.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20.83333333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20.83333333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16.66666667</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16.66666667</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10.0</v>
      </c>
      <c r="I43" s="175">
        <f>IF(H44="",IF($R$41=0,0,H43*60/$R$41),I44)</f>
        <v>20.83333333</v>
      </c>
      <c r="J43" s="14"/>
      <c r="K43" s="176" t="s">
        <v>65</v>
      </c>
      <c r="L43" s="30">
        <v>8.0</v>
      </c>
      <c r="M43" s="175">
        <f>IF(L44="",IF($R$41=0,0,L43*60/$R$41),M44)</f>
        <v>16.66666667</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10.9725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c r="D70" s="287"/>
      <c r="E70" s="287"/>
      <c r="F70" s="287"/>
      <c r="G70" s="287"/>
      <c r="H70" s="287"/>
      <c r="I70" s="287"/>
      <c r="J70" s="287"/>
      <c r="K70" s="287"/>
      <c r="L70" s="287"/>
      <c r="M70" s="288"/>
      <c r="N70" s="63"/>
      <c r="O70" s="188">
        <f>MAX(O64:O67)+T70</f>
        <v>1</v>
      </c>
      <c r="P70" s="279" t="s">
        <v>109</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110</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111</v>
      </c>
      <c r="D73" s="299" t="s">
        <v>112</v>
      </c>
      <c r="E73" s="239" t="s">
        <v>14</v>
      </c>
      <c r="F73" s="300"/>
      <c r="G73" s="18"/>
      <c r="H73" s="239"/>
      <c r="I73" s="300"/>
      <c r="J73" s="18"/>
      <c r="K73" s="239"/>
      <c r="L73" s="301">
        <v>8.0</v>
      </c>
      <c r="M73" s="302"/>
      <c r="N73" s="63"/>
      <c r="O73" s="283">
        <f>SUM(R73:V73)</f>
        <v>1</v>
      </c>
      <c r="P73" s="143"/>
      <c r="Q73" s="6"/>
      <c r="R73" s="208">
        <f>IF(E73="","",1)</f>
        <v>1</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113</v>
      </c>
      <c r="D74" s="304" t="s">
        <v>114</v>
      </c>
      <c r="E74" s="239"/>
      <c r="F74" s="304" t="s">
        <v>115</v>
      </c>
      <c r="G74" s="239"/>
      <c r="H74" s="304" t="s">
        <v>116</v>
      </c>
      <c r="I74" s="240"/>
      <c r="J74" s="18"/>
      <c r="K74" s="304" t="s">
        <v>117</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118</v>
      </c>
      <c r="D75" s="304" t="s">
        <v>114</v>
      </c>
      <c r="E75" s="239"/>
      <c r="F75" s="306" t="s">
        <v>115</v>
      </c>
      <c r="G75" s="239"/>
      <c r="H75" s="306" t="s">
        <v>116</v>
      </c>
      <c r="I75" s="240"/>
      <c r="J75" s="18"/>
      <c r="K75" s="306" t="s">
        <v>117</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119</v>
      </c>
      <c r="E76" s="17"/>
      <c r="F76" s="17"/>
      <c r="G76" s="17"/>
      <c r="H76" s="17"/>
      <c r="I76" s="17"/>
      <c r="J76" s="17"/>
      <c r="K76" s="18"/>
      <c r="L76" s="63"/>
      <c r="M76" s="309"/>
      <c r="N76" s="63"/>
      <c r="O76" s="188">
        <f>SUM(O73:O75)</f>
        <v>1</v>
      </c>
      <c r="P76" s="310" t="s">
        <v>120</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110</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121</v>
      </c>
      <c r="D78" s="299" t="s">
        <v>122</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123</v>
      </c>
      <c r="D79" s="304" t="s">
        <v>114</v>
      </c>
      <c r="E79" s="239"/>
      <c r="F79" s="304" t="s">
        <v>115</v>
      </c>
      <c r="G79" s="239"/>
      <c r="H79" s="304" t="s">
        <v>116</v>
      </c>
      <c r="I79" s="240"/>
      <c r="J79" s="18"/>
      <c r="K79" s="304" t="s">
        <v>117</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124</v>
      </c>
      <c r="D80" s="304" t="s">
        <v>114</v>
      </c>
      <c r="E80" s="239"/>
      <c r="F80" s="306" t="s">
        <v>115</v>
      </c>
      <c r="G80" s="239"/>
      <c r="H80" s="306" t="s">
        <v>116</v>
      </c>
      <c r="I80" s="240"/>
      <c r="J80" s="18"/>
      <c r="K80" s="306" t="s">
        <v>117</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119</v>
      </c>
      <c r="E81" s="319"/>
      <c r="F81" s="319"/>
      <c r="G81" s="319"/>
      <c r="H81" s="319"/>
      <c r="I81" s="319"/>
      <c r="J81" s="319"/>
      <c r="K81" s="320"/>
      <c r="L81" s="321"/>
      <c r="M81" s="322"/>
      <c r="N81" s="63"/>
      <c r="O81" s="188">
        <f>SUM(O78:O80)</f>
        <v>0</v>
      </c>
      <c r="P81" s="310" t="s">
        <v>125</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126</v>
      </c>
      <c r="D83" s="326" t="s">
        <v>127</v>
      </c>
      <c r="E83" s="327" t="s">
        <v>128</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129</v>
      </c>
      <c r="E84" s="333" t="s">
        <v>130</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131</v>
      </c>
      <c r="D85" s="332" t="s">
        <v>132</v>
      </c>
      <c r="E85" s="333" t="s">
        <v>128</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133</v>
      </c>
      <c r="E86" s="339"/>
      <c r="F86" s="17"/>
      <c r="G86" s="17"/>
      <c r="H86" s="18"/>
      <c r="I86" s="340" t="s">
        <v>128</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134</v>
      </c>
      <c r="D87" s="344" t="s">
        <v>135</v>
      </c>
      <c r="E87" s="345" t="s">
        <v>136</v>
      </c>
      <c r="F87" s="346"/>
      <c r="G87" s="347"/>
      <c r="H87" s="348" t="s">
        <v>137</v>
      </c>
      <c r="I87" s="349" t="s">
        <v>14</v>
      </c>
      <c r="J87" s="346"/>
      <c r="K87" s="350" t="s">
        <v>138</v>
      </c>
      <c r="L87" s="349"/>
      <c r="M87" s="288"/>
      <c r="N87" s="63"/>
      <c r="O87" s="329">
        <f>IF(G87="x",1,IF(I87="x",1.5,IF(L87="x",2,0)))</f>
        <v>1.5</v>
      </c>
      <c r="P87" s="351" t="s">
        <v>139</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140</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141</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142</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5.5</v>
      </c>
      <c r="E94" s="14"/>
      <c r="F94" s="376" t="s">
        <v>143</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144</v>
      </c>
      <c r="E96" s="14"/>
      <c r="F96" s="381"/>
      <c r="G96" s="382" t="s">
        <v>75</v>
      </c>
      <c r="H96" s="383">
        <f>D94*O18*O29</f>
        <v>10.9725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7.315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145</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146</v>
      </c>
      <c r="D101" s="401" t="s">
        <v>24</v>
      </c>
      <c r="E101" s="402" t="s">
        <v>147</v>
      </c>
      <c r="F101" s="402" t="s">
        <v>148</v>
      </c>
      <c r="G101" s="402" t="s">
        <v>149</v>
      </c>
      <c r="H101" s="403" t="s">
        <v>150</v>
      </c>
      <c r="I101" s="403" t="s">
        <v>151</v>
      </c>
      <c r="J101" s="403" t="s">
        <v>152</v>
      </c>
      <c r="K101" s="403" t="s">
        <v>153</v>
      </c>
      <c r="L101" s="403" t="s">
        <v>154</v>
      </c>
      <c r="M101" s="403" t="s">
        <v>155</v>
      </c>
      <c r="N101" s="402" t="s">
        <v>156</v>
      </c>
      <c r="O101" s="402" t="s">
        <v>157</v>
      </c>
      <c r="P101" s="404" t="s">
        <v>158</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y usa prensa neumatica.</v>
      </c>
      <c r="D106" s="418">
        <f>$O$18</f>
        <v>1.33</v>
      </c>
      <c r="E106" s="419">
        <f t="shared" ref="E106:E107" si="58">$O$16</f>
        <v>4</v>
      </c>
      <c r="F106" s="242">
        <f>$O$45</f>
        <v>0</v>
      </c>
      <c r="G106" s="242">
        <f>$O$76</f>
        <v>1</v>
      </c>
      <c r="H106" s="420" t="s">
        <v>55</v>
      </c>
      <c r="I106" s="242">
        <f>$O$57</f>
        <v>1</v>
      </c>
      <c r="J106" s="242">
        <f>$O$59</f>
        <v>2</v>
      </c>
      <c r="K106" s="242">
        <f>$O$58</f>
        <v>2</v>
      </c>
      <c r="L106" s="242">
        <f>$O$56</f>
        <v>3</v>
      </c>
      <c r="M106" s="419">
        <f>$T$62</f>
        <v>0</v>
      </c>
      <c r="N106" s="242">
        <f t="shared" ref="N106:N107" si="59">MAX(I106:L106)+M106</f>
        <v>3</v>
      </c>
      <c r="O106" s="419">
        <f>R90</f>
        <v>1.5</v>
      </c>
      <c r="P106" s="421">
        <f>$H$96</f>
        <v>10.9725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y usa prensa neumatica.</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159</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160</v>
      </c>
      <c r="E111" s="435"/>
      <c r="F111" s="435"/>
      <c r="G111" s="435"/>
      <c r="H111" s="435"/>
      <c r="I111" s="435"/>
      <c r="J111" s="435"/>
      <c r="K111" s="435"/>
      <c r="L111" s="441" t="s">
        <v>161</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162</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163</v>
      </c>
      <c r="D125" s="457" t="s">
        <v>164</v>
      </c>
      <c r="E125" s="458"/>
      <c r="F125" s="459"/>
      <c r="G125" s="419" t="s">
        <v>165</v>
      </c>
      <c r="H125" s="460" t="s">
        <v>166</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5.0</v>
      </c>
      <c r="D126" s="462" t="s">
        <v>167</v>
      </c>
      <c r="E126" s="18"/>
      <c r="F126" s="459"/>
      <c r="G126" s="463">
        <v>2.0</v>
      </c>
      <c r="H126" s="464" t="s">
        <v>168</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169</v>
      </c>
      <c r="E127" s="18"/>
      <c r="F127" s="459"/>
      <c r="G127" s="463">
        <v>1.0</v>
      </c>
      <c r="H127" s="464" t="s">
        <v>170</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171</v>
      </c>
      <c r="E128" s="18"/>
      <c r="F128" s="459"/>
      <c r="G128" s="463">
        <v>1.0</v>
      </c>
      <c r="H128" s="464" t="s">
        <v>172</v>
      </c>
      <c r="I128" s="17"/>
      <c r="J128" s="17"/>
      <c r="K128" s="18"/>
      <c r="L128" s="35"/>
      <c r="M128" s="35"/>
      <c r="N128" s="437"/>
      <c r="O128" s="437"/>
      <c r="P128" s="438"/>
      <c r="Q128" s="465">
        <v>3.0</v>
      </c>
      <c r="R128" s="466" t="s">
        <v>173</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174</v>
      </c>
      <c r="E129" s="18"/>
      <c r="F129" s="459"/>
      <c r="G129" s="463">
        <v>1.0</v>
      </c>
      <c r="H129" s="464" t="s">
        <v>175</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177</v>
      </c>
      <c r="E130" s="18"/>
      <c r="F130" s="459"/>
      <c r="G130" s="463">
        <v>2.0</v>
      </c>
      <c r="H130" s="464" t="s">
        <v>178</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v>1.0</v>
      </c>
      <c r="H131" s="464" t="s">
        <v>180</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10</v>
      </c>
      <c r="D150" s="459"/>
      <c r="E150" s="459"/>
      <c r="F150" s="459"/>
      <c r="G150" s="479">
        <f>SUM(G126:G149)</f>
        <v>8</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