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2Ravxylg0D3raXZeu8/r+I+5r4QXf9+EecrFrA3piZ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9">
      <text>
        <t xml:space="preserve">======
ID#AAABVTfZs30
jEFA    (2024-09-16 12:43:07)
Menos de 1/3 ( menos del 25% del tiempo) pero señalar porque es de interés, aunque  la puntuación es muy baja</t>
      </text>
    </comment>
    <comment authorId="0" ref="E57">
      <text>
        <t xml:space="preserve">======
ID#AAABVTfZs3w
jEFA    (2024-09-16 12:43:07)
10% del tiempo</t>
      </text>
    </comment>
    <comment authorId="0" ref="H16">
      <text>
        <t xml:space="preserve">======
ID#AAABVTfZs3s
jEFA    (2024-09-16 12:43:07)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8">
      <text>
        <t xml:space="preserve">======
ID#AAABVTfZs3o
jEFA    (2024-09-16 12:43:07)
Menos de 1/3 ( menos del 25% del tiempo) pero señalar porque es de interés, aunque  la puntuación es muy baja</t>
      </text>
    </comment>
    <comment authorId="0" ref="E56">
      <text>
        <t xml:space="preserve">======
ID#AAABVTfZs3k
jEFA    (2024-09-16 12:43:07)
Menos de 1/3 ( menos del 25% del tiempo) pero señalar porque es de interés, aunque  la puntuación es muy baja</t>
      </text>
    </comment>
    <comment authorId="0" ref="D22">
      <text>
        <t xml:space="preserve">======
ID#AAABVTfZs3g
AYUDA    (2024-09-16 12:43:07)
Debe colocar la suma en minutos de todas las pausas inclusive quellas que sean inferiores a 8 minutos. (Sólo se excluye la pausa para comer).</t>
      </text>
    </comment>
    <comment authorId="0" ref="E78">
      <text>
        <t xml:space="preserve">======
ID#AAABVTfZs3c
jEFA    (2024-09-16 12:43:07)
Menos de 1/3 ( menos del 25% del tiempo) pero señalar porque es de interés, aunque  la puntuación es muy baja</t>
      </text>
    </comment>
    <comment authorId="0" ref="E66">
      <text>
        <t xml:space="preserve">======
ID#AAABVTfZs3Y
jEFA    (2024-09-16 12:43:07)
Menos de 1/3 ( menos del 25% del tiempo) pero señalar porque es de interés, aunque  la puntuación es muy baja</t>
      </text>
    </comment>
    <comment authorId="0" ref="D20">
      <text>
        <t xml:space="preserve">======
ID#AAABVTfZs3U
jEFA    (2024-09-16 12:43:07)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86">
      <text>
        <t xml:space="preserve">======
ID#AAABVTfZs3Q
HEFA    (2024-09-16 12:43:07)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3">
      <text>
        <t xml:space="preserve">======
ID#AAABVTfZs3M
jEFA    (2024-09-16 12:43:07)
meno di 1/3 ( meno del 25% del tempo) ma da segnalare perché di interesse anche se con un punteggio molto basso</t>
      </text>
    </comment>
    <comment authorId="0" ref="E64">
      <text>
        <t xml:space="preserve">======
ID#AAABVTfZs3E
jEFA    (2024-09-16 12:43:07)
Menos de 1/3 ( menos del 25% del tiempo) pero señalar porque es de interés, aunque  la puntuación es muy baja</t>
      </text>
    </comment>
    <comment authorId="0" ref="E65">
      <text>
        <t xml:space="preserve">======
ID#AAABVTfZs3I
jEFA    (2024-09-16 12:43:07)
10% del tiempo</t>
      </text>
    </comment>
    <comment authorId="0" ref="E67">
      <text>
        <t xml:space="preserve">======
ID#AAABVTfZs3A
jEFA    (2024-09-16 12:43:07)
Menos de 1/3 ( menos del 25% del tiempo) pero señalar porque es de interés, aunque  la puntuación es muy baja</t>
      </text>
    </comment>
    <comment authorId="0" ref="D11">
      <text>
        <t xml:space="preserve">======
ID#AAABVTfZs28
HEFA    (2024-09-16 12:43:07)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List>
  <extLst>
    <ext uri="GoogleSheetsCustomDataVersion2">
      <go:sheetsCustomData xmlns:go="http://customooxmlschemas.google.com/" r:id="rId1" roundtripDataSignature="AMtx7mh82jNvN6HLEOTO/1U1TYdDeRNsHQ=="/>
    </ext>
  </extLst>
</comments>
</file>

<file path=xl/sharedStrings.xml><?xml version="1.0" encoding="utf-8"?>
<sst xmlns="http://schemas.openxmlformats.org/spreadsheetml/2006/main" count="278" uniqueCount="183">
  <si>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</si>
  <si>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</si>
  <si>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</si>
  <si>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</si>
  <si>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</si>
  <si>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</si>
  <si>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</si>
  <si>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</si>
  <si>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</si>
  <si>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</si>
  <si>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</si>
  <si>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materiales, lente y usa prensa neumatica.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</si>
  <si>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</si>
  <si>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</si>
  <si>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</si>
  <si>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</si>
  <si>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</si>
  <si>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</si>
  <si>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</si>
  <si>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</si>
  <si>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</si>
  <si>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</si>
  <si>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</si>
  <si>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</si>
  <si>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</si>
  <si>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</si>
  <si>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</si>
  <si>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</si>
  <si>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</si>
  <si>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</si>
  <si>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</si>
  <si>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</si>
  <si>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</si>
  <si>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</si>
  <si>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</si>
  <si>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</si>
  <si>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</si>
  <si>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</si>
  <si>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</si>
  <si>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</si>
  <si>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</si>
  <si>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</si>
  <si>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</si>
  <si>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</si>
  <si>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</si>
  <si>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</si>
  <si>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</si>
  <si>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</si>
  <si>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</si>
  <si>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</si>
  <si>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</si>
  <si>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</si>
  <si>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</si>
  <si>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</si>
  <si>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</si>
  <si>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</si>
  <si>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</si>
  <si>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</si>
  <si>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</si>
  <si>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</si>
  <si>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</si>
  <si>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</si>
  <si>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</si>
  <si>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</si>
  <si>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</si>
  <si>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</si>
  <si>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</si>
  <si>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</si>
  <si>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</si>
  <si>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</si>
  <si>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</si>
  <si>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</si>
  <si>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</si>
  <si>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</si>
  <si>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</si>
  <si>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</si>
  <si>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</si>
  <si>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</si>
  <si>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</si>
  <si>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</si>
  <si>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</si>
  <si>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</si>
  <si>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</si>
  <si>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</si>
  <si>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</si>
  <si>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</si>
  <si>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</si>
  <si>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</si>
  <si>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</si>
  <si>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</si>
  <si>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</si>
  <si>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</si>
  <si>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</si>
  <si>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</si>
  <si>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</si>
  <si>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</si>
  <si>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</si>
  <si>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</si>
  <si>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</si>
  <si>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</si>
  <si>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</si>
  <si>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</si>
  <si>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</si>
  <si>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</si>
  <si>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</si>
  <si>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</si>
  <si>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</si>
  <si>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</si>
  <si>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</si>
  <si>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</si>
  <si>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</si>
  <si>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</si>
  <si>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</si>
  <si>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</si>
  <si>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</si>
  <si>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</si>
  <si>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</si>
  <si>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</si>
  <si>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</si>
  <si>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</si>
  <si>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</si>
  <si>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</si>
  <si>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</si>
  <si>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</si>
  <si>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</si>
  <si>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</si>
  <si>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</si>
  <si>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</si>
  <si>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</si>
  <si>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</si>
  <si>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</si>
  <si>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</si>
  <si>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</si>
  <si>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</si>
  <si>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</si>
  <si>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</si>
  <si>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</si>
  <si>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</si>
  <si>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</si>
  <si>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</si>
  <si>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</si>
  <si>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</si>
  <si>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</si>
  <si>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</si>
  <si>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</si>
  <si>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</si>
  <si>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</si>
  <si>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</si>
  <si>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</si>
  <si>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</si>
  <si>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</si>
  <si>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</si>
  <si>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</si>
  <si>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</si>
  <si>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</si>
  <si>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</si>
  <si>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</si>
  <si>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</si>
  <si>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</si>
  <si>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</si>
  <si>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</si>
  <si>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</si>
  <si>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</si>
  <si>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</si>
  <si>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</si>
  <si>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</si>
  <si>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</si>
  <si>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</si>
  <si>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Brucela: 4 movimientos</t>
  </si>
  <si>
    <t>Toma y gira cubierta</t>
  </si>
  <si>
    <t>Lapiz de vacio: 2 movimientos</t>
  </si>
  <si>
    <t>Sostiene materiales</t>
  </si>
  <si>
    <t>Tira base de prensa neumatica</t>
  </si>
  <si>
    <t>Sostiene cubierta</t>
  </si>
  <si>
    <t>prende, distacca,posiziona</t>
  </si>
  <si>
    <t>Prensa neumatica: retira cubierta</t>
  </si>
  <si>
    <t>Gira cubierta</t>
  </si>
  <si>
    <t>prende,gira, posiziona, schiaccia</t>
  </si>
  <si>
    <t>Deja cubierta bandeja</t>
  </si>
  <si>
    <t>Prensa neumatica: posiciona cubierta</t>
  </si>
  <si>
    <t>batte 25 colpi e prende</t>
  </si>
  <si>
    <t>Empuja base de prensa neumatica</t>
  </si>
  <si>
    <t>Presiona honguito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</si>
</sst>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jpg"/><Relationship Id="rId3" Type="http://schemas.openxmlformats.org/officeDocument/2006/relationships/image" Target="../media/image1.jpg"/><Relationship Id="rId4" Type="http://schemas.openxmlformats.org/officeDocument/2006/relationships/image" Target="../media/image5.jpg"/><Relationship Id="rId10" Type="http://schemas.openxmlformats.org/officeDocument/2006/relationships/image" Target="../media/image6.jpg"/><Relationship Id="rId9" Type="http://schemas.openxmlformats.org/officeDocument/2006/relationships/image" Target="../media/image7.jpg"/><Relationship Id="rId5" Type="http://schemas.openxmlformats.org/officeDocument/2006/relationships/image" Target="../media/image9.jpg"/><Relationship Id="rId6" Type="http://schemas.openxmlformats.org/officeDocument/2006/relationships/image" Target="../media/image2.jpg"/><Relationship Id="rId7" Type="http://schemas.openxmlformats.org/officeDocument/2006/relationships/image" Target="../media/image8.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22.91666667</v>
      </c>
      <c r="Z27" s="98">
        <f>LOOKUP(Y27,$AA$27:$AZ$27,$AA$28:$AZ$28)</f>
        <v>0.5</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22.91666667</v>
      </c>
      <c r="Z30" s="118">
        <f>LOOKUP(Y30,$AA$30:$AZ$30,$AA$31:$AZ$31)</f>
        <v>0.5</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14.58333333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14.58333333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11.0</v>
      </c>
      <c r="I43" s="175">
        <f>IF(H44="",IF($R$41=0,0,H43*60/$R$41),I44)</f>
        <v>22.91666667</v>
      </c>
      <c r="J43" s="14"/>
      <c r="K43" s="176" t="s">
        <v>65</v>
      </c>
      <c r="L43" s="30">
        <v>7.0</v>
      </c>
      <c r="M43" s="175">
        <f>IF(L44="",IF($R$41=0,0,L43*60/$R$41),M44)</f>
        <v>14.58333333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0.5</v>
      </c>
      <c r="P45" s="189">
        <f t="shared" si="13"/>
        <v>0</v>
      </c>
      <c r="Q45" s="6"/>
      <c r="R45" s="98">
        <f>IF(I46="",Z30,Z27)</f>
        <v>0.5</v>
      </c>
      <c r="S45" s="98">
        <f>IF(I46="",Z36,Z33)</f>
        <v>0</v>
      </c>
      <c r="T45" s="6"/>
      <c r="U45" s="190">
        <f t="shared" ref="U45:V45" si="14">MAX(R45:R46)</f>
        <v>0.5</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11.97</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1</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t="s">
        <v>14</v>
      </c>
      <c r="F73" s="300"/>
      <c r="G73" s="18"/>
      <c r="H73" s="239"/>
      <c r="I73" s="300"/>
      <c r="J73" s="18"/>
      <c r="K73" s="239"/>
      <c r="L73" s="301">
        <v>8.0</v>
      </c>
      <c r="M73" s="302"/>
      <c r="N73" s="63"/>
      <c r="O73" s="283">
        <f>SUM(R73:V73)</f>
        <v>1</v>
      </c>
      <c r="P73" s="143"/>
      <c r="Q73" s="6"/>
      <c r="R73" s="208">
        <f>IF(E73="","",1)</f>
        <v>1</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1</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6</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11.97</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7.98</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coloca materiales, lente y usa prensa neumatica.</v>
      </c>
      <c r="D106" s="418">
        <f>$O$18</f>
        <v>1.33</v>
      </c>
      <c r="E106" s="419">
        <f t="shared" ref="E106:E107" si="58">$O$16</f>
        <v>4</v>
      </c>
      <c r="F106" s="242">
        <f>$O$45</f>
        <v>0.5</v>
      </c>
      <c r="G106" s="242">
        <f>$O$76</f>
        <v>1</v>
      </c>
      <c r="H106" s="420" t="s">
        <v>55</v>
      </c>
      <c r="I106" s="242">
        <f>$O$57</f>
        <v>1</v>
      </c>
      <c r="J106" s="242">
        <f>$O$59</f>
        <v>2</v>
      </c>
      <c r="K106" s="242">
        <f>$O$58</f>
        <v>2</v>
      </c>
      <c r="L106" s="242">
        <f>$O$56</f>
        <v>3</v>
      </c>
      <c r="M106" s="419">
        <f>$T$62</f>
        <v>0</v>
      </c>
      <c r="N106" s="242">
        <f t="shared" ref="N106:N107" si="59">MAX(I106:L106)+M106</f>
        <v>3</v>
      </c>
      <c r="O106" s="419">
        <f>R90</f>
        <v>1.5</v>
      </c>
      <c r="P106" s="421">
        <f>$H$96</f>
        <v>11.97</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coloca materiales, lente y usa prensa neumatica.</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4.0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2.0</v>
      </c>
      <c r="D127" s="462" t="s">
        <v>170</v>
      </c>
      <c r="E127" s="18"/>
      <c r="F127" s="459"/>
      <c r="G127" s="463">
        <v>1.0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2.0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175</v>
      </c>
      <c r="E129" s="18"/>
      <c r="F129" s="459"/>
      <c r="G129" s="463">
        <v>1.0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178</v>
      </c>
      <c r="E130" s="18"/>
      <c r="F130" s="459"/>
      <c r="G130" s="463">
        <v>1.0</v>
      </c>
      <c r="H130" s="464" t="s">
        <v>179</v>
      </c>
      <c r="I130" s="17"/>
      <c r="J130" s="17"/>
      <c r="K130" s="18"/>
      <c r="L130" s="35"/>
      <c r="M130" s="35"/>
      <c r="N130" s="437"/>
      <c r="O130" s="437"/>
      <c r="P130" s="438"/>
      <c r="Q130" s="473">
        <v>26.0</v>
      </c>
      <c r="R130" s="474" t="s">
        <v>180</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181</v>
      </c>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1.0</v>
      </c>
      <c r="D132" s="462" t="s">
        <v>182</v>
      </c>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11</v>
      </c>
      <c r="D150" s="459"/>
      <c r="E150" s="459"/>
      <c r="F150" s="459"/>
      <c r="G150" s="479">
        <f>SUM(G126:G149)</f>
        <v>7</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