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3G5bLL7MldcF2OQfhoXK99SUs9vtvFNxc4T7GjIILu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6">
      <text>
        <t xml:space="preserve">======
ID#AAABVQUmzzw
HEFA    (2024-09-16 12:35:56)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8">
      <text>
        <t xml:space="preserve">======
ID#AAABVQUmzzs
jEFA    (2024-09-16 12:35:56)
Menos de 1/3 ( menos del 25% del tiempo) pero señalar porque es de interés, aunque  la puntuación es muy baja</t>
      </text>
    </comment>
    <comment authorId="0" ref="E73">
      <text>
        <t xml:space="preserve">======
ID#AAABVQUmzzk
jEFA    (2024-09-16 12:35:56)
meno di 1/3 ( meno del 25% del tempo) ma da segnalare perché di interesse anche se con un punteggio molto basso</t>
      </text>
    </comment>
    <comment authorId="0" ref="D22">
      <text>
        <t xml:space="preserve">======
ID#AAABVQUmzzo
AYUDA    (2024-09-16 12:35:56)
Debe colocar la suma en minutos de todas las pausas inclusive quellas que sean inferiores a 8 minutos. (Sólo se excluye la pausa para comer).</t>
      </text>
    </comment>
    <comment authorId="0" ref="D20">
      <text>
        <t xml:space="preserve">======
ID#AAABVQUmzzg
jEFA    (2024-09-16 12:35:56)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H16">
      <text>
        <t xml:space="preserve">======
ID#AAABVQUmzzc
jEFA    (2024-09-16 12:35:56)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9">
      <text>
        <t xml:space="preserve">======
ID#AAABVQUmzzY
jEFA    (2024-09-16 12:35:56)
Menos de 1/3 ( menos del 25% del tiempo) pero señalar porque es de interés, aunque  la puntuación es muy baja</t>
      </text>
    </comment>
    <comment authorId="0" ref="D11">
      <text>
        <t xml:space="preserve">======
ID#AAABVQUmzzU
HEFA    (2024-09-16 12:35:56)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64">
      <text>
        <t xml:space="preserve">======
ID#AAABVQUmzzI
jEFA    (2024-09-16 12:35:56)
Menos de 1/3 ( menos del 25% del tiempo) pero señalar porque es de interés, aunque  la puntuación es muy baja</t>
      </text>
    </comment>
    <comment authorId="0" ref="E67">
      <text>
        <t xml:space="preserve">======
ID#AAABVQUmzzQ
jEFA    (2024-09-16 12:35:56)
Menos de 1/3 ( menos del 25% del tiempo) pero señalar porque es de interés, aunque  la puntuación es muy baja</t>
      </text>
    </comment>
    <comment authorId="0" ref="E57">
      <text>
        <t xml:space="preserve">======
ID#AAABVQUmzzM
jEFA    (2024-09-16 12:35:56)
10% del tiempo</t>
      </text>
    </comment>
    <comment authorId="0" ref="E56">
      <text>
        <t xml:space="preserve">======
ID#AAABVQUmzzE
jEFA    (2024-09-16 12:35:56)
Menos de 1/3 ( menos del 25% del tiempo) pero señalar porque es de interés, aunque  la puntuación es muy baja</t>
      </text>
    </comment>
    <comment authorId="0" ref="E78">
      <text>
        <t xml:space="preserve">======
ID#AAABVQUmzzA
jEFA    (2024-09-16 12:35:56)
Menos de 1/3 ( menos del 25% del tiempo) pero señalar porque es de interés, aunque  la puntuación es muy baja</t>
      </text>
    </comment>
    <comment authorId="0" ref="E66">
      <text>
        <t xml:space="preserve">======
ID#AAABVQUmzy8
jEFA    (2024-09-16 12:35:56)
Menos de 1/3 ( menos del 25% del tiempo) pero señalar porque es de interés, aunque  la puntuación es muy baja</t>
      </text>
    </comment>
    <comment authorId="0" ref="E65">
      <text>
        <t xml:space="preserve">======
ID#AAABVQUmzy4
jEFA    (2024-09-16 12:35:56)
10% del tiempo</t>
      </text>
    </comment>
  </commentList>
  <extLst>
    <ext uri="GoogleSheetsCustomDataVersion2">
      <go:sheetsCustomData xmlns:go="http://customooxmlschemas.google.com/" r:id="rId1" roundtripDataSignature="AMtx7mhEi3Ynv48+1Vu7aZ+GvqVUsdqUkg=="/>
    </ext>
  </extLst>
</comments>
</file>

<file path=xl/sharedStrings.xml><?xml version="1.0" encoding="utf-8"?>
<sst xmlns="http://schemas.openxmlformats.org/spreadsheetml/2006/main" count="277" uniqueCount="183">
  <si>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</si>
  <si>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</si>
  <si>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</si>
  <si>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</si>
  <si>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</si>
  <si>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</si>
  <si>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</si>
  <si>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</si>
  <si>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</si>
  <si>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</si>
  <si>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</si>
  <si>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caja, conecta cable USB, escanea y pega etiqueta.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</si>
  <si>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</si>
  <si>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</si>
  <si>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</si>
  <si>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</si>
  <si>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</si>
  <si>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</si>
  <si>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</si>
  <si>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</si>
  <si>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</si>
  <si>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</si>
  <si>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</si>
  <si>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</si>
  <si>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</si>
  <si>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</si>
  <si>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</si>
  <si>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</si>
  <si>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</si>
  <si>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</si>
  <si>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</si>
  <si>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</si>
  <si>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</si>
  <si>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</si>
  <si>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</si>
  <si>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</si>
  <si>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</si>
  <si>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</si>
  <si>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</si>
  <si>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</si>
  <si>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</si>
  <si>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</si>
  <si>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</si>
  <si>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</si>
  <si>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</si>
  <si>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</si>
  <si>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</si>
  <si>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</si>
  <si>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</si>
  <si>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</si>
  <si>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</si>
  <si>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</si>
  <si>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</si>
  <si>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</si>
  <si>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</si>
  <si>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</si>
  <si>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</si>
  <si>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</si>
  <si>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</si>
  <si>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</si>
  <si>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</si>
  <si>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</si>
  <si>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</si>
  <si>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</si>
  <si>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</si>
  <si>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</si>
  <si>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</si>
  <si>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</si>
  <si>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</si>
  <si>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</si>
  <si>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</si>
  <si>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</si>
  <si>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</si>
  <si>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</si>
  <si>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</si>
  <si>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</si>
  <si>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</si>
  <si>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</si>
  <si>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</si>
  <si>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</si>
  <si>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</si>
  <si>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</si>
  <si>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</si>
  <si>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</si>
  <si>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</si>
  <si>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</si>
  <si>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</si>
  <si>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</si>
  <si>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</si>
  <si>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</si>
  <si>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</si>
  <si>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</si>
  <si>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</si>
  <si>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</si>
  <si>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</si>
  <si>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</si>
  <si>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</si>
  <si>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</si>
  <si>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</si>
  <si>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</si>
  <si>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</si>
  <si>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</si>
  <si>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</si>
  <si>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</si>
  <si>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</si>
  <si>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</si>
  <si>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</si>
  <si>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</si>
  <si>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</si>
  <si>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</si>
  <si>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</si>
  <si>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</si>
  <si>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</si>
  <si>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</si>
  <si>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</si>
  <si>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</si>
  <si>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</si>
  <si>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</si>
  <si>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</si>
  <si>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</si>
  <si>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</si>
  <si>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</si>
  <si>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</si>
  <si>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</si>
  <si>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</si>
  <si>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</si>
  <si>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</si>
  <si>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</si>
  <si>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</si>
  <si>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</si>
  <si>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</si>
  <si>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</si>
  <si>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</si>
  <si>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</si>
  <si>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</si>
  <si>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</si>
  <si>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</si>
  <si>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</si>
  <si>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</si>
  <si>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</si>
  <si>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</si>
  <si>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</si>
  <si>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</si>
  <si>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</si>
  <si>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</si>
  <si>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</si>
  <si>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</si>
  <si>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</si>
  <si>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</si>
  <si>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</si>
  <si>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</si>
  <si>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</si>
  <si>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</si>
  <si>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</si>
  <si>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</si>
  <si>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</si>
  <si>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</si>
  <si>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</si>
  <si>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</si>
  <si>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</si>
  <si>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</si>
  <si>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</si>
  <si>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</si>
  <si>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</si>
  <si>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</si>
  <si>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</si>
  <si>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</si>
  <si>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</si>
  <si>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Toma caja</t>
  </si>
  <si>
    <t>Sostiene y gira caja</t>
  </si>
  <si>
    <t xml:space="preserve">Sostiene y posiciona equipo </t>
  </si>
  <si>
    <t>Sostiene equipo</t>
  </si>
  <si>
    <t>Toma y conecta cable USB a equipo</t>
  </si>
  <si>
    <t>Pasa caja a siguiente puesto</t>
  </si>
  <si>
    <t>prende, distacca,posiziona</t>
  </si>
  <si>
    <t>Toma escaner, escanea 2 veces</t>
  </si>
  <si>
    <t>prende,gira, posiziona, schiaccia</t>
  </si>
  <si>
    <t>Desconecta cable USB</t>
  </si>
  <si>
    <t>batte 25 colpi e prende</t>
  </si>
  <si>
    <t xml:space="preserve">Gira equipo </t>
  </si>
  <si>
    <t>Presiona tecla power</t>
  </si>
  <si>
    <t>Coloca equipo en caja</t>
  </si>
  <si>
    <t>Toma y pega etiqueta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</si>
</sst>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jpg"/><Relationship Id="rId3" Type="http://schemas.openxmlformats.org/officeDocument/2006/relationships/image" Target="../media/image3.jpg"/><Relationship Id="rId4" Type="http://schemas.openxmlformats.org/officeDocument/2006/relationships/image" Target="../media/image10.jpg"/><Relationship Id="rId10" Type="http://schemas.openxmlformats.org/officeDocument/2006/relationships/image" Target="../media/image2.jpg"/><Relationship Id="rId9" Type="http://schemas.openxmlformats.org/officeDocument/2006/relationships/image" Target="../media/image1.jpg"/><Relationship Id="rId5" Type="http://schemas.openxmlformats.org/officeDocument/2006/relationships/image" Target="../media/image6.jpg"/><Relationship Id="rId6" Type="http://schemas.openxmlformats.org/officeDocument/2006/relationships/image" Target="../media/image5.jpg"/><Relationship Id="rId7" Type="http://schemas.openxmlformats.org/officeDocument/2006/relationships/image" Target="../media/image7.jpg"/><Relationship Id="rId8"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6.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6.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7.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4.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7.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2.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2.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4.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27.08333333</v>
      </c>
      <c r="Z27" s="98">
        <f>LOOKUP(Y27,$AA$27:$AZ$27,$AA$28:$AZ$28)</f>
        <v>0.5</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27.08333333</v>
      </c>
      <c r="Z30" s="118">
        <f>LOOKUP(Y30,$AA$30:$AZ$30,$AA$31:$AZ$31)</f>
        <v>0.5</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8.333333333</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8.333333333</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13.0</v>
      </c>
      <c r="I43" s="175">
        <f>IF(H44="",IF($R$41=0,0,H43*60/$R$41),I44)</f>
        <v>27.08333333</v>
      </c>
      <c r="J43" s="14"/>
      <c r="K43" s="176" t="s">
        <v>65</v>
      </c>
      <c r="L43" s="30">
        <v>4.0</v>
      </c>
      <c r="M43" s="175">
        <f>IF(L44="",IF($R$41=0,0,L43*60/$R$41),M44)</f>
        <v>8.333333333</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0.5</v>
      </c>
      <c r="P45" s="189">
        <f t="shared" si="13"/>
        <v>0</v>
      </c>
      <c r="Q45" s="6"/>
      <c r="R45" s="98">
        <f>IF(I46="",Z30,Z27)</f>
        <v>0.5</v>
      </c>
      <c r="S45" s="98">
        <f>IF(I46="",Z36,Z33)</f>
        <v>0</v>
      </c>
      <c r="T45" s="6"/>
      <c r="U45" s="190">
        <f t="shared" ref="U45:V45" si="14">MAX(R45:R46)</f>
        <v>0.5</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9.975</v>
      </c>
      <c r="AQ60" s="266">
        <f>VLOOKUP($O$16,AP41:AQ57,2)*D95*$O$29</f>
        <v>4.9875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3</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t="s">
        <v>14</v>
      </c>
      <c r="F64" s="240"/>
      <c r="G64" s="18"/>
      <c r="H64" s="239"/>
      <c r="I64" s="240"/>
      <c r="J64" s="18"/>
      <c r="K64" s="239"/>
      <c r="L64" s="241"/>
      <c r="M64" s="234"/>
      <c r="N64" s="63"/>
      <c r="O64" s="283">
        <f>SUM(R64:V64)</f>
        <v>1</v>
      </c>
      <c r="P64" s="143"/>
      <c r="Q64" s="6"/>
      <c r="R64" s="208">
        <f>IF(E64="","",1)</f>
        <v>1</v>
      </c>
      <c r="S64" s="208" t="str">
        <f>IF(F64="","",2)</f>
        <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1</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2.5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9.975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6.65</v>
      </c>
      <c r="E97" s="14"/>
      <c r="F97" s="19"/>
      <c r="G97" s="382" t="s">
        <v>76</v>
      </c>
      <c r="H97" s="383">
        <f>D95*O18*O29</f>
        <v>4.9875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3.325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caja, conecta cable USB, escanea y pega etiqueta.</v>
      </c>
      <c r="D106" s="418">
        <f>$O$18</f>
        <v>1.33</v>
      </c>
      <c r="E106" s="419">
        <f t="shared" ref="E106:E107" si="58">$O$16</f>
        <v>4</v>
      </c>
      <c r="F106" s="242">
        <f>$O$45</f>
        <v>0.5</v>
      </c>
      <c r="G106" s="242">
        <f>$O$76</f>
        <v>0</v>
      </c>
      <c r="H106" s="420" t="s">
        <v>55</v>
      </c>
      <c r="I106" s="242">
        <f>$O$57</f>
        <v>1</v>
      </c>
      <c r="J106" s="242">
        <f>$O$59</f>
        <v>2</v>
      </c>
      <c r="K106" s="242">
        <f>$O$58</f>
        <v>2</v>
      </c>
      <c r="L106" s="242">
        <f>$O$56</f>
        <v>3</v>
      </c>
      <c r="M106" s="419">
        <f>$T$62</f>
        <v>0</v>
      </c>
      <c r="N106" s="242">
        <f t="shared" ref="N106:N107" si="59">MAX(I106:L106)+M106</f>
        <v>3</v>
      </c>
      <c r="O106" s="419">
        <f>R90</f>
        <v>1.5</v>
      </c>
      <c r="P106" s="421">
        <f>$H$96</f>
        <v>9.975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caja, conecta cable USB, escanea y pega etiqueta.</v>
      </c>
      <c r="D107" s="424">
        <f>D106</f>
        <v>1.33</v>
      </c>
      <c r="E107" s="425">
        <f t="shared" si="58"/>
        <v>4</v>
      </c>
      <c r="F107" s="426">
        <f>$P$45</f>
        <v>0</v>
      </c>
      <c r="G107" s="426">
        <f>$O$81</f>
        <v>0</v>
      </c>
      <c r="H107" s="427" t="s">
        <v>56</v>
      </c>
      <c r="I107" s="426">
        <f>$O$65</f>
        <v>1</v>
      </c>
      <c r="J107" s="426">
        <f>$O$67</f>
        <v>1</v>
      </c>
      <c r="K107" s="426">
        <f>$O$66</f>
        <v>1</v>
      </c>
      <c r="L107" s="426">
        <f>$O$64</f>
        <v>1</v>
      </c>
      <c r="M107" s="425">
        <f>$T$70</f>
        <v>0</v>
      </c>
      <c r="N107" s="426">
        <f t="shared" si="59"/>
        <v>1</v>
      </c>
      <c r="O107" s="425">
        <f>S90</f>
        <v>1.5</v>
      </c>
      <c r="P107" s="428">
        <f>H97</f>
        <v>4.9875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168</v>
      </c>
      <c r="E126" s="18"/>
      <c r="F126" s="459"/>
      <c r="G126" s="463">
        <v>2.0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2.0</v>
      </c>
      <c r="D127" s="462" t="s">
        <v>170</v>
      </c>
      <c r="E127" s="18"/>
      <c r="F127" s="459"/>
      <c r="G127" s="463">
        <v>1.0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2.0</v>
      </c>
      <c r="D128" s="462" t="s">
        <v>172</v>
      </c>
      <c r="E128" s="18"/>
      <c r="F128" s="459"/>
      <c r="G128" s="463">
        <v>1.0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2.0</v>
      </c>
      <c r="D129" s="462" t="s">
        <v>175</v>
      </c>
      <c r="E129" s="18"/>
      <c r="F129" s="459"/>
      <c r="G129" s="463"/>
      <c r="H129" s="464"/>
      <c r="I129" s="17"/>
      <c r="J129" s="17"/>
      <c r="K129" s="18"/>
      <c r="L129" s="35"/>
      <c r="M129" s="35"/>
      <c r="N129" s="437"/>
      <c r="O129" s="437"/>
      <c r="P129" s="438"/>
      <c r="Q129" s="469">
        <v>4.0</v>
      </c>
      <c r="R129" s="470" t="s">
        <v>176</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1.0</v>
      </c>
      <c r="D130" s="462" t="s">
        <v>177</v>
      </c>
      <c r="E130" s="18"/>
      <c r="F130" s="459"/>
      <c r="G130" s="463"/>
      <c r="H130" s="464"/>
      <c r="I130" s="17"/>
      <c r="J130" s="17"/>
      <c r="K130" s="18"/>
      <c r="L130" s="35"/>
      <c r="M130" s="35"/>
      <c r="N130" s="437"/>
      <c r="O130" s="437"/>
      <c r="P130" s="438"/>
      <c r="Q130" s="473">
        <v>26.0</v>
      </c>
      <c r="R130" s="474" t="s">
        <v>178</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1.0</v>
      </c>
      <c r="D131" s="462" t="s">
        <v>179</v>
      </c>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v>1.0</v>
      </c>
      <c r="D132" s="462" t="s">
        <v>180</v>
      </c>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v>1.0</v>
      </c>
      <c r="D133" s="462" t="s">
        <v>181</v>
      </c>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v>2.0</v>
      </c>
      <c r="D134" s="462" t="s">
        <v>182</v>
      </c>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13</v>
      </c>
      <c r="D150" s="459"/>
      <c r="E150" s="459"/>
      <c r="F150" s="459"/>
      <c r="G150" s="479">
        <f>SUM(G126:G149)</f>
        <v>4</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