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nimibit-my.sharepoint.com/personal/b_tabangay_campus_unimib_it/Documents/EPICODE/week1/M2-1-1/"/>
    </mc:Choice>
  </mc:AlternateContent>
  <xr:revisionPtr revIDLastSave="148" documentId="13_ncr:1_{4366427D-32DB-44A1-89E8-41055F3391FD}" xr6:coauthVersionLast="47" xr6:coauthVersionMax="47" xr10:uidLastSave="{A80E9ADB-E0AD-4948-9893-4C741BA3B43D}"/>
  <bookViews>
    <workbookView xWindow="-108" yWindow="-108" windowWidth="23256" windowHeight="12456" firstSheet="3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SOMMA_SE!$E$3:$E$26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ipo">SOMMA_SE!$C$3:$C$25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6" l="1"/>
  <c r="I9" i="5"/>
  <c r="I10" i="5"/>
  <c r="I11" i="5"/>
  <c r="I12" i="5"/>
  <c r="I13" i="5"/>
  <c r="I14" i="5"/>
  <c r="I8" i="5"/>
  <c r="I6" i="5"/>
  <c r="I4" i="5"/>
  <c r="I5" i="5"/>
  <c r="I3" i="5"/>
  <c r="G3" i="2"/>
  <c r="G4" i="2"/>
  <c r="G5" i="2"/>
  <c r="G6" i="2"/>
  <c r="G7" i="2"/>
  <c r="G8" i="2"/>
  <c r="G9" i="2"/>
  <c r="G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2" i="2"/>
  <c r="E5" i="2"/>
  <c r="E3" i="2"/>
  <c r="D4" i="3"/>
  <c r="D5" i="3"/>
  <c r="D6" i="3"/>
  <c r="D7" i="3"/>
  <c r="D8" i="3"/>
  <c r="D9" i="3"/>
  <c r="D10" i="3"/>
  <c r="H4" i="4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E4" i="2"/>
  <c r="E6" i="2"/>
  <c r="E7" i="2"/>
  <c r="E8" i="2"/>
  <c r="E9" i="2"/>
  <c r="B3" i="2"/>
  <c r="B4" i="2"/>
  <c r="B5" i="2"/>
  <c r="B6" i="2"/>
  <c r="B7" i="2"/>
  <c r="B8" i="2"/>
  <c r="B9" i="2"/>
  <c r="B2" i="2"/>
  <c r="D16" i="4"/>
  <c r="I7" i="7" l="1"/>
  <c r="I24" i="7"/>
  <c r="I23" i="7"/>
  <c r="I15" i="7"/>
  <c r="I22" i="7"/>
  <c r="I14" i="7"/>
  <c r="I13" i="7"/>
  <c r="I28" i="7"/>
  <c r="I20" i="7"/>
  <c r="I12" i="7"/>
  <c r="I16" i="7"/>
  <c r="I29" i="7"/>
  <c r="I27" i="7"/>
  <c r="I19" i="7"/>
  <c r="I11" i="7"/>
  <c r="I26" i="7"/>
  <c r="I18" i="7"/>
  <c r="I10" i="7"/>
  <c r="I8" i="7"/>
  <c r="I21" i="7"/>
  <c r="I25" i="7"/>
  <c r="I17" i="7"/>
  <c r="I9" i="7"/>
  <c r="H8" i="7"/>
  <c r="H13" i="7"/>
  <c r="H28" i="7"/>
  <c r="H20" i="7"/>
  <c r="H12" i="7"/>
  <c r="H29" i="7"/>
  <c r="H27" i="7"/>
  <c r="H19" i="7"/>
  <c r="H11" i="7"/>
  <c r="H16" i="7"/>
  <c r="H23" i="7"/>
  <c r="H22" i="7"/>
  <c r="H21" i="7"/>
  <c r="H26" i="7"/>
  <c r="H18" i="7"/>
  <c r="H10" i="7"/>
  <c r="H24" i="7"/>
  <c r="H15" i="7"/>
  <c r="H14" i="7"/>
  <c r="H25" i="7"/>
  <c r="H17" i="7"/>
  <c r="H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<sst xmlns="http://schemas.openxmlformats.org/spreadsheetml/2006/main" count="1004" uniqueCount="656">
  <si>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</si>
  <si>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</si>
  <si>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</si>
  <si>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</si>
  <si>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</si>
  <si>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</si>
  <si>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</si>
  <si>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</si>
  <si>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</si>
  <si>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</si>
  <si>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</si>
  <si>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</si>
  <si>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</si>
  <si>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</si>
  <si>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</si>
  <si>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</si>
  <si>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</si>
  <si>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</si>
  <si>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</si>
  <si>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</si>
  <si>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</si>
  <si>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</si>
  <si>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</si>
  <si>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</si>
  <si>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</si>
  <si>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</si>
  <si>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</si>
  <si>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</si>
  <si>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</si>
  <si>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</si>
  <si>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</si>
  <si>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</si>
  <si>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</si>
  <si>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</si>
  <si>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</si>
  <si>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</si>
  <si>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</si>
  <si>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</si>
  <si>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</si>
  <si>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</si>
  <si>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</si>
  <si>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</si>
  <si>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</si>
  <si>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</si>
  <si>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</si>
  <si>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</si>
  <si>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</si>
  <si>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</si>
  <si>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</si>
  <si>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</si>
  <si>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</si>
  <si>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</si>
  <si>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</si>
  <si>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</si>
  <si>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</si>
  <si>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</si>
  <si>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</si>
  <si>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</si>
  <si>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</si>
  <si>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</si>
  <si>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</si>
  <si>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</si>
  <si>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</si>
  <si>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</si>
  <si>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</si>
  <si>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</si>
  <si>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</si>
  <si>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</si>
  <si>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</si>
  <si>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</si>
  <si>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</si>
  <si>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</si>
  <si>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</si>
  <si>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</si>
  <si>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</si>
  <si>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</si>
  <si>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</si>
  <si>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</si>
  <si>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</si>
  <si>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</si>
  <si>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</si>
  <si>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</si>
  <si>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</si>
  <si>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</si>
  <si>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</si>
  <si>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</si>
  <si>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</si>
  <si>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</si>
  <si>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</si>
  <si>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</si>
  <si>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</si>
  <si>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</si>
  <si>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</si>
  <si>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</si>
  <si>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</si>
  <si>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</si>
  <si>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</si>
  <si>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</si>
  <si>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</si>
  <si>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</si>
  <si>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</si>
  <si>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</si>
  <si>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</si>
  <si>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</si>
  <si>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</si>
  <si>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</si>
  <si>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</si>
  <si>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</si>
  <si>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</si>
  <si>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</si>
  <si>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</si>
  <si>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</si>
  <si>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</si>
  <si>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</si>
  <si>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</si>
  <si>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</si>
  <si>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</si>
  <si>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</si>
  <si>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</si>
  <si>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</si>
  <si>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</si>
  <si>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</si>
  <si>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</si>
  <si>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</si>
  <si>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</si>
  <si>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</si>
  <si>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</si>
  <si>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</si>
  <si>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</si>
  <si>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</si>
  <si>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</si>
  <si>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</si>
  <si>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</si>
  <si>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</si>
  <si>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</si>
  <si>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</si>
  <si>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</si>
  <si>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</si>
  <si>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</si>
  <si>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</si>
  <si>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</si>
  <si>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</si>
  <si>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</si>
  <si>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</si>
  <si>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</si>
  <si>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</si>
  <si>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</si>
  <si>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</si>
  <si>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</si>
  <si>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</si>
  <si>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</si>
  <si>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</si>
  <si>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</si>
  <si>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</si>
  <si>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</si>
  <si>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</si>
  <si>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</si>
  <si>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</si>
  <si>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</si>
  <si>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</si>
  <si>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</si>
  <si>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</si>
  <si>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</si>
  <si>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</si>
  <si>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</si>
  <si>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</si>
  <si>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</si>
  <si>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</si>
  <si>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</si>
  <si>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</si>
  <si>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</si>
  <si>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</si>
  <si>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</si>
  <si>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</si>
  <si>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</si>
  <si>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</si>
  <si>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</si>
  <si>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</si>
  <si>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</si>
  <si>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</si>
  <si>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</si>
  <si>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</si>
  <si>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</si>
  <si>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</si>
  <si>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</si>
  <si>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</si>
  <si>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</si>
  <si>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</si>
  <si>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</si>
  <si>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</si>
  <si>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</si>
  <si>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</si>
  <si>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</si>
  <si>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</si>
  <si>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</si>
  <si>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</si>
  <si>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</si>
  <si>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</si>
  <si>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</si>
  <si>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</si>
  <si>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</si>
  <si>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</si>
  <si>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</si>
  <si>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</si>
  <si>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</si>
  <si>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</si>
  <si>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</si>
  <si>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</si>
  <si>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</si>
  <si>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</si>
  <si>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</si>
  <si>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</si>
  <si>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</si>
  <si>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</si>
  <si>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</si>
  <si>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</si>
  <si>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</si>
  <si>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</si>
  <si>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</si>
  <si>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</si>
  <si>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</si>
  <si>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</si>
  <si>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</si>
  <si>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</si>
  <si>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</si>
  <si>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</si>
  <si>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</si>
  <si>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</si>
  <si>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</si>
  <si>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</si>
  <si>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</si>
  <si>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</si>
  <si>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</si>
  <si>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</si>
  <si>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</si>
  <si>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</si>
  <si>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</si>
  <si>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</si>
  <si>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</si>
  <si>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</si>
  <si>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</si>
  <si>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</si>
  <si>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</si>
  <si>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</si>
  <si>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</si>
  <si>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</si>
  <si>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</si>
  <si>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</si>
  <si>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</si>
  <si>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</si>
  <si>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</si>
  <si>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</si>
  <si>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</si>
  <si>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</si>
  <si>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</si>
  <si>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</si>
  <si>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</si>
  <si>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</si>
  <si>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</si>
  <si>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</si>
  <si>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</si>
  <si>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</si>
  <si>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</si>
  <si>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</si>
  <si>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</si>
  <si>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</si>
  <si>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</si>
  <si>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</si>
  <si>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</si>
  <si>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</si>
  <si>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</si>
  <si>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</si>
  <si>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</si>
  <si>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</si>
  <si>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</si>
  <si>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</si>
  <si>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</si>
  <si>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</si>
  <si>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</si>
  <si>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</si>
  <si>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</si>
  <si>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</si>
  <si>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</si>
  <si>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</si>
  <si>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</si>
  <si>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</si>
  <si>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</si>
  <si>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</si>
  <si>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</si>
  <si>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</si>
  <si>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</si>
  <si>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</si>
  <si>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</si>
  <si>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</si>
  <si>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</si>
  <si>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</si>
  <si>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</si>
  <si>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</si>
  <si>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</si>
  <si>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</si>
  <si>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</si>
  <si>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</si>
  <si>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</si>
  <si>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</si>
  <si>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</si>
  <si>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</si>
  <si>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</si>
  <si>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</si>
  <si>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</si>
  <si>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</si>
  <si>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</si>
  <si>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</si>
  <si>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</si>
  <si>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</si>
  <si>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</si>
  <si>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</si>
  <si>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</si>
  <si>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</si>
  <si>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</si>
  <si>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</si>
  <si>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</si>
  <si>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</si>
  <si>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</si>
  <si>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</si>
  <si>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</si>
  <si>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</si>
  <si>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</si>
  <si>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</si>
  <si>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</si>
  <si>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</si>
  <si>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</si>
  <si>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</si>
  <si>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</si>
  <si>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</si>
  <si>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</si>
  <si>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</si>
  <si>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</si>
  <si>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</si>
  <si>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</si>
  <si>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</si>
  <si>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</si>
  <si>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</si>
  <si>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</si>
  <si>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</si>
  <si>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</si>
  <si>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</si>
  <si>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</si>
  <si>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</si>
  <si>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</si>
  <si>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</si>
  <si>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</si>
  <si>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</si>
  <si>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</si>
  <si>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</si>
  <si>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</si>
  <si>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</si>
  <si>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</si>
  <si>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</si>
  <si>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</si>
  <si>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</si>
  <si>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</si>
  <si>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</si>
  <si>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</si>
  <si>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</si>
  <si>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</si>
  <si>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</si>
  <si>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</si>
  <si>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</si>
  <si>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</si>
  <si>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</si>
  <si>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</si>
  <si>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</si>
  <si>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</si>
  <si>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</si>
  <si>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</si>
  <si>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</si>
  <si>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</si>
  <si>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</si>
  <si>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</si>
  <si>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</si>
  <si>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</si>
  <si>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</si>
  <si>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</si>
  <si>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</si>
  <si>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</si>
  <si>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</si>
  <si>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</si>
  <si>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</si>
  <si>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</si>
  <si>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</si>
  <si>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</si>
  <si>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</si>
  <si>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</si>
  <si>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</si>
  <si>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</si>
  <si>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</si>
  <si>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</si>
  <si>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</si>
  <si>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</si>
  <si>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</si>
  <si>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</si>
  <si>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</si>
  <si>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</si>
  <si>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</si>
  <si>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</si>
  <si>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</si>
  <si>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</si>
  <si>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</si>
  <si>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</si>
  <si>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</si>
  <si>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</si>
  <si>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</si>
  <si>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</si>
  <si>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</si>
  <si>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</si>
  <si>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</si>
  <si>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</si>
  <si>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</si>
  <si>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</si>
  <si>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</si>
  <si>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</si>
  <si>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</si>
  <si>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</si>
  <si>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</si>
  <si>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</si>
  <si>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</si>
  <si>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</si>
  <si>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</si>
  <si>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</si>
  <si>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</si>
  <si>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</si>
  <si>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</si>
  <si>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</si>
  <si>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</si>
  <si>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</si>
  <si>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</si>
  <si>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</si>
  <si>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</si>
  <si>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</si>
  <si>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</si>
  <si>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</si>
  <si>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</si>
  <si>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</si>
  <si>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</si>
  <si>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</si>
  <si>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</si>
  <si>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</si>
  <si>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</si>
  <si>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</si>
  <si>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</si>
  <si>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</si>
  <si>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</si>
  <si>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</si>
  <si>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</si>
  <si>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</si>
  <si>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</si>
  <si>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</si>
  <si>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</si>
  <si>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</si>
  <si>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</si>
  <si>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</si>
  <si>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</si>
  <si>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</si>
  <si>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</si>
  <si>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</si>
  <si>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</si>
  <si>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</si>
  <si>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</si>
  <si>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</si>
  <si>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</si>
  <si>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</si>
  <si>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</si>
  <si>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</si>
  <si>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</si>
  <si>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</si>
  <si>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</si>
  <si>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</si>
  <si>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</si>
  <si>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</si>
  <si>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</si>
  <si>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</si>
  <si>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</si>
  <si>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</si>
  <si>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</si>
  <si>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</si>
  <si>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</si>
  <si>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</si>
  <si>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</si>
  <si>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</si>
  <si>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</si>
  <si>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</si>
  <si>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</si>
  <si>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</si>
  <si>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</si>
  <si>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</si>
  <si>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</si>
  <si>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</si>
  <si>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</si>
  <si>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</si>
  <si>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</si>
  <si>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</si>
  <si>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</si>
  <si>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</si>
  <si>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</si>
  <si>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</si>
  <si>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</si>
  <si>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</si>
  <si>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</si>
  <si>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</si>
  <si>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</si>
  <si>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</si>
  <si>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</si>
  <si>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</si>
  <si>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</si>
  <si>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</si>
  <si>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</si>
  <si>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</si>
  <si>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</si>
  <si>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</si>
  <si>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</si>
  <si>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</si>
  <si>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</si>
  <si>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</si>
  <si>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</si>
  <si>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</si>
  <si>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</si>
  <si>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</si>
  <si>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</si>
  <si>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</si>
  <si>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</si>
  <si>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</si>
  <si>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</si>
  <si>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</si>
  <si>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</si>
  <si>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</si>
  <si>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</si>
  <si>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</si>
  <si>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</si>
  <si>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</si>
  <si>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</si>
  <si>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</si>
  <si>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</si>
  <si>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</si>
  <si>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</si>
  <si>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</si>
  <si>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</si>
  <si>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</si>
  <si>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</si>
  <si>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</si>
  <si>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</si>
  <si>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</si>
  <si>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</si>
  <si>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</si>
  <si>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</si>
  <si>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</si>
  <si>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</si>
  <si>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</si>
  <si>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</si>
  <si>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</si>
  <si>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</si>
  <si>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</si>
  <si>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</si>
  <si>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</si>
  <si>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</si>
  <si>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</si>
  <si>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</si>
  <si>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</si>
  <si>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</si>
  <si>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</si>
  <si>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</si>
  <si>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</si>
  <si>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</si>
  <si>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</si>
  <si>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</si>
  <si>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</si>
  <si>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</si>
  <si>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</si>
  <si>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</si>
  <si>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</si>
  <si>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</si>
  <si>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</si>
  <si>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</si>
  <si>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</si>
  <si>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</si>
  <si>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</si>
  <si>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</si>
  <si>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</si>
  <si>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</si>
  <si>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</si>
  <si>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</si>
  <si>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</si>
  <si>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</si>
  <si>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</si>
  <si>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</si>
  <si>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</si>
  <si>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</si>
  <si>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</si>
  <si>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</si>
  <si>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</si>
  <si>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</si>
  <si>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</si>
  <si>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</si>
  <si>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</si>
  <si>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</si>
  <si>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</si>
  <si>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</si>
  <si>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</si>
  <si>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</si>
  <si>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</si>
  <si>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</si>
  <si>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</si>
  <si>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</si>
  <si>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</si>
  <si>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</si>
  <si>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</si>
  <si>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</si>
  <si>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</si>
  <si>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</si>
  <si>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</si>
  <si>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</si>
  <si>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</si>
  <si>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</si>
  <si>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</si>
  <si>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</si>
  <si>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</si>
  <si>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</si>
  <si>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</si>
  <si>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</si>
  <si>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</si>
  <si>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</si>
  <si>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</si>
  <si>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</si>
  <si>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</si>
  <si>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</si>
  <si>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</si>
  <si>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</si>
  <si>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</si>
  <si>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</si>
  <si>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</si>
  <si>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</si>
  <si>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</si>
  <si>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</si>
  <si>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</si>
  <si>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</si>
  <si>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</si>
  <si>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</si>
  <si>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</si>
  <si>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</si>
  <si>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</si>
  <si>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</si>
  <si>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</si>
  <si>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</si>
  <si>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</si>
  <si>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</si>
  <si>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</si>
  <si>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IVA INCLUSA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</si>
</sst>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2" fillId="0" borderId="24" xfId="0" applyFont="1" applyBorder="1"/>
    <xf numFmtId="14" fontId="1" fillId="0" borderId="9" xfId="0" applyNumberFormat="1" applyFont="1" applyBorder="1"/>
    <xf numFmtId="14" fontId="1" fillId="0" borderId="13" xfId="0" applyNumberFormat="1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I14" sqref="I1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4" width="15.6640625" customWidth="1"/>
    <col min="5" max="5" width="89.6640625" bestFit="1" customWidth="1"/>
    <col min="6" max="6" width="5.5546875" customWidth="1"/>
    <col min="7" max="7" width="14.6640625" bestFit="1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61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61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655</v>
      </c>
      <c r="E3" s="2" t="s">
        <v>5</v>
      </c>
      <c r="F3" s="4" t="s">
        <v>6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7</v>
      </c>
      <c r="B4" s="1" t="s">
        <v>8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2.75" customHeight="1" x14ac:dyDescent="0.3">
      <c r="A5" s="1" t="s">
        <v>9</v>
      </c>
      <c r="B5" s="1" t="s">
        <v>10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12.75" customHeight="1" x14ac:dyDescent="0.3">
      <c r="A6" s="1" t="s">
        <v>11</v>
      </c>
      <c r="B6" s="1" t="s">
        <v>12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12.75" customHeight="1" x14ac:dyDescent="0.3">
      <c r="A7" s="1" t="s">
        <v>13</v>
      </c>
      <c r="B7" s="1" t="s">
        <v>14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2.75" customHeight="1" x14ac:dyDescent="0.3">
      <c r="A8" s="1" t="s">
        <v>15</v>
      </c>
      <c r="B8" s="1" t="s">
        <v>16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12.75" customHeight="1" x14ac:dyDescent="0.3">
      <c r="A9" s="1" t="s">
        <v>17</v>
      </c>
      <c r="B9" s="1" t="s">
        <v>18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12.75" customHeight="1" x14ac:dyDescent="0.3">
      <c r="A10" s="1" t="s">
        <v>19</v>
      </c>
      <c r="B10" s="1" t="s">
        <v>20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12.75" customHeight="1" x14ac:dyDescent="0.3">
      <c r="A11" s="1" t="s">
        <v>21</v>
      </c>
      <c r="B11" s="1" t="s">
        <v>22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12.75" customHeight="1" x14ac:dyDescent="0.3">
      <c r="A12" s="1" t="s">
        <v>23</v>
      </c>
      <c r="B12" s="1" t="s">
        <v>24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12.75" customHeight="1" x14ac:dyDescent="0.3">
      <c r="A13" s="1" t="s">
        <v>25</v>
      </c>
      <c r="B13" s="1" t="s">
        <v>26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12.75" customHeight="1" x14ac:dyDescent="0.3">
      <c r="A14" s="1" t="s">
        <v>27</v>
      </c>
      <c r="B14" s="1" t="s">
        <v>28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2.75" customHeight="1" x14ac:dyDescent="0.3">
      <c r="A15" s="1" t="s">
        <v>29</v>
      </c>
      <c r="B15" s="1" t="s">
        <v>30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customHeight="1" x14ac:dyDescent="0.3">
      <c r="A16" s="1" t="s">
        <v>31</v>
      </c>
      <c r="B16" s="1" t="s">
        <v>32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 x14ac:dyDescent="0.3">
      <c r="A17" s="1" t="s">
        <v>33</v>
      </c>
      <c r="B17" s="1" t="s">
        <v>34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 x14ac:dyDescent="0.3">
      <c r="A18" s="1" t="s">
        <v>35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 x14ac:dyDescent="0.3">
      <c r="A19" s="1" t="s">
        <v>36</v>
      </c>
      <c r="B19" s="1" t="s">
        <v>37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3">
      <c r="A20" s="1" t="s">
        <v>38</v>
      </c>
      <c r="B20" s="1" t="s">
        <v>39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3">
      <c r="A21" s="1" t="s">
        <v>40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3">
      <c r="A22" s="1" t="s">
        <v>41</v>
      </c>
      <c r="B22" s="1" t="s">
        <v>42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3">
      <c r="A23" s="1" t="s">
        <v>43</v>
      </c>
      <c r="B23" s="1" t="s">
        <v>44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3">
      <c r="A24" s="1" t="s">
        <v>45</v>
      </c>
      <c r="B24" s="1" t="s">
        <v>46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3">
      <c r="A25" s="1" t="s">
        <v>47</v>
      </c>
      <c r="B25" s="1" t="s">
        <v>44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 x14ac:dyDescent="0.3">
      <c r="A26" s="1" t="s">
        <v>48</v>
      </c>
      <c r="B26" s="1" t="s">
        <v>49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 x14ac:dyDescent="0.3">
      <c r="A27" s="1" t="s">
        <v>50</v>
      </c>
      <c r="B27" s="1" t="s">
        <v>44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 x14ac:dyDescent="0.3">
      <c r="A28" s="1" t="s">
        <v>51</v>
      </c>
      <c r="B28" s="1" t="s">
        <v>52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3">
      <c r="A29" s="1" t="s">
        <v>53</v>
      </c>
      <c r="B29" s="1" t="s">
        <v>54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3">
      <c r="A30" s="1" t="s">
        <v>55</v>
      </c>
      <c r="B30" s="1" t="s">
        <v>56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3">
      <c r="A31" s="1" t="s">
        <v>57</v>
      </c>
      <c r="B31" s="1" t="s">
        <v>58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3">
      <c r="A32" s="1" t="s">
        <v>59</v>
      </c>
      <c r="B32" s="1" t="s">
        <v>44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3">
      <c r="A33" s="1" t="s">
        <v>60</v>
      </c>
      <c r="B33" s="1" t="s">
        <v>61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3">
      <c r="A34" s="1" t="s">
        <v>62</v>
      </c>
      <c r="B34" s="1" t="s">
        <v>63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3">
      <c r="A35" s="1" t="s">
        <v>64</v>
      </c>
      <c r="B35" s="1" t="s">
        <v>65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3">
      <c r="A36" s="1" t="s">
        <v>66</v>
      </c>
      <c r="B36" s="1" t="s">
        <v>63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3">
      <c r="A37" s="1" t="s">
        <v>67</v>
      </c>
      <c r="B37" s="1" t="s">
        <v>68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3">
      <c r="A38" s="1" t="s">
        <v>69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3">
      <c r="A39" s="1" t="s">
        <v>70</v>
      </c>
      <c r="B39" s="1" t="s">
        <v>71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3">
      <c r="A40" s="1" t="s">
        <v>72</v>
      </c>
      <c r="B40" s="1" t="s">
        <v>73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3">
      <c r="A41" s="1" t="s">
        <v>74</v>
      </c>
      <c r="B41" s="1" t="s">
        <v>75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3">
      <c r="A42" s="1" t="s">
        <v>76</v>
      </c>
      <c r="B42" s="1" t="s">
        <v>77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3">
      <c r="A43" s="1" t="s">
        <v>78</v>
      </c>
      <c r="B43" s="1" t="s">
        <v>79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3">
      <c r="A44" s="1" t="s">
        <v>80</v>
      </c>
      <c r="B44" s="1" t="s">
        <v>81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3">
      <c r="A45" s="1" t="s">
        <v>82</v>
      </c>
      <c r="B45" s="1" t="s">
        <v>81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3">
      <c r="A46" s="1" t="s">
        <v>83</v>
      </c>
      <c r="B46" s="1" t="s">
        <v>84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3">
      <c r="A47" s="1" t="s">
        <v>85</v>
      </c>
      <c r="B47" s="1" t="s">
        <v>79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3">
      <c r="A48" s="1" t="s">
        <v>86</v>
      </c>
      <c r="B48" s="1" t="s">
        <v>87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3">
      <c r="A49" s="1" t="s">
        <v>88</v>
      </c>
      <c r="B49" s="1" t="s">
        <v>89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3">
      <c r="A50" s="1" t="s">
        <v>90</v>
      </c>
      <c r="B50" s="1" t="s">
        <v>91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3">
      <c r="A51" s="1" t="s">
        <v>92</v>
      </c>
      <c r="B51" s="1" t="s">
        <v>93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3">
      <c r="A52" s="1" t="s">
        <v>94</v>
      </c>
      <c r="B52" s="1" t="s">
        <v>93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3">
      <c r="A53" s="1" t="s">
        <v>95</v>
      </c>
      <c r="B53" s="1" t="s">
        <v>96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3">
      <c r="A54" s="1" t="s">
        <v>97</v>
      </c>
      <c r="B54" s="1" t="s">
        <v>98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3">
      <c r="A55" s="1" t="s">
        <v>99</v>
      </c>
      <c r="B55" s="1" t="s">
        <v>100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3">
      <c r="A56" s="1" t="s">
        <v>101</v>
      </c>
      <c r="B56" s="1" t="s">
        <v>96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3">
      <c r="A57" s="1" t="s">
        <v>102</v>
      </c>
      <c r="B57" s="1" t="s">
        <v>103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3">
      <c r="A58" s="1" t="s">
        <v>104</v>
      </c>
      <c r="B58" s="1" t="s">
        <v>96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3">
      <c r="A59" s="1" t="s">
        <v>105</v>
      </c>
      <c r="B59" s="1" t="s">
        <v>98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3">
      <c r="A60" s="1" t="s">
        <v>106</v>
      </c>
      <c r="B60" s="1" t="s">
        <v>103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3">
      <c r="A61" s="1" t="s">
        <v>107</v>
      </c>
      <c r="B61" s="1" t="s">
        <v>108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3">
      <c r="A62" s="1" t="s">
        <v>109</v>
      </c>
      <c r="B62" s="1" t="s">
        <v>96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3">
      <c r="A63" s="1" t="s">
        <v>110</v>
      </c>
      <c r="B63" s="1" t="s">
        <v>111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3">
      <c r="A64" s="1" t="s">
        <v>112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3">
      <c r="A65" s="1" t="s">
        <v>113</v>
      </c>
      <c r="B65" s="1" t="s">
        <v>114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3">
      <c r="A66" s="1" t="s">
        <v>115</v>
      </c>
      <c r="B66" s="1" t="s">
        <v>116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3">
      <c r="A67" s="1" t="s">
        <v>117</v>
      </c>
      <c r="B67" s="1" t="s">
        <v>118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3">
      <c r="A68" s="1" t="s">
        <v>119</v>
      </c>
      <c r="B68" s="1" t="s">
        <v>120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3">
      <c r="A69" s="1" t="s">
        <v>121</v>
      </c>
      <c r="B69" s="1" t="s">
        <v>122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3">
      <c r="A70" s="1" t="s">
        <v>123</v>
      </c>
      <c r="B70" s="1" t="s">
        <v>124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3">
      <c r="A71" s="1" t="s">
        <v>125</v>
      </c>
      <c r="B71" s="1" t="s">
        <v>126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3">
      <c r="A72" s="1" t="s">
        <v>127</v>
      </c>
      <c r="B72" s="1" t="s">
        <v>128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3">
      <c r="A73" s="1" t="s">
        <v>129</v>
      </c>
      <c r="B73" s="1" t="s">
        <v>130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3">
      <c r="A74" s="1" t="s">
        <v>131</v>
      </c>
      <c r="B74" s="1" t="s">
        <v>132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3">
      <c r="A75" s="1" t="s">
        <v>133</v>
      </c>
      <c r="B75" s="1" t="s">
        <v>132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3">
      <c r="A76" s="1" t="s">
        <v>134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3">
      <c r="A77" s="1" t="s">
        <v>135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3">
      <c r="A78" s="1" t="s">
        <v>136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3">
      <c r="A79" s="1" t="s">
        <v>137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3">
      <c r="A80" s="1" t="s">
        <v>138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3">
      <c r="A81" s="1" t="s">
        <v>139</v>
      </c>
      <c r="B81" s="1" t="s">
        <v>140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3">
      <c r="A82" s="1" t="s">
        <v>141</v>
      </c>
      <c r="B82" s="1" t="s">
        <v>142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3">
      <c r="A83" s="1" t="s">
        <v>143</v>
      </c>
      <c r="B83" s="1" t="s">
        <v>142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3">
      <c r="A84" s="1" t="s">
        <v>144</v>
      </c>
      <c r="B84" s="1" t="s">
        <v>142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3">
      <c r="A85" s="1" t="s">
        <v>145</v>
      </c>
      <c r="B85" s="1" t="s">
        <v>142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3">
      <c r="A86" s="1" t="s">
        <v>146</v>
      </c>
      <c r="B86" s="1" t="s">
        <v>142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3">
      <c r="A87" s="1" t="s">
        <v>147</v>
      </c>
      <c r="B87" s="1" t="s">
        <v>148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3">
      <c r="A88" s="1" t="s">
        <v>149</v>
      </c>
      <c r="B88" s="1" t="s">
        <v>148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3">
      <c r="A89" s="1" t="s">
        <v>150</v>
      </c>
      <c r="B89" s="1" t="s">
        <v>148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3">
      <c r="A90" s="1" t="s">
        <v>151</v>
      </c>
      <c r="B90" s="1" t="s">
        <v>152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3">
      <c r="A91" s="1" t="s">
        <v>153</v>
      </c>
      <c r="B91" s="1" t="s">
        <v>154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3">
      <c r="A92" s="1" t="s">
        <v>155</v>
      </c>
      <c r="B92" s="1" t="s">
        <v>156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3">
      <c r="A93" s="1" t="s">
        <v>157</v>
      </c>
      <c r="B93" s="1" t="s">
        <v>158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3">
      <c r="A94" s="1" t="s">
        <v>159</v>
      </c>
      <c r="B94" s="1" t="s">
        <v>160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3">
      <c r="A95" s="1" t="s">
        <v>161</v>
      </c>
      <c r="B95" s="1" t="s">
        <v>160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3">
      <c r="A96" s="1" t="s">
        <v>162</v>
      </c>
      <c r="B96" s="1" t="s">
        <v>160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3">
      <c r="A97" s="1" t="s">
        <v>163</v>
      </c>
      <c r="B97" s="1" t="s">
        <v>160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3">
      <c r="A98" s="1" t="s">
        <v>164</v>
      </c>
      <c r="B98" s="1" t="s">
        <v>160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3">
      <c r="A99" s="1" t="s">
        <v>165</v>
      </c>
      <c r="B99" s="1" t="s">
        <v>132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3">
      <c r="A100" s="1" t="s">
        <v>166</v>
      </c>
      <c r="B100" s="1" t="s">
        <v>132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3">
      <c r="A101" s="1" t="s">
        <v>167</v>
      </c>
      <c r="B101" s="1" t="s">
        <v>168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3">
      <c r="A102" s="1" t="s">
        <v>169</v>
      </c>
      <c r="B102" s="1" t="s">
        <v>170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3">
      <c r="A103" s="1" t="s">
        <v>171</v>
      </c>
      <c r="B103" s="1" t="s">
        <v>172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3">
      <c r="A104" s="1" t="s">
        <v>173</v>
      </c>
      <c r="B104" s="1" t="s">
        <v>174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3">
      <c r="A105" s="1" t="s">
        <v>175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3">
      <c r="A106" s="1" t="s">
        <v>176</v>
      </c>
      <c r="B106" s="1" t="s">
        <v>177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3">
      <c r="A107" s="1" t="s">
        <v>178</v>
      </c>
      <c r="B107" s="1" t="s">
        <v>179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3">
      <c r="A108" s="1" t="s">
        <v>180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3">
      <c r="A109" s="1" t="s">
        <v>181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3">
      <c r="A110" s="1" t="s">
        <v>182</v>
      </c>
      <c r="B110" s="1" t="s">
        <v>183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3">
      <c r="A111" s="1" t="s">
        <v>184</v>
      </c>
      <c r="B111" s="1" t="s">
        <v>183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3">
      <c r="A112" s="1" t="s">
        <v>185</v>
      </c>
      <c r="B112" s="1" t="s">
        <v>186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3">
      <c r="A113" s="1" t="s">
        <v>187</v>
      </c>
      <c r="B113" s="1" t="s">
        <v>188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3">
      <c r="A114" s="1" t="s">
        <v>189</v>
      </c>
      <c r="B114" s="1" t="s">
        <v>190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3">
      <c r="A115" s="1" t="s">
        <v>191</v>
      </c>
      <c r="B115" s="1" t="s">
        <v>192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3">
      <c r="A116" s="1" t="s">
        <v>193</v>
      </c>
      <c r="B116" s="1" t="s">
        <v>192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3">
      <c r="A117" s="1" t="s">
        <v>194</v>
      </c>
      <c r="B117" s="1" t="s">
        <v>195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3">
      <c r="A118" s="1" t="s">
        <v>196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3">
      <c r="A119" s="1" t="s">
        <v>197</v>
      </c>
      <c r="B119" s="1" t="s">
        <v>198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3">
      <c r="A120" s="1" t="s">
        <v>199</v>
      </c>
      <c r="B120" s="1" t="s">
        <v>200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3">
      <c r="A121" s="1" t="s">
        <v>201</v>
      </c>
      <c r="B121" s="1" t="s">
        <v>198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3">
      <c r="A122" s="1" t="s">
        <v>202</v>
      </c>
      <c r="B122" s="1" t="s">
        <v>203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3">
      <c r="A123" s="1" t="s">
        <v>204</v>
      </c>
      <c r="B123" s="1" t="s">
        <v>205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3">
      <c r="A124" s="1" t="s">
        <v>206</v>
      </c>
      <c r="B124" s="1" t="s">
        <v>207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3">
      <c r="A125" s="1" t="s">
        <v>208</v>
      </c>
      <c r="B125" s="1" t="s">
        <v>209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3">
      <c r="A126" s="1" t="s">
        <v>210</v>
      </c>
      <c r="B126" s="1" t="s">
        <v>211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3">
      <c r="A127" s="1" t="s">
        <v>212</v>
      </c>
      <c r="B127" s="1" t="s">
        <v>211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3">
      <c r="A128" s="1" t="s">
        <v>213</v>
      </c>
      <c r="B128" s="1" t="s">
        <v>205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3">
      <c r="A129" s="1" t="s">
        <v>214</v>
      </c>
      <c r="B129" s="1" t="s">
        <v>215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3">
      <c r="A130" s="1" t="s">
        <v>216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3">
      <c r="A131" s="1" t="s">
        <v>217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3">
      <c r="A132" s="1" t="s">
        <v>218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3">
      <c r="A133" s="1" t="s">
        <v>219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3">
      <c r="A134" s="1" t="s">
        <v>220</v>
      </c>
      <c r="B134" s="1" t="s">
        <v>132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3">
      <c r="A135" s="1" t="s">
        <v>221</v>
      </c>
      <c r="B135" s="1" t="s">
        <v>222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3">
      <c r="A136" s="1" t="s">
        <v>223</v>
      </c>
      <c r="B136" s="1" t="s">
        <v>224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3">
      <c r="A137" s="1" t="s">
        <v>225</v>
      </c>
      <c r="B137" s="1" t="s">
        <v>224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3">
      <c r="A138" s="1" t="s">
        <v>226</v>
      </c>
      <c r="B138" s="1" t="s">
        <v>222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3">
      <c r="A139" s="1" t="s">
        <v>227</v>
      </c>
      <c r="B139" s="1" t="s">
        <v>224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3">
      <c r="A140" s="1" t="s">
        <v>228</v>
      </c>
      <c r="B140" s="1" t="s">
        <v>224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3">
      <c r="A141" s="1" t="s">
        <v>229</v>
      </c>
      <c r="B141" s="1" t="s">
        <v>230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3">
      <c r="A142" s="1" t="s">
        <v>231</v>
      </c>
      <c r="B142" s="1" t="s">
        <v>222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3">
      <c r="A143" s="1" t="s">
        <v>232</v>
      </c>
      <c r="B143" s="1" t="s">
        <v>224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3">
      <c r="A144" s="1" t="s">
        <v>233</v>
      </c>
      <c r="B144" s="1" t="s">
        <v>224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3">
      <c r="A145" s="1" t="s">
        <v>234</v>
      </c>
      <c r="B145" s="1" t="s">
        <v>230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3">
      <c r="A146" s="1" t="s">
        <v>235</v>
      </c>
      <c r="B146" s="1" t="s">
        <v>224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3">
      <c r="A147" s="1" t="s">
        <v>236</v>
      </c>
      <c r="B147" s="1" t="s">
        <v>237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3">
      <c r="A148" s="1" t="s">
        <v>238</v>
      </c>
      <c r="B148" s="1" t="s">
        <v>224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3">
      <c r="A149" s="1" t="s">
        <v>239</v>
      </c>
      <c r="B149" s="1" t="s">
        <v>224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3">
      <c r="A150" s="1" t="s">
        <v>240</v>
      </c>
      <c r="B150" s="1" t="s">
        <v>222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3">
      <c r="A151" s="1" t="s">
        <v>241</v>
      </c>
      <c r="B151" s="1" t="s">
        <v>224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 t="s">
        <v>242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3">
      <c r="A153" s="1" t="s">
        <v>243</v>
      </c>
      <c r="B153" s="1" t="s">
        <v>244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3">
      <c r="A154" s="1" t="s">
        <v>245</v>
      </c>
      <c r="B154" s="1" t="s">
        <v>246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3">
      <c r="A155" s="1" t="s">
        <v>247</v>
      </c>
      <c r="B155" s="1" t="s">
        <v>246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3">
      <c r="A156" s="1" t="s">
        <v>248</v>
      </c>
      <c r="B156" s="1" t="s">
        <v>246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3">
      <c r="A157" s="1" t="s">
        <v>249</v>
      </c>
      <c r="B157" s="1" t="s">
        <v>246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3">
      <c r="A158" s="1" t="s">
        <v>250</v>
      </c>
      <c r="B158" s="1" t="s">
        <v>246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3">
      <c r="A159" s="1" t="s">
        <v>251</v>
      </c>
      <c r="B159" s="1" t="s">
        <v>246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3">
      <c r="A160" s="1" t="s">
        <v>252</v>
      </c>
      <c r="B160" s="1" t="s">
        <v>253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3">
      <c r="A161" s="1" t="s">
        <v>254</v>
      </c>
      <c r="B161" s="1" t="s">
        <v>255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3">
      <c r="A162" s="1" t="s">
        <v>256</v>
      </c>
      <c r="B162" s="1" t="s">
        <v>257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3">
      <c r="A163" s="1" t="s">
        <v>258</v>
      </c>
      <c r="B163" s="1" t="s">
        <v>259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3">
      <c r="A164" s="1" t="s">
        <v>260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3">
      <c r="A165" s="1" t="s">
        <v>261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3">
      <c r="A166" s="1" t="s">
        <v>262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3">
      <c r="A167" s="1" t="s">
        <v>263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3">
      <c r="A168" s="1" t="s">
        <v>264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3">
      <c r="A169" s="1" t="s">
        <v>265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3">
      <c r="A170" s="1" t="s">
        <v>266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3">
      <c r="A171" s="1" t="s">
        <v>267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3">
      <c r="A172" s="1" t="s">
        <v>268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3">
      <c r="A173" s="1" t="s">
        <v>269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3">
      <c r="A174" s="1" t="s">
        <v>270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3">
      <c r="A175" s="1" t="s">
        <v>271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3">
      <c r="A176" s="1" t="s">
        <v>272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3">
      <c r="A177" s="1" t="s">
        <v>273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3">
      <c r="A178" s="1" t="s">
        <v>274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3">
      <c r="A179" s="1" t="s">
        <v>275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3">
      <c r="A180" s="1" t="s">
        <v>276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3">
      <c r="A181" s="1" t="s">
        <v>277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3">
      <c r="A182" s="1" t="s">
        <v>278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3">
      <c r="A183" s="1" t="s">
        <v>279</v>
      </c>
      <c r="B183" s="1" t="s">
        <v>132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3">
      <c r="A184" s="1" t="s">
        <v>280</v>
      </c>
      <c r="B184" s="1" t="s">
        <v>132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3">
      <c r="A185" s="1" t="s">
        <v>281</v>
      </c>
      <c r="B185" s="1" t="s">
        <v>132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3">
      <c r="A186" s="1" t="s">
        <v>282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3">
      <c r="A187" s="1" t="s">
        <v>283</v>
      </c>
      <c r="B187" s="1" t="s">
        <v>284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3">
      <c r="A188" s="1" t="s">
        <v>285</v>
      </c>
      <c r="B188" s="1" t="s">
        <v>286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3">
      <c r="A189" s="1" t="s">
        <v>287</v>
      </c>
      <c r="B189" s="1" t="s">
        <v>286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3">
      <c r="A190" s="1" t="s">
        <v>288</v>
      </c>
      <c r="B190" s="1" t="s">
        <v>286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3">
      <c r="A191" s="1" t="s">
        <v>289</v>
      </c>
      <c r="B191" s="1" t="s">
        <v>290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3">
      <c r="A192" s="1" t="s">
        <v>291</v>
      </c>
      <c r="B192" s="1" t="s">
        <v>290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3">
      <c r="A193" s="1" t="s">
        <v>292</v>
      </c>
      <c r="B193" s="1" t="s">
        <v>290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3">
      <c r="A194" s="1" t="s">
        <v>293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3">
      <c r="A195" s="1" t="s">
        <v>294</v>
      </c>
      <c r="B195" s="1" t="s">
        <v>295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3">
      <c r="A196" s="1" t="s">
        <v>296</v>
      </c>
      <c r="B196" s="1" t="s">
        <v>295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3">
      <c r="A197" s="1" t="s">
        <v>297</v>
      </c>
      <c r="B197" s="1" t="s">
        <v>298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3">
      <c r="A198" s="1" t="s">
        <v>299</v>
      </c>
      <c r="B198" s="1" t="s">
        <v>298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3">
      <c r="A199" s="1" t="s">
        <v>300</v>
      </c>
      <c r="B199" s="1" t="s">
        <v>298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3">
      <c r="A200" s="1" t="s">
        <v>301</v>
      </c>
      <c r="B200" s="1" t="s">
        <v>298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3">
      <c r="A201" s="1" t="s">
        <v>302</v>
      </c>
      <c r="B201" s="1" t="s">
        <v>298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3">
      <c r="A202" s="1" t="s">
        <v>303</v>
      </c>
      <c r="B202" s="1" t="s">
        <v>298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3">
      <c r="A203" s="1" t="s">
        <v>304</v>
      </c>
      <c r="B203" s="1" t="s">
        <v>298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3">
      <c r="A204" s="1" t="s">
        <v>305</v>
      </c>
      <c r="B204" s="1" t="s">
        <v>298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3">
      <c r="A205" s="1" t="s">
        <v>306</v>
      </c>
      <c r="B205" s="1" t="s">
        <v>298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3">
      <c r="A206" s="1" t="s">
        <v>307</v>
      </c>
      <c r="B206" s="1" t="s">
        <v>298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3">
      <c r="A207" s="1" t="s">
        <v>308</v>
      </c>
      <c r="B207" s="1" t="s">
        <v>298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3">
      <c r="A208" s="1" t="s">
        <v>309</v>
      </c>
      <c r="B208" s="1" t="s">
        <v>298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3">
      <c r="A209" s="1" t="s">
        <v>310</v>
      </c>
      <c r="B209" s="1" t="s">
        <v>298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3">
      <c r="A210" s="1" t="s">
        <v>311</v>
      </c>
      <c r="B210" s="1" t="s">
        <v>298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3">
      <c r="A211" s="1" t="s">
        <v>312</v>
      </c>
      <c r="B211" s="1" t="s">
        <v>298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3">
      <c r="A212" s="1" t="s">
        <v>313</v>
      </c>
      <c r="B212" s="1" t="s">
        <v>298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3">
      <c r="A213" s="1" t="s">
        <v>314</v>
      </c>
      <c r="B213" s="1" t="s">
        <v>298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3">
      <c r="A214" s="1" t="s">
        <v>315</v>
      </c>
      <c r="B214" s="1" t="s">
        <v>298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3">
      <c r="A215" s="1" t="s">
        <v>316</v>
      </c>
      <c r="B215" s="1" t="s">
        <v>317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3">
      <c r="A216" s="1" t="s">
        <v>318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3">
      <c r="A217" s="1" t="s">
        <v>319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3">
      <c r="A218" s="1" t="s">
        <v>320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3">
      <c r="A219" s="1" t="s">
        <v>321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3">
      <c r="A220" s="1" t="s">
        <v>322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3">
      <c r="A221" s="1" t="s">
        <v>323</v>
      </c>
      <c r="B221" s="1" t="s">
        <v>324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3">
      <c r="A222" s="1" t="s">
        <v>323</v>
      </c>
      <c r="B222" s="1" t="s">
        <v>325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3">
      <c r="A223" s="1" t="s">
        <v>326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3">
      <c r="A224" s="1" t="s">
        <v>327</v>
      </c>
      <c r="B224" s="1" t="s">
        <v>328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3">
      <c r="A225" s="1" t="s">
        <v>329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3">
      <c r="A226" s="1" t="s">
        <v>330</v>
      </c>
      <c r="B226" s="1" t="s">
        <v>331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3">
      <c r="A227" s="1" t="s">
        <v>332</v>
      </c>
      <c r="B227" s="1" t="s">
        <v>298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3">
      <c r="A228" s="1" t="s">
        <v>333</v>
      </c>
      <c r="B228" s="1" t="s">
        <v>298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3">
      <c r="A229" s="1" t="s">
        <v>334</v>
      </c>
      <c r="B229" s="1" t="s">
        <v>298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3">
      <c r="A230" s="1" t="s">
        <v>335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3">
      <c r="A231" s="1" t="s">
        <v>336</v>
      </c>
      <c r="B231" s="1" t="s">
        <v>337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3">
      <c r="A232" s="1" t="s">
        <v>338</v>
      </c>
      <c r="B232" s="1" t="s">
        <v>337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3">
      <c r="A233" s="1" t="s">
        <v>339</v>
      </c>
      <c r="B233" s="1" t="s">
        <v>340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3">
      <c r="A234" s="1" t="s">
        <v>341</v>
      </c>
      <c r="B234" s="1" t="s">
        <v>340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3">
      <c r="A235" s="1" t="s">
        <v>342</v>
      </c>
      <c r="B235" s="1" t="s">
        <v>337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3">
      <c r="A236" s="1" t="s">
        <v>343</v>
      </c>
      <c r="B236" s="1" t="s">
        <v>344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3">
      <c r="A237" s="1" t="s">
        <v>345</v>
      </c>
      <c r="B237" s="1" t="s">
        <v>337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3">
      <c r="A238" s="1" t="s">
        <v>346</v>
      </c>
      <c r="B238" s="1" t="s">
        <v>337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3">
      <c r="A239" s="1" t="s">
        <v>347</v>
      </c>
      <c r="B239" s="1" t="s">
        <v>337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3">
      <c r="A240" s="1" t="s">
        <v>348</v>
      </c>
      <c r="B240" s="1" t="s">
        <v>337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3">
      <c r="A241" s="1" t="s">
        <v>349</v>
      </c>
      <c r="B241" s="1" t="s">
        <v>337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3">
      <c r="A242" s="1" t="s">
        <v>350</v>
      </c>
      <c r="B242" s="1" t="s">
        <v>337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3">
      <c r="A243" s="1" t="s">
        <v>351</v>
      </c>
      <c r="B243" s="1" t="s">
        <v>337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3">
      <c r="A244" s="1" t="s">
        <v>352</v>
      </c>
      <c r="B244" s="1" t="s">
        <v>132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3">
      <c r="A245" s="1" t="s">
        <v>353</v>
      </c>
      <c r="B245" s="1" t="s">
        <v>132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3">
      <c r="A246" s="1" t="s">
        <v>354</v>
      </c>
      <c r="B246" s="1" t="s">
        <v>355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3">
      <c r="A247" s="1" t="s">
        <v>356</v>
      </c>
      <c r="B247" s="1" t="s">
        <v>355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3">
      <c r="A248" s="1" t="s">
        <v>357</v>
      </c>
      <c r="B248" s="1" t="s">
        <v>355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3">
      <c r="A249" s="1" t="s">
        <v>358</v>
      </c>
      <c r="B249" s="1" t="s">
        <v>355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3">
      <c r="A250" s="1" t="s">
        <v>359</v>
      </c>
      <c r="B250" s="1" t="s">
        <v>355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3">
      <c r="A251" s="1" t="s">
        <v>360</v>
      </c>
      <c r="B251" s="1" t="s">
        <v>355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3">
      <c r="A252" s="1" t="s">
        <v>361</v>
      </c>
      <c r="B252" s="1" t="s">
        <v>355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3">
      <c r="A253" s="1" t="s">
        <v>362</v>
      </c>
      <c r="B253" s="1" t="s">
        <v>355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3">
      <c r="A254" s="1" t="s">
        <v>363</v>
      </c>
      <c r="B254" s="1" t="s">
        <v>355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3">
      <c r="A255" s="1" t="s">
        <v>364</v>
      </c>
      <c r="B255" s="1" t="s">
        <v>355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3">
      <c r="A256" s="1" t="s">
        <v>365</v>
      </c>
      <c r="B256" s="1" t="s">
        <v>355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3">
      <c r="A257" s="1" t="s">
        <v>366</v>
      </c>
      <c r="B257" s="1" t="s">
        <v>355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3">
      <c r="A258" s="1" t="s">
        <v>367</v>
      </c>
      <c r="B258" s="1" t="s">
        <v>355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3">
      <c r="A259" s="1" t="s">
        <v>368</v>
      </c>
      <c r="B259" s="1" t="s">
        <v>355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3">
      <c r="A260" s="1" t="s">
        <v>369</v>
      </c>
      <c r="B260" s="1" t="s">
        <v>355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3">
      <c r="A261" s="1" t="s">
        <v>370</v>
      </c>
      <c r="B261" s="1" t="s">
        <v>355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3">
      <c r="A262" s="1" t="s">
        <v>371</v>
      </c>
      <c r="B262" s="1" t="s">
        <v>355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3">
      <c r="A263" s="1" t="s">
        <v>372</v>
      </c>
      <c r="B263" s="1" t="s">
        <v>355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3">
      <c r="A264" s="1" t="s">
        <v>373</v>
      </c>
      <c r="B264" s="1" t="s">
        <v>355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3">
      <c r="A265" s="1" t="s">
        <v>374</v>
      </c>
      <c r="B265" s="1" t="s">
        <v>355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3">
      <c r="A266" s="1" t="s">
        <v>375</v>
      </c>
      <c r="B266" s="1" t="s">
        <v>355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3">
      <c r="A267" s="1" t="s">
        <v>376</v>
      </c>
      <c r="B267" s="1" t="s">
        <v>355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3">
      <c r="A268" s="1" t="s">
        <v>377</v>
      </c>
      <c r="B268" s="1" t="s">
        <v>355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3">
      <c r="A269" s="1" t="s">
        <v>378</v>
      </c>
      <c r="B269" s="1" t="s">
        <v>355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3">
      <c r="A270" s="1" t="s">
        <v>379</v>
      </c>
      <c r="B270" s="1" t="s">
        <v>355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3">
      <c r="A271" s="1" t="s">
        <v>380</v>
      </c>
      <c r="B271" s="1" t="s">
        <v>355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3">
      <c r="A272" s="1" t="s">
        <v>381</v>
      </c>
      <c r="B272" s="1" t="s">
        <v>355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3">
      <c r="A273" s="1" t="s">
        <v>382</v>
      </c>
      <c r="B273" s="1" t="s">
        <v>355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3">
      <c r="A274" s="1" t="s">
        <v>383</v>
      </c>
      <c r="B274" s="1" t="s">
        <v>355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3">
      <c r="A275" s="1" t="s">
        <v>384</v>
      </c>
      <c r="B275" s="1" t="s">
        <v>355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3">
      <c r="A276" s="1" t="s">
        <v>385</v>
      </c>
      <c r="B276" s="1" t="s">
        <v>355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3">
      <c r="A277" s="1" t="s">
        <v>386</v>
      </c>
      <c r="B277" s="1" t="s">
        <v>355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3">
      <c r="A278" s="1" t="s">
        <v>387</v>
      </c>
      <c r="B278" s="1" t="s">
        <v>355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3">
      <c r="A279" s="1" t="s">
        <v>388</v>
      </c>
      <c r="B279" s="1" t="s">
        <v>389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3">
      <c r="A280" s="1" t="s">
        <v>390</v>
      </c>
      <c r="B280" s="1" t="s">
        <v>389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3">
      <c r="A281" s="1" t="s">
        <v>391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3">
      <c r="A282" s="1" t="s">
        <v>392</v>
      </c>
      <c r="B282" s="1" t="s">
        <v>393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3">
      <c r="A283" s="1" t="s">
        <v>394</v>
      </c>
      <c r="B283" s="1" t="s">
        <v>395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3">
      <c r="A284" s="1" t="s">
        <v>396</v>
      </c>
      <c r="B284" s="1" t="s">
        <v>397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3">
      <c r="A285" s="1" t="s">
        <v>398</v>
      </c>
      <c r="B285" s="1" t="s">
        <v>399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3">
      <c r="A286" s="1" t="s">
        <v>400</v>
      </c>
      <c r="B286" s="1" t="s">
        <v>401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3">
      <c r="A287" s="1" t="s">
        <v>402</v>
      </c>
      <c r="B287" s="1" t="s">
        <v>403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3">
      <c r="A288" s="1" t="s">
        <v>404</v>
      </c>
      <c r="B288" s="1" t="s">
        <v>405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3">
      <c r="A289" s="1" t="s">
        <v>406</v>
      </c>
      <c r="B289" s="1" t="s">
        <v>407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3">
      <c r="A290" s="1" t="s">
        <v>408</v>
      </c>
      <c r="B290" s="1" t="s">
        <v>409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3">
      <c r="A291" s="1" t="s">
        <v>410</v>
      </c>
      <c r="B291" s="1" t="s">
        <v>411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3">
      <c r="A292" s="1" t="s">
        <v>412</v>
      </c>
      <c r="B292" s="1" t="s">
        <v>413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3">
      <c r="A293" s="1" t="s">
        <v>414</v>
      </c>
      <c r="B293" s="1" t="s">
        <v>415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3">
      <c r="A294" s="1" t="s">
        <v>416</v>
      </c>
      <c r="B294" s="1" t="s">
        <v>417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3">
      <c r="A295" s="1" t="s">
        <v>418</v>
      </c>
      <c r="B295" s="1" t="s">
        <v>419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3">
      <c r="A296" s="1" t="s">
        <v>420</v>
      </c>
      <c r="B296" s="1" t="s">
        <v>421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3">
      <c r="A297" s="1" t="s">
        <v>422</v>
      </c>
      <c r="B297" s="1" t="s">
        <v>423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3">
      <c r="A298" s="1" t="s">
        <v>424</v>
      </c>
      <c r="B298" s="1" t="s">
        <v>425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3">
      <c r="A299" s="1" t="s">
        <v>426</v>
      </c>
      <c r="B299" s="1" t="s">
        <v>427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3">
      <c r="A300" s="1" t="s">
        <v>428</v>
      </c>
      <c r="B300" s="1" t="s">
        <v>429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3">
      <c r="A301" s="1" t="s">
        <v>430</v>
      </c>
      <c r="B301" s="1" t="s">
        <v>431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3">
      <c r="A302" s="1" t="s">
        <v>432</v>
      </c>
      <c r="B302" s="1" t="s">
        <v>433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3">
      <c r="A303" s="1" t="s">
        <v>434</v>
      </c>
      <c r="B303" s="1" t="s">
        <v>435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3">
      <c r="A304" s="1" t="s">
        <v>436</v>
      </c>
      <c r="B304" s="1" t="s">
        <v>437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3">
      <c r="A305" s="1" t="s">
        <v>438</v>
      </c>
      <c r="B305" s="1" t="s">
        <v>439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3">
      <c r="A306" s="1" t="s">
        <v>440</v>
      </c>
      <c r="B306" s="1" t="s">
        <v>441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3">
      <c r="A307" s="1" t="s">
        <v>442</v>
      </c>
      <c r="B307" s="1" t="s">
        <v>441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3">
      <c r="A308" s="1" t="s">
        <v>443</v>
      </c>
      <c r="B308" s="1" t="s">
        <v>444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3">
      <c r="A309" s="1" t="s">
        <v>445</v>
      </c>
      <c r="B309" s="1" t="s">
        <v>446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3">
      <c r="A310" s="1" t="s">
        <v>447</v>
      </c>
      <c r="B310" s="1" t="s">
        <v>448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3">
      <c r="A311" s="1" t="s">
        <v>449</v>
      </c>
      <c r="B311" s="1" t="s">
        <v>450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3">
      <c r="A312" s="1" t="s">
        <v>451</v>
      </c>
      <c r="B312" s="1" t="s">
        <v>452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3">
      <c r="A313" s="1" t="s">
        <v>453</v>
      </c>
      <c r="B313" s="1" t="s">
        <v>454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3">
      <c r="A314" s="1" t="s">
        <v>455</v>
      </c>
      <c r="B314" s="1" t="s">
        <v>454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3">
      <c r="A315" s="1" t="s">
        <v>456</v>
      </c>
      <c r="B315" s="1" t="s">
        <v>457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3">
      <c r="A316" s="1" t="s">
        <v>458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3">
      <c r="A317" s="1" t="s">
        <v>459</v>
      </c>
      <c r="B317" s="1" t="s">
        <v>460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3">
      <c r="A318" s="1" t="s">
        <v>461</v>
      </c>
      <c r="B318" s="1" t="s">
        <v>460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3">
      <c r="A319" s="1" t="s">
        <v>462</v>
      </c>
      <c r="B319" s="1" t="s">
        <v>463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3">
      <c r="A320" s="1" t="s">
        <v>464</v>
      </c>
      <c r="B320" s="1" t="s">
        <v>463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3">
      <c r="A321" s="1" t="s">
        <v>465</v>
      </c>
      <c r="B321" s="1" t="s">
        <v>460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3">
      <c r="A322" s="1" t="s">
        <v>466</v>
      </c>
      <c r="B322" s="1" t="s">
        <v>460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3">
      <c r="A323" s="1" t="s">
        <v>467</v>
      </c>
      <c r="B323" s="1" t="s">
        <v>468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3">
      <c r="A324" s="1" t="s">
        <v>469</v>
      </c>
      <c r="B324" s="1" t="s">
        <v>468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3">
      <c r="A325" s="1" t="s">
        <v>470</v>
      </c>
      <c r="B325" s="1" t="s">
        <v>468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3">
      <c r="A326" s="1" t="s">
        <v>471</v>
      </c>
      <c r="B326" s="1" t="s">
        <v>468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3">
      <c r="A327" s="1" t="s">
        <v>472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3">
      <c r="A328" s="1" t="s">
        <v>473</v>
      </c>
      <c r="B328" s="1" t="s">
        <v>474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3">
      <c r="A329" s="1" t="s">
        <v>475</v>
      </c>
      <c r="B329" s="1" t="s">
        <v>474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3">
      <c r="A330" s="1" t="s">
        <v>476</v>
      </c>
      <c r="B330" s="1" t="s">
        <v>474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3">
      <c r="A331" s="1" t="s">
        <v>477</v>
      </c>
      <c r="B331" s="1" t="s">
        <v>478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3">
      <c r="A332" s="1" t="s">
        <v>479</v>
      </c>
      <c r="B332" s="1" t="s">
        <v>478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3">
      <c r="A333" s="1" t="s">
        <v>480</v>
      </c>
      <c r="B333" s="1" t="s">
        <v>478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3">
      <c r="A334" s="1" t="s">
        <v>481</v>
      </c>
      <c r="B334" s="1" t="s">
        <v>478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3">
      <c r="A335" s="1" t="s">
        <v>482</v>
      </c>
      <c r="B335" s="1" t="s">
        <v>478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3">
      <c r="A336" s="1" t="s">
        <v>483</v>
      </c>
      <c r="B336" s="1" t="s">
        <v>478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6" ht="12.75" customHeight="1" x14ac:dyDescent="0.3">
      <c r="A337" s="1" t="s">
        <v>484</v>
      </c>
      <c r="B337" s="1" t="s">
        <v>485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6" ht="12.75" customHeight="1" x14ac:dyDescent="0.3">
      <c r="A338" s="1" t="s">
        <v>486</v>
      </c>
      <c r="B338" s="1" t="s">
        <v>485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6" ht="12.75" customHeight="1" x14ac:dyDescent="0.3">
      <c r="A339" s="1" t="s">
        <v>487</v>
      </c>
      <c r="B339" s="1" t="s">
        <v>485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J11" sqref="J11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35">
      <c r="A2" s="10" t="s">
        <v>493</v>
      </c>
      <c r="B2" s="11" t="str">
        <f>RIGHT(A2,2)</f>
        <v>23</v>
      </c>
      <c r="D2" s="62">
        <v>33086</v>
      </c>
      <c r="E2" s="11">
        <f>_xlfn.DAYS(D3,D2)</f>
        <v>1</v>
      </c>
      <c r="G2" s="12" t="str">
        <f>_xlfn.CONCAT(A2,"-",D2)</f>
        <v>a23-33086</v>
      </c>
    </row>
    <row r="3" spans="1:7" ht="12.75" customHeight="1" thickBot="1" x14ac:dyDescent="0.35">
      <c r="A3" s="10" t="s">
        <v>494</v>
      </c>
      <c r="B3" s="11" t="str">
        <f t="shared" ref="B3:B9" si="0">RIGHT(A3,2)</f>
        <v>31</v>
      </c>
      <c r="D3" s="62">
        <v>33087</v>
      </c>
      <c r="E3" s="11">
        <f>_xlfn.DAYS(D4,D3)</f>
        <v>1</v>
      </c>
      <c r="G3" s="12" t="str">
        <f t="shared" ref="G3:G9" si="1">_xlfn.CONCAT(A3,"-",D3)</f>
        <v>b31-33087</v>
      </c>
    </row>
    <row r="4" spans="1:7" ht="12.75" customHeight="1" thickBot="1" x14ac:dyDescent="0.35">
      <c r="A4" s="10" t="s">
        <v>495</v>
      </c>
      <c r="B4" s="11" t="str">
        <f t="shared" si="0"/>
        <v>45</v>
      </c>
      <c r="D4" s="62">
        <v>33088</v>
      </c>
      <c r="E4" s="11">
        <f t="shared" ref="E3:E9" si="2">_xlfn.DAYS(D5,D4)</f>
        <v>11190</v>
      </c>
      <c r="G4" s="12" t="str">
        <f t="shared" si="1"/>
        <v>c45-33088</v>
      </c>
    </row>
    <row r="5" spans="1:7" ht="12.75" customHeight="1" thickBot="1" x14ac:dyDescent="0.35">
      <c r="A5" s="10" t="s">
        <v>496</v>
      </c>
      <c r="B5" s="11" t="str">
        <f t="shared" si="0"/>
        <v>87</v>
      </c>
      <c r="D5" s="62">
        <v>44278</v>
      </c>
      <c r="E5" s="11">
        <f>_xlfn.DAYS(D6,D5)</f>
        <v>-11188</v>
      </c>
      <c r="G5" s="12" t="str">
        <f t="shared" si="1"/>
        <v>u87-44278</v>
      </c>
    </row>
    <row r="6" spans="1:7" ht="12.75" customHeight="1" thickBot="1" x14ac:dyDescent="0.35">
      <c r="A6" s="10" t="s">
        <v>497</v>
      </c>
      <c r="B6" s="11" t="str">
        <f t="shared" si="0"/>
        <v>09</v>
      </c>
      <c r="D6" s="62">
        <v>33090</v>
      </c>
      <c r="E6" s="11">
        <f t="shared" si="2"/>
        <v>1</v>
      </c>
      <c r="G6" s="12" t="str">
        <f t="shared" si="1"/>
        <v>a09-33090</v>
      </c>
    </row>
    <row r="7" spans="1:7" ht="12.75" customHeight="1" thickBot="1" x14ac:dyDescent="0.35">
      <c r="A7" s="10" t="s">
        <v>498</v>
      </c>
      <c r="B7" s="11" t="str">
        <f t="shared" si="0"/>
        <v>98</v>
      </c>
      <c r="D7" s="62">
        <v>33091</v>
      </c>
      <c r="E7" s="11">
        <f t="shared" si="2"/>
        <v>1</v>
      </c>
      <c r="G7" s="12" t="str">
        <f t="shared" si="1"/>
        <v>l98-33091</v>
      </c>
    </row>
    <row r="8" spans="1:7" ht="12.75" customHeight="1" thickBot="1" x14ac:dyDescent="0.35">
      <c r="A8" s="10" t="s">
        <v>499</v>
      </c>
      <c r="B8" s="11" t="str">
        <f t="shared" si="0"/>
        <v>34</v>
      </c>
      <c r="D8" s="62">
        <v>33092</v>
      </c>
      <c r="E8" s="11">
        <f t="shared" si="2"/>
        <v>1</v>
      </c>
      <c r="G8" s="12" t="str">
        <f t="shared" si="1"/>
        <v>v34-33092</v>
      </c>
    </row>
    <row r="9" spans="1:7" ht="12.75" customHeight="1" thickBot="1" x14ac:dyDescent="0.35">
      <c r="A9" s="13" t="s">
        <v>500</v>
      </c>
      <c r="B9" s="11" t="str">
        <f t="shared" si="0"/>
        <v>11</v>
      </c>
      <c r="D9" s="63">
        <v>33093</v>
      </c>
      <c r="E9" s="11">
        <f t="shared" si="2"/>
        <v>-33093</v>
      </c>
      <c r="G9" s="12" t="str">
        <f t="shared" si="1"/>
        <v>q11-33093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503</v>
      </c>
      <c r="C3" s="14" t="s">
        <v>504</v>
      </c>
      <c r="D3" s="14" t="s">
        <v>505</v>
      </c>
      <c r="E3" s="1"/>
      <c r="F3" s="15">
        <v>0</v>
      </c>
      <c r="G3" s="16" t="s">
        <v>506</v>
      </c>
      <c r="H3" s="17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507</v>
      </c>
      <c r="C4" s="1">
        <v>40</v>
      </c>
      <c r="D4" s="1" t="str">
        <f>VLOOKUP(Table_1[[#This Row],[Punteggio]],$F$3:$H$6,2,FALSE)</f>
        <v>Sufficiente</v>
      </c>
      <c r="E4" s="1"/>
      <c r="F4" s="18">
        <v>40</v>
      </c>
      <c r="G4" s="1" t="s">
        <v>508</v>
      </c>
      <c r="H4" s="19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510</v>
      </c>
      <c r="C5" s="1">
        <v>60</v>
      </c>
      <c r="D5" s="1" t="str">
        <f>VLOOKUP(Table_1[[#This Row],[Punteggio]],$F$3:$H$6,2,FALSE)</f>
        <v>Discreto</v>
      </c>
      <c r="E5" s="1"/>
      <c r="F5" s="18">
        <v>60</v>
      </c>
      <c r="G5" s="1" t="s">
        <v>511</v>
      </c>
      <c r="H5" s="19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513</v>
      </c>
      <c r="C6" s="1">
        <v>60</v>
      </c>
      <c r="D6" s="1" t="str">
        <f>VLOOKUP(Table_1[[#This Row],[Punteggio]],$F$3:$H$6,2,FALSE)</f>
        <v>Discreto</v>
      </c>
      <c r="E6" s="1"/>
      <c r="F6" s="20">
        <v>70</v>
      </c>
      <c r="G6" s="21" t="s">
        <v>514</v>
      </c>
      <c r="H6" s="22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516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517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518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519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520</v>
      </c>
      <c r="B14" s="24" t="s">
        <v>521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520</v>
      </c>
      <c r="B15" s="24" t="s">
        <v>522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3"/>
      <c r="B16" s="24" t="s">
        <v>523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524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525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526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5" workbookViewId="0">
      <selection activeCell="G7" sqref="G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527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528</v>
      </c>
      <c r="D3" s="1" t="s">
        <v>529</v>
      </c>
      <c r="E3" s="1"/>
      <c r="F3" s="1"/>
      <c r="G3" s="25" t="s">
        <v>528</v>
      </c>
      <c r="H3" s="25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530</v>
      </c>
      <c r="D4" s="26">
        <v>266</v>
      </c>
      <c r="E4" s="1"/>
      <c r="F4" s="1"/>
      <c r="G4" s="27" t="s">
        <v>531</v>
      </c>
      <c r="H4" s="28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532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533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534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535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536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537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538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539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540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541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531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542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E1" workbookViewId="0">
      <selection activeCell="H10" sqref="H1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9" t="s">
        <v>543</v>
      </c>
      <c r="B1" s="29" t="s">
        <v>544</v>
      </c>
      <c r="C1" s="29" t="s">
        <v>545</v>
      </c>
      <c r="D1" s="30" t="s">
        <v>546</v>
      </c>
      <c r="E1" s="30" t="s">
        <v>547</v>
      </c>
      <c r="F1" s="31"/>
      <c r="G1" s="31"/>
      <c r="H1" s="32" t="s">
        <v>548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3">
      <c r="A2" s="33">
        <v>36529</v>
      </c>
      <c r="B2" s="34" t="s">
        <v>549</v>
      </c>
      <c r="C2" s="34" t="s">
        <v>550</v>
      </c>
      <c r="D2" s="35">
        <v>50000</v>
      </c>
      <c r="E2" s="35">
        <v>16</v>
      </c>
    </row>
    <row r="3" spans="1:26" ht="13.5" customHeight="1" thickBot="1" x14ac:dyDescent="0.35">
      <c r="A3" s="33">
        <v>36534</v>
      </c>
      <c r="B3" s="34" t="s">
        <v>551</v>
      </c>
      <c r="C3" s="34" t="s">
        <v>550</v>
      </c>
      <c r="D3" s="35">
        <v>29970</v>
      </c>
      <c r="E3" s="35">
        <v>29</v>
      </c>
      <c r="H3" s="36" t="s">
        <v>550</v>
      </c>
      <c r="I3" s="37">
        <f>COUNTIF(C:C,H3)</f>
        <v>11</v>
      </c>
    </row>
    <row r="4" spans="1:26" ht="13.5" customHeight="1" thickBot="1" x14ac:dyDescent="0.35">
      <c r="A4" s="33">
        <v>36537</v>
      </c>
      <c r="B4" s="34" t="s">
        <v>552</v>
      </c>
      <c r="C4" s="34" t="s">
        <v>553</v>
      </c>
      <c r="D4" s="35">
        <v>27560</v>
      </c>
      <c r="E4" s="35">
        <v>21</v>
      </c>
      <c r="H4" s="38" t="s">
        <v>554</v>
      </c>
      <c r="I4" s="37">
        <f t="shared" ref="I4:I14" si="0">COUNTIF(C:C,H4)</f>
        <v>5</v>
      </c>
    </row>
    <row r="5" spans="1:26" ht="13.5" customHeight="1" thickBot="1" x14ac:dyDescent="0.35">
      <c r="A5" s="33">
        <v>36543</v>
      </c>
      <c r="B5" s="34" t="s">
        <v>555</v>
      </c>
      <c r="C5" s="34" t="s">
        <v>556</v>
      </c>
      <c r="D5" s="35">
        <v>43500</v>
      </c>
      <c r="E5" s="35">
        <v>29</v>
      </c>
      <c r="H5" s="38" t="s">
        <v>557</v>
      </c>
      <c r="I5" s="37">
        <f t="shared" si="0"/>
        <v>4</v>
      </c>
    </row>
    <row r="6" spans="1:26" ht="13.5" customHeight="1" thickBot="1" x14ac:dyDescent="0.35">
      <c r="A6" s="33">
        <v>36545</v>
      </c>
      <c r="B6" s="34" t="s">
        <v>558</v>
      </c>
      <c r="C6" s="34" t="s">
        <v>557</v>
      </c>
      <c r="D6" s="35">
        <v>13500</v>
      </c>
      <c r="E6" s="35">
        <v>15</v>
      </c>
      <c r="H6" s="39" t="s">
        <v>559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560</v>
      </c>
      <c r="C7" s="34" t="s">
        <v>561</v>
      </c>
      <c r="D7" s="35">
        <v>50800</v>
      </c>
      <c r="E7" s="35">
        <v>22</v>
      </c>
      <c r="I7" s="37"/>
    </row>
    <row r="8" spans="1:26" ht="13.5" customHeight="1" thickBot="1" x14ac:dyDescent="0.35">
      <c r="A8" s="33">
        <v>36548</v>
      </c>
      <c r="B8" s="34" t="s">
        <v>562</v>
      </c>
      <c r="C8" s="34" t="s">
        <v>563</v>
      </c>
      <c r="D8" s="35">
        <v>98450</v>
      </c>
      <c r="E8" s="35">
        <v>21</v>
      </c>
      <c r="H8" s="40" t="s">
        <v>552</v>
      </c>
      <c r="I8" s="37">
        <f>COUNTIF(B:B,H8)</f>
        <v>2</v>
      </c>
    </row>
    <row r="9" spans="1:26" ht="13.5" customHeight="1" thickBot="1" x14ac:dyDescent="0.35">
      <c r="A9" s="33">
        <v>36551</v>
      </c>
      <c r="B9" s="34" t="s">
        <v>552</v>
      </c>
      <c r="C9" s="34" t="s">
        <v>553</v>
      </c>
      <c r="D9" s="35">
        <v>45890</v>
      </c>
      <c r="E9" s="35">
        <v>18</v>
      </c>
      <c r="H9" s="41" t="s">
        <v>560</v>
      </c>
      <c r="I9" s="37">
        <f t="shared" ref="I9:I14" si="1">COUNTIF(B:B,H9)</f>
        <v>1</v>
      </c>
    </row>
    <row r="10" spans="1:26" ht="13.5" customHeight="1" thickBot="1" x14ac:dyDescent="0.35">
      <c r="A10" s="33">
        <v>36552</v>
      </c>
      <c r="B10" s="34" t="s">
        <v>564</v>
      </c>
      <c r="C10" s="34" t="s">
        <v>565</v>
      </c>
      <c r="D10" s="35">
        <v>7950</v>
      </c>
      <c r="E10" s="35">
        <v>23</v>
      </c>
      <c r="H10" s="41" t="s">
        <v>562</v>
      </c>
      <c r="I10" s="37">
        <f t="shared" si="1"/>
        <v>1</v>
      </c>
    </row>
    <row r="11" spans="1:26" ht="13.5" customHeight="1" thickBot="1" x14ac:dyDescent="0.35">
      <c r="A11" s="33">
        <v>36553</v>
      </c>
      <c r="B11" s="34" t="s">
        <v>566</v>
      </c>
      <c r="C11" s="34" t="s">
        <v>563</v>
      </c>
      <c r="D11" s="35">
        <v>87450</v>
      </c>
      <c r="E11" s="35">
        <v>24</v>
      </c>
      <c r="H11" s="41" t="s">
        <v>564</v>
      </c>
      <c r="I11" s="37">
        <f t="shared" si="1"/>
        <v>1</v>
      </c>
    </row>
    <row r="12" spans="1:26" ht="13.5" customHeight="1" thickBot="1" x14ac:dyDescent="0.35">
      <c r="A12" s="33">
        <v>36554</v>
      </c>
      <c r="B12" s="34" t="s">
        <v>567</v>
      </c>
      <c r="C12" s="34" t="s">
        <v>568</v>
      </c>
      <c r="D12" s="35">
        <v>295000</v>
      </c>
      <c r="E12" s="35">
        <v>27</v>
      </c>
      <c r="H12" s="41" t="s">
        <v>569</v>
      </c>
      <c r="I12" s="37">
        <f t="shared" si="1"/>
        <v>4</v>
      </c>
    </row>
    <row r="13" spans="1:26" ht="13.5" customHeight="1" thickBot="1" x14ac:dyDescent="0.35">
      <c r="A13" s="33">
        <v>36555</v>
      </c>
      <c r="B13" s="34" t="s">
        <v>555</v>
      </c>
      <c r="C13" s="34" t="s">
        <v>570</v>
      </c>
      <c r="D13" s="35">
        <v>348980</v>
      </c>
      <c r="E13" s="35">
        <v>15</v>
      </c>
      <c r="H13" s="41" t="s">
        <v>571</v>
      </c>
      <c r="I13" s="37">
        <f t="shared" si="1"/>
        <v>2</v>
      </c>
    </row>
    <row r="14" spans="1:26" ht="13.5" customHeight="1" thickBot="1" x14ac:dyDescent="0.35">
      <c r="A14" s="33">
        <v>36558</v>
      </c>
      <c r="B14" s="34" t="s">
        <v>572</v>
      </c>
      <c r="C14" s="34" t="s">
        <v>573</v>
      </c>
      <c r="D14" s="35">
        <v>127490</v>
      </c>
      <c r="E14" s="35">
        <v>17</v>
      </c>
      <c r="H14" s="42" t="s">
        <v>574</v>
      </c>
      <c r="I14" s="37">
        <f t="shared" si="1"/>
        <v>1</v>
      </c>
    </row>
    <row r="15" spans="1:26" ht="13.5" customHeight="1" x14ac:dyDescent="0.3">
      <c r="A15" s="33">
        <v>36558</v>
      </c>
      <c r="B15" s="34" t="s">
        <v>575</v>
      </c>
      <c r="C15" s="34" t="s">
        <v>553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576</v>
      </c>
      <c r="C16" s="34" t="s">
        <v>577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578</v>
      </c>
      <c r="C17" s="34" t="s">
        <v>577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579</v>
      </c>
      <c r="C18" s="34" t="s">
        <v>580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569</v>
      </c>
      <c r="C19" s="34" t="s">
        <v>550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558</v>
      </c>
      <c r="C20" s="34" t="s">
        <v>557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581</v>
      </c>
      <c r="C21" s="34" t="s">
        <v>582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571</v>
      </c>
      <c r="C22" s="34" t="s">
        <v>553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574</v>
      </c>
      <c r="C23" s="34" t="s">
        <v>583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584</v>
      </c>
      <c r="C24" s="34" t="s">
        <v>583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569</v>
      </c>
      <c r="C25" s="34" t="s">
        <v>550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571</v>
      </c>
      <c r="C26" s="34" t="s">
        <v>553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584</v>
      </c>
      <c r="C27" s="34" t="s">
        <v>583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584</v>
      </c>
      <c r="C28" s="34" t="s">
        <v>583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585</v>
      </c>
      <c r="C29" s="34" t="s">
        <v>550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586</v>
      </c>
      <c r="C30" s="34" t="s">
        <v>570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587</v>
      </c>
      <c r="C31" s="34" t="s">
        <v>588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589</v>
      </c>
      <c r="C32" s="34" t="s">
        <v>583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590</v>
      </c>
      <c r="C33" s="34" t="s">
        <v>583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591</v>
      </c>
      <c r="C34" s="34" t="s">
        <v>582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592</v>
      </c>
      <c r="C35" s="34" t="s">
        <v>593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594</v>
      </c>
      <c r="C36" s="34" t="s">
        <v>583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572</v>
      </c>
      <c r="C37" s="34" t="s">
        <v>573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595</v>
      </c>
      <c r="C38" s="34" t="s">
        <v>580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549</v>
      </c>
      <c r="C39" s="34" t="s">
        <v>596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597</v>
      </c>
      <c r="C40" s="34" t="s">
        <v>598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575</v>
      </c>
      <c r="C41" s="34" t="s">
        <v>553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599</v>
      </c>
      <c r="C42" s="34" t="s">
        <v>559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600</v>
      </c>
      <c r="C43" s="34" t="s">
        <v>550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591</v>
      </c>
      <c r="C44" s="34" t="s">
        <v>582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601</v>
      </c>
      <c r="C45" s="34" t="s">
        <v>582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602</v>
      </c>
      <c r="C46" s="34" t="s">
        <v>603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595</v>
      </c>
      <c r="C47" s="34" t="s">
        <v>580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604</v>
      </c>
      <c r="C48" s="34" t="s">
        <v>553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605</v>
      </c>
      <c r="C49" s="34" t="s">
        <v>603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605</v>
      </c>
      <c r="C50" s="34" t="s">
        <v>603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606</v>
      </c>
      <c r="C51" s="34" t="s">
        <v>559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607</v>
      </c>
      <c r="C52" s="34" t="s">
        <v>608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585</v>
      </c>
      <c r="C53" s="34" t="s">
        <v>550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569</v>
      </c>
      <c r="C54" s="34" t="s">
        <v>550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569</v>
      </c>
      <c r="C55" s="34" t="s">
        <v>550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586</v>
      </c>
      <c r="C56" s="34" t="s">
        <v>570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558</v>
      </c>
      <c r="C57" s="34" t="s">
        <v>557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609</v>
      </c>
      <c r="C58" s="34" t="s">
        <v>554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610</v>
      </c>
      <c r="C59" s="34" t="s">
        <v>603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600</v>
      </c>
      <c r="C60" s="34" t="s">
        <v>550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581</v>
      </c>
      <c r="C61" s="34" t="s">
        <v>582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609</v>
      </c>
      <c r="C62" s="34" t="s">
        <v>554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581</v>
      </c>
      <c r="C63" s="34" t="s">
        <v>582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599</v>
      </c>
      <c r="C64" s="34" t="s">
        <v>559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599</v>
      </c>
      <c r="C65" s="34" t="s">
        <v>559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611</v>
      </c>
      <c r="C66" s="34" t="s">
        <v>554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612</v>
      </c>
      <c r="C67" s="34" t="s">
        <v>613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614</v>
      </c>
      <c r="C68" s="34" t="s">
        <v>556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615</v>
      </c>
      <c r="C69" s="34" t="s">
        <v>553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604</v>
      </c>
      <c r="C70" s="34" t="s">
        <v>553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616</v>
      </c>
      <c r="C71" s="34" t="s">
        <v>596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612</v>
      </c>
      <c r="C72" s="34" t="s">
        <v>613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558</v>
      </c>
      <c r="C73" s="34" t="s">
        <v>557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611</v>
      </c>
      <c r="C74" s="34" t="s">
        <v>554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555</v>
      </c>
      <c r="C75" s="34" t="s">
        <v>556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600</v>
      </c>
      <c r="C76" s="34" t="s">
        <v>550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617</v>
      </c>
      <c r="C77" s="34" t="s">
        <v>580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618</v>
      </c>
      <c r="C78" s="34" t="s">
        <v>553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618</v>
      </c>
      <c r="C79" s="34" t="s">
        <v>553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619</v>
      </c>
      <c r="C80" s="34" t="s">
        <v>554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I1" zoomScale="96" workbookViewId="0">
      <selection activeCell="H12" sqref="H12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620</v>
      </c>
      <c r="C1" s="60"/>
      <c r="D1" s="60"/>
    </row>
    <row r="2" spans="1:11" ht="12.75" customHeight="1" x14ac:dyDescent="0.3"/>
    <row r="3" spans="1:11" ht="12.75" customHeight="1" x14ac:dyDescent="0.35">
      <c r="A3" s="43" t="s">
        <v>621</v>
      </c>
      <c r="B3" s="44" t="s">
        <v>622</v>
      </c>
      <c r="C3" s="44" t="s">
        <v>623</v>
      </c>
      <c r="D3" s="43" t="s">
        <v>624</v>
      </c>
      <c r="E3" s="45" t="s">
        <v>625</v>
      </c>
      <c r="G3" s="46" t="s">
        <v>626</v>
      </c>
      <c r="H3" s="24"/>
      <c r="I3" s="24"/>
      <c r="J3" s="24"/>
      <c r="K3" s="24"/>
    </row>
    <row r="4" spans="1:11" ht="12.75" customHeight="1" x14ac:dyDescent="0.3">
      <c r="A4" s="34" t="s">
        <v>530</v>
      </c>
      <c r="B4" s="33">
        <v>37622</v>
      </c>
      <c r="C4" s="34" t="s">
        <v>627</v>
      </c>
      <c r="D4" s="34" t="s">
        <v>628</v>
      </c>
      <c r="E4" s="35">
        <v>23</v>
      </c>
    </row>
    <row r="5" spans="1:11" ht="12.75" customHeight="1" thickBot="1" x14ac:dyDescent="0.35">
      <c r="A5" s="34" t="s">
        <v>530</v>
      </c>
      <c r="B5" s="33">
        <v>37626</v>
      </c>
      <c r="C5" s="34" t="s">
        <v>629</v>
      </c>
      <c r="D5" s="34" t="s">
        <v>630</v>
      </c>
      <c r="E5" s="35">
        <v>25</v>
      </c>
      <c r="G5" s="47" t="s">
        <v>631</v>
      </c>
      <c r="H5" s="48">
        <f>SUMIF(tipo,G5,importo)</f>
        <v>893.5</v>
      </c>
    </row>
    <row r="6" spans="1:11" ht="12.75" customHeight="1" thickBot="1" x14ac:dyDescent="0.35">
      <c r="A6" s="34" t="s">
        <v>530</v>
      </c>
      <c r="B6" s="33">
        <v>10</v>
      </c>
      <c r="C6" s="34" t="s">
        <v>632</v>
      </c>
      <c r="D6" s="34" t="s">
        <v>633</v>
      </c>
      <c r="E6" s="35">
        <v>69</v>
      </c>
      <c r="G6" s="49" t="s">
        <v>627</v>
      </c>
      <c r="H6" s="48">
        <f t="shared" ref="H5:H10" si="0">SUMIF(tipo,G6,importo)</f>
        <v>121</v>
      </c>
    </row>
    <row r="7" spans="1:11" ht="12.75" customHeight="1" thickBot="1" x14ac:dyDescent="0.35">
      <c r="A7" s="34" t="s">
        <v>530</v>
      </c>
      <c r="B7" s="33">
        <v>37634</v>
      </c>
      <c r="C7" s="34" t="s">
        <v>634</v>
      </c>
      <c r="D7" s="34" t="s">
        <v>635</v>
      </c>
      <c r="E7" s="35">
        <v>554</v>
      </c>
      <c r="G7" s="49" t="s">
        <v>636</v>
      </c>
      <c r="H7" s="48">
        <f t="shared" si="0"/>
        <v>832</v>
      </c>
    </row>
    <row r="8" spans="1:11" ht="12.75" customHeight="1" thickBot="1" x14ac:dyDescent="0.35">
      <c r="A8" s="34" t="s">
        <v>530</v>
      </c>
      <c r="B8" s="33">
        <v>37635</v>
      </c>
      <c r="C8" s="34" t="s">
        <v>629</v>
      </c>
      <c r="D8" s="34" t="s">
        <v>637</v>
      </c>
      <c r="E8" s="35">
        <v>569</v>
      </c>
      <c r="G8" s="49" t="s">
        <v>638</v>
      </c>
      <c r="H8" s="48">
        <f t="shared" si="0"/>
        <v>19</v>
      </c>
    </row>
    <row r="9" spans="1:11" ht="12.75" customHeight="1" thickBot="1" x14ac:dyDescent="0.35">
      <c r="A9" s="34" t="s">
        <v>530</v>
      </c>
      <c r="B9" s="33">
        <v>37642</v>
      </c>
      <c r="C9" s="34" t="s">
        <v>634</v>
      </c>
      <c r="D9" s="34" t="s">
        <v>639</v>
      </c>
      <c r="E9" s="35">
        <v>58</v>
      </c>
      <c r="G9" s="49" t="s">
        <v>634</v>
      </c>
      <c r="H9" s="48">
        <f t="shared" si="0"/>
        <v>746</v>
      </c>
    </row>
    <row r="10" spans="1:11" ht="12.75" customHeight="1" thickBot="1" x14ac:dyDescent="0.35">
      <c r="A10" s="34" t="s">
        <v>530</v>
      </c>
      <c r="B10" s="33">
        <v>37650</v>
      </c>
      <c r="C10" s="34" t="s">
        <v>629</v>
      </c>
      <c r="D10" s="34" t="s">
        <v>640</v>
      </c>
      <c r="E10" s="35">
        <v>885</v>
      </c>
      <c r="G10" s="50" t="s">
        <v>629</v>
      </c>
      <c r="H10" s="48">
        <f t="shared" si="0"/>
        <v>1479</v>
      </c>
    </row>
    <row r="11" spans="1:11" ht="12.75" customHeight="1" x14ac:dyDescent="0.3">
      <c r="A11" s="34" t="s">
        <v>532</v>
      </c>
      <c r="B11" s="33">
        <v>37653</v>
      </c>
      <c r="C11" s="34" t="s">
        <v>631</v>
      </c>
      <c r="D11" s="34" t="s">
        <v>641</v>
      </c>
      <c r="E11" s="35">
        <v>821</v>
      </c>
    </row>
    <row r="12" spans="1:11" ht="12.75" customHeight="1" x14ac:dyDescent="0.3">
      <c r="A12" s="34" t="s">
        <v>532</v>
      </c>
      <c r="B12" s="33">
        <v>37657</v>
      </c>
      <c r="C12" s="34" t="s">
        <v>634</v>
      </c>
      <c r="D12" s="34" t="s">
        <v>639</v>
      </c>
      <c r="E12" s="35">
        <v>23</v>
      </c>
    </row>
    <row r="13" spans="1:11" ht="12.75" customHeight="1" x14ac:dyDescent="0.3">
      <c r="A13" s="34" t="s">
        <v>532</v>
      </c>
      <c r="B13" s="33">
        <v>37658</v>
      </c>
      <c r="C13" s="34" t="s">
        <v>627</v>
      </c>
      <c r="D13" s="34" t="s">
        <v>628</v>
      </c>
      <c r="E13" s="35">
        <v>36</v>
      </c>
    </row>
    <row r="14" spans="1:11" ht="12.75" customHeight="1" x14ac:dyDescent="0.3">
      <c r="A14" s="34" t="s">
        <v>532</v>
      </c>
      <c r="B14" s="33">
        <v>37663</v>
      </c>
      <c r="C14" s="34" t="s">
        <v>638</v>
      </c>
      <c r="D14" s="34" t="s">
        <v>642</v>
      </c>
      <c r="E14" s="35">
        <v>5</v>
      </c>
    </row>
    <row r="15" spans="1:11" ht="12.75" customHeight="1" x14ac:dyDescent="0.3">
      <c r="A15" s="34" t="s">
        <v>532</v>
      </c>
      <c r="B15" s="33">
        <v>37666</v>
      </c>
      <c r="C15" s="34" t="s">
        <v>636</v>
      </c>
      <c r="D15" s="34" t="s">
        <v>643</v>
      </c>
      <c r="E15" s="35">
        <v>266</v>
      </c>
    </row>
    <row r="16" spans="1:11" ht="12.75" customHeight="1" x14ac:dyDescent="0.3">
      <c r="A16" s="34" t="s">
        <v>532</v>
      </c>
      <c r="B16" s="33">
        <v>37671</v>
      </c>
      <c r="C16" s="34" t="s">
        <v>636</v>
      </c>
      <c r="D16" s="34" t="s">
        <v>644</v>
      </c>
      <c r="E16" s="35">
        <v>221</v>
      </c>
    </row>
    <row r="17" spans="1:5" ht="12.75" customHeight="1" x14ac:dyDescent="0.3">
      <c r="A17" s="34" t="s">
        <v>532</v>
      </c>
      <c r="B17" s="33">
        <v>37673</v>
      </c>
      <c r="C17" s="34" t="s">
        <v>634</v>
      </c>
      <c r="D17" s="34" t="s">
        <v>639</v>
      </c>
      <c r="E17" s="35">
        <v>56</v>
      </c>
    </row>
    <row r="18" spans="1:5" ht="12.75" customHeight="1" x14ac:dyDescent="0.3">
      <c r="A18" s="34" t="s">
        <v>532</v>
      </c>
      <c r="B18" s="33">
        <v>37675</v>
      </c>
      <c r="C18" s="34" t="s">
        <v>627</v>
      </c>
      <c r="D18" s="34" t="s">
        <v>645</v>
      </c>
      <c r="E18" s="35">
        <v>11</v>
      </c>
    </row>
    <row r="19" spans="1:5" ht="12.75" customHeight="1" x14ac:dyDescent="0.3">
      <c r="A19" s="34" t="s">
        <v>532</v>
      </c>
      <c r="B19" s="33">
        <v>37678</v>
      </c>
      <c r="C19" s="34" t="s">
        <v>634</v>
      </c>
      <c r="D19" s="34" t="s">
        <v>639</v>
      </c>
      <c r="E19" s="35">
        <v>25</v>
      </c>
    </row>
    <row r="20" spans="1:5" ht="12.75" customHeight="1" x14ac:dyDescent="0.3">
      <c r="A20" s="34" t="s">
        <v>533</v>
      </c>
      <c r="B20" s="33">
        <v>37682</v>
      </c>
      <c r="C20" s="34" t="s">
        <v>631</v>
      </c>
      <c r="D20" s="34" t="s">
        <v>646</v>
      </c>
      <c r="E20" s="35">
        <v>72.5</v>
      </c>
    </row>
    <row r="21" spans="1:5" ht="12.75" customHeight="1" x14ac:dyDescent="0.3">
      <c r="A21" s="34" t="s">
        <v>533</v>
      </c>
      <c r="B21" s="33">
        <v>37685</v>
      </c>
      <c r="C21" s="34" t="s">
        <v>634</v>
      </c>
      <c r="D21" s="34" t="s">
        <v>639</v>
      </c>
      <c r="E21" s="35">
        <v>30</v>
      </c>
    </row>
    <row r="22" spans="1:5" ht="12.75" customHeight="1" x14ac:dyDescent="0.3">
      <c r="A22" s="34" t="s">
        <v>533</v>
      </c>
      <c r="B22" s="33">
        <v>37690</v>
      </c>
      <c r="C22" s="34" t="s">
        <v>627</v>
      </c>
      <c r="D22" s="34" t="s">
        <v>628</v>
      </c>
      <c r="E22" s="35">
        <v>51</v>
      </c>
    </row>
    <row r="23" spans="1:5" ht="12.75" customHeight="1" x14ac:dyDescent="0.3">
      <c r="A23" s="34" t="s">
        <v>533</v>
      </c>
      <c r="B23" s="33">
        <v>37695</v>
      </c>
      <c r="C23" s="34" t="s">
        <v>638</v>
      </c>
      <c r="D23" s="34" t="s">
        <v>642</v>
      </c>
      <c r="E23" s="35">
        <v>14</v>
      </c>
    </row>
    <row r="24" spans="1:5" ht="12.75" customHeight="1" x14ac:dyDescent="0.3">
      <c r="A24" s="34" t="s">
        <v>533</v>
      </c>
      <c r="B24" s="33">
        <v>37699</v>
      </c>
      <c r="C24" s="34" t="s">
        <v>636</v>
      </c>
      <c r="D24" s="34" t="s">
        <v>647</v>
      </c>
      <c r="E24" s="35">
        <v>75</v>
      </c>
    </row>
    <row r="25" spans="1:5" ht="12.75" customHeight="1" x14ac:dyDescent="0.3">
      <c r="A25" s="34" t="s">
        <v>533</v>
      </c>
      <c r="B25" s="33">
        <v>37701</v>
      </c>
      <c r="C25" s="34" t="s">
        <v>636</v>
      </c>
      <c r="D25" s="34" t="s">
        <v>648</v>
      </c>
      <c r="E25" s="35">
        <v>270</v>
      </c>
    </row>
    <row r="26" spans="1:5" ht="12.75" customHeight="1" x14ac:dyDescent="0.3">
      <c r="A26" s="34" t="s">
        <v>533</v>
      </c>
      <c r="B26" s="33">
        <v>37705</v>
      </c>
      <c r="C26" s="34" t="s">
        <v>634</v>
      </c>
      <c r="D26" s="34" t="s">
        <v>639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F1" zoomScale="121" workbookViewId="0">
      <selection activeCell="I4" sqref="I4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23.55468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1" t="s">
        <v>649</v>
      </c>
    </row>
    <row r="2" spans="1:9" ht="12.75" customHeight="1" x14ac:dyDescent="0.3">
      <c r="A2" s="51"/>
    </row>
    <row r="3" spans="1:9" ht="12.75" customHeight="1" x14ac:dyDescent="0.3">
      <c r="A3" s="33"/>
    </row>
    <row r="4" spans="1:9" ht="12.75" customHeight="1" x14ac:dyDescent="0.3">
      <c r="A4" s="33"/>
      <c r="E4" s="46" t="s">
        <v>650</v>
      </c>
      <c r="F4" s="53">
        <f ca="1">TODAY()</f>
        <v>45274</v>
      </c>
      <c r="G4" s="2"/>
    </row>
    <row r="5" spans="1:9" ht="12.75" customHeight="1" x14ac:dyDescent="0.3">
      <c r="A5" s="33"/>
      <c r="E5" s="2"/>
      <c r="F5" s="52"/>
      <c r="G5" s="2"/>
    </row>
    <row r="6" spans="1:9" ht="12.75" customHeight="1" x14ac:dyDescent="0.3">
      <c r="A6" s="33" t="s">
        <v>622</v>
      </c>
      <c r="B6" s="34" t="s">
        <v>623</v>
      </c>
      <c r="C6" s="34" t="s">
        <v>624</v>
      </c>
      <c r="D6" s="34" t="s">
        <v>625</v>
      </c>
      <c r="E6" s="46" t="s">
        <v>651</v>
      </c>
      <c r="F6" s="46" t="s">
        <v>528</v>
      </c>
      <c r="G6" s="46" t="s">
        <v>652</v>
      </c>
      <c r="H6" s="46" t="s">
        <v>653</v>
      </c>
      <c r="I6" s="46" t="s">
        <v>654</v>
      </c>
    </row>
    <row r="7" spans="1:9" ht="12.75" customHeight="1" x14ac:dyDescent="0.3">
      <c r="A7" s="33">
        <v>37622</v>
      </c>
      <c r="B7" s="34" t="s">
        <v>627</v>
      </c>
      <c r="C7" s="34" t="s">
        <v>628</v>
      </c>
      <c r="D7" s="34">
        <v>23</v>
      </c>
      <c r="E7">
        <f>YEAR(A:A)</f>
        <v>2003</v>
      </c>
      <c r="F7">
        <f>MONTH(A:A)</f>
        <v>1</v>
      </c>
      <c r="G7">
        <f>DAY(A:A)</f>
        <v>1</v>
      </c>
      <c r="H7">
        <f ca="1">_xlfn.DAYS($F$4,A7)</f>
        <v>7652</v>
      </c>
      <c r="I7">
        <f ca="1">NETWORKDAYS(A7,$F$4)</f>
        <v>5467</v>
      </c>
    </row>
    <row r="8" spans="1:9" ht="12.75" customHeight="1" x14ac:dyDescent="0.3">
      <c r="A8" s="33">
        <v>37261</v>
      </c>
      <c r="B8" s="34" t="s">
        <v>629</v>
      </c>
      <c r="C8" s="34" t="s">
        <v>630</v>
      </c>
      <c r="D8" s="34">
        <v>25</v>
      </c>
      <c r="E8">
        <f t="shared" ref="E8:E29" si="0">YEAR(A:A)</f>
        <v>2002</v>
      </c>
      <c r="F8">
        <f t="shared" ref="F8:F29" si="1">MONTH(A:A)</f>
        <v>1</v>
      </c>
      <c r="G8">
        <f t="shared" ref="G8:G29" si="2">DAY(A:A)</f>
        <v>5</v>
      </c>
      <c r="H8">
        <f t="shared" ref="H8:H29" ca="1" si="3">_xlfn.DAYS($F$4,A8)</f>
        <v>8013</v>
      </c>
      <c r="I8">
        <f t="shared" ref="I8:I29" ca="1" si="4">NETWORKDAYS(A8,$F$4)</f>
        <v>5724</v>
      </c>
    </row>
    <row r="9" spans="1:9" ht="12.75" customHeight="1" x14ac:dyDescent="0.3">
      <c r="A9" s="33">
        <v>38718</v>
      </c>
      <c r="B9" s="34" t="s">
        <v>632</v>
      </c>
      <c r="C9" s="34" t="s">
        <v>633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6556</v>
      </c>
      <c r="I9">
        <f t="shared" ca="1" si="4"/>
        <v>4684</v>
      </c>
    </row>
    <row r="10" spans="1:9" ht="12.75" customHeight="1" x14ac:dyDescent="0.3">
      <c r="A10" s="33">
        <v>37634</v>
      </c>
      <c r="B10" s="34" t="s">
        <v>634</v>
      </c>
      <c r="C10" s="34" t="s">
        <v>635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7640</v>
      </c>
      <c r="I10">
        <f t="shared" ca="1" si="4"/>
        <v>5459</v>
      </c>
    </row>
    <row r="11" spans="1:9" ht="12.75" customHeight="1" x14ac:dyDescent="0.3">
      <c r="A11" s="33">
        <v>37635</v>
      </c>
      <c r="B11" s="34" t="s">
        <v>629</v>
      </c>
      <c r="C11" s="34" t="s">
        <v>637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7639</v>
      </c>
      <c r="I11">
        <f t="shared" ca="1" si="4"/>
        <v>5458</v>
      </c>
    </row>
    <row r="12" spans="1:9" ht="12.75" customHeight="1" x14ac:dyDescent="0.3">
      <c r="A12" s="33">
        <v>37642</v>
      </c>
      <c r="B12" s="34" t="s">
        <v>634</v>
      </c>
      <c r="C12" s="34" t="s">
        <v>639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7632</v>
      </c>
      <c r="I12">
        <f t="shared" ca="1" si="4"/>
        <v>5453</v>
      </c>
    </row>
    <row r="13" spans="1:9" ht="12.75" customHeight="1" x14ac:dyDescent="0.3">
      <c r="A13" s="33">
        <v>37650</v>
      </c>
      <c r="B13" s="34" t="s">
        <v>629</v>
      </c>
      <c r="C13" s="34" t="s">
        <v>640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7624</v>
      </c>
      <c r="I13">
        <f t="shared" ca="1" si="4"/>
        <v>5447</v>
      </c>
    </row>
    <row r="14" spans="1:9" ht="12.75" customHeight="1" x14ac:dyDescent="0.3">
      <c r="A14" s="33">
        <v>37653</v>
      </c>
      <c r="B14" s="34" t="s">
        <v>631</v>
      </c>
      <c r="C14" s="34" t="s">
        <v>641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7621</v>
      </c>
      <c r="I14">
        <f t="shared" ca="1" si="4"/>
        <v>5444</v>
      </c>
    </row>
    <row r="15" spans="1:9" ht="12.75" customHeight="1" x14ac:dyDescent="0.3">
      <c r="A15" s="33">
        <v>37657</v>
      </c>
      <c r="B15" s="34" t="s">
        <v>634</v>
      </c>
      <c r="C15" s="34" t="s">
        <v>639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7617</v>
      </c>
      <c r="I15">
        <f t="shared" ca="1" si="4"/>
        <v>5442</v>
      </c>
    </row>
    <row r="16" spans="1:9" ht="12.75" customHeight="1" x14ac:dyDescent="0.3">
      <c r="A16" s="33">
        <v>37658</v>
      </c>
      <c r="B16" s="34" t="s">
        <v>627</v>
      </c>
      <c r="C16" s="34" t="s">
        <v>628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7616</v>
      </c>
      <c r="I16">
        <f t="shared" ca="1" si="4"/>
        <v>5441</v>
      </c>
    </row>
    <row r="17" spans="1:9" ht="12.75" customHeight="1" x14ac:dyDescent="0.3">
      <c r="A17" s="33">
        <v>37663</v>
      </c>
      <c r="B17" s="34" t="s">
        <v>638</v>
      </c>
      <c r="C17" s="34" t="s">
        <v>642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7611</v>
      </c>
      <c r="I17">
        <f t="shared" ca="1" si="4"/>
        <v>5438</v>
      </c>
    </row>
    <row r="18" spans="1:9" ht="12.75" customHeight="1" x14ac:dyDescent="0.3">
      <c r="A18" s="33">
        <v>37666</v>
      </c>
      <c r="B18" s="34" t="s">
        <v>636</v>
      </c>
      <c r="C18" s="34" t="s">
        <v>643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7608</v>
      </c>
      <c r="I18">
        <f t="shared" ca="1" si="4"/>
        <v>5435</v>
      </c>
    </row>
    <row r="19" spans="1:9" ht="12.75" customHeight="1" x14ac:dyDescent="0.3">
      <c r="A19" s="33">
        <v>38402</v>
      </c>
      <c r="B19" s="34" t="s">
        <v>636</v>
      </c>
      <c r="C19" s="34" t="s">
        <v>644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6872</v>
      </c>
      <c r="I19">
        <f t="shared" ca="1" si="4"/>
        <v>4909</v>
      </c>
    </row>
    <row r="20" spans="1:9" ht="12.75" customHeight="1" x14ac:dyDescent="0.3">
      <c r="A20" s="33">
        <v>37673</v>
      </c>
      <c r="B20" s="34" t="s">
        <v>634</v>
      </c>
      <c r="C20" s="34" t="s">
        <v>639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7601</v>
      </c>
      <c r="I20">
        <f t="shared" ca="1" si="4"/>
        <v>5430</v>
      </c>
    </row>
    <row r="21" spans="1:9" ht="12.75" customHeight="1" x14ac:dyDescent="0.3">
      <c r="A21" s="33">
        <v>37675</v>
      </c>
      <c r="B21" s="34" t="s">
        <v>627</v>
      </c>
      <c r="C21" s="34" t="s">
        <v>645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7599</v>
      </c>
      <c r="I21">
        <f t="shared" ca="1" si="4"/>
        <v>5429</v>
      </c>
    </row>
    <row r="22" spans="1:9" ht="12.75" customHeight="1" x14ac:dyDescent="0.3">
      <c r="A22" s="33">
        <v>37678</v>
      </c>
      <c r="B22" s="34" t="s">
        <v>634</v>
      </c>
      <c r="C22" s="34" t="s">
        <v>639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7596</v>
      </c>
      <c r="I22">
        <f t="shared" ca="1" si="4"/>
        <v>5427</v>
      </c>
    </row>
    <row r="23" spans="1:9" ht="12.75" customHeight="1" x14ac:dyDescent="0.3">
      <c r="A23" s="33">
        <v>38048</v>
      </c>
      <c r="B23" s="34" t="s">
        <v>631</v>
      </c>
      <c r="C23" s="34" t="s">
        <v>646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7226</v>
      </c>
      <c r="I23">
        <f t="shared" ca="1" si="4"/>
        <v>5163</v>
      </c>
    </row>
    <row r="24" spans="1:9" ht="12.75" customHeight="1" x14ac:dyDescent="0.3">
      <c r="A24" s="33">
        <v>37685</v>
      </c>
      <c r="B24" s="34" t="s">
        <v>634</v>
      </c>
      <c r="C24" s="34" t="s">
        <v>639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7589</v>
      </c>
      <c r="I24">
        <f t="shared" ca="1" si="4"/>
        <v>5422</v>
      </c>
    </row>
    <row r="25" spans="1:9" ht="12.75" customHeight="1" x14ac:dyDescent="0.3">
      <c r="A25" s="33">
        <v>37690</v>
      </c>
      <c r="B25" s="34" t="s">
        <v>627</v>
      </c>
      <c r="C25" s="34" t="s">
        <v>628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7584</v>
      </c>
      <c r="I25">
        <f t="shared" ca="1" si="4"/>
        <v>5419</v>
      </c>
    </row>
    <row r="26" spans="1:9" ht="12.75" customHeight="1" x14ac:dyDescent="0.3">
      <c r="A26" s="33">
        <v>37695</v>
      </c>
      <c r="B26" s="34" t="s">
        <v>638</v>
      </c>
      <c r="C26" s="34" t="s">
        <v>642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7579</v>
      </c>
      <c r="I26">
        <f t="shared" ca="1" si="4"/>
        <v>5414</v>
      </c>
    </row>
    <row r="27" spans="1:9" ht="12.75" customHeight="1" x14ac:dyDescent="0.3">
      <c r="A27" s="33">
        <v>38065</v>
      </c>
      <c r="B27" s="34" t="s">
        <v>636</v>
      </c>
      <c r="C27" s="34" t="s">
        <v>647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7209</v>
      </c>
      <c r="I27">
        <f t="shared" ca="1" si="4"/>
        <v>5150</v>
      </c>
    </row>
    <row r="28" spans="1:9" ht="12.75" customHeight="1" x14ac:dyDescent="0.3">
      <c r="A28" s="33">
        <v>39528</v>
      </c>
      <c r="B28" s="34" t="s">
        <v>636</v>
      </c>
      <c r="C28" s="34" t="s">
        <v>648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5746</v>
      </c>
      <c r="I28">
        <f t="shared" ca="1" si="4"/>
        <v>4105</v>
      </c>
    </row>
    <row r="29" spans="1:9" ht="12.75" customHeight="1" x14ac:dyDescent="0.3">
      <c r="A29" s="33">
        <v>37705</v>
      </c>
      <c r="B29" s="34" t="s">
        <v>634</v>
      </c>
      <c r="C29" s="34" t="s">
        <v>639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7569</v>
      </c>
      <c r="I29">
        <f t="shared" ca="1" si="4"/>
        <v>5408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b.tabangay@campus.unimib.it</cp:lastModifiedBy>
  <dcterms:created xsi:type="dcterms:W3CDTF">2005-04-12T12:35:30Z</dcterms:created>
  <dcterms:modified xsi:type="dcterms:W3CDTF">2023-12-14T20:42:50Z</dcterms:modified>
</cp:coreProperties>
</file>