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to\Documents\Data-Science-Projects\"/>
    </mc:Choice>
  </mc:AlternateContent>
  <xr:revisionPtr revIDLastSave="0" documentId="8_{4E7D4609-03EA-4352-8FEB-85E502AD0FF5}" xr6:coauthVersionLast="47" xr6:coauthVersionMax="47" xr10:uidLastSave="{00000000-0000-0000-0000-000000000000}"/>
  <bookViews>
    <workbookView xWindow="-120" yWindow="-120" windowWidth="24240" windowHeight="13020" xr2:uid="{AF70AAF0-7AC9-4CAD-AA0A-1B1A8AA0AA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H27" i="1"/>
  <c r="G27" i="1"/>
  <c r="O26" i="1"/>
  <c r="O21" i="1"/>
  <c r="P22" i="1" s="1"/>
  <c r="K20" i="1"/>
  <c r="K19" i="1"/>
  <c r="K21" i="1" s="1"/>
  <c r="K26" i="1" s="1"/>
  <c r="J20" i="1"/>
  <c r="I20" i="1"/>
  <c r="H20" i="1"/>
  <c r="G20" i="1"/>
  <c r="J19" i="1"/>
  <c r="J27" i="1" s="1"/>
  <c r="I19" i="1"/>
  <c r="H19" i="1"/>
  <c r="G19" i="1"/>
  <c r="F20" i="1"/>
  <c r="E20" i="1"/>
  <c r="F19" i="1"/>
  <c r="F27" i="1" s="1"/>
  <c r="E19" i="1"/>
  <c r="E27" i="1" s="1"/>
  <c r="H21" i="1" l="1"/>
  <c r="H26" i="1" s="1"/>
  <c r="K27" i="1"/>
  <c r="K28" i="1" s="1"/>
  <c r="G21" i="1"/>
  <c r="G26" i="1" s="1"/>
  <c r="F21" i="1"/>
  <c r="F26" i="1" s="1"/>
  <c r="E21" i="1"/>
  <c r="E26" i="1" s="1"/>
  <c r="I21" i="1"/>
  <c r="I26" i="1" s="1"/>
  <c r="J21" i="1"/>
  <c r="J26" i="1" s="1"/>
  <c r="I28" i="1" l="1"/>
  <c r="G28" i="1"/>
  <c r="J28" i="1"/>
  <c r="E28" i="1"/>
  <c r="E29" i="1" s="1"/>
  <c r="F30" i="1" s="1"/>
  <c r="F28" i="1"/>
  <c r="H28" i="1"/>
</calcChain>
</file>

<file path=xl/sharedStrings.xml><?xml version="1.0" encoding="utf-8"?>
<sst xmlns="http://schemas.openxmlformats.org/spreadsheetml/2006/main" count="51" uniqueCount="35">
  <si>
    <t>Expected</t>
  </si>
  <si>
    <t>Observed</t>
  </si>
  <si>
    <t>Mon</t>
  </si>
  <si>
    <t>Tue</t>
  </si>
  <si>
    <t>Wed</t>
  </si>
  <si>
    <t>Thur</t>
  </si>
  <si>
    <t>Fri</t>
  </si>
  <si>
    <t>Sat</t>
  </si>
  <si>
    <t>Sun</t>
  </si>
  <si>
    <t>E</t>
  </si>
  <si>
    <t>O</t>
  </si>
  <si>
    <t>diff  (O-E)</t>
  </si>
  <si>
    <t>diff squared</t>
  </si>
  <si>
    <t>6 degrees of freedom</t>
  </si>
  <si>
    <t>using .05 alpha</t>
  </si>
  <si>
    <t>Categories</t>
  </si>
  <si>
    <t>: ClearSkys' forecast is accurate</t>
  </si>
  <si>
    <r>
      <t>H</t>
    </r>
    <r>
      <rPr>
        <vertAlign val="subscript"/>
        <sz val="16"/>
        <color theme="1"/>
        <rFont val="Calibri"/>
        <family val="2"/>
        <scheme val="minor"/>
      </rPr>
      <t>o</t>
    </r>
  </si>
  <si>
    <r>
      <t>H</t>
    </r>
    <r>
      <rPr>
        <vertAlign val="subscript"/>
        <sz val="16"/>
        <color theme="1"/>
        <rFont val="Calibri"/>
        <family val="2"/>
        <scheme val="minor"/>
      </rPr>
      <t>a</t>
    </r>
  </si>
  <si>
    <t>: Clear Skys' forecast is not accurate</t>
  </si>
  <si>
    <t>Data Table</t>
  </si>
  <si>
    <t>Calculations</t>
  </si>
  <si>
    <t>Calculations Part II</t>
  </si>
  <si>
    <t>Expected (used as denominator)</t>
  </si>
  <si>
    <t>Diff squared/expected for each data point</t>
  </si>
  <si>
    <t>Sum of results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</si>
  <si>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=</t>
    </r>
  </si>
  <si>
    <t>This value falls to the left of the critical value and accepting the alternate hypothesis</t>
  </si>
  <si>
    <t xml:space="preserve">is not supported.  </t>
  </si>
  <si>
    <t>Chi Test for  a Weather App vs Observations</t>
  </si>
  <si>
    <t>The accuracy of the ClearSkys application is very good.</t>
  </si>
  <si>
    <r>
      <t>The critical value at .05 alpha is 12.59 and the Chi Square 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)for the data is .3268</t>
    </r>
  </si>
  <si>
    <t>Conclusion for Goodness of Fit</t>
  </si>
  <si>
    <t>Accept the Null Hypothesis</t>
  </si>
  <si>
    <r>
      <t xml:space="preserve">Therefore, there is not enough information to reject the Null Hypothesis and </t>
    </r>
    <r>
      <rPr>
        <u/>
        <sz val="11"/>
        <color rgb="FF0070C0"/>
        <rFont val="Calibri"/>
        <family val="2"/>
        <scheme val="minor"/>
      </rPr>
      <t>Clear Sky's forecast is accurate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</si>
</sst>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6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0" xfId="0" applyFont="1"/>
    <xf numFmtId="0" fontId="0" fillId="0" borderId="0" xfId="0" applyAlignment="1">
      <alignment horizontal="right"/>
    </xf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5" fillId="0" borderId="0" xfId="0" applyFont="1" applyAlignment="1">
      <alignment horizontal="centerContinuous"/>
    </xf>
    <xf numFmtId="0" fontId="2" fillId="3" borderId="5" xfId="0" applyFont="1" applyFill="1" applyBorder="1" applyAlignment="1">
      <alignment horizontal="centerContinuous"/>
    </xf>
    <xf numFmtId="0" fontId="0" fillId="3" borderId="6" xfId="0" applyFill="1" applyBorder="1" applyAlignment="1">
      <alignment horizontal="centerContinuous"/>
    </xf>
    <xf numFmtId="0" fontId="0" fillId="3" borderId="7" xfId="0" applyFill="1" applyBorder="1" applyAlignment="1">
      <alignment horizontal="centerContinuous"/>
    </xf>
    <xf numFmtId="0" fontId="0" fillId="3" borderId="0" xfId="0" applyFill="1" applyBorder="1" applyAlignment="1">
      <alignment horizontal="centerContinuous"/>
    </xf>
    <xf numFmtId="0" fontId="0" fillId="3" borderId="9" xfId="0" applyFill="1" applyBorder="1" applyAlignment="1">
      <alignment horizontal="centerContinuous"/>
    </xf>
    <xf numFmtId="0" fontId="7" fillId="3" borderId="8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266700</xdr:colOff>
      <xdr:row>33</xdr:row>
      <xdr:rowOff>161925</xdr:rowOff>
    </xdr:from>
    <xdr:to>
      <xdr:col>17</xdr:col>
      <xdr:colOff>10255</xdr:colOff>
      <xdr:row>56</xdr:row>
      <xdr:rowOff>10115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74BD04-B8AE-B329-E862-5FF746422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8550" y="4572000"/>
          <a:ext cx="5229955" cy="4229690"/>
        </a:xfrm>
        <a:prstGeom prst="rect">
          <a:avLst/>
        </a:prstGeom>
      </xdr:spPr>
    </xdr:pic>
    <xdr:clientData/>
  </xdr:twoCellAnchor>
  <xdr:twoCellAnchor>
    <xdr:from>
      <xdr:col>3</xdr:col>
      <xdr:colOff>2000250</xdr:colOff>
      <xdr:row>45</xdr:row>
      <xdr:rowOff>161925</xdr:rowOff>
    </xdr:from>
    <xdr:to>
      <xdr:col>3</xdr:col>
      <xdr:colOff>2647950</xdr:colOff>
      <xdr:row>46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4D2267E-B390-382C-6775-B63CB88D80D8}"/>
            </a:ext>
          </a:extLst>
        </xdr:cNvPr>
        <xdr:cNvSpPr/>
      </xdr:nvSpPr>
      <xdr:spPr>
        <a:xfrm>
          <a:off x="3829050" y="6858000"/>
          <a:ext cx="647700" cy="1809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57150</xdr:colOff>
      <xdr:row>33</xdr:row>
      <xdr:rowOff>180975</xdr:rowOff>
    </xdr:from>
    <xdr:to>
      <xdr:col>7</xdr:col>
      <xdr:colOff>496023</xdr:colOff>
      <xdr:row>47</xdr:row>
      <xdr:rowOff>124189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31B316-7CEA-7AD5-0EC3-969A90ABA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5950" y="4591050"/>
          <a:ext cx="5182323" cy="261021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10</xdr:col>
      <xdr:colOff>239076</xdr:colOff>
      <xdr:row>82</xdr:row>
      <xdr:rowOff>48163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132CF36-663E-0413-C9F3-4D7AB7A1C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9934575"/>
          <a:ext cx="6811326" cy="3858163"/>
        </a:xfrm>
        <a:prstGeom prst="rect">
          <a:avLst/>
        </a:prstGeom>
      </xdr:spPr>
    </xdr:pic>
    <xdr:clientData/>
  </xdr:twoCellAnchor>
  <xdr:twoCellAnchor>
    <xdr:from>
      <xdr:col>3</xdr:col>
      <xdr:colOff>742950</xdr:colOff>
      <xdr:row>79</xdr:row>
      <xdr:rowOff>142875</xdr:rowOff>
    </xdr:from>
    <xdr:to>
      <xdr:col>3</xdr:col>
      <xdr:colOff>1657350</xdr:colOff>
      <xdr:row>81</xdr:row>
      <xdr:rowOff>57150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E5580E3A-5842-7BC1-ED30-B01836376F55}"/>
            </a:ext>
          </a:extLst>
        </xdr:cNvPr>
        <xdr:cNvSpPr/>
      </xdr:nvSpPr>
      <xdr:spPr>
        <a:xfrm>
          <a:off x="2571750" y="13315950"/>
          <a:ext cx="914400" cy="2952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.3268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2C5C98-655C-41EF-8FEC-C10481568530}" name="data_table" displayName="data_table" ref="D11:K13" totalsRowShown="0">
  <autoFilter ref="D11:K13" xr:uid="{0C2C5C98-655C-41EF-8FEC-C10481568530}"/>
  <tableColumns count="8">
    <tableColumn id="1" xr3:uid="{C6D52AE5-7CD1-4853-91F0-41BA611F426C}" name="Categories"/>
    <tableColumn id="2" xr3:uid="{88E1338D-FF99-40D7-AB32-9F3576550788}" name="Mon"/>
    <tableColumn id="3" xr3:uid="{43087721-412D-4804-9F11-117C01FA3508}" name="Tue"/>
    <tableColumn id="4" xr3:uid="{99413E53-9A25-4E52-B3D2-BB26635D986A}" name="Wed"/>
    <tableColumn id="5" xr3:uid="{E0AD7ED2-8A6A-4FC3-9A37-D8B34F65A13B}" name="Thur"/>
    <tableColumn id="6" xr3:uid="{B1B2FB41-5B37-49EA-BD32-4B7E54C96823}" name="Fri"/>
    <tableColumn id="7" xr3:uid="{AEE4D7FD-BAED-4FD2-8E21-288CF710C344}" name="Sat"/>
    <tableColumn id="8" xr3:uid="{1AC731C2-2B75-4123-BD31-F25698C53D80}" name="Su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00E43E-F789-42AF-8071-5DFC0F192B13}" name="Table2" displayName="Table2" ref="D18:K21" totalsRowShown="0">
  <autoFilter ref="D18:K21" xr:uid="{6800E43E-F789-42AF-8071-5DFC0F192B13}"/>
  <tableColumns count="8">
    <tableColumn id="1" xr3:uid="{92CD1ED3-10A1-47E7-A2C9-624DB53F2FB5}" name="Categories"/>
    <tableColumn id="2" xr3:uid="{E6AF4DB1-339E-45FA-8610-BF0EE033066A}" name="Mon"/>
    <tableColumn id="3" xr3:uid="{0923FDDB-D5B9-461B-9B82-F5BD4AB98482}" name="Tue"/>
    <tableColumn id="4" xr3:uid="{F58A0A33-BF98-4A6E-B240-9C692A0ACADC}" name="Wed"/>
    <tableColumn id="5" xr3:uid="{1CF36516-50F4-452D-9FCB-E546A7D01689}" name="Thur"/>
    <tableColumn id="6" xr3:uid="{34456675-DC9C-470B-9DC7-28B248A6D351}" name="Fri"/>
    <tableColumn id="7" xr3:uid="{B3A9D1DB-A95E-409E-A70D-F70DB640AC7B}" name="Sat"/>
    <tableColumn id="8" xr3:uid="{D6B1F9B9-25E3-4855-83A5-5780D4FE582D}" name="Sun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873342-4BF2-4233-A236-2005B4BC948D}" name="Table3" displayName="Table3" ref="D25:K30" totalsRowShown="0">
  <autoFilter ref="D25:K30" xr:uid="{3A873342-4BF2-4233-A236-2005B4BC948D}"/>
  <tableColumns count="8">
    <tableColumn id="1" xr3:uid="{B48E47A9-EC05-446E-8D77-C74BDAEFCC7A}" name="Categories"/>
    <tableColumn id="2" xr3:uid="{0F0224B2-0B46-4F4B-A1C2-9CF975C7AA4D}" name="Mon"/>
    <tableColumn id="3" xr3:uid="{B4F3E863-5B97-40F9-9AAC-47C3874270EE}" name="Tue"/>
    <tableColumn id="4" xr3:uid="{1A0BD50D-DB45-4832-8897-7FCC072A16B5}" name="Wed"/>
    <tableColumn id="5" xr3:uid="{84CEDF49-E3C5-4152-ADBE-2483EE5C5568}" name="Thur"/>
    <tableColumn id="6" xr3:uid="{0B1B20AB-7423-43ED-BCBE-21A32C24DAB8}" name="Fri"/>
    <tableColumn id="7" xr3:uid="{7EE2A880-D58D-47A7-BB5E-B09FDF71A0FD}" name="Sat"/>
    <tableColumn id="8" xr3:uid="{31A930CE-91B5-43AF-89BA-753170F847DC}" name="Su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1B50-EF68-418E-8741-4306DCC03508}">
  <dimension ref="D1:P95"/>
  <sheetViews>
    <sheetView tabSelected="1" workbookViewId="0">
      <selection activeCell="E86" sqref="E86"/>
    </sheetView>
  </sheetViews>
  <sheetFormatPr defaultRowHeight="15" x14ac:dyDescent="0.25"/>
  <cols>
    <col min="4" max="4" width="43.7109375" customWidth="1"/>
  </cols>
  <sheetData>
    <row r="1" spans="4:11" ht="18.75" x14ac:dyDescent="0.3">
      <c r="D1" s="16" t="s">
        <v>29</v>
      </c>
      <c r="E1" s="16"/>
      <c r="F1" s="16"/>
      <c r="G1" s="16"/>
      <c r="H1" s="16"/>
    </row>
    <row r="3" spans="4:11" ht="24" x14ac:dyDescent="0.45">
      <c r="D3" s="6" t="s">
        <v>17</v>
      </c>
      <c r="E3" s="7" t="s">
        <v>16</v>
      </c>
      <c r="F3" s="8"/>
      <c r="G3" s="8"/>
      <c r="H3" s="9"/>
    </row>
    <row r="4" spans="4:11" ht="24" x14ac:dyDescent="0.45">
      <c r="D4" s="3" t="s">
        <v>18</v>
      </c>
      <c r="E4" s="4" t="s">
        <v>19</v>
      </c>
      <c r="F4" s="4"/>
      <c r="G4" s="4"/>
      <c r="H4" s="5"/>
    </row>
    <row r="9" spans="4:11" x14ac:dyDescent="0.25">
      <c r="D9" s="1" t="s">
        <v>20</v>
      </c>
    </row>
    <row r="11" spans="4:11" x14ac:dyDescent="0.25">
      <c r="D11" t="s">
        <v>15</v>
      </c>
      <c r="E11" t="s">
        <v>2</v>
      </c>
      <c r="F11" t="s">
        <v>3</v>
      </c>
      <c r="G11" t="s">
        <v>4</v>
      </c>
      <c r="H11" t="s">
        <v>5</v>
      </c>
      <c r="I11" t="s">
        <v>6</v>
      </c>
      <c r="J11" t="s">
        <v>7</v>
      </c>
      <c r="K11" t="s">
        <v>8</v>
      </c>
    </row>
    <row r="12" spans="4:11" x14ac:dyDescent="0.25">
      <c r="D12" t="s">
        <v>0</v>
      </c>
      <c r="E12">
        <v>78</v>
      </c>
      <c r="F12">
        <v>72</v>
      </c>
      <c r="G12">
        <v>72</v>
      </c>
      <c r="H12">
        <v>75</v>
      </c>
      <c r="I12">
        <v>71</v>
      </c>
      <c r="J12">
        <v>76</v>
      </c>
      <c r="K12">
        <v>78</v>
      </c>
    </row>
    <row r="13" spans="4:11" x14ac:dyDescent="0.25">
      <c r="D13" t="s">
        <v>1</v>
      </c>
      <c r="E13">
        <v>77</v>
      </c>
      <c r="F13">
        <v>70</v>
      </c>
      <c r="G13">
        <v>71</v>
      </c>
      <c r="H13">
        <v>77</v>
      </c>
      <c r="I13">
        <v>68</v>
      </c>
      <c r="J13">
        <v>75</v>
      </c>
      <c r="K13">
        <v>76</v>
      </c>
    </row>
    <row r="16" spans="4:11" x14ac:dyDescent="0.25">
      <c r="D16" s="1" t="s">
        <v>21</v>
      </c>
    </row>
    <row r="18" spans="4:16" x14ac:dyDescent="0.25">
      <c r="D18" t="s">
        <v>15</v>
      </c>
      <c r="E18" t="s">
        <v>2</v>
      </c>
      <c r="F18" t="s">
        <v>3</v>
      </c>
      <c r="G18" t="s">
        <v>4</v>
      </c>
      <c r="H18" t="s">
        <v>5</v>
      </c>
      <c r="I18" t="s">
        <v>6</v>
      </c>
      <c r="J18" t="s">
        <v>7</v>
      </c>
      <c r="K18" t="s">
        <v>8</v>
      </c>
    </row>
    <row r="19" spans="4:16" x14ac:dyDescent="0.25">
      <c r="D19" t="s">
        <v>9</v>
      </c>
      <c r="E19">
        <f>E12</f>
        <v>78</v>
      </c>
      <c r="F19">
        <f>F12</f>
        <v>72</v>
      </c>
      <c r="G19">
        <f t="shared" ref="G19:K19" si="0">G12</f>
        <v>72</v>
      </c>
      <c r="H19">
        <f t="shared" si="0"/>
        <v>75</v>
      </c>
      <c r="I19">
        <f t="shared" si="0"/>
        <v>71</v>
      </c>
      <c r="J19">
        <f t="shared" si="0"/>
        <v>76</v>
      </c>
      <c r="K19">
        <f t="shared" ref="K19" si="1">K12</f>
        <v>78</v>
      </c>
      <c r="O19">
        <v>1</v>
      </c>
    </row>
    <row r="20" spans="4:16" x14ac:dyDescent="0.25">
      <c r="D20" t="s">
        <v>10</v>
      </c>
      <c r="E20">
        <f>E13</f>
        <v>77</v>
      </c>
      <c r="F20">
        <f>F13</f>
        <v>70</v>
      </c>
      <c r="G20">
        <f t="shared" ref="G20:K20" si="2">G13</f>
        <v>71</v>
      </c>
      <c r="H20">
        <f t="shared" si="2"/>
        <v>77</v>
      </c>
      <c r="I20">
        <f t="shared" si="2"/>
        <v>68</v>
      </c>
      <c r="J20">
        <f t="shared" si="2"/>
        <v>75</v>
      </c>
      <c r="K20">
        <f t="shared" ref="K20" si="3">K13</f>
        <v>76</v>
      </c>
    </row>
    <row r="21" spans="4:16" x14ac:dyDescent="0.25">
      <c r="D21" t="s">
        <v>11</v>
      </c>
      <c r="E21">
        <f>E20-E19</f>
        <v>-1</v>
      </c>
      <c r="F21">
        <f t="shared" ref="F21:K21" si="4">F20-F19</f>
        <v>-2</v>
      </c>
      <c r="G21">
        <f t="shared" si="4"/>
        <v>-1</v>
      </c>
      <c r="H21">
        <f t="shared" si="4"/>
        <v>2</v>
      </c>
      <c r="I21">
        <f t="shared" si="4"/>
        <v>-3</v>
      </c>
      <c r="J21">
        <f t="shared" si="4"/>
        <v>-1</v>
      </c>
      <c r="K21">
        <f t="shared" si="4"/>
        <v>-2</v>
      </c>
      <c r="O21">
        <f>_xlfn.CHISQ.TEST(E13:K13,E12:K12)</f>
        <v>0.9993564283314047</v>
      </c>
    </row>
    <row r="22" spans="4:16" x14ac:dyDescent="0.25">
      <c r="P22">
        <f>O19-O21</f>
        <v>6.4357166859529968E-4</v>
      </c>
    </row>
    <row r="23" spans="4:16" x14ac:dyDescent="0.25">
      <c r="D23" t="s">
        <v>22</v>
      </c>
    </row>
    <row r="25" spans="4:16" x14ac:dyDescent="0.25">
      <c r="D25" t="s">
        <v>15</v>
      </c>
      <c r="E25" t="s">
        <v>2</v>
      </c>
      <c r="F25" t="s">
        <v>3</v>
      </c>
      <c r="G25" t="s">
        <v>4</v>
      </c>
      <c r="H25" t="s">
        <v>5</v>
      </c>
      <c r="I25" t="s">
        <v>6</v>
      </c>
      <c r="J25" t="s">
        <v>7</v>
      </c>
      <c r="K25" t="s">
        <v>8</v>
      </c>
    </row>
    <row r="26" spans="4:16" x14ac:dyDescent="0.25">
      <c r="D26" t="s">
        <v>12</v>
      </c>
      <c r="E26">
        <f>POWER(E21,2)</f>
        <v>1</v>
      </c>
      <c r="F26">
        <f t="shared" ref="F26:K26" si="5">POWER(F21,2)</f>
        <v>4</v>
      </c>
      <c r="G26">
        <f t="shared" si="5"/>
        <v>1</v>
      </c>
      <c r="H26">
        <f t="shared" si="5"/>
        <v>4</v>
      </c>
      <c r="I26">
        <f t="shared" si="5"/>
        <v>9</v>
      </c>
      <c r="J26">
        <f t="shared" si="5"/>
        <v>1</v>
      </c>
      <c r="K26">
        <f t="shared" si="5"/>
        <v>4</v>
      </c>
      <c r="O26">
        <f>_xlfn.CHISQ.DIST.RT(12.5916,6)</f>
        <v>4.9999766903996198E-2</v>
      </c>
    </row>
    <row r="27" spans="4:16" x14ac:dyDescent="0.25">
      <c r="D27" t="s">
        <v>23</v>
      </c>
      <c r="E27">
        <f>E19</f>
        <v>78</v>
      </c>
      <c r="F27">
        <f t="shared" ref="F27:K27" si="6">F19</f>
        <v>72</v>
      </c>
      <c r="G27">
        <f t="shared" si="6"/>
        <v>72</v>
      </c>
      <c r="H27">
        <f t="shared" si="6"/>
        <v>75</v>
      </c>
      <c r="I27">
        <f t="shared" si="6"/>
        <v>71</v>
      </c>
      <c r="J27">
        <f t="shared" si="6"/>
        <v>76</v>
      </c>
      <c r="K27">
        <f t="shared" si="6"/>
        <v>78</v>
      </c>
    </row>
    <row r="28" spans="4:16" x14ac:dyDescent="0.25">
      <c r="D28" t="s">
        <v>24</v>
      </c>
      <c r="E28">
        <f>E26/E27</f>
        <v>1.282051282051282E-2</v>
      </c>
      <c r="F28">
        <f t="shared" ref="F28:K28" si="7">F26/F27</f>
        <v>5.5555555555555552E-2</v>
      </c>
      <c r="G28">
        <f t="shared" si="7"/>
        <v>1.3888888888888888E-2</v>
      </c>
      <c r="H28">
        <f t="shared" si="7"/>
        <v>5.3333333333333337E-2</v>
      </c>
      <c r="I28">
        <f t="shared" si="7"/>
        <v>0.12676056338028169</v>
      </c>
      <c r="J28">
        <f t="shared" si="7"/>
        <v>1.3157894736842105E-2</v>
      </c>
      <c r="K28">
        <f t="shared" si="7"/>
        <v>5.128205128205128E-2</v>
      </c>
    </row>
    <row r="29" spans="4:16" x14ac:dyDescent="0.25">
      <c r="D29" t="s">
        <v>25</v>
      </c>
      <c r="E29">
        <f>SUM(E28:K28)</f>
        <v>0.32679879999746564</v>
      </c>
    </row>
    <row r="30" spans="4:16" ht="17.25" x14ac:dyDescent="0.25">
      <c r="E30" s="2" t="s">
        <v>26</v>
      </c>
      <c r="F30">
        <f>E29</f>
        <v>0.32679879999746564</v>
      </c>
    </row>
    <row r="33" spans="5:5" x14ac:dyDescent="0.25">
      <c r="E33" t="s">
        <v>13</v>
      </c>
    </row>
    <row r="34" spans="5:5" x14ac:dyDescent="0.25">
      <c r="E34" t="s">
        <v>14</v>
      </c>
    </row>
    <row r="88" spans="4:10" ht="15.75" thickBot="1" x14ac:dyDescent="0.3"/>
    <row r="89" spans="4:10" ht="21" x14ac:dyDescent="0.35">
      <c r="D89" s="17" t="s">
        <v>32</v>
      </c>
      <c r="E89" s="18"/>
      <c r="F89" s="18"/>
      <c r="G89" s="18"/>
      <c r="H89" s="18"/>
      <c r="I89" s="18"/>
      <c r="J89" s="19"/>
    </row>
    <row r="90" spans="4:10" ht="21" x14ac:dyDescent="0.35">
      <c r="D90" s="22" t="s">
        <v>33</v>
      </c>
      <c r="E90" s="20"/>
      <c r="F90" s="20"/>
      <c r="G90" s="20"/>
      <c r="H90" s="20"/>
      <c r="I90" s="20"/>
      <c r="J90" s="21"/>
    </row>
    <row r="91" spans="4:10" x14ac:dyDescent="0.25">
      <c r="D91" s="10" t="s">
        <v>30</v>
      </c>
      <c r="E91" s="11"/>
      <c r="F91" s="11"/>
      <c r="G91" s="11"/>
      <c r="H91" s="11"/>
      <c r="I91" s="11"/>
      <c r="J91" s="12"/>
    </row>
    <row r="92" spans="4:10" ht="17.25" x14ac:dyDescent="0.25">
      <c r="D92" s="10" t="s">
        <v>31</v>
      </c>
      <c r="E92" s="11"/>
      <c r="F92" s="11"/>
      <c r="G92" s="11"/>
      <c r="H92" s="11"/>
      <c r="I92" s="11"/>
      <c r="J92" s="12"/>
    </row>
    <row r="93" spans="4:10" x14ac:dyDescent="0.25">
      <c r="D93" s="10" t="s">
        <v>27</v>
      </c>
      <c r="E93" s="11"/>
      <c r="F93" s="11"/>
      <c r="G93" s="11"/>
      <c r="H93" s="11"/>
      <c r="I93" s="11"/>
      <c r="J93" s="12"/>
    </row>
    <row r="94" spans="4:10" x14ac:dyDescent="0.25">
      <c r="D94" s="10" t="s">
        <v>28</v>
      </c>
      <c r="E94" s="11"/>
      <c r="F94" s="11"/>
      <c r="G94" s="11"/>
      <c r="H94" s="11"/>
      <c r="I94" s="11"/>
      <c r="J94" s="12"/>
    </row>
    <row r="95" spans="4:10" ht="15.75" thickBot="1" x14ac:dyDescent="0.3">
      <c r="D95" s="13" t="s">
        <v>34</v>
      </c>
      <c r="E95" s="14"/>
      <c r="F95" s="14"/>
      <c r="G95" s="14"/>
      <c r="H95" s="14"/>
      <c r="I95" s="14"/>
      <c r="J95" s="15"/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belton</dc:creator>
  <cp:lastModifiedBy>chris belton</cp:lastModifiedBy>
  <dcterms:created xsi:type="dcterms:W3CDTF">2024-01-28T17:13:31Z</dcterms:created>
  <dcterms:modified xsi:type="dcterms:W3CDTF">2024-01-28T20:26:01Z</dcterms:modified>
</cp:coreProperties>
</file>