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8595" windowHeight="4680" tabRatio="1000" firstSheet="1" activeTab="5"/>
  </bookViews>
  <sheets>
    <sheet name="Employee Information" sheetId="1" r:id="rId1"/>
    <sheet name="Charts" sheetId="2" r:id="rId2"/>
    <sheet name="Number Formats" sheetId="3" r:id="rId3"/>
    <sheet name="Referencing" sheetId="4" r:id="rId4"/>
    <sheet name="PivotTable" sheetId="5" r:id="rId5"/>
    <sheet name="Shortcuts" sheetId="6" r:id="rId6"/>
  </sheets>
  <calcPr calcId="144525"/>
  <pivotCaches>
    <pivotCache cacheId="0" r:id="rId7"/>
  </pivotCaches>
</workbook>
</file>

<file path=xl/calcChain.xml><?xml version="1.0" encoding="utf-8"?>
<calcChain xmlns="http://schemas.openxmlformats.org/spreadsheetml/2006/main">
  <c r="B18" i="2" l="1"/>
  <c r="A19" i="2"/>
  <c r="A18" i="2"/>
  <c r="A5" i="2"/>
  <c r="A6" i="2"/>
  <c r="A7" i="2"/>
  <c r="A4" i="2"/>
  <c r="D36" i="1"/>
  <c r="B19" i="2" s="1"/>
  <c r="D35" i="1"/>
  <c r="D33" i="1"/>
  <c r="B7" i="2" s="1"/>
  <c r="D32" i="1"/>
  <c r="B6" i="2" s="1"/>
  <c r="D31" i="1"/>
  <c r="B5" i="2" s="1"/>
  <c r="D30" i="1"/>
  <c r="B4" i="2" s="1"/>
  <c r="H14" i="1"/>
  <c r="G2" i="4"/>
  <c r="D4" i="4"/>
  <c r="E3" i="4"/>
  <c r="D3" i="4"/>
  <c r="B8" i="4"/>
  <c r="A8" i="4"/>
  <c r="B7" i="4"/>
  <c r="A7" i="4"/>
  <c r="F25" i="1"/>
  <c r="F27" i="1"/>
  <c r="F26" i="1"/>
  <c r="F24" i="1"/>
  <c r="G22" i="1"/>
  <c r="G10" i="1"/>
  <c r="G14" i="1"/>
  <c r="G18" i="1"/>
  <c r="G9" i="1"/>
  <c r="H9" i="1" s="1"/>
  <c r="I9" i="1" s="1"/>
  <c r="G19" i="1"/>
  <c r="H19" i="1" s="1"/>
  <c r="I19" i="1" s="1"/>
  <c r="G12" i="1"/>
  <c r="H12" i="1" s="1"/>
  <c r="G21" i="1"/>
  <c r="H21" i="1" s="1"/>
  <c r="G5" i="1"/>
  <c r="H5" i="1" s="1"/>
  <c r="I5" i="1" s="1"/>
  <c r="G6" i="1"/>
  <c r="G15" i="1"/>
  <c r="H15" i="1" s="1"/>
  <c r="G13" i="1"/>
  <c r="G4" i="1"/>
  <c r="G35" i="1" s="1"/>
  <c r="G11" i="1"/>
  <c r="H11" i="1" s="1"/>
  <c r="I11" i="1" s="1"/>
  <c r="G20" i="1"/>
  <c r="H20" i="1" s="1"/>
  <c r="G17" i="1"/>
  <c r="G31" i="1" s="1"/>
  <c r="G7" i="1"/>
  <c r="H7" i="1" s="1"/>
  <c r="I7" i="1" s="1"/>
  <c r="G8" i="1"/>
  <c r="G16" i="1"/>
  <c r="H16" i="1" s="1"/>
  <c r="G33" i="1" l="1"/>
  <c r="I14" i="1"/>
  <c r="H22" i="1"/>
  <c r="I22" i="1" s="1"/>
  <c r="J9" i="1"/>
  <c r="J17" i="1"/>
  <c r="G30" i="1"/>
  <c r="G32" i="1"/>
  <c r="J6" i="1"/>
  <c r="I13" i="1"/>
  <c r="H18" i="1"/>
  <c r="I18" i="1" s="1"/>
  <c r="H13" i="1"/>
  <c r="H17" i="1"/>
  <c r="I17" i="1" s="1"/>
  <c r="G36" i="1"/>
  <c r="H10" i="1"/>
  <c r="I10" i="1" s="1"/>
  <c r="I12" i="1"/>
  <c r="I20" i="1"/>
  <c r="H4" i="1"/>
  <c r="I21" i="1"/>
  <c r="H6" i="1"/>
  <c r="I6" i="1" s="1"/>
  <c r="H8" i="1"/>
  <c r="I8" i="1" s="1"/>
  <c r="I4" i="1"/>
  <c r="I16" i="1"/>
  <c r="I15" i="1"/>
  <c r="G24" i="1"/>
  <c r="J7" i="1" s="1"/>
  <c r="G27" i="1"/>
  <c r="G25" i="1"/>
  <c r="G26" i="1"/>
  <c r="J5" i="1" l="1"/>
  <c r="J20" i="1"/>
  <c r="J16" i="1"/>
  <c r="J12" i="1"/>
  <c r="J8" i="1"/>
  <c r="J19" i="1"/>
  <c r="J15" i="1"/>
  <c r="J11" i="1"/>
  <c r="J18" i="1"/>
  <c r="J14" i="1"/>
  <c r="J21" i="1"/>
  <c r="J13" i="1"/>
  <c r="J22" i="1"/>
  <c r="J10" i="1"/>
  <c r="J4" i="1"/>
</calcChain>
</file>

<file path=xl/sharedStrings.xml><?xml version="1.0" encoding="utf-8"?>
<sst xmlns="http://schemas.openxmlformats.org/spreadsheetml/2006/main" count="125" uniqueCount="83">
  <si>
    <t>XYZ Company - List of Employess</t>
  </si>
  <si>
    <t>S.No</t>
  </si>
  <si>
    <t>Name</t>
  </si>
  <si>
    <t>DepartMent</t>
  </si>
  <si>
    <t>Gender</t>
  </si>
  <si>
    <t>Bruce</t>
  </si>
  <si>
    <t>Marketing</t>
  </si>
  <si>
    <t>Male</t>
  </si>
  <si>
    <t>IT</t>
  </si>
  <si>
    <t>Jacob</t>
  </si>
  <si>
    <t>Mevin</t>
  </si>
  <si>
    <t>Finance</t>
  </si>
  <si>
    <t>Alicia</t>
  </si>
  <si>
    <t>Female</t>
  </si>
  <si>
    <t>Paul</t>
  </si>
  <si>
    <t>Hannah</t>
  </si>
  <si>
    <t>Sarah</t>
  </si>
  <si>
    <t>Support</t>
  </si>
  <si>
    <t>Abbott</t>
  </si>
  <si>
    <t>Abel</t>
  </si>
  <si>
    <t>Lucy</t>
  </si>
  <si>
    <t>Jack</t>
  </si>
  <si>
    <t>Aaron</t>
  </si>
  <si>
    <t>Grace</t>
  </si>
  <si>
    <t>Paxton</t>
  </si>
  <si>
    <t>Malcom</t>
  </si>
  <si>
    <t>Alexandra</t>
  </si>
  <si>
    <t>Alice</t>
  </si>
  <si>
    <t>Lydia</t>
  </si>
  <si>
    <t>Monthly Salary($)</t>
  </si>
  <si>
    <t>Annual Salary</t>
  </si>
  <si>
    <t>Total Salary</t>
  </si>
  <si>
    <t>Maximum Salary</t>
  </si>
  <si>
    <t>Minimum Salary</t>
  </si>
  <si>
    <t>Average Salary</t>
  </si>
  <si>
    <t>Number Formats</t>
  </si>
  <si>
    <t>Currency</t>
  </si>
  <si>
    <t>Comma</t>
  </si>
  <si>
    <t>Percentage</t>
  </si>
  <si>
    <t>Tony</t>
  </si>
  <si>
    <t>% of Annual Salary</t>
  </si>
  <si>
    <t>Referencing</t>
  </si>
  <si>
    <t>Normal Referencing</t>
  </si>
  <si>
    <t>Absolute References</t>
  </si>
  <si>
    <t>Taxes</t>
  </si>
  <si>
    <t>Take Home Salary</t>
  </si>
  <si>
    <t>Total Number Of Employess</t>
  </si>
  <si>
    <t>Charts</t>
  </si>
  <si>
    <t>Formatting Shortcuts</t>
  </si>
  <si>
    <t>S. No</t>
  </si>
  <si>
    <t>KeyStroke</t>
  </si>
  <si>
    <t>Shortcut Function</t>
  </si>
  <si>
    <t>[Ctrl]B</t>
  </si>
  <si>
    <t>[Ctrl]I</t>
  </si>
  <si>
    <t>[Ctrl]U</t>
  </si>
  <si>
    <t>[Ctrl]1</t>
  </si>
  <si>
    <t>[Ctrl][Shift]%</t>
  </si>
  <si>
    <t>Bold the selection</t>
  </si>
  <si>
    <t>Italicize the selection</t>
  </si>
  <si>
    <t>Underline the selection</t>
  </si>
  <si>
    <t>Open the Format Cells dialog box</t>
  </si>
  <si>
    <t>Apply percentage format</t>
  </si>
  <si>
    <t>Navigation Shortcut</t>
  </si>
  <si>
    <t>[Ctrl][Page Down]</t>
  </si>
  <si>
    <t>[Ctrl][Page Up]</t>
  </si>
  <si>
    <t>Move to the previous worksheet ina workbook</t>
  </si>
  <si>
    <t>Move toook the next worksheet in a workbook</t>
  </si>
  <si>
    <t>Arrow keys</t>
  </si>
  <si>
    <t>Move one cell up,down,left,or right</t>
  </si>
  <si>
    <t>[Ctrl] and a arrow key</t>
  </si>
  <si>
    <t>Move to the beginning of the data region</t>
  </si>
  <si>
    <t>[Home]</t>
  </si>
  <si>
    <t>Move to the beginning of the row</t>
  </si>
  <si>
    <t>[Ctrl][Home]</t>
  </si>
  <si>
    <t>[Ctrl][End]</t>
  </si>
  <si>
    <t>Move to the End of the used position of a worksheet</t>
  </si>
  <si>
    <t>Move to the beginning of the worksheet</t>
  </si>
  <si>
    <t>[Enter]</t>
  </si>
  <si>
    <t>Move down a cell in a selected range</t>
  </si>
  <si>
    <t>[Shift][Enter]</t>
  </si>
  <si>
    <t>Move up a cell in a selected range</t>
  </si>
  <si>
    <t>[Shift][Tab]</t>
  </si>
  <si>
    <t>Move one cell to the left in a selected range.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</si>
</sst>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164" fontId="0" fillId="0" borderId="0" xfId="0" applyNumberFormat="1"/>
    <xf numFmtId="43" fontId="0" fillId="0" borderId="0" xfId="1" applyFont="1"/>
    <xf numFmtId="9" fontId="0" fillId="0" borderId="0" xfId="2" applyFont="1"/>
    <xf numFmtId="0" fontId="0" fillId="0" borderId="0" xfId="0" applyAlignment="1">
      <alignment horizontal="center"/>
    </xf>
    <xf numFmtId="164" fontId="0" fillId="0" borderId="0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5" xfId="0" applyFill="1" applyBorder="1" applyAlignment="1">
      <alignment horizontal="center"/>
    </xf>
    <xf numFmtId="0" fontId="0" fillId="0" borderId="1" xfId="0" applyFill="1" applyBorder="1"/>
    <xf numFmtId="164" fontId="0" fillId="0" borderId="1" xfId="0" applyNumberFormat="1" applyFill="1" applyBorder="1"/>
    <xf numFmtId="164" fontId="0" fillId="0" borderId="6" xfId="0" applyNumberFormat="1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/>
    <xf numFmtId="164" fontId="0" fillId="0" borderId="8" xfId="0" applyNumberFormat="1" applyFill="1" applyBorder="1"/>
    <xf numFmtId="164" fontId="0" fillId="0" borderId="4" xfId="0" applyNumberFormat="1" applyFill="1" applyBorder="1"/>
    <xf numFmtId="0" fontId="2" fillId="0" borderId="1" xfId="0" applyFont="1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/>
    <xf numFmtId="0" fontId="3" fillId="3" borderId="4" xfId="0" applyFont="1" applyFill="1" applyBorder="1"/>
    <xf numFmtId="0" fontId="2" fillId="0" borderId="1" xfId="0" applyFont="1" applyFill="1" applyBorder="1"/>
    <xf numFmtId="10" fontId="0" fillId="0" borderId="3" xfId="2" applyNumberFormat="1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4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6">
    <dxf>
      <fill>
        <patternFill>
          <bgColor rgb="FF00B050"/>
        </patternFill>
      </fill>
    </dxf>
    <dxf>
      <fill>
        <patternFill>
          <bgColor rgb="FFFF0000"/>
        </patternFill>
      </fill>
    </dxf>
    <dxf>
      <numFmt numFmtId="13" formatCode="0%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$&quot;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numFmt numFmtId="164" formatCode="&quot;$&quot;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numFmt numFmtId="164" formatCode="&quot;$&quot;#,##0.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C000"/>
        <name val="Calibri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Departwise Employess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75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</c:spPr>
          </c:dPt>
          <c:dLbls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Charts!$A$4:$A$7</c:f>
              <c:strCache>
                <c:ptCount val="4"/>
                <c:pt idx="0">
                  <c:v>Marketing</c:v>
                </c:pt>
                <c:pt idx="1">
                  <c:v>IT</c:v>
                </c:pt>
                <c:pt idx="2">
                  <c:v>Support</c:v>
                </c:pt>
                <c:pt idx="3">
                  <c:v>Finance</c:v>
                </c:pt>
              </c:strCache>
            </c:strRef>
          </c:cat>
          <c:val>
            <c:numRef>
              <c:f>Charts!$B$4:$B$7</c:f>
              <c:numCache>
                <c:formatCode>General</c:formatCode>
                <c:ptCount val="4"/>
                <c:pt idx="0">
                  <c:v>7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360576"/>
        <c:axId val="166362112"/>
      </c:barChart>
      <c:catAx>
        <c:axId val="166360576"/>
        <c:scaling>
          <c:orientation val="minMax"/>
        </c:scaling>
        <c:delete val="0"/>
        <c:axPos val="b"/>
        <c:majorTickMark val="out"/>
        <c:minorTickMark val="none"/>
        <c:tickLblPos val="nextTo"/>
        <c:crossAx val="166362112"/>
        <c:crosses val="autoZero"/>
        <c:auto val="1"/>
        <c:lblAlgn val="ctr"/>
        <c:lblOffset val="100"/>
        <c:noMultiLvlLbl val="0"/>
      </c:catAx>
      <c:valAx>
        <c:axId val="166362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Employee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6360576"/>
        <c:crosses val="autoZero"/>
        <c:crossBetween val="between"/>
      </c:valAx>
      <c:dTable>
        <c:showHorzBorder val="1"/>
        <c:showVertBorder val="1"/>
        <c:showOutline val="1"/>
        <c:showKeys val="0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6.643285214348206E-2"/>
          <c:y val="7.4548702245552628E-2"/>
          <c:w val="0.75220691163604547"/>
          <c:h val="0.8326195683872849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Charts!$A$18:$A$19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Charts!$B$18:$B$19</c:f>
              <c:numCache>
                <c:formatCode>General</c:formatCode>
                <c:ptCount val="2"/>
                <c:pt idx="0">
                  <c:v>11</c:v>
                </c:pt>
                <c:pt idx="1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66380672"/>
        <c:axId val="166382208"/>
        <c:axId val="0"/>
      </c:bar3DChart>
      <c:catAx>
        <c:axId val="166380672"/>
        <c:scaling>
          <c:orientation val="minMax"/>
        </c:scaling>
        <c:delete val="0"/>
        <c:axPos val="b"/>
        <c:majorTickMark val="out"/>
        <c:minorTickMark val="none"/>
        <c:tickLblPos val="nextTo"/>
        <c:crossAx val="166382208"/>
        <c:crosses val="autoZero"/>
        <c:auto val="1"/>
        <c:lblAlgn val="ctr"/>
        <c:lblOffset val="100"/>
        <c:noMultiLvlLbl val="0"/>
      </c:catAx>
      <c:valAx>
        <c:axId val="166382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380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</xdr:row>
      <xdr:rowOff>4762</xdr:rowOff>
    </xdr:from>
    <xdr:to>
      <xdr:col>12</xdr:col>
      <xdr:colOff>314325</xdr:colOff>
      <xdr:row>15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38100</xdr:colOff>
      <xdr:row>16</xdr:row>
      <xdr:rowOff>4762</xdr:rowOff>
    </xdr:from>
    <xdr:to>
      <xdr:col>12</xdr:col>
      <xdr:colOff>342900</xdr:colOff>
      <xdr:row>30</xdr:row>
      <xdr:rowOff>80962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2918.909027199072" createdVersion="4" refreshedVersion="4" minRefreshableVersion="3" recordCount="19">
  <cacheSource type="worksheet">
    <worksheetSource name="Table1"/>
  </cacheSource>
  <cacheFields count="9">
    <cacheField name="S.No" numFmtId="0">
      <sharedItems containsSemiMixedTypes="0" containsString="0" containsNumber="1" containsInteger="1" minValue="1" maxValue="19"/>
    </cacheField>
    <cacheField name="Name" numFmtId="0">
      <sharedItems/>
    </cacheField>
    <cacheField name="DepartMent" numFmtId="0">
      <sharedItems/>
    </cacheField>
    <cacheField name="Gender" numFmtId="0">
      <sharedItems/>
    </cacheField>
    <cacheField name="Monthly Salary($)" numFmtId="164">
      <sharedItems containsSemiMixedTypes="0" containsString="0" containsNumber="1" containsInteger="1" minValue="2100" maxValue="9200"/>
    </cacheField>
    <cacheField name="Annual Salary" numFmtId="164">
      <sharedItems containsSemiMixedTypes="0" containsString="0" containsNumber="1" containsInteger="1" minValue="25200" maxValue="110400"/>
    </cacheField>
    <cacheField name="Taxes" numFmtId="164">
      <sharedItems containsSemiMixedTypes="0" containsString="0" containsNumber="1" containsInteger="1" minValue="0" maxValue="17500"/>
    </cacheField>
    <cacheField name="Take Home Salary" numFmtId="164">
      <sharedItems containsSemiMixedTypes="0" containsString="0" containsNumber="1" containsInteger="1" minValue="12500" maxValue="95300"/>
    </cacheField>
    <cacheField name="% of Annual Salary" numFmtId="10">
      <sharedItems containsSemiMixedTypes="0" containsString="0" containsNumber="1" minValue="2.2058823529411766E-2" maxValue="9.6638655462184878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">
  <r>
    <n v="12"/>
    <s v="Aaron"/>
    <s v="Marketing"/>
    <s v="Male"/>
    <n v="8700"/>
    <n v="104400"/>
    <n v="13600"/>
    <n v="90800"/>
    <n v="9.1386554621848734E-2"/>
  </r>
  <r>
    <n v="8"/>
    <s v="Abbott"/>
    <s v="Finance"/>
    <s v="Male"/>
    <n v="5600"/>
    <n v="67200"/>
    <n v="4300"/>
    <n v="62900"/>
    <n v="5.8823529411764705E-2"/>
  </r>
  <r>
    <n v="9"/>
    <s v="Abel"/>
    <s v="Support"/>
    <s v="Male"/>
    <n v="6400"/>
    <n v="76800"/>
    <n v="6700"/>
    <n v="70100"/>
    <n v="6.7226890756302518E-2"/>
  </r>
  <r>
    <n v="16"/>
    <s v="Alexandra"/>
    <s v="Support"/>
    <s v="Female"/>
    <n v="7300"/>
    <n v="87600"/>
    <n v="9400"/>
    <n v="78200"/>
    <n v="7.6680672268907568E-2"/>
  </r>
  <r>
    <n v="17"/>
    <s v="Alice"/>
    <s v="Marketing"/>
    <s v="Female"/>
    <n v="7100"/>
    <n v="85200"/>
    <n v="8800"/>
    <n v="76400"/>
    <n v="7.4579831932773108E-2"/>
  </r>
  <r>
    <n v="4"/>
    <s v="Alicia"/>
    <s v="Marketing"/>
    <s v="Female"/>
    <n v="3700"/>
    <n v="44400"/>
    <n v="0"/>
    <n v="44400"/>
    <n v="3.8865546218487396E-2"/>
  </r>
  <r>
    <n v="1"/>
    <s v="Bruce"/>
    <s v="Marketing"/>
    <s v="Male"/>
    <n v="2500"/>
    <n v="30000"/>
    <n v="17500"/>
    <n v="12500"/>
    <n v="2.6260504201680673E-2"/>
  </r>
  <r>
    <n v="13"/>
    <s v="Grace"/>
    <s v="Marketing"/>
    <s v="Female"/>
    <n v="2100"/>
    <n v="25200"/>
    <n v="0"/>
    <n v="25200"/>
    <n v="2.2058823529411766E-2"/>
  </r>
  <r>
    <n v="6"/>
    <s v="Hannah"/>
    <s v="Finance"/>
    <s v="Female"/>
    <n v="2200"/>
    <n v="26400"/>
    <n v="0"/>
    <n v="26400"/>
    <n v="2.3109243697478993E-2"/>
  </r>
  <r>
    <n v="11"/>
    <s v="Jack"/>
    <s v="Support"/>
    <s v="Male"/>
    <n v="5600"/>
    <n v="67200"/>
    <n v="4300"/>
    <n v="62900"/>
    <n v="5.8823529411764705E-2"/>
  </r>
  <r>
    <n v="2"/>
    <s v="Jacob"/>
    <s v="IT"/>
    <s v="Male"/>
    <n v="4200"/>
    <n v="50400"/>
    <n v="0"/>
    <n v="50400"/>
    <n v="4.4117647058823532E-2"/>
  </r>
  <r>
    <n v="10"/>
    <s v="Lucy"/>
    <s v="Finance"/>
    <s v="Female"/>
    <n v="3200"/>
    <n v="38400"/>
    <n v="0"/>
    <n v="38400"/>
    <n v="3.3613445378151259E-2"/>
  </r>
  <r>
    <n v="18"/>
    <s v="Lydia"/>
    <s v="IT"/>
    <s v="Female"/>
    <n v="3000"/>
    <n v="36000"/>
    <n v="0"/>
    <n v="36000"/>
    <n v="3.1512605042016806E-2"/>
  </r>
  <r>
    <n v="15"/>
    <s v="Malcom"/>
    <s v="IT"/>
    <s v="Male"/>
    <n v="4000"/>
    <n v="48000"/>
    <n v="0"/>
    <n v="48000"/>
    <n v="4.2016806722689079E-2"/>
  </r>
  <r>
    <n v="3"/>
    <s v="Mevin"/>
    <s v="Finance"/>
    <s v="Male"/>
    <n v="9200"/>
    <n v="110400"/>
    <n v="15100"/>
    <n v="95300"/>
    <n v="9.6638655462184878E-2"/>
  </r>
  <r>
    <n v="5"/>
    <s v="Paul"/>
    <s v="Marketing"/>
    <s v="Male"/>
    <n v="7100"/>
    <n v="85200"/>
    <n v="8800"/>
    <n v="76400"/>
    <n v="7.4579831932773108E-2"/>
  </r>
  <r>
    <n v="14"/>
    <s v="Paxton"/>
    <s v="IT"/>
    <s v="Male"/>
    <n v="5200"/>
    <n v="62400"/>
    <n v="3100"/>
    <n v="59300"/>
    <n v="5.4621848739495799E-2"/>
  </r>
  <r>
    <n v="7"/>
    <s v="Sarah"/>
    <s v="Support"/>
    <s v="Female"/>
    <n v="5600"/>
    <n v="67200"/>
    <n v="4300"/>
    <n v="62900"/>
    <n v="5.8823529411764705E-2"/>
  </r>
  <r>
    <n v="19"/>
    <s v="Tony"/>
    <s v="Marketing"/>
    <s v="Male"/>
    <n v="2500"/>
    <n v="30000"/>
    <n v="0"/>
    <n v="30000"/>
    <n v="2.6260504201680673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20" firstHeaderRow="1" firstDataRow="1" firstDataCol="0"/>
  <pivotFields count="9"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0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B3:J22" totalsRowShown="0" headerRowDxfId="15" dataDxfId="13" headerRowBorderDxfId="14" tableBorderDxfId="12" totalsRowBorderDxfId="11">
  <autoFilter ref="B3:J22"/>
  <sortState ref="B4:J22">
    <sortCondition ref="C4:C22"/>
  </sortState>
  <tableColumns count="9">
    <tableColumn id="1" name="S.No" dataDxfId="10"/>
    <tableColumn id="2" name="Name" dataDxfId="9"/>
    <tableColumn id="3" name="DepartMent" dataDxfId="8"/>
    <tableColumn id="4" name="Gender" dataDxfId="7"/>
    <tableColumn id="5" name="Monthly Salary($)" dataDxfId="6"/>
    <tableColumn id="6" name="Annual Salary" dataDxfId="5">
      <calculatedColumnFormula>F4*12</calculatedColumnFormula>
    </tableColumn>
    <tableColumn id="10" name="Taxes" dataDxfId="4"/>
    <tableColumn id="9" name="Take Home Salary" dataDxfId="3"/>
    <tableColumn id="7" name="% of Annual Salary" dataDxfId="2">
      <calculatedColumnFormula>G4/G24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topLeftCell="A27" workbookViewId="0">
      <pane xSplit="11370" ySplit="3300" topLeftCell="B1"/>
      <selection activeCell="L4" sqref="L4"/>
      <selection pane="topRight" activeCell="K5" sqref="K5"/>
      <selection pane="bottomLeft"/>
      <selection pane="bottomRight" activeCell="B1" sqref="B1"/>
    </sheetView>
  </sheetViews>
  <sheetFormatPr defaultRowHeight="15" x14ac:dyDescent="0.25"/>
  <cols>
    <col min="2" max="2" width="9.140625" style="4"/>
    <col min="3" max="3" width="15.7109375" bestFit="1" customWidth="1"/>
    <col min="4" max="4" width="26.140625" bestFit="1" customWidth="1"/>
    <col min="5" max="5" width="9.85546875" customWidth="1"/>
    <col min="6" max="6" width="19.140625" bestFit="1" customWidth="1"/>
    <col min="7" max="7" width="15.42578125" bestFit="1" customWidth="1"/>
    <col min="8" max="8" width="15.42578125" customWidth="1"/>
    <col min="9" max="9" width="19" bestFit="1" customWidth="1"/>
    <col min="10" max="10" width="19.85546875" bestFit="1" customWidth="1"/>
    <col min="11" max="11" width="11.140625" bestFit="1" customWidth="1"/>
  </cols>
  <sheetData>
    <row r="2" spans="2:10" ht="18.75" x14ac:dyDescent="0.3">
      <c r="B2" s="31" t="s">
        <v>0</v>
      </c>
      <c r="C2" s="31"/>
      <c r="D2" s="31"/>
      <c r="E2" s="31"/>
      <c r="F2" s="31"/>
      <c r="G2" s="31"/>
      <c r="H2" s="31"/>
      <c r="I2" s="31"/>
      <c r="J2" s="31"/>
    </row>
    <row r="3" spans="2:10" x14ac:dyDescent="0.25">
      <c r="B3" s="17" t="s">
        <v>1</v>
      </c>
      <c r="C3" s="18" t="s">
        <v>2</v>
      </c>
      <c r="D3" s="18" t="s">
        <v>3</v>
      </c>
      <c r="E3" s="18" t="s">
        <v>4</v>
      </c>
      <c r="F3" s="18" t="s">
        <v>29</v>
      </c>
      <c r="G3" s="19" t="s">
        <v>30</v>
      </c>
      <c r="H3" s="19" t="s">
        <v>44</v>
      </c>
      <c r="I3" s="19" t="s">
        <v>45</v>
      </c>
      <c r="J3" s="18" t="s">
        <v>40</v>
      </c>
    </row>
    <row r="4" spans="2:10" x14ac:dyDescent="0.25">
      <c r="B4" s="8">
        <v>12</v>
      </c>
      <c r="C4" s="9" t="s">
        <v>22</v>
      </c>
      <c r="D4" s="9" t="s">
        <v>6</v>
      </c>
      <c r="E4" s="9" t="s">
        <v>7</v>
      </c>
      <c r="F4" s="10">
        <v>8700</v>
      </c>
      <c r="G4" s="11">
        <f t="shared" ref="G4:G22" si="0">F4*12</f>
        <v>104400</v>
      </c>
      <c r="H4" s="15">
        <f t="shared" ref="H4:H9" si="1">IF(G4&gt;50000,(G4-50000)*25%,0)</f>
        <v>13600</v>
      </c>
      <c r="I4" s="15">
        <f t="shared" ref="I4:I22" si="2">G4-H4</f>
        <v>90800</v>
      </c>
      <c r="J4" s="21">
        <f>G4/$G$24</f>
        <v>9.1386554621848734E-2</v>
      </c>
    </row>
    <row r="5" spans="2:10" x14ac:dyDescent="0.25">
      <c r="B5" s="8">
        <v>8</v>
      </c>
      <c r="C5" s="9" t="s">
        <v>18</v>
      </c>
      <c r="D5" s="9" t="s">
        <v>11</v>
      </c>
      <c r="E5" s="9" t="s">
        <v>7</v>
      </c>
      <c r="F5" s="10">
        <v>5600</v>
      </c>
      <c r="G5" s="11">
        <f t="shared" si="0"/>
        <v>67200</v>
      </c>
      <c r="H5" s="15">
        <f t="shared" si="1"/>
        <v>4300</v>
      </c>
      <c r="I5" s="15">
        <f t="shared" si="2"/>
        <v>62900</v>
      </c>
      <c r="J5" s="21">
        <f t="shared" ref="J5:J22" si="3">G5/$G$24</f>
        <v>5.8823529411764705E-2</v>
      </c>
    </row>
    <row r="6" spans="2:10" x14ac:dyDescent="0.25">
      <c r="B6" s="8">
        <v>9</v>
      </c>
      <c r="C6" s="9" t="s">
        <v>19</v>
      </c>
      <c r="D6" s="9" t="s">
        <v>17</v>
      </c>
      <c r="E6" s="9" t="s">
        <v>7</v>
      </c>
      <c r="F6" s="10">
        <v>6400</v>
      </c>
      <c r="G6" s="11">
        <f t="shared" si="0"/>
        <v>76800</v>
      </c>
      <c r="H6" s="15">
        <f t="shared" si="1"/>
        <v>6700</v>
      </c>
      <c r="I6" s="15">
        <f t="shared" si="2"/>
        <v>70100</v>
      </c>
      <c r="J6" s="21">
        <f t="shared" si="3"/>
        <v>6.7226890756302518E-2</v>
      </c>
    </row>
    <row r="7" spans="2:10" x14ac:dyDescent="0.25">
      <c r="B7" s="8">
        <v>16</v>
      </c>
      <c r="C7" s="9" t="s">
        <v>26</v>
      </c>
      <c r="D7" s="9" t="s">
        <v>17</v>
      </c>
      <c r="E7" s="9" t="s">
        <v>13</v>
      </c>
      <c r="F7" s="10">
        <v>7300</v>
      </c>
      <c r="G7" s="11">
        <f t="shared" si="0"/>
        <v>87600</v>
      </c>
      <c r="H7" s="15">
        <f t="shared" si="1"/>
        <v>9400</v>
      </c>
      <c r="I7" s="15">
        <f t="shared" si="2"/>
        <v>78200</v>
      </c>
      <c r="J7" s="21">
        <f t="shared" si="3"/>
        <v>7.6680672268907568E-2</v>
      </c>
    </row>
    <row r="8" spans="2:10" x14ac:dyDescent="0.25">
      <c r="B8" s="8">
        <v>17</v>
      </c>
      <c r="C8" s="9" t="s">
        <v>27</v>
      </c>
      <c r="D8" s="9" t="s">
        <v>6</v>
      </c>
      <c r="E8" s="9" t="s">
        <v>13</v>
      </c>
      <c r="F8" s="10">
        <v>7100</v>
      </c>
      <c r="G8" s="11">
        <f t="shared" si="0"/>
        <v>85200</v>
      </c>
      <c r="H8" s="15">
        <f t="shared" si="1"/>
        <v>8800</v>
      </c>
      <c r="I8" s="15">
        <f t="shared" si="2"/>
        <v>76400</v>
      </c>
      <c r="J8" s="21">
        <f t="shared" si="3"/>
        <v>7.4579831932773108E-2</v>
      </c>
    </row>
    <row r="9" spans="2:10" x14ac:dyDescent="0.25">
      <c r="B9" s="8">
        <v>4</v>
      </c>
      <c r="C9" s="9" t="s">
        <v>12</v>
      </c>
      <c r="D9" s="9" t="s">
        <v>6</v>
      </c>
      <c r="E9" s="9" t="s">
        <v>13</v>
      </c>
      <c r="F9" s="10">
        <v>3700</v>
      </c>
      <c r="G9" s="11">
        <f t="shared" si="0"/>
        <v>44400</v>
      </c>
      <c r="H9" s="15">
        <f t="shared" si="1"/>
        <v>0</v>
      </c>
      <c r="I9" s="15">
        <f t="shared" si="2"/>
        <v>44400</v>
      </c>
      <c r="J9" s="21">
        <f t="shared" si="3"/>
        <v>3.8865546218487396E-2</v>
      </c>
    </row>
    <row r="10" spans="2:10" x14ac:dyDescent="0.25">
      <c r="B10" s="8">
        <v>1</v>
      </c>
      <c r="C10" s="9" t="s">
        <v>5</v>
      </c>
      <c r="D10" s="9" t="s">
        <v>6</v>
      </c>
      <c r="E10" s="9" t="s">
        <v>7</v>
      </c>
      <c r="F10" s="10">
        <v>2500</v>
      </c>
      <c r="G10" s="11">
        <f t="shared" si="0"/>
        <v>30000</v>
      </c>
      <c r="H10" s="15">
        <f>IF(G7&gt;50000,G10-50000*25%,0)</f>
        <v>17500</v>
      </c>
      <c r="I10" s="15">
        <f t="shared" si="2"/>
        <v>12500</v>
      </c>
      <c r="J10" s="21">
        <f t="shared" si="3"/>
        <v>2.6260504201680673E-2</v>
      </c>
    </row>
    <row r="11" spans="2:10" x14ac:dyDescent="0.25">
      <c r="B11" s="8">
        <v>13</v>
      </c>
      <c r="C11" s="9" t="s">
        <v>23</v>
      </c>
      <c r="D11" s="9" t="s">
        <v>6</v>
      </c>
      <c r="E11" s="9" t="s">
        <v>13</v>
      </c>
      <c r="F11" s="10">
        <v>2100</v>
      </c>
      <c r="G11" s="11">
        <f t="shared" si="0"/>
        <v>25200</v>
      </c>
      <c r="H11" s="15">
        <f>IF(G11&gt;50000,(G11-50000)*25%,0)</f>
        <v>0</v>
      </c>
      <c r="I11" s="15">
        <f t="shared" si="2"/>
        <v>25200</v>
      </c>
      <c r="J11" s="21">
        <f t="shared" si="3"/>
        <v>2.2058823529411766E-2</v>
      </c>
    </row>
    <row r="12" spans="2:10" x14ac:dyDescent="0.25">
      <c r="B12" s="8">
        <v>6</v>
      </c>
      <c r="C12" s="9" t="s">
        <v>15</v>
      </c>
      <c r="D12" s="9" t="s">
        <v>11</v>
      </c>
      <c r="E12" s="9" t="s">
        <v>13</v>
      </c>
      <c r="F12" s="10">
        <v>2200</v>
      </c>
      <c r="G12" s="11">
        <f t="shared" si="0"/>
        <v>26400</v>
      </c>
      <c r="H12" s="15">
        <f>IF(G12&gt;50000,(G12-50000)*25%,0)</f>
        <v>0</v>
      </c>
      <c r="I12" s="15">
        <f t="shared" si="2"/>
        <v>26400</v>
      </c>
      <c r="J12" s="21">
        <f t="shared" si="3"/>
        <v>2.3109243697478993E-2</v>
      </c>
    </row>
    <row r="13" spans="2:10" x14ac:dyDescent="0.25">
      <c r="B13" s="8">
        <v>11</v>
      </c>
      <c r="C13" s="9" t="s">
        <v>21</v>
      </c>
      <c r="D13" s="9" t="s">
        <v>17</v>
      </c>
      <c r="E13" s="9" t="s">
        <v>7</v>
      </c>
      <c r="F13" s="10">
        <v>5600</v>
      </c>
      <c r="G13" s="11">
        <f t="shared" si="0"/>
        <v>67200</v>
      </c>
      <c r="H13" s="15">
        <f>IF(G13&gt;50000,(G13-50000)*25%,0)</f>
        <v>4300</v>
      </c>
      <c r="I13" s="15">
        <f t="shared" si="2"/>
        <v>62900</v>
      </c>
      <c r="J13" s="21">
        <f t="shared" si="3"/>
        <v>5.8823529411764705E-2</v>
      </c>
    </row>
    <row r="14" spans="2:10" x14ac:dyDescent="0.25">
      <c r="B14" s="8">
        <v>2</v>
      </c>
      <c r="C14" s="9" t="s">
        <v>9</v>
      </c>
      <c r="D14" s="9" t="s">
        <v>8</v>
      </c>
      <c r="E14" s="9" t="s">
        <v>7</v>
      </c>
      <c r="F14" s="10">
        <v>4200</v>
      </c>
      <c r="G14" s="11">
        <f t="shared" si="0"/>
        <v>50400</v>
      </c>
      <c r="H14" s="15">
        <f>IF(G11&gt;50000,G14-50000*25%,0)</f>
        <v>0</v>
      </c>
      <c r="I14" s="15">
        <f t="shared" si="2"/>
        <v>50400</v>
      </c>
      <c r="J14" s="21">
        <f t="shared" si="3"/>
        <v>4.4117647058823532E-2</v>
      </c>
    </row>
    <row r="15" spans="2:10" x14ac:dyDescent="0.25">
      <c r="B15" s="8">
        <v>10</v>
      </c>
      <c r="C15" s="9" t="s">
        <v>20</v>
      </c>
      <c r="D15" s="9" t="s">
        <v>11</v>
      </c>
      <c r="E15" s="9" t="s">
        <v>13</v>
      </c>
      <c r="F15" s="10">
        <v>3200</v>
      </c>
      <c r="G15" s="11">
        <f t="shared" si="0"/>
        <v>38400</v>
      </c>
      <c r="H15" s="15">
        <f t="shared" ref="H15:H22" si="4">IF(G15&gt;50000,(G15-50000)*25%,0)</f>
        <v>0</v>
      </c>
      <c r="I15" s="15">
        <f t="shared" si="2"/>
        <v>38400</v>
      </c>
      <c r="J15" s="21">
        <f t="shared" si="3"/>
        <v>3.3613445378151259E-2</v>
      </c>
    </row>
    <row r="16" spans="2:10" x14ac:dyDescent="0.25">
      <c r="B16" s="8">
        <v>18</v>
      </c>
      <c r="C16" s="9" t="s">
        <v>28</v>
      </c>
      <c r="D16" s="9" t="s">
        <v>8</v>
      </c>
      <c r="E16" s="9" t="s">
        <v>13</v>
      </c>
      <c r="F16" s="10">
        <v>3000</v>
      </c>
      <c r="G16" s="11">
        <f t="shared" si="0"/>
        <v>36000</v>
      </c>
      <c r="H16" s="15">
        <f t="shared" si="4"/>
        <v>0</v>
      </c>
      <c r="I16" s="15">
        <f t="shared" si="2"/>
        <v>36000</v>
      </c>
      <c r="J16" s="21">
        <f t="shared" si="3"/>
        <v>3.1512605042016806E-2</v>
      </c>
    </row>
    <row r="17" spans="2:10" x14ac:dyDescent="0.25">
      <c r="B17" s="8">
        <v>15</v>
      </c>
      <c r="C17" s="9" t="s">
        <v>25</v>
      </c>
      <c r="D17" s="9" t="s">
        <v>8</v>
      </c>
      <c r="E17" s="9" t="s">
        <v>7</v>
      </c>
      <c r="F17" s="10">
        <v>4000</v>
      </c>
      <c r="G17" s="11">
        <f t="shared" si="0"/>
        <v>48000</v>
      </c>
      <c r="H17" s="15">
        <f t="shared" si="4"/>
        <v>0</v>
      </c>
      <c r="I17" s="15">
        <f t="shared" si="2"/>
        <v>48000</v>
      </c>
      <c r="J17" s="21">
        <f t="shared" si="3"/>
        <v>4.2016806722689079E-2</v>
      </c>
    </row>
    <row r="18" spans="2:10" x14ac:dyDescent="0.25">
      <c r="B18" s="8">
        <v>3</v>
      </c>
      <c r="C18" s="9" t="s">
        <v>10</v>
      </c>
      <c r="D18" s="9" t="s">
        <v>11</v>
      </c>
      <c r="E18" s="9" t="s">
        <v>7</v>
      </c>
      <c r="F18" s="10">
        <v>9200</v>
      </c>
      <c r="G18" s="11">
        <f t="shared" si="0"/>
        <v>110400</v>
      </c>
      <c r="H18" s="15">
        <f t="shared" si="4"/>
        <v>15100</v>
      </c>
      <c r="I18" s="15">
        <f t="shared" si="2"/>
        <v>95300</v>
      </c>
      <c r="J18" s="21">
        <f t="shared" si="3"/>
        <v>9.6638655462184878E-2</v>
      </c>
    </row>
    <row r="19" spans="2:10" x14ac:dyDescent="0.25">
      <c r="B19" s="8">
        <v>5</v>
      </c>
      <c r="C19" s="9" t="s">
        <v>14</v>
      </c>
      <c r="D19" s="9" t="s">
        <v>6</v>
      </c>
      <c r="E19" s="9" t="s">
        <v>7</v>
      </c>
      <c r="F19" s="10">
        <v>7100</v>
      </c>
      <c r="G19" s="11">
        <f t="shared" si="0"/>
        <v>85200</v>
      </c>
      <c r="H19" s="15">
        <f t="shared" si="4"/>
        <v>8800</v>
      </c>
      <c r="I19" s="15">
        <f t="shared" si="2"/>
        <v>76400</v>
      </c>
      <c r="J19" s="21">
        <f t="shared" si="3"/>
        <v>7.4579831932773108E-2</v>
      </c>
    </row>
    <row r="20" spans="2:10" x14ac:dyDescent="0.25">
      <c r="B20" s="8">
        <v>14</v>
      </c>
      <c r="C20" s="9" t="s">
        <v>24</v>
      </c>
      <c r="D20" s="9" t="s">
        <v>8</v>
      </c>
      <c r="E20" s="9" t="s">
        <v>7</v>
      </c>
      <c r="F20" s="10">
        <v>5200</v>
      </c>
      <c r="G20" s="11">
        <f t="shared" si="0"/>
        <v>62400</v>
      </c>
      <c r="H20" s="15">
        <f t="shared" si="4"/>
        <v>3100</v>
      </c>
      <c r="I20" s="15">
        <f t="shared" si="2"/>
        <v>59300</v>
      </c>
      <c r="J20" s="21">
        <f t="shared" si="3"/>
        <v>5.4621848739495799E-2</v>
      </c>
    </row>
    <row r="21" spans="2:10" x14ac:dyDescent="0.25">
      <c r="B21" s="12">
        <v>7</v>
      </c>
      <c r="C21" s="13" t="s">
        <v>16</v>
      </c>
      <c r="D21" s="13" t="s">
        <v>17</v>
      </c>
      <c r="E21" s="13" t="s">
        <v>13</v>
      </c>
      <c r="F21" s="14">
        <v>5600</v>
      </c>
      <c r="G21" s="11">
        <f t="shared" si="0"/>
        <v>67200</v>
      </c>
      <c r="H21" s="15">
        <f t="shared" si="4"/>
        <v>4300</v>
      </c>
      <c r="I21" s="15">
        <f t="shared" si="2"/>
        <v>62900</v>
      </c>
      <c r="J21" s="21">
        <f t="shared" si="3"/>
        <v>5.8823529411764705E-2</v>
      </c>
    </row>
    <row r="22" spans="2:10" x14ac:dyDescent="0.25">
      <c r="B22" s="8">
        <v>19</v>
      </c>
      <c r="C22" s="9" t="s">
        <v>39</v>
      </c>
      <c r="D22" s="9" t="s">
        <v>6</v>
      </c>
      <c r="E22" s="9" t="s">
        <v>7</v>
      </c>
      <c r="F22" s="10">
        <v>2500</v>
      </c>
      <c r="G22" s="11">
        <f t="shared" si="0"/>
        <v>30000</v>
      </c>
      <c r="H22" s="15">
        <f t="shared" si="4"/>
        <v>0</v>
      </c>
      <c r="I22" s="15">
        <f t="shared" si="2"/>
        <v>30000</v>
      </c>
      <c r="J22" s="21">
        <f t="shared" si="3"/>
        <v>2.6260504201680673E-2</v>
      </c>
    </row>
    <row r="24" spans="2:10" x14ac:dyDescent="0.25">
      <c r="C24" s="16" t="s">
        <v>31</v>
      </c>
      <c r="D24" s="6"/>
      <c r="E24" s="6"/>
      <c r="F24" s="7">
        <f>SUM(F4:F22)</f>
        <v>95200</v>
      </c>
      <c r="G24" s="7">
        <f>SUM(G4:G22)</f>
        <v>1142400</v>
      </c>
      <c r="H24" s="5"/>
      <c r="I24" s="5"/>
    </row>
    <row r="25" spans="2:10" x14ac:dyDescent="0.25">
      <c r="C25" s="16" t="s">
        <v>32</v>
      </c>
      <c r="D25" s="6"/>
      <c r="E25" s="6"/>
      <c r="F25" s="7">
        <f>MAX(F4:F22)</f>
        <v>9200</v>
      </c>
      <c r="G25" s="7">
        <f>MIN(G4:G22)</f>
        <v>25200</v>
      </c>
      <c r="H25" s="5"/>
      <c r="I25" s="5"/>
    </row>
    <row r="26" spans="2:10" x14ac:dyDescent="0.25">
      <c r="C26" s="16" t="s">
        <v>33</v>
      </c>
      <c r="D26" s="6"/>
      <c r="E26" s="6"/>
      <c r="F26" s="7">
        <f>MIN(F4:F22)</f>
        <v>2100</v>
      </c>
      <c r="G26" s="7">
        <f>MIN(G4:G22)</f>
        <v>25200</v>
      </c>
      <c r="H26" s="5"/>
      <c r="I26" s="5"/>
    </row>
    <row r="27" spans="2:10" x14ac:dyDescent="0.25">
      <c r="C27" s="16" t="s">
        <v>34</v>
      </c>
      <c r="D27" s="6"/>
      <c r="E27" s="6"/>
      <c r="F27" s="7">
        <f>AVERAGE(F4:F22)</f>
        <v>5010.5263157894733</v>
      </c>
      <c r="G27" s="7">
        <f>AVERAGE(G4:G22)</f>
        <v>60126.315789473687</v>
      </c>
      <c r="H27" s="5"/>
      <c r="I27" s="5"/>
    </row>
    <row r="29" spans="2:10" x14ac:dyDescent="0.25">
      <c r="C29" s="6"/>
      <c r="D29" s="16" t="s">
        <v>46</v>
      </c>
      <c r="E29" s="6"/>
      <c r="F29" s="6"/>
      <c r="G29" s="16" t="s">
        <v>31</v>
      </c>
    </row>
    <row r="30" spans="2:10" x14ac:dyDescent="0.25">
      <c r="C30" s="16" t="s">
        <v>6</v>
      </c>
      <c r="D30" s="6">
        <f>COUNTIF(Table1[DepartMent],C30)</f>
        <v>7</v>
      </c>
      <c r="E30" s="6"/>
      <c r="F30" s="6"/>
      <c r="G30" s="6">
        <f>SUMIF(Table1[DepartMent],C30,Table1[Annual Salary])</f>
        <v>404400</v>
      </c>
    </row>
    <row r="31" spans="2:10" x14ac:dyDescent="0.25">
      <c r="C31" s="16" t="s">
        <v>8</v>
      </c>
      <c r="D31" s="6">
        <f>COUNTIF(Table1[DepartMent],C31)</f>
        <v>4</v>
      </c>
      <c r="E31" s="6"/>
      <c r="F31" s="6"/>
      <c r="G31" s="6">
        <f>SUMIF(Table1[DepartMent],C31,Table1[Annual Salary])</f>
        <v>196800</v>
      </c>
    </row>
    <row r="32" spans="2:10" x14ac:dyDescent="0.25">
      <c r="C32" s="16" t="s">
        <v>17</v>
      </c>
      <c r="D32" s="6">
        <f>COUNTIF(Table1[DepartMent],C32)</f>
        <v>4</v>
      </c>
      <c r="E32" s="6"/>
      <c r="F32" s="6"/>
      <c r="G32" s="6">
        <f>SUMIF(Table1[DepartMent],C32,Table1[Annual Salary])</f>
        <v>298800</v>
      </c>
    </row>
    <row r="33" spans="3:7" x14ac:dyDescent="0.25">
      <c r="C33" s="16" t="s">
        <v>11</v>
      </c>
      <c r="D33" s="6">
        <f>COUNTIF(Table1[DepartMent],C33)</f>
        <v>4</v>
      </c>
      <c r="E33" s="6"/>
      <c r="F33" s="6"/>
      <c r="G33" s="6">
        <f>SUMIF(Table1[DepartMent],C33,Table1[Annual Salary])</f>
        <v>242400</v>
      </c>
    </row>
    <row r="35" spans="3:7" x14ac:dyDescent="0.25">
      <c r="C35" s="20" t="s">
        <v>7</v>
      </c>
      <c r="D35" s="6">
        <f>COUNTIF(Table1[Gender],C35)</f>
        <v>11</v>
      </c>
      <c r="E35" s="6"/>
      <c r="F35" s="6"/>
      <c r="G35" s="6">
        <f>SUMIF(Table1[Gender],C35,Table1[Annual Salary])</f>
        <v>732000</v>
      </c>
    </row>
    <row r="36" spans="3:7" x14ac:dyDescent="0.25">
      <c r="C36" s="20" t="s">
        <v>13</v>
      </c>
      <c r="D36" s="6">
        <f>COUNTIF(Table1[Gender],C36)</f>
        <v>8</v>
      </c>
      <c r="E36" s="6"/>
      <c r="F36" s="6"/>
      <c r="G36" s="6">
        <f>SUMIF(Table1[Gender],C36,Table1[Annual Salary])</f>
        <v>410400</v>
      </c>
    </row>
  </sheetData>
  <mergeCells count="1">
    <mergeCell ref="B2:J2"/>
  </mergeCells>
  <conditionalFormatting sqref="J1 J3:J1048576">
    <cfRule type="cellIs" dxfId="1" priority="1" operator="equal">
      <formula>MIN($J$4:$J$22)</formula>
    </cfRule>
    <cfRule type="cellIs" dxfId="0" priority="2" operator="equal">
      <formula>MAX($J$4:$J$22)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workbookViewId="0">
      <selection activeCell="P43" sqref="P43"/>
    </sheetView>
  </sheetViews>
  <sheetFormatPr defaultRowHeight="15" x14ac:dyDescent="0.25"/>
  <cols>
    <col min="1" max="1" width="24.140625" customWidth="1"/>
  </cols>
  <sheetData>
    <row r="2" spans="1:2" x14ac:dyDescent="0.25">
      <c r="A2" t="s">
        <v>47</v>
      </c>
    </row>
    <row r="4" spans="1:2" x14ac:dyDescent="0.25">
      <c r="A4" t="str">
        <f>'Employee Information'!C30</f>
        <v>Marketing</v>
      </c>
      <c r="B4">
        <f>'Employee Information'!D30</f>
        <v>7</v>
      </c>
    </row>
    <row r="5" spans="1:2" x14ac:dyDescent="0.25">
      <c r="A5" t="str">
        <f>'Employee Information'!C31</f>
        <v>IT</v>
      </c>
      <c r="B5">
        <f>'Employee Information'!D31</f>
        <v>4</v>
      </c>
    </row>
    <row r="6" spans="1:2" x14ac:dyDescent="0.25">
      <c r="A6" t="str">
        <f>'Employee Information'!C32</f>
        <v>Support</v>
      </c>
      <c r="B6">
        <f>'Employee Information'!D32</f>
        <v>4</v>
      </c>
    </row>
    <row r="7" spans="1:2" x14ac:dyDescent="0.25">
      <c r="A7" t="str">
        <f>'Employee Information'!C33</f>
        <v>Finance</v>
      </c>
      <c r="B7">
        <f>'Employee Information'!D33</f>
        <v>4</v>
      </c>
    </row>
    <row r="18" spans="1:2" x14ac:dyDescent="0.25">
      <c r="A18" t="str">
        <f>'Employee Information'!C35</f>
        <v>Male</v>
      </c>
      <c r="B18">
        <f>'Employee Information'!D35</f>
        <v>11</v>
      </c>
    </row>
    <row r="19" spans="1:2" x14ac:dyDescent="0.25">
      <c r="A19" t="str">
        <f>'Employee Information'!C36</f>
        <v>Female</v>
      </c>
      <c r="B19">
        <f>'Employee Information'!D36</f>
        <v>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7"/>
  <sheetViews>
    <sheetView workbookViewId="0">
      <selection activeCell="I7" sqref="I7"/>
    </sheetView>
  </sheetViews>
  <sheetFormatPr defaultRowHeight="15" x14ac:dyDescent="0.25"/>
  <cols>
    <col min="7" max="7" width="16" bestFit="1" customWidth="1"/>
    <col min="8" max="8" width="16.85546875" bestFit="1" customWidth="1"/>
  </cols>
  <sheetData>
    <row r="4" spans="7:9" x14ac:dyDescent="0.25">
      <c r="G4" t="s">
        <v>35</v>
      </c>
    </row>
    <row r="6" spans="7:9" x14ac:dyDescent="0.25">
      <c r="G6" t="s">
        <v>36</v>
      </c>
      <c r="H6" t="s">
        <v>37</v>
      </c>
      <c r="I6" t="s">
        <v>38</v>
      </c>
    </row>
    <row r="7" spans="7:9" x14ac:dyDescent="0.25">
      <c r="G7" s="1">
        <v>500</v>
      </c>
      <c r="H7" s="2">
        <v>1223324543</v>
      </c>
      <c r="I7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workbookViewId="0">
      <selection activeCell="G2" sqref="G2"/>
    </sheetView>
  </sheetViews>
  <sheetFormatPr defaultRowHeight="15" x14ac:dyDescent="0.25"/>
  <sheetData>
    <row r="2" spans="1:7" x14ac:dyDescent="0.25">
      <c r="A2" t="s">
        <v>41</v>
      </c>
      <c r="D2" t="s">
        <v>43</v>
      </c>
      <c r="G2">
        <f>$A$3</f>
        <v>1</v>
      </c>
    </row>
    <row r="3" spans="1:7" x14ac:dyDescent="0.25">
      <c r="A3">
        <v>1</v>
      </c>
      <c r="B3">
        <v>2</v>
      </c>
      <c r="D3">
        <f>$A$3</f>
        <v>1</v>
      </c>
      <c r="E3">
        <f>$A$3</f>
        <v>1</v>
      </c>
    </row>
    <row r="4" spans="1:7" x14ac:dyDescent="0.25">
      <c r="A4">
        <v>3</v>
      </c>
      <c r="B4">
        <v>4</v>
      </c>
      <c r="D4">
        <f>$A$3</f>
        <v>1</v>
      </c>
    </row>
    <row r="6" spans="1:7" x14ac:dyDescent="0.25">
      <c r="A6" t="s">
        <v>42</v>
      </c>
    </row>
    <row r="7" spans="1:7" x14ac:dyDescent="0.25">
      <c r="A7">
        <f>A3</f>
        <v>1</v>
      </c>
      <c r="B7">
        <f>B3</f>
        <v>2</v>
      </c>
    </row>
    <row r="8" spans="1:7" x14ac:dyDescent="0.25">
      <c r="A8">
        <f>A4</f>
        <v>3</v>
      </c>
      <c r="B8">
        <f>B4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L14" sqref="L14"/>
    </sheetView>
  </sheetViews>
  <sheetFormatPr defaultRowHeight="15" x14ac:dyDescent="0.25"/>
  <sheetData>
    <row r="3" spans="1:3" x14ac:dyDescent="0.25">
      <c r="A3" s="22"/>
      <c r="B3" s="23"/>
      <c r="C3" s="24"/>
    </row>
    <row r="4" spans="1:3" x14ac:dyDescent="0.25">
      <c r="A4" s="25"/>
      <c r="B4" s="26"/>
      <c r="C4" s="27"/>
    </row>
    <row r="5" spans="1:3" x14ac:dyDescent="0.25">
      <c r="A5" s="25"/>
      <c r="B5" s="26"/>
      <c r="C5" s="27"/>
    </row>
    <row r="6" spans="1:3" x14ac:dyDescent="0.25">
      <c r="A6" s="25"/>
      <c r="B6" s="26"/>
      <c r="C6" s="27"/>
    </row>
    <row r="7" spans="1:3" x14ac:dyDescent="0.25">
      <c r="A7" s="25"/>
      <c r="B7" s="26"/>
      <c r="C7" s="27"/>
    </row>
    <row r="8" spans="1:3" x14ac:dyDescent="0.25">
      <c r="A8" s="25"/>
      <c r="B8" s="26"/>
      <c r="C8" s="27"/>
    </row>
    <row r="9" spans="1:3" x14ac:dyDescent="0.25">
      <c r="A9" s="25"/>
      <c r="B9" s="26"/>
      <c r="C9" s="27"/>
    </row>
    <row r="10" spans="1:3" x14ac:dyDescent="0.25">
      <c r="A10" s="25"/>
      <c r="B10" s="26"/>
      <c r="C10" s="27"/>
    </row>
    <row r="11" spans="1:3" x14ac:dyDescent="0.25">
      <c r="A11" s="25"/>
      <c r="B11" s="26"/>
      <c r="C11" s="27"/>
    </row>
    <row r="12" spans="1:3" x14ac:dyDescent="0.25">
      <c r="A12" s="25"/>
      <c r="B12" s="26"/>
      <c r="C12" s="27"/>
    </row>
    <row r="13" spans="1:3" x14ac:dyDescent="0.25">
      <c r="A13" s="25"/>
      <c r="B13" s="26"/>
      <c r="C13" s="27"/>
    </row>
    <row r="14" spans="1:3" x14ac:dyDescent="0.25">
      <c r="A14" s="25"/>
      <c r="B14" s="26"/>
      <c r="C14" s="27"/>
    </row>
    <row r="15" spans="1:3" x14ac:dyDescent="0.25">
      <c r="A15" s="25"/>
      <c r="B15" s="26"/>
      <c r="C15" s="27"/>
    </row>
    <row r="16" spans="1:3" x14ac:dyDescent="0.25">
      <c r="A16" s="25"/>
      <c r="B16" s="26"/>
      <c r="C16" s="27"/>
    </row>
    <row r="17" spans="1:3" x14ac:dyDescent="0.25">
      <c r="A17" s="25"/>
      <c r="B17" s="26"/>
      <c r="C17" s="27"/>
    </row>
    <row r="18" spans="1:3" x14ac:dyDescent="0.25">
      <c r="A18" s="25"/>
      <c r="B18" s="26"/>
      <c r="C18" s="27"/>
    </row>
    <row r="19" spans="1:3" x14ac:dyDescent="0.25">
      <c r="A19" s="25"/>
      <c r="B19" s="26"/>
      <c r="C19" s="27"/>
    </row>
    <row r="20" spans="1:3" x14ac:dyDescent="0.25">
      <c r="A20" s="28"/>
      <c r="B20" s="29"/>
      <c r="C20" s="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tabSelected="1" workbookViewId="0">
      <selection activeCell="I14" sqref="I14"/>
    </sheetView>
  </sheetViews>
  <sheetFormatPr defaultRowHeight="15" x14ac:dyDescent="0.25"/>
  <cols>
    <col min="2" max="2" width="20.140625" bestFit="1" customWidth="1"/>
    <col min="3" max="3" width="48.42578125" bestFit="1" customWidth="1"/>
  </cols>
  <sheetData>
    <row r="2" spans="1:3" x14ac:dyDescent="0.25">
      <c r="A2" s="32" t="s">
        <v>48</v>
      </c>
      <c r="B2" s="32"/>
      <c r="C2" s="32"/>
    </row>
    <row r="3" spans="1:3" x14ac:dyDescent="0.25">
      <c r="A3" s="6" t="s">
        <v>49</v>
      </c>
      <c r="B3" s="6" t="s">
        <v>50</v>
      </c>
      <c r="C3" s="6" t="s">
        <v>51</v>
      </c>
    </row>
    <row r="4" spans="1:3" x14ac:dyDescent="0.25">
      <c r="A4" s="6">
        <v>1</v>
      </c>
      <c r="B4" s="6" t="s">
        <v>52</v>
      </c>
      <c r="C4" s="6" t="s">
        <v>57</v>
      </c>
    </row>
    <row r="5" spans="1:3" x14ac:dyDescent="0.25">
      <c r="A5" s="6">
        <v>2</v>
      </c>
      <c r="B5" s="6" t="s">
        <v>53</v>
      </c>
      <c r="C5" s="6" t="s">
        <v>58</v>
      </c>
    </row>
    <row r="6" spans="1:3" x14ac:dyDescent="0.25">
      <c r="A6" s="6">
        <v>3</v>
      </c>
      <c r="B6" s="6" t="s">
        <v>54</v>
      </c>
      <c r="C6" s="6" t="s">
        <v>59</v>
      </c>
    </row>
    <row r="7" spans="1:3" x14ac:dyDescent="0.25">
      <c r="A7" s="6">
        <v>4</v>
      </c>
      <c r="B7" s="6" t="s">
        <v>55</v>
      </c>
      <c r="C7" s="6" t="s">
        <v>60</v>
      </c>
    </row>
    <row r="8" spans="1:3" x14ac:dyDescent="0.25">
      <c r="A8" s="6">
        <v>5</v>
      </c>
      <c r="B8" s="6" t="s">
        <v>56</v>
      </c>
      <c r="C8" s="6" t="s">
        <v>61</v>
      </c>
    </row>
    <row r="10" spans="1:3" x14ac:dyDescent="0.25">
      <c r="A10" s="32" t="s">
        <v>62</v>
      </c>
      <c r="B10" s="32"/>
      <c r="C10" s="32"/>
    </row>
    <row r="11" spans="1:3" x14ac:dyDescent="0.25">
      <c r="A11" s="6" t="s">
        <v>49</v>
      </c>
      <c r="B11" s="6" t="s">
        <v>50</v>
      </c>
      <c r="C11" s="6" t="s">
        <v>51</v>
      </c>
    </row>
    <row r="12" spans="1:3" x14ac:dyDescent="0.25">
      <c r="A12" s="6">
        <v>1</v>
      </c>
      <c r="B12" s="6" t="s">
        <v>63</v>
      </c>
      <c r="C12" s="6" t="s">
        <v>66</v>
      </c>
    </row>
    <row r="13" spans="1:3" x14ac:dyDescent="0.25">
      <c r="A13" s="6">
        <v>2</v>
      </c>
      <c r="B13" s="6" t="s">
        <v>64</v>
      </c>
      <c r="C13" s="6" t="s">
        <v>65</v>
      </c>
    </row>
    <row r="14" spans="1:3" x14ac:dyDescent="0.25">
      <c r="A14" s="6">
        <v>3</v>
      </c>
      <c r="B14" s="6" t="s">
        <v>67</v>
      </c>
      <c r="C14" s="6" t="s">
        <v>68</v>
      </c>
    </row>
    <row r="15" spans="1:3" x14ac:dyDescent="0.25">
      <c r="A15" s="6">
        <v>4</v>
      </c>
      <c r="B15" s="6" t="s">
        <v>69</v>
      </c>
      <c r="C15" s="6" t="s">
        <v>70</v>
      </c>
    </row>
    <row r="16" spans="1:3" x14ac:dyDescent="0.25">
      <c r="A16" s="6">
        <v>5</v>
      </c>
      <c r="B16" s="6" t="s">
        <v>71</v>
      </c>
      <c r="C16" s="6" t="s">
        <v>72</v>
      </c>
    </row>
    <row r="17" spans="1:3" x14ac:dyDescent="0.25">
      <c r="A17" s="6">
        <v>6</v>
      </c>
      <c r="B17" s="6" t="s">
        <v>73</v>
      </c>
      <c r="C17" s="6" t="s">
        <v>76</v>
      </c>
    </row>
    <row r="18" spans="1:3" x14ac:dyDescent="0.25">
      <c r="A18" s="6">
        <v>7</v>
      </c>
      <c r="B18" s="6" t="s">
        <v>74</v>
      </c>
      <c r="C18" s="6" t="s">
        <v>75</v>
      </c>
    </row>
    <row r="19" spans="1:3" x14ac:dyDescent="0.25">
      <c r="A19" s="6">
        <v>8</v>
      </c>
      <c r="B19" s="6" t="s">
        <v>77</v>
      </c>
      <c r="C19" s="6" t="s">
        <v>78</v>
      </c>
    </row>
    <row r="20" spans="1:3" x14ac:dyDescent="0.25">
      <c r="A20" s="6">
        <v>9</v>
      </c>
      <c r="B20" s="6" t="s">
        <v>79</v>
      </c>
      <c r="C20" s="6" t="s">
        <v>80</v>
      </c>
    </row>
    <row r="21" spans="1:3" x14ac:dyDescent="0.25">
      <c r="A21" s="6">
        <v>10</v>
      </c>
      <c r="B21" s="6" t="s">
        <v>81</v>
      </c>
      <c r="C21" s="6" t="s">
        <v>82</v>
      </c>
    </row>
  </sheetData>
  <mergeCells count="2">
    <mergeCell ref="A10:C10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 Information</vt:lpstr>
      <vt:lpstr>Charts</vt:lpstr>
      <vt:lpstr>Number Formats</vt:lpstr>
      <vt:lpstr>Referencing</vt:lpstr>
      <vt:lpstr>PivotTable</vt:lpstr>
      <vt:lpstr>Shortcuts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2017-07-02T17:11:48Z</cp:lastPrinted>
  <dcterms:created xsi:type="dcterms:W3CDTF">2017-07-02T10:57:24Z</dcterms:created>
  <dcterms:modified xsi:type="dcterms:W3CDTF">2017-07-02T17:45:52Z</dcterms:modified>
</cp:coreProperties>
</file>