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vUdesc\OneDrive - UDESC Universidade do Estado de Santa Catarina\BEATRIZ\Capítulo 2 - Organização de dados\Banco de Dados\1983_RADAMBrasil_SG.22\"/>
    </mc:Choice>
  </mc:AlternateContent>
  <bookViews>
    <workbookView xWindow="0" yWindow="0" windowWidth="20490" windowHeight="7350" tabRatio="779" activeTab="2"/>
  </bookViews>
  <sheets>
    <sheet name="115" sheetId="1" r:id="rId1"/>
    <sheet name="88" sheetId="3" r:id="rId2"/>
    <sheet name="128" sheetId="5" r:id="rId3"/>
    <sheet name="149" sheetId="7" r:id="rId4"/>
    <sheet name="144" sheetId="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5" i="5" l="1"/>
  <c r="T36" i="5"/>
  <c r="T37" i="5"/>
  <c r="T38" i="5"/>
  <c r="T34" i="5"/>
  <c r="T35" i="9"/>
  <c r="T34" i="9"/>
  <c r="T35" i="7"/>
  <c r="T36" i="7"/>
  <c r="T37" i="7"/>
  <c r="T38" i="7"/>
  <c r="T39" i="7"/>
  <c r="T40" i="7"/>
  <c r="T34" i="7"/>
  <c r="T37" i="3" l="1"/>
  <c r="T38" i="3"/>
  <c r="T39" i="3"/>
  <c r="T40" i="3"/>
  <c r="T41" i="3"/>
  <c r="T42" i="3"/>
  <c r="T43" i="3"/>
  <c r="T44" i="3"/>
  <c r="T45" i="3"/>
  <c r="T36" i="3"/>
  <c r="P39" i="1"/>
  <c r="P38" i="1"/>
  <c r="P37" i="1"/>
  <c r="P36" i="1"/>
  <c r="P35" i="1"/>
  <c r="P34" i="1"/>
</calcChain>
</file>

<file path=xl/sharedStrings.xml><?xml version="1.0" encoding="utf-8"?>
<sst xmlns="http://schemas.openxmlformats.org/spreadsheetml/2006/main" count="582" uniqueCount="267">
  <si>
    <t>DESCRIÇÃO MORFOLÓGICA</t>
  </si>
  <si>
    <t>Perfil nº</t>
  </si>
  <si>
    <t>Data</t>
  </si>
  <si>
    <t>Município</t>
  </si>
  <si>
    <t>Situação e declive</t>
  </si>
  <si>
    <t>Altitude</t>
  </si>
  <si>
    <t>Geologia e Material de Origem</t>
  </si>
  <si>
    <t>Relevo</t>
  </si>
  <si>
    <t>Drenagem</t>
  </si>
  <si>
    <t>Vegetação</t>
  </si>
  <si>
    <t>Uso atual</t>
  </si>
  <si>
    <t>Horizontes</t>
  </si>
  <si>
    <t>Espessura</t>
  </si>
  <si>
    <t>Cor</t>
  </si>
  <si>
    <t>Textura</t>
  </si>
  <si>
    <t>Estrutura</t>
  </si>
  <si>
    <t>Cerosidade</t>
  </si>
  <si>
    <t>Pegajosidade e Friabilidade</t>
  </si>
  <si>
    <t>Transição</t>
  </si>
  <si>
    <t xml:space="preserve">Raízes </t>
  </si>
  <si>
    <t>Observações</t>
  </si>
  <si>
    <t>Data - 05/06/75.</t>
  </si>
  <si>
    <t>ANÁLISES QUÍMICAS E FÍSICAS</t>
  </si>
  <si>
    <t>Horizonte</t>
  </si>
  <si>
    <t>Composição Granulométrica (%) Dispersão com NaOH</t>
  </si>
  <si>
    <t>Densidade g/cm3</t>
  </si>
  <si>
    <t>Complexo Sortivo (mE/100g)</t>
  </si>
  <si>
    <t>V (sat. de bases) %</t>
  </si>
  <si>
    <t>K⁺</t>
  </si>
  <si>
    <t>C (orgânico) %</t>
  </si>
  <si>
    <t>M.O. %</t>
  </si>
  <si>
    <t xml:space="preserve">Ataque por H2SO4 (1:1) - NaOH (0,8%) % </t>
  </si>
  <si>
    <t>SÍMBOLO</t>
  </si>
  <si>
    <t>PROFUNDIDADE (cm)</t>
  </si>
  <si>
    <t>Areia grossa 2-0,20</t>
  </si>
  <si>
    <t>Areia fina 0,20 - 0,05</t>
  </si>
  <si>
    <t>Silte 0,05 - 0,002</t>
  </si>
  <si>
    <t>Argila 0,002 mm</t>
  </si>
  <si>
    <t>Aparente</t>
  </si>
  <si>
    <t>Real</t>
  </si>
  <si>
    <t>Ca⁺⁺</t>
  </si>
  <si>
    <t>Mg⁺⁺</t>
  </si>
  <si>
    <t>Na⁺</t>
  </si>
  <si>
    <t>Al⁺⁺⁺</t>
  </si>
  <si>
    <t>H⁺</t>
  </si>
  <si>
    <t>SiO2</t>
  </si>
  <si>
    <t>Al2O3</t>
  </si>
  <si>
    <t>Fe2O3</t>
  </si>
  <si>
    <t>Porosidade</t>
  </si>
  <si>
    <t>Info. Adicionais</t>
  </si>
  <si>
    <t>Classificação/Série/Unidade</t>
  </si>
  <si>
    <t>Coordenadas ou Localização</t>
  </si>
  <si>
    <t>Argila Dispersa em água %</t>
  </si>
  <si>
    <t>Latossolo Bruno Câmbico álico A proeminente textura muito argilosa relevo suave ondulado. Acrohumox</t>
  </si>
  <si>
    <t>Curitibanos - SC</t>
  </si>
  <si>
    <t>A 8km da BR-282 da entrada de Curitibanos, direção a Santa Cruz do Peri, municipio de Curitibanos (SC). 27°21´S - 50°36´WGr</t>
  </si>
  <si>
    <t xml:space="preserve">Coletado em barranco de estrada no terço superior de encosta, com 4% de declive sob cobertura de pastagem. </t>
  </si>
  <si>
    <t>960 metros</t>
  </si>
  <si>
    <t>Grupo São Bento. Formação Serra Geral.</t>
  </si>
  <si>
    <t>Suave ondulado.</t>
  </si>
  <si>
    <t>Bem dernado.</t>
  </si>
  <si>
    <t>Savana.</t>
  </si>
  <si>
    <t>Pastagem natural.</t>
  </si>
  <si>
    <t>A1</t>
  </si>
  <si>
    <t>0-15cm</t>
  </si>
  <si>
    <t>bruno-escuro (10YR 3/3);</t>
  </si>
  <si>
    <t>muito argiloso</t>
  </si>
  <si>
    <t>fraca pequena blocos subangulares e fraca pequena granular;</t>
  </si>
  <si>
    <t>friável, plástico e pegajoso;</t>
  </si>
  <si>
    <t>plana e gradual</t>
  </si>
  <si>
    <t>A3</t>
  </si>
  <si>
    <t>15-35cm</t>
  </si>
  <si>
    <t>bruno-escuro (10YR3, 5/3);</t>
  </si>
  <si>
    <t>fraca, pequena blocos subangulares e fraca pequena granular;</t>
  </si>
  <si>
    <t xml:space="preserve">gradual </t>
  </si>
  <si>
    <t>B1</t>
  </si>
  <si>
    <t>35-65cm</t>
  </si>
  <si>
    <t>bruno-amarelado-escuro (10YR 4/4);</t>
  </si>
  <si>
    <t>moderada pequena média blocos subangulares;</t>
  </si>
  <si>
    <t>firme, plástico e pegajoso.</t>
  </si>
  <si>
    <t xml:space="preserve">plana e difusa </t>
  </si>
  <si>
    <t>B21</t>
  </si>
  <si>
    <t>36-100cm</t>
  </si>
  <si>
    <t>bruno-forte (5,5YR 5/6);</t>
  </si>
  <si>
    <t>moderada média blocos subangulares;</t>
  </si>
  <si>
    <t>firme, ligeiramente plástico e pegajoso</t>
  </si>
  <si>
    <t>B22</t>
  </si>
  <si>
    <t>100-150cm</t>
  </si>
  <si>
    <t>bruno-avermelhado (5YR 4/4);</t>
  </si>
  <si>
    <t>firme, ligeiramente plástico e pegajoso;</t>
  </si>
  <si>
    <t>B23</t>
  </si>
  <si>
    <t>150-190cm</t>
  </si>
  <si>
    <t>vermelho-amarelado (5YR 4/6);</t>
  </si>
  <si>
    <t>firme, ligeiramente plástico e pegajoso.</t>
  </si>
  <si>
    <t>Finas e abundantes no A1 e finas e comuns no A3.</t>
  </si>
  <si>
    <t>Atividade biológica intensa no A1.</t>
  </si>
  <si>
    <t>0-15</t>
  </si>
  <si>
    <t>15-35</t>
  </si>
  <si>
    <t>35-65</t>
  </si>
  <si>
    <t>65-100</t>
  </si>
  <si>
    <t>100-150</t>
  </si>
  <si>
    <t>150-190</t>
  </si>
  <si>
    <t>Santa Cecilia - SC</t>
  </si>
  <si>
    <t>Terra Bruna Estruturada álica A moderado textura
muito argilosa relevo forte ondulado. Palehumult.</t>
  </si>
  <si>
    <t>SC-302, a 1 km do trevo com BR-116, direção a Lebon Regis, lado esquerdo a 100 m. – Município de Santa Cecília (SC). 26º55’S e 50º26’WGr.</t>
  </si>
  <si>
    <t>Trincheira aberta no terço médio com declives de 23% sob vegetação de gramíneas.</t>
  </si>
  <si>
    <t>1050 metros</t>
  </si>
  <si>
    <t>Rochas eruptivas básicas/ Grupo São Bento. Formação Serra Geral/ Saprolito proveniente de basalto.</t>
  </si>
  <si>
    <t>Ondulado e forte ondulado/ Forte ondulado.</t>
  </si>
  <si>
    <t>bem drenado</t>
  </si>
  <si>
    <t>Floresta Ombrófila Mista.</t>
  </si>
  <si>
    <t>pastagem</t>
  </si>
  <si>
    <t>A11</t>
  </si>
  <si>
    <t>0-20cm</t>
  </si>
  <si>
    <t>bruno-acinzentado-escuro (10YR 4/2, úmido), brunoacinzentado (10YR 5/2, seco);</t>
  </si>
  <si>
    <t>fraca e moderada pequena a grande blocos subangulares;</t>
  </si>
  <si>
    <t>duro, firme, plástico a muito plástico e muito pegajoso;</t>
  </si>
  <si>
    <t>plana e difusa</t>
  </si>
  <si>
    <t>A12</t>
  </si>
  <si>
    <t>20-52cm</t>
  </si>
  <si>
    <t xml:space="preserve"> bruno-acinzentado-escuro (9YR 4/2, úmido), bruno-acinzentado (10YR 5/2,5, seco);</t>
  </si>
  <si>
    <t>fraca prismática que se desfaz em moderada média a grande blocos subangulares;</t>
  </si>
  <si>
    <t>duro, friável e firme, plástico a muito plástico e muito pegajoso;</t>
  </si>
  <si>
    <t xml:space="preserve">plana e gradual </t>
  </si>
  <si>
    <t>Dados extraídos da tese em andamento de Francesco Palmieri.</t>
  </si>
  <si>
    <t>52-80cm</t>
  </si>
  <si>
    <t>bruno-escuro (9YR 4/2, 5, úmido), bruno (10YR 4,5/3, seco); mosqueado pouco pequeno difuso, amarelo-avermelhado
(7.5YR 6/6);</t>
  </si>
  <si>
    <t>duro, friável a firme, plástico e muito pegajoso;</t>
  </si>
  <si>
    <t>80-110cm</t>
  </si>
  <si>
    <t>bruno (8,5YR 4/3), mosqueado pouco pequeno difuso amarelo-avermelhado (7,5YR 6/6);</t>
  </si>
  <si>
    <t>fraca prismática que se desfaz em moderada pequena a grande blocos subangulares;</t>
  </si>
  <si>
    <t>muito pouca e fraca;</t>
  </si>
  <si>
    <t>duro, firme, plástico e muito pegajoso;</t>
  </si>
  <si>
    <t>110-167cm</t>
  </si>
  <si>
    <t>bruno (7,5YR 4,5/3, úmido), mosqueado pouco pequeno difuso amarelo-avermelhado (7,5/YR 6/6);</t>
  </si>
  <si>
    <t xml:space="preserve">pouca e fraca </t>
  </si>
  <si>
    <t>167-330cm</t>
  </si>
  <si>
    <t>bruno (7.5YR 4,5/4), mosqueado pouco pequeno difuso (7,5YR 6/6);</t>
  </si>
  <si>
    <t>fraca prismática que se desfaz em moderada pequena e grande blocos subangulares;</t>
  </si>
  <si>
    <t>duro, firme, plástico e muito pegajoso.</t>
  </si>
  <si>
    <t>330-450cm</t>
  </si>
  <si>
    <t>plástico e muito pegajoso.</t>
  </si>
  <si>
    <t>B3</t>
  </si>
  <si>
    <t>450-550cm</t>
  </si>
  <si>
    <t>bruno-avermelhado (6YR 5/4); mosqueado bruno, branco e vermelho.</t>
  </si>
  <si>
    <t>C1</t>
  </si>
  <si>
    <t>550-620cm</t>
  </si>
  <si>
    <t>cor variegada composta de branco, preto, bruno e bruno-avermelhado.</t>
  </si>
  <si>
    <t>C2</t>
  </si>
  <si>
    <t>620-660cm</t>
  </si>
  <si>
    <t>Abundantes no A11; muitas no A12; comuns no A3 e B1; poucas no B21.</t>
  </si>
  <si>
    <t>1) Trincheira com 230 cm de profundidade; 2) Perfil coletado úmido; 3) A partir do pé da trincheira foi utilizado trado de caneco; 4) Bolders intemperizados no pé da trincheira na altura do B22; 5) Fendas nas paredes da trincheira após 3 dias de aberta; 6) Coletada amostra de rocha em corte de estrada.</t>
  </si>
  <si>
    <t>0-20</t>
  </si>
  <si>
    <t>20-52</t>
  </si>
  <si>
    <t>52-80</t>
  </si>
  <si>
    <t>80-110</t>
  </si>
  <si>
    <t>110-167</t>
  </si>
  <si>
    <t>167-330</t>
  </si>
  <si>
    <t>330-450</t>
  </si>
  <si>
    <t>450-550</t>
  </si>
  <si>
    <t>550-620</t>
  </si>
  <si>
    <t>620-660</t>
  </si>
  <si>
    <t xml:space="preserve">Lages - SC </t>
  </si>
  <si>
    <t>Rodovia BR-116 a 31 km da cidade de Lages, saindo pelo acesso que dá no entroncamento da BR-116 com a BR-282. Município de Lages (SC). 27º36’S e 50º21’WGr.</t>
  </si>
  <si>
    <t>Cambissolo Húmico álico argila de atividade alta textura argilosa relevo ondulado Haplumbrept.</t>
  </si>
  <si>
    <t>Corte de estrada no terço médio de uma elevação com 4% de declive, sob cobertura de reflorestamento.</t>
  </si>
  <si>
    <t xml:space="preserve">780 metros </t>
  </si>
  <si>
    <t>Arenito e argilito/ Grupo Passa Dois. Formação Serra Alta/ Resíduos provenientes da alteração das rochas acima citadas.</t>
  </si>
  <si>
    <t>Ondulado e forte ondulado/ Ondulado.</t>
  </si>
  <si>
    <t xml:space="preserve">bem drenado </t>
  </si>
  <si>
    <t xml:space="preserve">Floresta Ombrófila Mista </t>
  </si>
  <si>
    <t>Reflorestamento com Pinus spp e Eucaliptus spp.</t>
  </si>
  <si>
    <t>0-30cm</t>
  </si>
  <si>
    <t>bruno-muito-escuro (10YR 2/2, úmido);</t>
  </si>
  <si>
    <t xml:space="preserve">franco argiloso </t>
  </si>
  <si>
    <t>fraca a moderada pequena a média blocos subangulares;</t>
  </si>
  <si>
    <t>poroso</t>
  </si>
  <si>
    <t>friável, ligeiramente plástico e ligeiramente pegajoso;</t>
  </si>
  <si>
    <t>gradual e plana.</t>
  </si>
  <si>
    <t>30-55cm</t>
  </si>
  <si>
    <t>bruno-amarelado muito escuro (10YR 3/2, úmido);</t>
  </si>
  <si>
    <t xml:space="preserve">argila </t>
  </si>
  <si>
    <t>friável a firme, ligeiramente plástico e ligeiramente pegajoso</t>
  </si>
  <si>
    <t>(B)2</t>
  </si>
  <si>
    <t>55-92cm</t>
  </si>
  <si>
    <t>bruno-escuro (10YR 3/3, úmido);</t>
  </si>
  <si>
    <t>fraca pequena a média blocos subangulares;</t>
  </si>
  <si>
    <t>fraca e pouca</t>
  </si>
  <si>
    <t>(B)3</t>
  </si>
  <si>
    <t>92-106cm</t>
  </si>
  <si>
    <t>bruno-amarelado-escuro (10YR 3/4, úmido), mosqueado abundante pequeno e distinto bruno-amarelado (10YR 5/6, úmido) material proveniente do horizonte C;</t>
  </si>
  <si>
    <t>fraca  pequena a média blocos angulares e subangulares;</t>
  </si>
  <si>
    <t>friável a firme, ligeiramente plástico e ligeiramente pegajoso;</t>
  </si>
  <si>
    <t>clara e ondulada. (92-120 cm).</t>
  </si>
  <si>
    <t>C</t>
  </si>
  <si>
    <t>106-130cm</t>
  </si>
  <si>
    <t xml:space="preserve">bruno-amarelado (10YR 5/6, úmido) mosqueado abundante médio e distinto bruno-amarelado-escuro (10YR 3/4, úmido); </t>
  </si>
  <si>
    <t>material oriundo do horizonte do horizonte B3;</t>
  </si>
  <si>
    <t>rocha em adiantado estado de intemperização.</t>
  </si>
  <si>
    <t>Abundantes nos horizontes A1 e A3; muitos no (B)2 e poucas no (B)3</t>
  </si>
  <si>
    <t>0-30</t>
  </si>
  <si>
    <t>30-55</t>
  </si>
  <si>
    <t>55-92</t>
  </si>
  <si>
    <t>92-106</t>
  </si>
  <si>
    <t>106-130</t>
  </si>
  <si>
    <t>Solo Litólico Húmico álico textura argilosa relevo ondulado. Udorthent.</t>
  </si>
  <si>
    <t xml:space="preserve">Bom Retiro - SC </t>
  </si>
  <si>
    <t>Na estrada que leva ao Morro da Cruz, a 3 km do centro da cidade de Bom Retiro. Município de Bom Retiro (SC). 27º46’S e 49º29’WGr.</t>
  </si>
  <si>
    <t>Corte de estrada no terço superior de uma elevação com 15% de declividade.</t>
  </si>
  <si>
    <t>1150 metros</t>
  </si>
  <si>
    <t>Siltitos e arenitos finos/ Grupo Passa Dois. Formação Teresina/ Produtos de intemperização das rochas acima citada.</t>
  </si>
  <si>
    <t>Forte ondulado a montanhoso/ Ondulado.</t>
  </si>
  <si>
    <t>Lavoura de subsistência.</t>
  </si>
  <si>
    <t xml:space="preserve">0-18cm </t>
  </si>
  <si>
    <t>preto (10YR 2/1, úmido);</t>
  </si>
  <si>
    <t xml:space="preserve">fraca pequena granular e fraca pequena blocos subangulares; </t>
  </si>
  <si>
    <t xml:space="preserve">difusa e plana </t>
  </si>
  <si>
    <t>18-32cm</t>
  </si>
  <si>
    <t>superfícies foscas (“cutans”) na massa do solo;</t>
  </si>
  <si>
    <t>friável a firme, plástico e ligeiramente pegajoso;</t>
  </si>
  <si>
    <t>abrupta e ondulada (11-17 cm).</t>
  </si>
  <si>
    <t>R</t>
  </si>
  <si>
    <t>32-35cm+</t>
  </si>
  <si>
    <t>siltito e arenito intemperizados.</t>
  </si>
  <si>
    <t>Abundantes no horizonte A11 e muitas no A12.</t>
  </si>
  <si>
    <t>1) Presença de crotovinas no A11/ 2) Calhaus no A12.</t>
  </si>
  <si>
    <t>0-18</t>
  </si>
  <si>
    <t>18-32</t>
  </si>
  <si>
    <t>32-35</t>
  </si>
  <si>
    <t>Cambissolo Húmico álico argila de atividade baixa textura muito argilosa relevo ondulado Haplumbrept.</t>
  </si>
  <si>
    <t>A 13 km de Bom Retiro e 3 km além da entrada para Urubici na BR 282 direção Bom Retiro – Município de Bom Retiro (SC) 27º48’S e 49º37’WGr.</t>
  </si>
  <si>
    <t>Coletado no barranco de estrada com 8% de declive sob vegetação de campo.</t>
  </si>
  <si>
    <t>920 metros</t>
  </si>
  <si>
    <t>Folhelho e argilito/ Grupo Passa Dois. Formação Teresina/ Produtos da alteração das rochas supracitadas.</t>
  </si>
  <si>
    <t>Ondulado/ Ondulado.</t>
  </si>
  <si>
    <t>Moderadamente drenado.</t>
  </si>
  <si>
    <t>Pastagem.</t>
  </si>
  <si>
    <t>cinzento muito escuro (10YR 3/1);</t>
  </si>
  <si>
    <t>fraca pequena à média granular e fraca pequena e média blocos subangulares;</t>
  </si>
  <si>
    <t>friável a firme, ligeiramente duro, ligeiramente plástico e ligeiramente pegajoso;</t>
  </si>
  <si>
    <t>gradual</t>
  </si>
  <si>
    <t>(B)1</t>
  </si>
  <si>
    <t>30-45cm</t>
  </si>
  <si>
    <t xml:space="preserve">coloração variegada de bruno-acinzentado-escuro (10YR 4/2), bruno-amarelado-escuro (10YR 4/4) e bruno-acinzentado muito escuro (10YR 3/2); </t>
  </si>
  <si>
    <t>moderada média e pequena blocos subangulares;</t>
  </si>
  <si>
    <t>(B)21</t>
  </si>
  <si>
    <t>45-65cm</t>
  </si>
  <si>
    <t>coloração variegada de amarelo-avermelhado (7,5YR 6,5/6) com cutans na mesma proporção da cor da matriz, brunoacinzentado-
escuro 10YR 4/2); muito argiloso;</t>
  </si>
  <si>
    <t>fraca e pouca e fraca moderada e pouca,</t>
  </si>
  <si>
    <t>difusa</t>
  </si>
  <si>
    <t>(B)22</t>
  </si>
  <si>
    <t>65-90cm</t>
  </si>
  <si>
    <t>Coloração variegada vermelho-amarelado (5YR 5/6) com cutans de coloração bruno-acinzentado-escuro (10YR 4/2) com poucos pontos do horizonte C;</t>
  </si>
  <si>
    <t>fraca e pouca e fraca moderada e pouca;</t>
  </si>
  <si>
    <t>90-110cm</t>
  </si>
  <si>
    <t xml:space="preserve">bruno-forte (7.5YR 5.5/5), entremeado de cutans de coloração bruno-acinzentado-escuro (10YR 4/2) e algumas inclusões de horizonte C; </t>
  </si>
  <si>
    <t>fraca e moderada e média blocos subangulares;</t>
  </si>
  <si>
    <t>fraca e pouca;</t>
  </si>
  <si>
    <t>110-125cm</t>
  </si>
  <si>
    <t>folhelhos argilosos parcialmente decompostos de coloração variegada, composta de amarelo (10YR 7/6), amarelo-
brunado (10YR 6/6) e vermelho (10YR 5/6).</t>
  </si>
  <si>
    <t xml:space="preserve">0-30 </t>
  </si>
  <si>
    <t>30-45</t>
  </si>
  <si>
    <t>45-65</t>
  </si>
  <si>
    <t>65-90</t>
  </si>
  <si>
    <t>90-110</t>
  </si>
  <si>
    <t>110-125</t>
  </si>
  <si>
    <t>125+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</si>
</sst>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Bodoni MT"/>
      <family val="1"/>
    </font>
    <font>
      <sz val="12"/>
      <color rgb="FF000000"/>
      <name val="Bodoni MT"/>
      <family val="1"/>
    </font>
    <font>
      <b/>
      <sz val="12"/>
      <color theme="1"/>
      <name val="Bodoni MT"/>
      <family val="1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14" fontId="1" fillId="0" borderId="0" xfId="0" applyNumberFormat="1" applyFont="1"/>
    <xf numFmtId="0" fontId="3" fillId="0" borderId="1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9" fontId="2" fillId="0" borderId="6" xfId="0" applyNumberFormat="1" applyFont="1" applyBorder="1" applyAlignment="1">
      <alignment horizontal="center" vertical="center"/>
    </xf>
    <xf numFmtId="0" fontId="1" fillId="0" borderId="16" xfId="0" applyFont="1" applyBorder="1"/>
    <xf numFmtId="0" fontId="1" fillId="0" borderId="0" xfId="0" applyFont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24" zoomScaleNormal="100" workbookViewId="0">
      <selection activeCell="A40" sqref="A40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9.5703125" style="1" bestFit="1" customWidth="1"/>
    <col min="4" max="4" width="15.85546875" style="1" bestFit="1" customWidth="1"/>
    <col min="5" max="5" width="77.85546875" style="1" bestFit="1" customWidth="1"/>
    <col min="6" max="6" width="14.5703125" style="1" bestFit="1" customWidth="1"/>
    <col min="7" max="7" width="67" style="1" bestFit="1" customWidth="1"/>
    <col min="8" max="8" width="20.28515625" style="1" bestFit="1" customWidth="1"/>
    <col min="9" max="9" width="13.42578125" style="1" bestFit="1" customWidth="1"/>
    <col min="10" max="10" width="16.140625" style="1" bestFit="1" customWidth="1"/>
    <col min="11" max="16" width="9.140625" style="1"/>
    <col min="17" max="17" width="19.7109375" style="1" bestFit="1" customWidth="1"/>
    <col min="18" max="18" width="9.140625" style="1"/>
    <col min="19" max="19" width="14.140625" style="1" customWidth="1"/>
    <col min="20" max="16384" width="9.140625" style="1"/>
  </cols>
  <sheetData>
    <row r="1" spans="1:10" x14ac:dyDescent="0.25">
      <c r="A1" s="1" t="s">
        <v>0</v>
      </c>
    </row>
    <row r="2" spans="1:10" x14ac:dyDescent="0.25">
      <c r="A2" s="19" t="s">
        <v>1</v>
      </c>
      <c r="B2" s="1">
        <v>115</v>
      </c>
    </row>
    <row r="3" spans="1:10" x14ac:dyDescent="0.25">
      <c r="A3" s="19" t="s">
        <v>2</v>
      </c>
      <c r="B3" s="12">
        <v>29436</v>
      </c>
    </row>
    <row r="4" spans="1:10" x14ac:dyDescent="0.25">
      <c r="A4" s="19" t="s">
        <v>50</v>
      </c>
      <c r="B4" s="1" t="s">
        <v>53</v>
      </c>
    </row>
    <row r="5" spans="1:10" x14ac:dyDescent="0.25">
      <c r="A5" s="19" t="s">
        <v>3</v>
      </c>
      <c r="B5" s="1" t="s">
        <v>54</v>
      </c>
    </row>
    <row r="6" spans="1:10" x14ac:dyDescent="0.25">
      <c r="A6" s="19" t="s">
        <v>51</v>
      </c>
      <c r="B6" s="1" t="s">
        <v>55</v>
      </c>
    </row>
    <row r="7" spans="1:10" x14ac:dyDescent="0.25">
      <c r="A7" s="19" t="s">
        <v>4</v>
      </c>
      <c r="B7" s="1" t="s">
        <v>56</v>
      </c>
    </row>
    <row r="8" spans="1:10" x14ac:dyDescent="0.25">
      <c r="A8" s="19" t="s">
        <v>5</v>
      </c>
      <c r="B8" s="1" t="s">
        <v>57</v>
      </c>
    </row>
    <row r="9" spans="1:10" x14ac:dyDescent="0.25">
      <c r="A9" s="19" t="s">
        <v>6</v>
      </c>
      <c r="B9" s="1" t="s">
        <v>58</v>
      </c>
    </row>
    <row r="10" spans="1:10" x14ac:dyDescent="0.25">
      <c r="A10" s="19" t="s">
        <v>7</v>
      </c>
      <c r="B10" s="1" t="s">
        <v>59</v>
      </c>
    </row>
    <row r="11" spans="1:10" x14ac:dyDescent="0.25">
      <c r="A11" s="19" t="s">
        <v>8</v>
      </c>
      <c r="B11" s="1" t="s">
        <v>60</v>
      </c>
    </row>
    <row r="12" spans="1:10" x14ac:dyDescent="0.25">
      <c r="A12" s="19" t="s">
        <v>9</v>
      </c>
      <c r="B12" s="1" t="s">
        <v>61</v>
      </c>
    </row>
    <row r="13" spans="1:10" x14ac:dyDescent="0.25">
      <c r="A13" s="19" t="s">
        <v>10</v>
      </c>
      <c r="B13" s="1" t="s">
        <v>62</v>
      </c>
    </row>
    <row r="16" spans="1:10" ht="16.5" x14ac:dyDescent="0.3">
      <c r="A16" s="13" t="s">
        <v>11</v>
      </c>
      <c r="B16" s="13" t="s">
        <v>12</v>
      </c>
      <c r="C16" s="13" t="s">
        <v>13</v>
      </c>
      <c r="D16" s="13" t="s">
        <v>14</v>
      </c>
      <c r="E16" s="13" t="s">
        <v>15</v>
      </c>
      <c r="F16" s="13" t="s">
        <v>48</v>
      </c>
      <c r="G16" s="13" t="s">
        <v>16</v>
      </c>
      <c r="H16" s="13" t="s">
        <v>17</v>
      </c>
      <c r="I16" s="13" t="s">
        <v>18</v>
      </c>
      <c r="J16" s="13" t="s">
        <v>49</v>
      </c>
    </row>
    <row r="17" spans="1:24" x14ac:dyDescent="0.25">
      <c r="A17" s="1" t="s">
        <v>63</v>
      </c>
      <c r="B17" s="1" t="s">
        <v>64</v>
      </c>
      <c r="C17" s="1" t="s">
        <v>65</v>
      </c>
      <c r="D17" s="1" t="s">
        <v>66</v>
      </c>
      <c r="E17" s="1" t="s">
        <v>67</v>
      </c>
      <c r="H17" s="1" t="s">
        <v>68</v>
      </c>
      <c r="I17" s="1" t="s">
        <v>69</v>
      </c>
    </row>
    <row r="18" spans="1:24" x14ac:dyDescent="0.25">
      <c r="A18" s="1" t="s">
        <v>70</v>
      </c>
      <c r="B18" s="1" t="s">
        <v>71</v>
      </c>
      <c r="C18" s="1" t="s">
        <v>72</v>
      </c>
      <c r="D18" s="1" t="s">
        <v>66</v>
      </c>
      <c r="E18" s="1" t="s">
        <v>73</v>
      </c>
      <c r="H18" s="1" t="s">
        <v>68</v>
      </c>
      <c r="I18" s="1" t="s">
        <v>74</v>
      </c>
    </row>
    <row r="19" spans="1:24" x14ac:dyDescent="0.25">
      <c r="A19" s="1" t="s">
        <v>75</v>
      </c>
      <c r="B19" s="1" t="s">
        <v>76</v>
      </c>
      <c r="C19" s="1" t="s">
        <v>77</v>
      </c>
      <c r="D19" s="1" t="s">
        <v>66</v>
      </c>
      <c r="E19" s="1" t="s">
        <v>78</v>
      </c>
      <c r="H19" s="1" t="s">
        <v>79</v>
      </c>
      <c r="I19" s="1" t="s">
        <v>80</v>
      </c>
    </row>
    <row r="20" spans="1:24" x14ac:dyDescent="0.25">
      <c r="A20" s="1" t="s">
        <v>81</v>
      </c>
      <c r="B20" s="1" t="s">
        <v>82</v>
      </c>
      <c r="C20" s="1" t="s">
        <v>83</v>
      </c>
      <c r="D20" s="1" t="s">
        <v>66</v>
      </c>
      <c r="E20" s="1" t="s">
        <v>84</v>
      </c>
      <c r="H20" s="1" t="s">
        <v>85</v>
      </c>
      <c r="I20" s="1" t="s">
        <v>80</v>
      </c>
    </row>
    <row r="21" spans="1:24" x14ac:dyDescent="0.25">
      <c r="A21" s="1" t="s">
        <v>86</v>
      </c>
      <c r="B21" s="1" t="s">
        <v>87</v>
      </c>
      <c r="C21" s="1" t="s">
        <v>88</v>
      </c>
      <c r="D21" s="1" t="s">
        <v>66</v>
      </c>
      <c r="E21" s="1" t="s">
        <v>84</v>
      </c>
      <c r="H21" s="1" t="s">
        <v>89</v>
      </c>
      <c r="I21" s="1" t="s">
        <v>80</v>
      </c>
    </row>
    <row r="22" spans="1:24" x14ac:dyDescent="0.25">
      <c r="A22" s="1" t="s">
        <v>90</v>
      </c>
      <c r="B22" s="1" t="s">
        <v>91</v>
      </c>
      <c r="C22" s="1" t="s">
        <v>92</v>
      </c>
      <c r="D22" s="1" t="s">
        <v>66</v>
      </c>
      <c r="E22" s="1" t="s">
        <v>84</v>
      </c>
      <c r="H22" s="1" t="s">
        <v>93</v>
      </c>
    </row>
    <row r="25" spans="1:24" x14ac:dyDescent="0.25">
      <c r="A25" s="19" t="s">
        <v>19</v>
      </c>
      <c r="B25" s="1" t="s">
        <v>94</v>
      </c>
    </row>
    <row r="26" spans="1:24" x14ac:dyDescent="0.25">
      <c r="A26" s="19" t="s">
        <v>20</v>
      </c>
      <c r="B26" s="1" t="s">
        <v>95</v>
      </c>
    </row>
    <row r="30" spans="1:24" ht="30" customHeight="1" x14ac:dyDescent="0.25">
      <c r="A30" s="1" t="s">
        <v>22</v>
      </c>
    </row>
    <row r="31" spans="1:24" ht="16.5" thickBot="1" x14ac:dyDescent="0.3"/>
    <row r="32" spans="1:24" ht="16.5" thickBot="1" x14ac:dyDescent="0.3">
      <c r="A32" s="26" t="s">
        <v>23</v>
      </c>
      <c r="B32" s="27"/>
      <c r="C32" s="28" t="s">
        <v>24</v>
      </c>
      <c r="D32" s="24"/>
      <c r="E32" s="24"/>
      <c r="F32" s="29"/>
      <c r="G32" s="21" t="s">
        <v>52</v>
      </c>
      <c r="H32" s="26" t="s">
        <v>25</v>
      </c>
      <c r="I32" s="27"/>
      <c r="K32" s="23" t="s">
        <v>26</v>
      </c>
      <c r="L32" s="24"/>
      <c r="M32" s="24"/>
      <c r="N32" s="24"/>
      <c r="O32" s="24"/>
      <c r="P32" s="25"/>
      <c r="Q32" s="30" t="s">
        <v>27</v>
      </c>
      <c r="S32" s="32" t="s">
        <v>29</v>
      </c>
      <c r="T32" s="21" t="s">
        <v>30</v>
      </c>
      <c r="U32" s="23" t="s">
        <v>31</v>
      </c>
      <c r="V32" s="24"/>
      <c r="W32" s="25"/>
      <c r="X32" s="10"/>
    </row>
    <row r="33" spans="1:24" ht="48" thickBot="1" x14ac:dyDescent="0.3">
      <c r="A33" s="2" t="s">
        <v>32</v>
      </c>
      <c r="B33" s="3" t="s">
        <v>33</v>
      </c>
      <c r="C33" s="3" t="s">
        <v>34</v>
      </c>
      <c r="D33" s="3" t="s">
        <v>35</v>
      </c>
      <c r="E33" s="3" t="s">
        <v>36</v>
      </c>
      <c r="F33" s="3" t="s">
        <v>37</v>
      </c>
      <c r="G33" s="22"/>
      <c r="H33" s="2" t="s">
        <v>38</v>
      </c>
      <c r="I33" s="3" t="s">
        <v>39</v>
      </c>
      <c r="K33" s="6" t="s">
        <v>40</v>
      </c>
      <c r="L33" s="6" t="s">
        <v>41</v>
      </c>
      <c r="M33" s="6" t="s">
        <v>28</v>
      </c>
      <c r="N33" s="6" t="s">
        <v>42</v>
      </c>
      <c r="O33" s="6" t="s">
        <v>43</v>
      </c>
      <c r="P33" s="6" t="s">
        <v>44</v>
      </c>
      <c r="Q33" s="31"/>
      <c r="S33" s="33"/>
      <c r="T33" s="22"/>
      <c r="U33" s="6" t="s">
        <v>45</v>
      </c>
      <c r="V33" s="6" t="s">
        <v>46</v>
      </c>
      <c r="W33" s="6" t="s">
        <v>47</v>
      </c>
      <c r="X33" s="16"/>
    </row>
    <row r="34" spans="1:24" x14ac:dyDescent="0.25">
      <c r="A34" s="4" t="s">
        <v>63</v>
      </c>
      <c r="B34" s="4" t="s">
        <v>96</v>
      </c>
      <c r="C34" s="4">
        <v>1</v>
      </c>
      <c r="D34" s="4">
        <v>1</v>
      </c>
      <c r="E34" s="4">
        <v>35.299999999999997</v>
      </c>
      <c r="F34" s="4">
        <v>62.7</v>
      </c>
      <c r="G34" s="4">
        <v>23.5</v>
      </c>
      <c r="H34" s="4"/>
      <c r="I34" s="4"/>
      <c r="K34" s="2">
        <v>0.62</v>
      </c>
      <c r="L34" s="2">
        <v>0.31</v>
      </c>
      <c r="M34" s="2">
        <v>0.13</v>
      </c>
      <c r="N34" s="2">
        <v>0.06</v>
      </c>
      <c r="O34" s="2">
        <v>3.3</v>
      </c>
      <c r="P34" s="2">
        <f>16.31-O34</f>
        <v>13.009999999999998</v>
      </c>
      <c r="Q34" s="2">
        <v>7</v>
      </c>
      <c r="R34" s="15"/>
      <c r="S34" s="5">
        <v>3.8</v>
      </c>
      <c r="T34" s="2">
        <v>6.55</v>
      </c>
      <c r="U34" s="2">
        <v>21.18</v>
      </c>
      <c r="V34" s="2">
        <v>20.99</v>
      </c>
      <c r="W34" s="2">
        <v>16.100000000000001</v>
      </c>
      <c r="X34" s="11"/>
    </row>
    <row r="35" spans="1:24" x14ac:dyDescent="0.25">
      <c r="A35" s="2" t="s">
        <v>70</v>
      </c>
      <c r="B35" s="18" t="s">
        <v>97</v>
      </c>
      <c r="C35" s="2">
        <v>1.4</v>
      </c>
      <c r="D35" s="2">
        <v>0.7</v>
      </c>
      <c r="E35" s="2">
        <v>29.1</v>
      </c>
      <c r="F35" s="2">
        <v>38.799999999999997</v>
      </c>
      <c r="G35" s="2">
        <v>28.8</v>
      </c>
      <c r="H35" s="2"/>
      <c r="I35" s="2"/>
      <c r="J35" s="15"/>
      <c r="K35" s="2">
        <v>0.45</v>
      </c>
      <c r="L35" s="2">
        <v>0.11</v>
      </c>
      <c r="M35" s="2">
        <v>7.0000000000000007E-2</v>
      </c>
      <c r="N35" s="2">
        <v>0.04</v>
      </c>
      <c r="O35" s="2">
        <v>3.7</v>
      </c>
      <c r="P35" s="2">
        <f>15.16-O35</f>
        <v>11.46</v>
      </c>
      <c r="Q35" s="2">
        <v>5</v>
      </c>
      <c r="R35" s="15"/>
      <c r="S35" s="5">
        <v>2.8</v>
      </c>
      <c r="T35" s="2">
        <v>4.83</v>
      </c>
      <c r="U35" s="2">
        <v>21.06</v>
      </c>
      <c r="V35" s="2">
        <v>22.43</v>
      </c>
      <c r="W35" s="2">
        <v>16.010000000000002</v>
      </c>
      <c r="X35" s="9"/>
    </row>
    <row r="36" spans="1:24" x14ac:dyDescent="0.25">
      <c r="A36" s="2" t="s">
        <v>75</v>
      </c>
      <c r="B36" s="2" t="s">
        <v>98</v>
      </c>
      <c r="C36" s="2">
        <v>1.3</v>
      </c>
      <c r="D36" s="2">
        <v>0.7</v>
      </c>
      <c r="E36" s="2">
        <v>19.899999999999999</v>
      </c>
      <c r="F36" s="2">
        <v>78.099999999999994</v>
      </c>
      <c r="G36" s="2">
        <v>29.8</v>
      </c>
      <c r="H36" s="2"/>
      <c r="I36" s="2"/>
      <c r="J36" s="15"/>
      <c r="K36" s="2">
        <v>0.2</v>
      </c>
      <c r="L36" s="2">
        <v>0.14000000000000001</v>
      </c>
      <c r="M36" s="2">
        <v>0.03</v>
      </c>
      <c r="N36" s="2">
        <v>0.02</v>
      </c>
      <c r="O36" s="2">
        <v>3.8</v>
      </c>
      <c r="P36" s="2">
        <f>10.18-O36</f>
        <v>6.38</v>
      </c>
      <c r="Q36" s="2">
        <v>6</v>
      </c>
      <c r="R36" s="15"/>
      <c r="S36" s="5">
        <v>1.8</v>
      </c>
      <c r="T36" s="2">
        <v>3.1</v>
      </c>
      <c r="U36" s="2">
        <v>25.29</v>
      </c>
      <c r="V36" s="2">
        <v>24.92</v>
      </c>
      <c r="W36" s="2">
        <v>15.84</v>
      </c>
      <c r="X36" s="9"/>
    </row>
    <row r="37" spans="1:24" x14ac:dyDescent="0.25">
      <c r="A37" s="2" t="s">
        <v>81</v>
      </c>
      <c r="B37" s="5" t="s">
        <v>99</v>
      </c>
      <c r="C37" s="2">
        <v>4.4000000000000004</v>
      </c>
      <c r="D37" s="2">
        <v>4.2</v>
      </c>
      <c r="E37" s="5">
        <v>17.7</v>
      </c>
      <c r="F37" s="5">
        <v>73.7</v>
      </c>
      <c r="G37" s="5">
        <v>15.5</v>
      </c>
      <c r="H37" s="2"/>
      <c r="I37" s="2"/>
      <c r="J37" s="15"/>
      <c r="K37" s="2">
        <v>0.21</v>
      </c>
      <c r="L37" s="2">
        <v>0.13</v>
      </c>
      <c r="M37" s="5">
        <v>0.02</v>
      </c>
      <c r="N37" s="2">
        <v>0.02</v>
      </c>
      <c r="O37" s="5">
        <v>5.2</v>
      </c>
      <c r="P37" s="5">
        <f>11.03-O37</f>
        <v>5.8299999999999992</v>
      </c>
      <c r="Q37" s="2">
        <v>7</v>
      </c>
      <c r="R37" s="15"/>
      <c r="S37" s="5">
        <v>0.7</v>
      </c>
      <c r="T37" s="2">
        <v>1.21</v>
      </c>
      <c r="U37" s="2">
        <v>24.94</v>
      </c>
      <c r="V37" s="5">
        <v>21.87</v>
      </c>
      <c r="W37" s="2">
        <v>9.26</v>
      </c>
      <c r="X37" s="11"/>
    </row>
    <row r="38" spans="1:24" x14ac:dyDescent="0.25">
      <c r="A38" s="14" t="s">
        <v>86</v>
      </c>
      <c r="B38" s="15" t="s">
        <v>100</v>
      </c>
      <c r="C38" s="15">
        <v>0.9</v>
      </c>
      <c r="D38" s="14">
        <v>0.7</v>
      </c>
      <c r="E38" s="14">
        <v>19.8</v>
      </c>
      <c r="F38" s="15">
        <v>78.599999999999994</v>
      </c>
      <c r="G38" s="15">
        <v>1.8</v>
      </c>
      <c r="H38" s="15"/>
      <c r="I38" s="14"/>
      <c r="J38" s="15"/>
      <c r="K38" s="15">
        <v>0.18</v>
      </c>
      <c r="L38" s="15">
        <v>0.12</v>
      </c>
      <c r="M38" s="15">
        <v>0.01</v>
      </c>
      <c r="N38" s="15">
        <v>0.01</v>
      </c>
      <c r="O38" s="15">
        <v>2.6</v>
      </c>
      <c r="P38" s="15">
        <f>9.35-O38</f>
        <v>6.75</v>
      </c>
      <c r="Q38" s="15">
        <v>7</v>
      </c>
      <c r="R38" s="15"/>
      <c r="S38" s="15">
        <v>0.8</v>
      </c>
      <c r="T38" s="15">
        <v>1.38</v>
      </c>
      <c r="U38" s="15">
        <v>24.98</v>
      </c>
      <c r="V38" s="15">
        <v>24.34</v>
      </c>
      <c r="W38" s="15">
        <v>16.71</v>
      </c>
      <c r="X38" s="15"/>
    </row>
    <row r="39" spans="1:24" x14ac:dyDescent="0.25">
      <c r="A39" s="15" t="s">
        <v>90</v>
      </c>
      <c r="B39" s="15" t="s">
        <v>101</v>
      </c>
      <c r="C39" s="15">
        <v>1.1000000000000001</v>
      </c>
      <c r="D39" s="15">
        <v>0.9</v>
      </c>
      <c r="E39" s="15">
        <v>18.399999999999999</v>
      </c>
      <c r="F39" s="15">
        <v>79.599999999999994</v>
      </c>
      <c r="G39" s="15">
        <v>0.2</v>
      </c>
      <c r="H39" s="15"/>
      <c r="I39" s="15"/>
      <c r="J39" s="15"/>
      <c r="K39" s="15">
        <v>0.12</v>
      </c>
      <c r="L39" s="15">
        <v>0.1</v>
      </c>
      <c r="M39" s="15">
        <v>0.01</v>
      </c>
      <c r="N39" s="15">
        <v>0.01</v>
      </c>
      <c r="O39" s="15">
        <v>1.2</v>
      </c>
      <c r="P39" s="15">
        <f>6.45-O39</f>
        <v>5.25</v>
      </c>
      <c r="Q39" s="15">
        <v>8</v>
      </c>
      <c r="R39" s="14"/>
      <c r="S39" s="14">
        <v>0.4</v>
      </c>
      <c r="T39" s="14">
        <v>0.69</v>
      </c>
      <c r="U39" s="15">
        <v>25.01</v>
      </c>
      <c r="V39" s="15">
        <v>24.37</v>
      </c>
      <c r="W39" s="15">
        <v>16.72</v>
      </c>
      <c r="X39" s="15"/>
    </row>
    <row r="40" spans="1:2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7"/>
      <c r="S40" s="8"/>
      <c r="T40" s="8"/>
      <c r="U40" s="15"/>
      <c r="V40" s="15"/>
      <c r="W40" s="15"/>
      <c r="X40" s="15"/>
    </row>
    <row r="58" spans="1:8" x14ac:dyDescent="0.25">
      <c r="A58" s="7"/>
      <c r="H58" s="7" t="s">
        <v>21</v>
      </c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</sheetData>
  <mergeCells count="9">
    <mergeCell ref="T32:T33"/>
    <mergeCell ref="U32:W32"/>
    <mergeCell ref="K32:P32"/>
    <mergeCell ref="H32:I32"/>
    <mergeCell ref="A32:B32"/>
    <mergeCell ref="C32:F32"/>
    <mergeCell ref="G32:G33"/>
    <mergeCell ref="Q32:Q33"/>
    <mergeCell ref="S32:S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topLeftCell="I33" workbookViewId="0">
      <selection activeCell="X37" sqref="X37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9.5703125" style="1" bestFit="1" customWidth="1"/>
    <col min="4" max="4" width="15.85546875" style="1" bestFit="1" customWidth="1"/>
    <col min="5" max="5" width="77.85546875" style="1" bestFit="1" customWidth="1"/>
    <col min="6" max="6" width="14.5703125" style="1" bestFit="1" customWidth="1"/>
    <col min="7" max="7" width="67" style="1" bestFit="1" customWidth="1"/>
    <col min="8" max="8" width="20.28515625" style="1" bestFit="1" customWidth="1"/>
    <col min="9" max="9" width="13.42578125" style="1" bestFit="1" customWidth="1"/>
    <col min="10" max="10" width="16.140625" style="1" bestFit="1" customWidth="1"/>
    <col min="11" max="16" width="9.140625" style="1"/>
    <col min="17" max="17" width="19.7109375" style="1" bestFit="1" customWidth="1"/>
    <col min="18" max="18" width="9.140625" style="1"/>
    <col min="19" max="19" width="14.140625" style="1" customWidth="1"/>
    <col min="20" max="16384" width="9.140625" style="1"/>
  </cols>
  <sheetData>
    <row r="1" spans="1:10" x14ac:dyDescent="0.25">
      <c r="A1" s="1" t="s">
        <v>0</v>
      </c>
    </row>
    <row r="2" spans="1:10" x14ac:dyDescent="0.25">
      <c r="A2" s="19" t="s">
        <v>1</v>
      </c>
      <c r="B2" s="1">
        <v>88</v>
      </c>
    </row>
    <row r="3" spans="1:10" x14ac:dyDescent="0.25">
      <c r="A3" s="19" t="s">
        <v>2</v>
      </c>
      <c r="B3" s="12">
        <v>29529</v>
      </c>
    </row>
    <row r="4" spans="1:10" ht="189" x14ac:dyDescent="0.25">
      <c r="A4" s="19" t="s">
        <v>50</v>
      </c>
      <c r="B4" s="20" t="s">
        <v>103</v>
      </c>
    </row>
    <row r="5" spans="1:10" x14ac:dyDescent="0.25">
      <c r="A5" s="19" t="s">
        <v>3</v>
      </c>
      <c r="B5" s="1" t="s">
        <v>102</v>
      </c>
    </row>
    <row r="6" spans="1:10" x14ac:dyDescent="0.25">
      <c r="A6" s="19" t="s">
        <v>51</v>
      </c>
      <c r="B6" s="1" t="s">
        <v>104</v>
      </c>
    </row>
    <row r="7" spans="1:10" x14ac:dyDescent="0.25">
      <c r="A7" s="19" t="s">
        <v>4</v>
      </c>
      <c r="B7" s="1" t="s">
        <v>105</v>
      </c>
    </row>
    <row r="8" spans="1:10" x14ac:dyDescent="0.25">
      <c r="A8" s="19" t="s">
        <v>5</v>
      </c>
      <c r="B8" s="1" t="s">
        <v>106</v>
      </c>
    </row>
    <row r="9" spans="1:10" x14ac:dyDescent="0.25">
      <c r="A9" s="19" t="s">
        <v>6</v>
      </c>
      <c r="B9" s="1" t="s">
        <v>107</v>
      </c>
    </row>
    <row r="10" spans="1:10" x14ac:dyDescent="0.25">
      <c r="A10" s="19" t="s">
        <v>7</v>
      </c>
      <c r="B10" s="1" t="s">
        <v>108</v>
      </c>
    </row>
    <row r="11" spans="1:10" x14ac:dyDescent="0.25">
      <c r="A11" s="19" t="s">
        <v>8</v>
      </c>
      <c r="B11" s="1" t="s">
        <v>109</v>
      </c>
    </row>
    <row r="12" spans="1:10" x14ac:dyDescent="0.25">
      <c r="A12" s="19" t="s">
        <v>9</v>
      </c>
      <c r="B12" s="1" t="s">
        <v>110</v>
      </c>
    </row>
    <row r="13" spans="1:10" x14ac:dyDescent="0.25">
      <c r="A13" s="19" t="s">
        <v>10</v>
      </c>
      <c r="B13" s="1" t="s">
        <v>111</v>
      </c>
    </row>
    <row r="16" spans="1:10" ht="16.5" x14ac:dyDescent="0.3">
      <c r="A16" s="13" t="s">
        <v>11</v>
      </c>
      <c r="B16" s="13" t="s">
        <v>12</v>
      </c>
      <c r="C16" s="13" t="s">
        <v>13</v>
      </c>
      <c r="D16" s="13" t="s">
        <v>14</v>
      </c>
      <c r="E16" s="13" t="s">
        <v>15</v>
      </c>
      <c r="F16" s="13" t="s">
        <v>48</v>
      </c>
      <c r="G16" s="13" t="s">
        <v>16</v>
      </c>
      <c r="H16" s="13" t="s">
        <v>17</v>
      </c>
      <c r="I16" s="13" t="s">
        <v>18</v>
      </c>
      <c r="J16" s="13" t="s">
        <v>49</v>
      </c>
    </row>
    <row r="17" spans="1:10" x14ac:dyDescent="0.25">
      <c r="A17" s="1" t="s">
        <v>112</v>
      </c>
      <c r="B17" s="1" t="s">
        <v>113</v>
      </c>
      <c r="C17" s="1" t="s">
        <v>114</v>
      </c>
      <c r="D17" s="1" t="s">
        <v>66</v>
      </c>
      <c r="E17" s="1" t="s">
        <v>115</v>
      </c>
      <c r="H17" s="1" t="s">
        <v>116</v>
      </c>
      <c r="I17" s="1" t="s">
        <v>117</v>
      </c>
    </row>
    <row r="18" spans="1:10" x14ac:dyDescent="0.25">
      <c r="A18" s="1" t="s">
        <v>118</v>
      </c>
      <c r="B18" s="1" t="s">
        <v>119</v>
      </c>
      <c r="C18" s="1" t="s">
        <v>120</v>
      </c>
      <c r="D18" s="1" t="s">
        <v>66</v>
      </c>
      <c r="E18" s="1" t="s">
        <v>121</v>
      </c>
      <c r="H18" s="1" t="s">
        <v>122</v>
      </c>
      <c r="I18" s="1" t="s">
        <v>123</v>
      </c>
      <c r="J18" s="1" t="s">
        <v>124</v>
      </c>
    </row>
    <row r="19" spans="1:10" ht="141.75" x14ac:dyDescent="0.25">
      <c r="A19" s="1" t="s">
        <v>70</v>
      </c>
      <c r="B19" s="1" t="s">
        <v>125</v>
      </c>
      <c r="C19" s="20" t="s">
        <v>126</v>
      </c>
      <c r="D19" s="1" t="s">
        <v>66</v>
      </c>
      <c r="E19" s="1" t="s">
        <v>121</v>
      </c>
      <c r="H19" s="1" t="s">
        <v>127</v>
      </c>
      <c r="I19" s="1" t="s">
        <v>123</v>
      </c>
    </row>
    <row r="20" spans="1:10" x14ac:dyDescent="0.25">
      <c r="A20" s="1" t="s">
        <v>75</v>
      </c>
      <c r="B20" s="1" t="s">
        <v>128</v>
      </c>
      <c r="C20" s="1" t="s">
        <v>129</v>
      </c>
      <c r="D20" s="1" t="s">
        <v>66</v>
      </c>
      <c r="E20" s="1" t="s">
        <v>130</v>
      </c>
      <c r="G20" s="1" t="s">
        <v>131</v>
      </c>
      <c r="H20" s="1" t="s">
        <v>132</v>
      </c>
      <c r="I20" s="1" t="s">
        <v>117</v>
      </c>
    </row>
    <row r="21" spans="1:10" x14ac:dyDescent="0.25">
      <c r="A21" s="1" t="s">
        <v>81</v>
      </c>
      <c r="B21" s="1" t="s">
        <v>133</v>
      </c>
      <c r="C21" s="1" t="s">
        <v>134</v>
      </c>
      <c r="D21" s="1" t="s">
        <v>66</v>
      </c>
      <c r="E21" s="1" t="s">
        <v>130</v>
      </c>
      <c r="G21" s="1" t="s">
        <v>135</v>
      </c>
      <c r="H21" s="1" t="s">
        <v>127</v>
      </c>
      <c r="I21" s="1" t="s">
        <v>117</v>
      </c>
    </row>
    <row r="22" spans="1:10" x14ac:dyDescent="0.25">
      <c r="A22" s="1" t="s">
        <v>86</v>
      </c>
      <c r="B22" s="1" t="s">
        <v>136</v>
      </c>
      <c r="C22" s="1" t="s">
        <v>137</v>
      </c>
      <c r="D22" s="1" t="s">
        <v>66</v>
      </c>
      <c r="E22" s="1" t="s">
        <v>138</v>
      </c>
      <c r="G22" s="1" t="s">
        <v>135</v>
      </c>
      <c r="H22" s="1" t="s">
        <v>139</v>
      </c>
    </row>
    <row r="23" spans="1:10" x14ac:dyDescent="0.25">
      <c r="A23" s="1" t="s">
        <v>90</v>
      </c>
      <c r="B23" s="1" t="s">
        <v>140</v>
      </c>
      <c r="C23" s="1" t="s">
        <v>88</v>
      </c>
      <c r="D23" s="1" t="s">
        <v>66</v>
      </c>
      <c r="H23" s="1" t="s">
        <v>141</v>
      </c>
    </row>
    <row r="24" spans="1:10" x14ac:dyDescent="0.25">
      <c r="A24" s="1" t="s">
        <v>142</v>
      </c>
      <c r="B24" s="1" t="s">
        <v>143</v>
      </c>
      <c r="C24" s="1" t="s">
        <v>144</v>
      </c>
    </row>
    <row r="25" spans="1:10" x14ac:dyDescent="0.25">
      <c r="A25" s="1" t="s">
        <v>145</v>
      </c>
      <c r="B25" s="1" t="s">
        <v>146</v>
      </c>
      <c r="C25" s="1" t="s">
        <v>147</v>
      </c>
    </row>
    <row r="26" spans="1:10" x14ac:dyDescent="0.25">
      <c r="A26" s="1" t="s">
        <v>148</v>
      </c>
      <c r="B26" s="1" t="s">
        <v>149</v>
      </c>
    </row>
    <row r="27" spans="1:10" x14ac:dyDescent="0.25">
      <c r="A27" s="19" t="s">
        <v>19</v>
      </c>
      <c r="B27" s="1" t="s">
        <v>150</v>
      </c>
    </row>
    <row r="28" spans="1:10" x14ac:dyDescent="0.25">
      <c r="A28" s="19" t="s">
        <v>20</v>
      </c>
      <c r="B28" s="1" t="s">
        <v>151</v>
      </c>
    </row>
    <row r="32" spans="1:10" ht="30" customHeight="1" x14ac:dyDescent="0.25">
      <c r="A32" s="1" t="s">
        <v>22</v>
      </c>
    </row>
    <row r="33" spans="1:24" ht="16.5" thickBot="1" x14ac:dyDescent="0.3"/>
    <row r="34" spans="1:24" ht="16.5" thickBot="1" x14ac:dyDescent="0.3">
      <c r="A34" s="26" t="s">
        <v>23</v>
      </c>
      <c r="B34" s="27"/>
      <c r="C34" s="28" t="s">
        <v>24</v>
      </c>
      <c r="D34" s="24"/>
      <c r="E34" s="24"/>
      <c r="F34" s="29"/>
      <c r="G34" s="21" t="s">
        <v>52</v>
      </c>
      <c r="H34" s="26" t="s">
        <v>25</v>
      </c>
      <c r="I34" s="27"/>
      <c r="K34" s="23" t="s">
        <v>26</v>
      </c>
      <c r="L34" s="24"/>
      <c r="M34" s="24"/>
      <c r="N34" s="24"/>
      <c r="O34" s="24"/>
      <c r="P34" s="25"/>
      <c r="Q34" s="30" t="s">
        <v>27</v>
      </c>
      <c r="S34" s="32" t="s">
        <v>29</v>
      </c>
      <c r="T34" s="21" t="s">
        <v>30</v>
      </c>
      <c r="U34" s="23" t="s">
        <v>31</v>
      </c>
      <c r="V34" s="24"/>
      <c r="W34" s="25"/>
      <c r="X34" s="10"/>
    </row>
    <row r="35" spans="1:24" ht="48" thickBot="1" x14ac:dyDescent="0.3">
      <c r="A35" s="2" t="s">
        <v>32</v>
      </c>
      <c r="B35" s="3" t="s">
        <v>33</v>
      </c>
      <c r="C35" s="3" t="s">
        <v>34</v>
      </c>
      <c r="D35" s="3" t="s">
        <v>35</v>
      </c>
      <c r="E35" s="3" t="s">
        <v>36</v>
      </c>
      <c r="F35" s="3" t="s">
        <v>37</v>
      </c>
      <c r="G35" s="22"/>
      <c r="H35" s="2" t="s">
        <v>38</v>
      </c>
      <c r="I35" s="3" t="s">
        <v>39</v>
      </c>
      <c r="K35" s="6" t="s">
        <v>40</v>
      </c>
      <c r="L35" s="6" t="s">
        <v>41</v>
      </c>
      <c r="M35" s="6" t="s">
        <v>28</v>
      </c>
      <c r="N35" s="6" t="s">
        <v>42</v>
      </c>
      <c r="O35" s="6" t="s">
        <v>43</v>
      </c>
      <c r="P35" s="6" t="s">
        <v>44</v>
      </c>
      <c r="Q35" s="31"/>
      <c r="S35" s="33"/>
      <c r="T35" s="22"/>
      <c r="U35" s="6" t="s">
        <v>45</v>
      </c>
      <c r="V35" s="6" t="s">
        <v>46</v>
      </c>
      <c r="W35" s="6" t="s">
        <v>47</v>
      </c>
      <c r="X35" s="16"/>
    </row>
    <row r="36" spans="1:24" ht="16.5" thickBot="1" x14ac:dyDescent="0.3">
      <c r="A36" s="4" t="s">
        <v>112</v>
      </c>
      <c r="B36" s="4" t="s">
        <v>152</v>
      </c>
      <c r="C36" s="4">
        <v>3</v>
      </c>
      <c r="D36" s="4">
        <v>6</v>
      </c>
      <c r="E36" s="4">
        <v>22</v>
      </c>
      <c r="F36" s="4">
        <v>69</v>
      </c>
      <c r="G36" s="4">
        <v>41</v>
      </c>
      <c r="H36" s="4"/>
      <c r="I36" s="4"/>
      <c r="K36" s="34">
        <v>0.9</v>
      </c>
      <c r="L36" s="35"/>
      <c r="M36" s="2">
        <v>0.19</v>
      </c>
      <c r="N36" s="2">
        <v>0.02</v>
      </c>
      <c r="O36" s="2">
        <v>3.1</v>
      </c>
      <c r="P36" s="2">
        <v>8.1</v>
      </c>
      <c r="Q36" s="2">
        <v>9</v>
      </c>
      <c r="R36" s="15"/>
      <c r="S36" s="5">
        <v>2.0499999999999998</v>
      </c>
      <c r="T36" s="2">
        <f>1.724*S36</f>
        <v>3.5341999999999998</v>
      </c>
      <c r="U36" s="2">
        <v>22.3</v>
      </c>
      <c r="V36" s="2">
        <v>19.3</v>
      </c>
      <c r="W36" s="2">
        <v>17</v>
      </c>
      <c r="X36" s="11"/>
    </row>
    <row r="37" spans="1:24" ht="16.5" thickBot="1" x14ac:dyDescent="0.3">
      <c r="A37" s="2" t="s">
        <v>118</v>
      </c>
      <c r="B37" s="18" t="s">
        <v>153</v>
      </c>
      <c r="C37" s="2">
        <v>4</v>
      </c>
      <c r="D37" s="2">
        <v>6</v>
      </c>
      <c r="E37" s="2">
        <v>18</v>
      </c>
      <c r="F37" s="2">
        <v>72</v>
      </c>
      <c r="G37" s="2">
        <v>40</v>
      </c>
      <c r="H37" s="2"/>
      <c r="I37" s="2"/>
      <c r="J37" s="15"/>
      <c r="K37" s="34">
        <v>0.1</v>
      </c>
      <c r="L37" s="35"/>
      <c r="M37" s="2">
        <v>0.04</v>
      </c>
      <c r="N37" s="2">
        <v>0.02</v>
      </c>
      <c r="O37" s="2">
        <v>3.3</v>
      </c>
      <c r="P37" s="2">
        <v>5.8</v>
      </c>
      <c r="Q37" s="2">
        <v>2</v>
      </c>
      <c r="R37" s="15"/>
      <c r="S37" s="5">
        <v>1.22</v>
      </c>
      <c r="T37" s="2">
        <f t="shared" ref="T37:T45" si="0">1.724*S37</f>
        <v>2.1032799999999998</v>
      </c>
      <c r="U37" s="2">
        <v>23.7</v>
      </c>
      <c r="V37" s="2">
        <v>22.2</v>
      </c>
      <c r="W37" s="2">
        <v>18</v>
      </c>
      <c r="X37" s="9"/>
    </row>
    <row r="38" spans="1:24" ht="16.5" thickBot="1" x14ac:dyDescent="0.3">
      <c r="A38" s="2" t="s">
        <v>70</v>
      </c>
      <c r="B38" s="2" t="s">
        <v>154</v>
      </c>
      <c r="C38" s="2">
        <v>5</v>
      </c>
      <c r="D38" s="2">
        <v>7</v>
      </c>
      <c r="E38" s="2">
        <v>18</v>
      </c>
      <c r="F38" s="2">
        <v>70</v>
      </c>
      <c r="G38" s="2">
        <v>39</v>
      </c>
      <c r="H38" s="2"/>
      <c r="I38" s="2"/>
      <c r="J38" s="15"/>
      <c r="K38" s="34">
        <v>0.1</v>
      </c>
      <c r="L38" s="35"/>
      <c r="M38" s="2">
        <v>0.02</v>
      </c>
      <c r="N38" s="2">
        <v>0.02</v>
      </c>
      <c r="O38" s="2">
        <v>3.2</v>
      </c>
      <c r="P38" s="2">
        <v>6.4</v>
      </c>
      <c r="Q38" s="2">
        <v>1</v>
      </c>
      <c r="R38" s="15"/>
      <c r="S38" s="5">
        <v>1.1499999999999999</v>
      </c>
      <c r="T38" s="2">
        <f t="shared" si="0"/>
        <v>1.9825999999999999</v>
      </c>
      <c r="U38" s="2">
        <v>21.9</v>
      </c>
      <c r="V38" s="2">
        <v>20.5</v>
      </c>
      <c r="W38" s="2">
        <v>19.8</v>
      </c>
      <c r="X38" s="9"/>
    </row>
    <row r="39" spans="1:24" ht="16.5" thickBot="1" x14ac:dyDescent="0.3">
      <c r="A39" s="2" t="s">
        <v>75</v>
      </c>
      <c r="B39" s="5" t="s">
        <v>155</v>
      </c>
      <c r="C39" s="2">
        <v>6</v>
      </c>
      <c r="D39" s="2">
        <v>9</v>
      </c>
      <c r="E39" s="5">
        <v>19</v>
      </c>
      <c r="F39" s="5">
        <v>66</v>
      </c>
      <c r="G39" s="5">
        <v>38</v>
      </c>
      <c r="H39" s="2"/>
      <c r="I39" s="2"/>
      <c r="J39" s="15"/>
      <c r="K39" s="34">
        <v>0.1</v>
      </c>
      <c r="L39" s="35"/>
      <c r="M39" s="5">
        <v>0.02</v>
      </c>
      <c r="N39" s="2">
        <v>0.02</v>
      </c>
      <c r="O39" s="5">
        <v>2.9</v>
      </c>
      <c r="P39" s="5">
        <v>5.8</v>
      </c>
      <c r="Q39" s="2">
        <v>1</v>
      </c>
      <c r="R39" s="15"/>
      <c r="S39" s="5">
        <v>1.05</v>
      </c>
      <c r="T39" s="2">
        <f t="shared" si="0"/>
        <v>1.8102</v>
      </c>
      <c r="U39" s="2">
        <v>19.3</v>
      </c>
      <c r="V39" s="5">
        <v>18.2</v>
      </c>
      <c r="W39" s="2">
        <v>20.2</v>
      </c>
      <c r="X39" s="11"/>
    </row>
    <row r="40" spans="1:24" ht="16.5" thickBot="1" x14ac:dyDescent="0.3">
      <c r="A40" s="14" t="s">
        <v>81</v>
      </c>
      <c r="B40" s="15" t="s">
        <v>156</v>
      </c>
      <c r="C40" s="15">
        <v>5</v>
      </c>
      <c r="D40" s="14">
        <v>8</v>
      </c>
      <c r="E40" s="14">
        <v>17</v>
      </c>
      <c r="F40" s="15">
        <v>70</v>
      </c>
      <c r="G40" s="15">
        <v>9</v>
      </c>
      <c r="H40" s="15"/>
      <c r="I40" s="14"/>
      <c r="J40" s="15"/>
      <c r="K40" s="34">
        <v>0.1</v>
      </c>
      <c r="L40" s="35"/>
      <c r="M40" s="15">
        <v>0.02</v>
      </c>
      <c r="N40" s="15">
        <v>0.02</v>
      </c>
      <c r="O40" s="15">
        <v>2.8</v>
      </c>
      <c r="P40" s="15">
        <v>5.4</v>
      </c>
      <c r="Q40" s="15">
        <v>1</v>
      </c>
      <c r="R40" s="15"/>
      <c r="S40" s="15">
        <v>0.8</v>
      </c>
      <c r="T40" s="2">
        <f t="shared" si="0"/>
        <v>1.3792</v>
      </c>
      <c r="U40" s="15">
        <v>22.1</v>
      </c>
      <c r="V40" s="15">
        <v>20.2</v>
      </c>
      <c r="W40" s="15">
        <v>18.100000000000001</v>
      </c>
      <c r="X40" s="15"/>
    </row>
    <row r="41" spans="1:24" ht="16.5" thickBot="1" x14ac:dyDescent="0.3">
      <c r="A41" s="15" t="s">
        <v>86</v>
      </c>
      <c r="B41" s="15" t="s">
        <v>157</v>
      </c>
      <c r="C41" s="15">
        <v>4</v>
      </c>
      <c r="D41" s="15">
        <v>8</v>
      </c>
      <c r="E41" s="15">
        <v>15</v>
      </c>
      <c r="F41" s="15">
        <v>73</v>
      </c>
      <c r="G41" s="15">
        <v>0</v>
      </c>
      <c r="H41" s="15"/>
      <c r="I41" s="15"/>
      <c r="J41" s="15"/>
      <c r="K41" s="34">
        <v>0.2</v>
      </c>
      <c r="L41" s="35"/>
      <c r="M41" s="15">
        <v>0.02</v>
      </c>
      <c r="N41" s="15">
        <v>0.02</v>
      </c>
      <c r="O41" s="15">
        <v>0.9</v>
      </c>
      <c r="P41" s="15">
        <v>4.5999999999999996</v>
      </c>
      <c r="Q41" s="15">
        <v>4</v>
      </c>
      <c r="R41" s="14"/>
      <c r="S41" s="14">
        <v>0.37</v>
      </c>
      <c r="T41" s="2">
        <f t="shared" si="0"/>
        <v>0.63788</v>
      </c>
      <c r="U41" s="15">
        <v>24.9</v>
      </c>
      <c r="V41" s="15">
        <v>21.1</v>
      </c>
      <c r="W41" s="15">
        <v>17.8</v>
      </c>
      <c r="X41" s="15"/>
    </row>
    <row r="42" spans="1:24" ht="16.5" thickBot="1" x14ac:dyDescent="0.3">
      <c r="A42" s="15" t="s">
        <v>90</v>
      </c>
      <c r="B42" s="15" t="s">
        <v>158</v>
      </c>
      <c r="C42" s="15">
        <v>4</v>
      </c>
      <c r="D42" s="15">
        <v>4</v>
      </c>
      <c r="E42" s="15">
        <v>20</v>
      </c>
      <c r="F42" s="15">
        <v>72</v>
      </c>
      <c r="G42" s="15">
        <v>0</v>
      </c>
      <c r="H42" s="15"/>
      <c r="I42" s="15"/>
      <c r="J42" s="15"/>
      <c r="K42" s="34">
        <v>0.2</v>
      </c>
      <c r="L42" s="35"/>
      <c r="M42" s="15">
        <v>0.02</v>
      </c>
      <c r="N42" s="15">
        <v>0.01</v>
      </c>
      <c r="O42" s="15">
        <v>1.1000000000000001</v>
      </c>
      <c r="P42" s="15">
        <v>6</v>
      </c>
      <c r="Q42" s="15">
        <v>3</v>
      </c>
      <c r="R42" s="17"/>
      <c r="S42" s="8">
        <v>0.17</v>
      </c>
      <c r="T42" s="2">
        <f t="shared" si="0"/>
        <v>0.29308000000000001</v>
      </c>
      <c r="U42" s="15">
        <v>25.7</v>
      </c>
      <c r="V42" s="15">
        <v>22.2</v>
      </c>
      <c r="W42" s="15">
        <v>18.7</v>
      </c>
      <c r="X42" s="15"/>
    </row>
    <row r="43" spans="1:24" ht="16.5" thickBot="1" x14ac:dyDescent="0.3">
      <c r="A43" s="1" t="s">
        <v>142</v>
      </c>
      <c r="B43" s="1" t="s">
        <v>159</v>
      </c>
      <c r="C43" s="1">
        <v>3</v>
      </c>
      <c r="D43" s="1">
        <v>7</v>
      </c>
      <c r="E43" s="1">
        <v>20</v>
      </c>
      <c r="F43" s="1">
        <v>70</v>
      </c>
      <c r="G43" s="1">
        <v>0</v>
      </c>
      <c r="K43" s="34">
        <v>0.3</v>
      </c>
      <c r="L43" s="35"/>
      <c r="M43" s="1">
        <v>0.02</v>
      </c>
      <c r="N43" s="1">
        <v>0.01</v>
      </c>
      <c r="O43" s="1">
        <v>1.4</v>
      </c>
      <c r="P43" s="1">
        <v>6.4</v>
      </c>
      <c r="Q43" s="1">
        <v>5</v>
      </c>
      <c r="S43" s="1">
        <v>0.16</v>
      </c>
      <c r="T43" s="2">
        <f t="shared" si="0"/>
        <v>0.27584000000000003</v>
      </c>
      <c r="U43" s="1">
        <v>26</v>
      </c>
      <c r="V43" s="1">
        <v>22.3</v>
      </c>
      <c r="W43" s="1">
        <v>18.7</v>
      </c>
    </row>
    <row r="44" spans="1:24" ht="16.5" thickBot="1" x14ac:dyDescent="0.3">
      <c r="A44" s="1" t="s">
        <v>145</v>
      </c>
      <c r="B44" s="1" t="s">
        <v>160</v>
      </c>
      <c r="C44" s="1">
        <v>1</v>
      </c>
      <c r="D44" s="1">
        <v>8</v>
      </c>
      <c r="E44" s="1">
        <v>40</v>
      </c>
      <c r="F44" s="1">
        <v>51</v>
      </c>
      <c r="G44" s="1">
        <v>0</v>
      </c>
      <c r="K44" s="34">
        <v>0.6</v>
      </c>
      <c r="L44" s="35"/>
      <c r="M44" s="1">
        <v>0.02</v>
      </c>
      <c r="N44" s="1">
        <v>0.03</v>
      </c>
      <c r="O44" s="1">
        <v>1.9</v>
      </c>
      <c r="P44" s="1">
        <v>7.8</v>
      </c>
      <c r="Q44" s="1">
        <v>9</v>
      </c>
      <c r="S44" s="1">
        <v>0.12</v>
      </c>
      <c r="T44" s="2">
        <f t="shared" si="0"/>
        <v>0.20687999999999998</v>
      </c>
      <c r="U44" s="1">
        <v>27.9</v>
      </c>
      <c r="V44" s="1">
        <v>24.6</v>
      </c>
      <c r="W44" s="1">
        <v>21.7</v>
      </c>
    </row>
    <row r="45" spans="1:24" x14ac:dyDescent="0.25">
      <c r="A45" s="1" t="s">
        <v>148</v>
      </c>
      <c r="B45" s="1" t="s">
        <v>161</v>
      </c>
      <c r="C45" s="1">
        <v>1</v>
      </c>
      <c r="D45" s="1">
        <v>9</v>
      </c>
      <c r="E45" s="1">
        <v>43</v>
      </c>
      <c r="F45" s="1">
        <v>47</v>
      </c>
      <c r="G45" s="1">
        <v>0</v>
      </c>
      <c r="K45" s="34">
        <v>0.6</v>
      </c>
      <c r="L45" s="35"/>
      <c r="M45" s="1">
        <v>0.04</v>
      </c>
      <c r="N45" s="1">
        <v>0.03</v>
      </c>
      <c r="O45" s="1">
        <v>2.2000000000000002</v>
      </c>
      <c r="P45" s="1">
        <v>9.3000000000000007</v>
      </c>
      <c r="Q45" s="1">
        <v>8</v>
      </c>
      <c r="S45" s="1">
        <v>0.1</v>
      </c>
      <c r="T45" s="2">
        <f t="shared" si="0"/>
        <v>0.1724</v>
      </c>
      <c r="U45" s="1">
        <v>24.7</v>
      </c>
      <c r="V45" s="1">
        <v>22.6</v>
      </c>
      <c r="W45" s="1">
        <v>27.1</v>
      </c>
    </row>
    <row r="60" spans="1:8" x14ac:dyDescent="0.25">
      <c r="A60" s="7"/>
      <c r="H60" s="7" t="s">
        <v>21</v>
      </c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</row>
    <row r="70" spans="1:2" x14ac:dyDescent="0.25">
      <c r="A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  <c r="B73" s="7"/>
    </row>
    <row r="74" spans="1:2" x14ac:dyDescent="0.25">
      <c r="A74" s="7"/>
      <c r="B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  <row r="78" spans="1:2" x14ac:dyDescent="0.25">
      <c r="A78" s="7"/>
    </row>
    <row r="79" spans="1:2" x14ac:dyDescent="0.25">
      <c r="A79" s="7"/>
    </row>
  </sheetData>
  <mergeCells count="19">
    <mergeCell ref="S34:S35"/>
    <mergeCell ref="T34:T35"/>
    <mergeCell ref="U34:W34"/>
    <mergeCell ref="A34:B34"/>
    <mergeCell ref="C34:F34"/>
    <mergeCell ref="G34:G35"/>
    <mergeCell ref="H34:I34"/>
    <mergeCell ref="K34:P34"/>
    <mergeCell ref="Q34:Q35"/>
    <mergeCell ref="K36:L36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abSelected="1" topLeftCell="I28" workbookViewId="0">
      <selection activeCell="K36" sqref="K36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9.5703125" style="1" bestFit="1" customWidth="1"/>
    <col min="4" max="4" width="15.85546875" style="1" bestFit="1" customWidth="1"/>
    <col min="5" max="5" width="77.85546875" style="1" bestFit="1" customWidth="1"/>
    <col min="6" max="6" width="14.5703125" style="1" bestFit="1" customWidth="1"/>
    <col min="7" max="7" width="67" style="1" bestFit="1" customWidth="1"/>
    <col min="8" max="8" width="20.28515625" style="1" bestFit="1" customWidth="1"/>
    <col min="9" max="9" width="13.42578125" style="1" bestFit="1" customWidth="1"/>
    <col min="10" max="10" width="16.140625" style="1" bestFit="1" customWidth="1"/>
    <col min="11" max="16" width="9.140625" style="1"/>
    <col min="17" max="17" width="19.7109375" style="1" bestFit="1" customWidth="1"/>
    <col min="18" max="18" width="9.140625" style="1"/>
    <col min="19" max="19" width="14.140625" style="1" customWidth="1"/>
    <col min="20" max="16384" width="9.140625" style="1"/>
  </cols>
  <sheetData>
    <row r="1" spans="1:10" x14ac:dyDescent="0.25">
      <c r="A1" s="1" t="s">
        <v>0</v>
      </c>
    </row>
    <row r="2" spans="1:10" x14ac:dyDescent="0.25">
      <c r="A2" s="19" t="s">
        <v>1</v>
      </c>
      <c r="B2" s="1">
        <v>128</v>
      </c>
    </row>
    <row r="3" spans="1:10" x14ac:dyDescent="0.25">
      <c r="A3" s="19" t="s">
        <v>2</v>
      </c>
      <c r="B3" s="12">
        <v>26037</v>
      </c>
    </row>
    <row r="4" spans="1:10" x14ac:dyDescent="0.25">
      <c r="A4" s="19" t="s">
        <v>50</v>
      </c>
      <c r="B4" s="1" t="s">
        <v>164</v>
      </c>
    </row>
    <row r="5" spans="1:10" x14ac:dyDescent="0.25">
      <c r="A5" s="19" t="s">
        <v>3</v>
      </c>
      <c r="B5" s="1" t="s">
        <v>162</v>
      </c>
    </row>
    <row r="6" spans="1:10" x14ac:dyDescent="0.25">
      <c r="A6" s="19" t="s">
        <v>51</v>
      </c>
      <c r="B6" s="1" t="s">
        <v>163</v>
      </c>
    </row>
    <row r="7" spans="1:10" x14ac:dyDescent="0.25">
      <c r="A7" s="19" t="s">
        <v>4</v>
      </c>
      <c r="B7" s="1" t="s">
        <v>165</v>
      </c>
    </row>
    <row r="8" spans="1:10" x14ac:dyDescent="0.25">
      <c r="A8" s="19" t="s">
        <v>5</v>
      </c>
      <c r="B8" s="1" t="s">
        <v>166</v>
      </c>
    </row>
    <row r="9" spans="1:10" x14ac:dyDescent="0.25">
      <c r="A9" s="19" t="s">
        <v>6</v>
      </c>
      <c r="B9" s="1" t="s">
        <v>167</v>
      </c>
    </row>
    <row r="10" spans="1:10" x14ac:dyDescent="0.25">
      <c r="A10" s="19" t="s">
        <v>7</v>
      </c>
      <c r="B10" s="1" t="s">
        <v>168</v>
      </c>
    </row>
    <row r="11" spans="1:10" x14ac:dyDescent="0.25">
      <c r="A11" s="19" t="s">
        <v>8</v>
      </c>
      <c r="B11" s="1" t="s">
        <v>169</v>
      </c>
    </row>
    <row r="12" spans="1:10" x14ac:dyDescent="0.25">
      <c r="A12" s="19" t="s">
        <v>9</v>
      </c>
      <c r="B12" s="1" t="s">
        <v>170</v>
      </c>
    </row>
    <row r="13" spans="1:10" x14ac:dyDescent="0.25">
      <c r="A13" s="19" t="s">
        <v>10</v>
      </c>
      <c r="B13" s="1" t="s">
        <v>171</v>
      </c>
    </row>
    <row r="16" spans="1:10" ht="16.5" x14ac:dyDescent="0.3">
      <c r="A16" s="13" t="s">
        <v>11</v>
      </c>
      <c r="B16" s="13" t="s">
        <v>12</v>
      </c>
      <c r="C16" s="13" t="s">
        <v>13</v>
      </c>
      <c r="D16" s="13" t="s">
        <v>14</v>
      </c>
      <c r="E16" s="13" t="s">
        <v>15</v>
      </c>
      <c r="F16" s="13" t="s">
        <v>48</v>
      </c>
      <c r="G16" s="13" t="s">
        <v>16</v>
      </c>
      <c r="H16" s="13" t="s">
        <v>17</v>
      </c>
      <c r="I16" s="13" t="s">
        <v>18</v>
      </c>
      <c r="J16" s="13" t="s">
        <v>49</v>
      </c>
    </row>
    <row r="17" spans="1:24" x14ac:dyDescent="0.25">
      <c r="A17" s="1" t="s">
        <v>63</v>
      </c>
      <c r="B17" s="1" t="s">
        <v>172</v>
      </c>
      <c r="C17" s="1" t="s">
        <v>173</v>
      </c>
      <c r="D17" s="1" t="s">
        <v>174</v>
      </c>
      <c r="E17" s="1" t="s">
        <v>175</v>
      </c>
      <c r="F17" s="1" t="s">
        <v>176</v>
      </c>
      <c r="H17" s="1" t="s">
        <v>177</v>
      </c>
      <c r="I17" s="1" t="s">
        <v>178</v>
      </c>
    </row>
    <row r="18" spans="1:24" x14ac:dyDescent="0.25">
      <c r="A18" s="1" t="s">
        <v>70</v>
      </c>
      <c r="B18" s="1" t="s">
        <v>179</v>
      </c>
      <c r="C18" s="1" t="s">
        <v>180</v>
      </c>
      <c r="D18" s="1" t="s">
        <v>181</v>
      </c>
      <c r="E18" s="1" t="s">
        <v>175</v>
      </c>
      <c r="F18" s="1" t="s">
        <v>176</v>
      </c>
      <c r="H18" s="1" t="s">
        <v>182</v>
      </c>
      <c r="I18" s="1" t="s">
        <v>178</v>
      </c>
    </row>
    <row r="19" spans="1:24" x14ac:dyDescent="0.25">
      <c r="A19" s="1" t="s">
        <v>183</v>
      </c>
      <c r="B19" s="1" t="s">
        <v>184</v>
      </c>
      <c r="C19" s="1" t="s">
        <v>185</v>
      </c>
      <c r="D19" s="1" t="s">
        <v>181</v>
      </c>
      <c r="E19" s="1" t="s">
        <v>186</v>
      </c>
      <c r="F19" s="1" t="s">
        <v>176</v>
      </c>
      <c r="G19" s="1" t="s">
        <v>187</v>
      </c>
      <c r="H19" s="1" t="s">
        <v>182</v>
      </c>
      <c r="I19" s="1" t="s">
        <v>178</v>
      </c>
    </row>
    <row r="20" spans="1:24" x14ac:dyDescent="0.25">
      <c r="A20" s="1" t="s">
        <v>188</v>
      </c>
      <c r="B20" s="1" t="s">
        <v>189</v>
      </c>
      <c r="C20" s="1" t="s">
        <v>190</v>
      </c>
      <c r="D20" s="1" t="s">
        <v>181</v>
      </c>
      <c r="E20" s="1" t="s">
        <v>191</v>
      </c>
      <c r="F20" s="1" t="s">
        <v>176</v>
      </c>
      <c r="H20" s="1" t="s">
        <v>192</v>
      </c>
      <c r="I20" s="1" t="s">
        <v>193</v>
      </c>
    </row>
    <row r="21" spans="1:24" x14ac:dyDescent="0.25">
      <c r="A21" s="1" t="s">
        <v>194</v>
      </c>
      <c r="B21" s="1" t="s">
        <v>195</v>
      </c>
      <c r="C21" s="1" t="s">
        <v>196</v>
      </c>
      <c r="D21" s="1" t="s">
        <v>197</v>
      </c>
      <c r="E21" s="1" t="s">
        <v>198</v>
      </c>
    </row>
    <row r="25" spans="1:24" x14ac:dyDescent="0.25">
      <c r="A25" s="19" t="s">
        <v>19</v>
      </c>
      <c r="B25" s="1" t="s">
        <v>199</v>
      </c>
    </row>
    <row r="26" spans="1:24" x14ac:dyDescent="0.25">
      <c r="A26" s="19" t="s">
        <v>20</v>
      </c>
    </row>
    <row r="30" spans="1:24" ht="30" customHeight="1" x14ac:dyDescent="0.25">
      <c r="A30" s="1" t="s">
        <v>22</v>
      </c>
    </row>
    <row r="31" spans="1:24" ht="16.5" thickBot="1" x14ac:dyDescent="0.3"/>
    <row r="32" spans="1:24" ht="16.5" thickBot="1" x14ac:dyDescent="0.3">
      <c r="A32" s="26" t="s">
        <v>23</v>
      </c>
      <c r="B32" s="27"/>
      <c r="C32" s="28" t="s">
        <v>24</v>
      </c>
      <c r="D32" s="24"/>
      <c r="E32" s="24"/>
      <c r="F32" s="29"/>
      <c r="G32" s="21" t="s">
        <v>52</v>
      </c>
      <c r="H32" s="26" t="s">
        <v>25</v>
      </c>
      <c r="I32" s="27"/>
      <c r="K32" s="23" t="s">
        <v>26</v>
      </c>
      <c r="L32" s="24"/>
      <c r="M32" s="24"/>
      <c r="N32" s="24"/>
      <c r="O32" s="24"/>
      <c r="P32" s="25"/>
      <c r="Q32" s="30" t="s">
        <v>27</v>
      </c>
      <c r="S32" s="32" t="s">
        <v>29</v>
      </c>
      <c r="T32" s="21" t="s">
        <v>30</v>
      </c>
      <c r="U32" s="23" t="s">
        <v>31</v>
      </c>
      <c r="V32" s="24"/>
      <c r="W32" s="25"/>
      <c r="X32" s="10"/>
    </row>
    <row r="33" spans="1:24" ht="48" thickBot="1" x14ac:dyDescent="0.3">
      <c r="A33" s="2" t="s">
        <v>32</v>
      </c>
      <c r="B33" s="3" t="s">
        <v>33</v>
      </c>
      <c r="C33" s="3" t="s">
        <v>34</v>
      </c>
      <c r="D33" s="3" t="s">
        <v>35</v>
      </c>
      <c r="E33" s="3" t="s">
        <v>36</v>
      </c>
      <c r="F33" s="3" t="s">
        <v>37</v>
      </c>
      <c r="G33" s="22"/>
      <c r="H33" s="2" t="s">
        <v>38</v>
      </c>
      <c r="I33" s="3" t="s">
        <v>39</v>
      </c>
      <c r="K33" s="6" t="s">
        <v>40</v>
      </c>
      <c r="L33" s="6" t="s">
        <v>41</v>
      </c>
      <c r="M33" s="6" t="s">
        <v>28</v>
      </c>
      <c r="N33" s="6" t="s">
        <v>42</v>
      </c>
      <c r="O33" s="6" t="s">
        <v>43</v>
      </c>
      <c r="P33" s="6" t="s">
        <v>44</v>
      </c>
      <c r="Q33" s="31"/>
      <c r="S33" s="33"/>
      <c r="T33" s="22"/>
      <c r="U33" s="6" t="s">
        <v>45</v>
      </c>
      <c r="V33" s="6" t="s">
        <v>46</v>
      </c>
      <c r="W33" s="6" t="s">
        <v>47</v>
      </c>
      <c r="X33" s="16"/>
    </row>
    <row r="34" spans="1:24" ht="16.5" thickBot="1" x14ac:dyDescent="0.3">
      <c r="A34" s="4" t="s">
        <v>63</v>
      </c>
      <c r="B34" s="4" t="s">
        <v>200</v>
      </c>
      <c r="C34" s="4">
        <v>6</v>
      </c>
      <c r="D34" s="4">
        <v>15</v>
      </c>
      <c r="E34" s="4">
        <v>50</v>
      </c>
      <c r="F34" s="4">
        <v>29</v>
      </c>
      <c r="G34" s="4">
        <v>2</v>
      </c>
      <c r="H34" s="4"/>
      <c r="I34" s="4"/>
      <c r="K34" s="34">
        <v>2</v>
      </c>
      <c r="L34" s="35"/>
      <c r="M34" s="2">
        <v>0.3</v>
      </c>
      <c r="N34" s="2"/>
      <c r="O34" s="2">
        <v>6.7</v>
      </c>
      <c r="P34" s="2">
        <v>13.2</v>
      </c>
      <c r="Q34" s="2">
        <v>10</v>
      </c>
      <c r="R34" s="15"/>
      <c r="S34" s="5">
        <v>6.66</v>
      </c>
      <c r="T34" s="2">
        <f>1.724*S34</f>
        <v>11.48184</v>
      </c>
      <c r="U34" s="2"/>
      <c r="V34" s="2"/>
      <c r="W34" s="2"/>
      <c r="X34" s="11"/>
    </row>
    <row r="35" spans="1:24" x14ac:dyDescent="0.25">
      <c r="A35" s="2" t="s">
        <v>70</v>
      </c>
      <c r="B35" s="18" t="s">
        <v>201</v>
      </c>
      <c r="C35" s="2">
        <v>5</v>
      </c>
      <c r="D35" s="2">
        <v>15</v>
      </c>
      <c r="E35" s="2">
        <v>35</v>
      </c>
      <c r="F35" s="2">
        <v>45</v>
      </c>
      <c r="G35" s="2">
        <v>2</v>
      </c>
      <c r="H35" s="2"/>
      <c r="I35" s="2"/>
      <c r="J35" s="15"/>
      <c r="K35" s="34">
        <v>0.3</v>
      </c>
      <c r="L35" s="35"/>
      <c r="M35" s="2">
        <v>0.1</v>
      </c>
      <c r="N35" s="2"/>
      <c r="O35" s="2">
        <v>6.8</v>
      </c>
      <c r="P35" s="2">
        <v>14.2</v>
      </c>
      <c r="Q35" s="2">
        <v>2</v>
      </c>
      <c r="R35" s="15"/>
      <c r="S35" s="5">
        <v>2.34</v>
      </c>
      <c r="T35" s="2">
        <f t="shared" ref="T35:T38" si="0">1.724*S35</f>
        <v>4.03416</v>
      </c>
      <c r="U35" s="2"/>
      <c r="V35" s="2"/>
      <c r="W35" s="2"/>
      <c r="X35" s="9"/>
    </row>
    <row r="36" spans="1:24" x14ac:dyDescent="0.25">
      <c r="A36" s="2" t="s">
        <v>183</v>
      </c>
      <c r="B36" s="2" t="s">
        <v>202</v>
      </c>
      <c r="C36" s="2">
        <v>4</v>
      </c>
      <c r="D36" s="2">
        <v>15</v>
      </c>
      <c r="E36" s="2">
        <v>36</v>
      </c>
      <c r="F36" s="2">
        <v>45</v>
      </c>
      <c r="G36" s="2">
        <v>2</v>
      </c>
      <c r="H36" s="2"/>
      <c r="I36" s="2"/>
      <c r="J36" s="15"/>
      <c r="K36" s="2">
        <v>0.3</v>
      </c>
      <c r="L36" s="2">
        <v>0.3</v>
      </c>
      <c r="M36" s="2">
        <v>0.1</v>
      </c>
      <c r="N36" s="2"/>
      <c r="O36" s="2">
        <v>7.2</v>
      </c>
      <c r="P36" s="2">
        <v>11.1</v>
      </c>
      <c r="Q36" s="2">
        <v>2</v>
      </c>
      <c r="R36" s="15"/>
      <c r="S36" s="5">
        <v>1.56</v>
      </c>
      <c r="T36" s="2">
        <f t="shared" si="0"/>
        <v>2.6894400000000003</v>
      </c>
      <c r="U36" s="2"/>
      <c r="V36" s="2"/>
      <c r="W36" s="2"/>
      <c r="X36" s="9"/>
    </row>
    <row r="37" spans="1:24" x14ac:dyDescent="0.25">
      <c r="A37" s="2" t="s">
        <v>188</v>
      </c>
      <c r="B37" s="5" t="s">
        <v>203</v>
      </c>
      <c r="C37" s="2">
        <v>6</v>
      </c>
      <c r="D37" s="2">
        <v>11</v>
      </c>
      <c r="E37" s="5">
        <v>36</v>
      </c>
      <c r="F37" s="5">
        <v>47</v>
      </c>
      <c r="G37" s="5">
        <v>2</v>
      </c>
      <c r="H37" s="2"/>
      <c r="I37" s="2"/>
      <c r="J37" s="15"/>
      <c r="K37" s="2">
        <v>0.3</v>
      </c>
      <c r="L37" s="2">
        <v>0.3</v>
      </c>
      <c r="M37" s="5">
        <v>0.1</v>
      </c>
      <c r="N37" s="2"/>
      <c r="O37" s="5">
        <v>7.2</v>
      </c>
      <c r="P37" s="5">
        <v>11.1</v>
      </c>
      <c r="Q37" s="2">
        <v>2</v>
      </c>
      <c r="R37" s="15"/>
      <c r="S37" s="5">
        <v>0.54</v>
      </c>
      <c r="T37" s="2">
        <f t="shared" si="0"/>
        <v>0.93096000000000001</v>
      </c>
      <c r="U37" s="2"/>
      <c r="V37" s="5"/>
      <c r="W37" s="2"/>
      <c r="X37" s="11"/>
    </row>
    <row r="38" spans="1:24" x14ac:dyDescent="0.25">
      <c r="A38" s="14" t="s">
        <v>194</v>
      </c>
      <c r="B38" s="15" t="s">
        <v>204</v>
      </c>
      <c r="C38" s="15">
        <v>6</v>
      </c>
      <c r="D38" s="14">
        <v>11</v>
      </c>
      <c r="E38" s="14">
        <v>34</v>
      </c>
      <c r="F38" s="15">
        <v>49</v>
      </c>
      <c r="G38" s="15">
        <v>8</v>
      </c>
      <c r="H38" s="15"/>
      <c r="I38" s="14"/>
      <c r="J38" s="15"/>
      <c r="K38" s="2">
        <v>0.3</v>
      </c>
      <c r="L38" s="2">
        <v>0.3</v>
      </c>
      <c r="M38" s="15">
        <v>0.1</v>
      </c>
      <c r="N38" s="15"/>
      <c r="O38" s="15">
        <v>7.2</v>
      </c>
      <c r="P38" s="15">
        <v>7.6</v>
      </c>
      <c r="Q38" s="15">
        <v>2</v>
      </c>
      <c r="R38" s="15"/>
      <c r="S38" s="15">
        <v>0.54</v>
      </c>
      <c r="T38" s="2">
        <f t="shared" si="0"/>
        <v>0.93096000000000001</v>
      </c>
      <c r="U38" s="15"/>
      <c r="V38" s="15"/>
      <c r="W38" s="15"/>
      <c r="X38" s="15"/>
    </row>
    <row r="39" spans="1:2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4"/>
      <c r="T39" s="14"/>
      <c r="U39" s="15"/>
      <c r="V39" s="15"/>
      <c r="W39" s="15"/>
      <c r="X39" s="15"/>
    </row>
    <row r="40" spans="1:2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7"/>
      <c r="S40" s="8"/>
      <c r="T40" s="8"/>
      <c r="U40" s="15"/>
      <c r="V40" s="15"/>
      <c r="W40" s="15"/>
      <c r="X40" s="15"/>
    </row>
    <row r="58" spans="1:8" x14ac:dyDescent="0.25">
      <c r="A58" s="7"/>
      <c r="H58" s="7" t="s">
        <v>21</v>
      </c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</sheetData>
  <mergeCells count="11">
    <mergeCell ref="K34:L34"/>
    <mergeCell ref="K35:L35"/>
    <mergeCell ref="Q32:Q33"/>
    <mergeCell ref="S32:S33"/>
    <mergeCell ref="T32:T33"/>
    <mergeCell ref="U32:W32"/>
    <mergeCell ref="A32:B32"/>
    <mergeCell ref="C32:F32"/>
    <mergeCell ref="G32:G33"/>
    <mergeCell ref="H32:I32"/>
    <mergeCell ref="K32:P3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workbookViewId="0">
      <selection activeCell="A2" sqref="A2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9.5703125" style="1" bestFit="1" customWidth="1"/>
    <col min="4" max="4" width="15.85546875" style="1" bestFit="1" customWidth="1"/>
    <col min="5" max="5" width="77.85546875" style="1" bestFit="1" customWidth="1"/>
    <col min="6" max="6" width="14.5703125" style="1" bestFit="1" customWidth="1"/>
    <col min="7" max="7" width="67" style="1" bestFit="1" customWidth="1"/>
    <col min="8" max="8" width="20.28515625" style="1" bestFit="1" customWidth="1"/>
    <col min="9" max="9" width="13.42578125" style="1" bestFit="1" customWidth="1"/>
    <col min="10" max="10" width="16.140625" style="1" bestFit="1" customWidth="1"/>
    <col min="11" max="16" width="9.140625" style="1"/>
    <col min="17" max="17" width="19.7109375" style="1" bestFit="1" customWidth="1"/>
    <col min="18" max="18" width="9.140625" style="1"/>
    <col min="19" max="19" width="14.140625" style="1" customWidth="1"/>
    <col min="20" max="16384" width="9.140625" style="1"/>
  </cols>
  <sheetData>
    <row r="1" spans="1:10" x14ac:dyDescent="0.25">
      <c r="A1" s="1" t="s">
        <v>0</v>
      </c>
    </row>
    <row r="2" spans="1:10" x14ac:dyDescent="0.25">
      <c r="A2" s="19" t="s">
        <v>1</v>
      </c>
      <c r="B2" s="1">
        <v>149</v>
      </c>
    </row>
    <row r="3" spans="1:10" x14ac:dyDescent="0.25">
      <c r="A3" s="19" t="s">
        <v>2</v>
      </c>
      <c r="B3" s="12">
        <v>30111</v>
      </c>
    </row>
    <row r="4" spans="1:10" x14ac:dyDescent="0.25">
      <c r="A4" s="19" t="s">
        <v>50</v>
      </c>
      <c r="B4" s="1" t="s">
        <v>229</v>
      </c>
    </row>
    <row r="5" spans="1:10" x14ac:dyDescent="0.25">
      <c r="A5" s="19" t="s">
        <v>3</v>
      </c>
      <c r="B5" s="1" t="s">
        <v>206</v>
      </c>
    </row>
    <row r="6" spans="1:10" x14ac:dyDescent="0.25">
      <c r="A6" s="19" t="s">
        <v>51</v>
      </c>
      <c r="B6" s="1" t="s">
        <v>230</v>
      </c>
    </row>
    <row r="7" spans="1:10" x14ac:dyDescent="0.25">
      <c r="A7" s="19" t="s">
        <v>4</v>
      </c>
      <c r="B7" s="1" t="s">
        <v>231</v>
      </c>
    </row>
    <row r="8" spans="1:10" x14ac:dyDescent="0.25">
      <c r="A8" s="19" t="s">
        <v>5</v>
      </c>
      <c r="B8" s="1" t="s">
        <v>232</v>
      </c>
    </row>
    <row r="9" spans="1:10" x14ac:dyDescent="0.25">
      <c r="A9" s="19" t="s">
        <v>6</v>
      </c>
      <c r="B9" s="1" t="s">
        <v>233</v>
      </c>
    </row>
    <row r="10" spans="1:10" x14ac:dyDescent="0.25">
      <c r="A10" s="19" t="s">
        <v>7</v>
      </c>
      <c r="B10" s="1" t="s">
        <v>234</v>
      </c>
    </row>
    <row r="11" spans="1:10" x14ac:dyDescent="0.25">
      <c r="A11" s="19" t="s">
        <v>8</v>
      </c>
      <c r="B11" s="1" t="s">
        <v>235</v>
      </c>
    </row>
    <row r="12" spans="1:10" x14ac:dyDescent="0.25">
      <c r="A12" s="19" t="s">
        <v>9</v>
      </c>
      <c r="B12" s="1" t="s">
        <v>110</v>
      </c>
    </row>
    <row r="13" spans="1:10" x14ac:dyDescent="0.25">
      <c r="A13" s="19" t="s">
        <v>10</v>
      </c>
      <c r="B13" s="1" t="s">
        <v>236</v>
      </c>
    </row>
    <row r="16" spans="1:10" ht="16.5" x14ac:dyDescent="0.3">
      <c r="A16" s="13" t="s">
        <v>11</v>
      </c>
      <c r="B16" s="13" t="s">
        <v>12</v>
      </c>
      <c r="C16" s="13" t="s">
        <v>13</v>
      </c>
      <c r="D16" s="13" t="s">
        <v>14</v>
      </c>
      <c r="E16" s="13" t="s">
        <v>15</v>
      </c>
      <c r="F16" s="13" t="s">
        <v>48</v>
      </c>
      <c r="G16" s="13" t="s">
        <v>16</v>
      </c>
      <c r="H16" s="13" t="s">
        <v>17</v>
      </c>
      <c r="I16" s="13" t="s">
        <v>18</v>
      </c>
      <c r="J16" s="13" t="s">
        <v>49</v>
      </c>
    </row>
    <row r="17" spans="1:24" x14ac:dyDescent="0.25">
      <c r="A17" s="1" t="s">
        <v>63</v>
      </c>
      <c r="B17" s="1" t="s">
        <v>172</v>
      </c>
      <c r="C17" s="1" t="s">
        <v>237</v>
      </c>
      <c r="D17" s="1" t="s">
        <v>181</v>
      </c>
      <c r="E17" s="1" t="s">
        <v>238</v>
      </c>
      <c r="H17" s="1" t="s">
        <v>239</v>
      </c>
      <c r="I17" s="1" t="s">
        <v>240</v>
      </c>
    </row>
    <row r="18" spans="1:24" x14ac:dyDescent="0.25">
      <c r="A18" s="1" t="s">
        <v>241</v>
      </c>
      <c r="B18" s="1" t="s">
        <v>242</v>
      </c>
      <c r="C18" s="1" t="s">
        <v>243</v>
      </c>
      <c r="D18" s="1" t="s">
        <v>66</v>
      </c>
      <c r="E18" s="1" t="s">
        <v>244</v>
      </c>
      <c r="H18" s="1" t="s">
        <v>89</v>
      </c>
      <c r="I18" s="1" t="s">
        <v>240</v>
      </c>
    </row>
    <row r="19" spans="1:24" ht="173.25" x14ac:dyDescent="0.25">
      <c r="A19" s="1" t="s">
        <v>245</v>
      </c>
      <c r="B19" s="1" t="s">
        <v>246</v>
      </c>
      <c r="C19" s="20" t="s">
        <v>247</v>
      </c>
      <c r="D19" s="1" t="s">
        <v>66</v>
      </c>
      <c r="E19" s="1" t="s">
        <v>84</v>
      </c>
      <c r="G19" s="1" t="s">
        <v>248</v>
      </c>
      <c r="H19" s="1" t="s">
        <v>89</v>
      </c>
      <c r="I19" s="1" t="s">
        <v>249</v>
      </c>
    </row>
    <row r="20" spans="1:24" x14ac:dyDescent="0.25">
      <c r="A20" s="1" t="s">
        <v>250</v>
      </c>
      <c r="B20" s="1" t="s">
        <v>251</v>
      </c>
      <c r="C20" s="1" t="s">
        <v>252</v>
      </c>
      <c r="D20" s="1" t="s">
        <v>66</v>
      </c>
      <c r="E20" s="1" t="s">
        <v>84</v>
      </c>
      <c r="G20" s="1" t="s">
        <v>253</v>
      </c>
      <c r="H20" s="1" t="s">
        <v>89</v>
      </c>
      <c r="I20" s="1" t="s">
        <v>240</v>
      </c>
    </row>
    <row r="21" spans="1:24" x14ac:dyDescent="0.25">
      <c r="A21" s="1" t="s">
        <v>188</v>
      </c>
      <c r="B21" s="1" t="s">
        <v>254</v>
      </c>
      <c r="C21" s="1" t="s">
        <v>255</v>
      </c>
      <c r="D21" s="1" t="s">
        <v>66</v>
      </c>
      <c r="E21" s="1" t="s">
        <v>256</v>
      </c>
      <c r="G21" s="1" t="s">
        <v>257</v>
      </c>
      <c r="H21" s="1" t="s">
        <v>89</v>
      </c>
      <c r="I21" s="1" t="s">
        <v>216</v>
      </c>
    </row>
    <row r="22" spans="1:24" ht="173.25" x14ac:dyDescent="0.25">
      <c r="A22" s="1" t="s">
        <v>194</v>
      </c>
      <c r="B22" s="1" t="s">
        <v>258</v>
      </c>
      <c r="C22" s="20" t="s">
        <v>259</v>
      </c>
    </row>
    <row r="25" spans="1:24" x14ac:dyDescent="0.25">
      <c r="A25" s="19" t="s">
        <v>19</v>
      </c>
    </row>
    <row r="26" spans="1:24" x14ac:dyDescent="0.25">
      <c r="A26" s="19" t="s">
        <v>20</v>
      </c>
    </row>
    <row r="30" spans="1:24" ht="30" customHeight="1" x14ac:dyDescent="0.25">
      <c r="A30" s="1" t="s">
        <v>22</v>
      </c>
    </row>
    <row r="31" spans="1:24" ht="16.5" thickBot="1" x14ac:dyDescent="0.3"/>
    <row r="32" spans="1:24" ht="16.5" thickBot="1" x14ac:dyDescent="0.3">
      <c r="A32" s="26" t="s">
        <v>23</v>
      </c>
      <c r="B32" s="27"/>
      <c r="C32" s="28" t="s">
        <v>24</v>
      </c>
      <c r="D32" s="24"/>
      <c r="E32" s="24"/>
      <c r="F32" s="29"/>
      <c r="G32" s="21" t="s">
        <v>52</v>
      </c>
      <c r="H32" s="26" t="s">
        <v>25</v>
      </c>
      <c r="I32" s="27"/>
      <c r="K32" s="23" t="s">
        <v>26</v>
      </c>
      <c r="L32" s="24"/>
      <c r="M32" s="24"/>
      <c r="N32" s="24"/>
      <c r="O32" s="24"/>
      <c r="P32" s="25"/>
      <c r="Q32" s="30" t="s">
        <v>27</v>
      </c>
      <c r="S32" s="32" t="s">
        <v>29</v>
      </c>
      <c r="T32" s="21" t="s">
        <v>30</v>
      </c>
      <c r="U32" s="23" t="s">
        <v>31</v>
      </c>
      <c r="V32" s="24"/>
      <c r="W32" s="25"/>
      <c r="X32" s="10"/>
    </row>
    <row r="33" spans="1:24" ht="48" thickBot="1" x14ac:dyDescent="0.3">
      <c r="A33" s="2" t="s">
        <v>32</v>
      </c>
      <c r="B33" s="3" t="s">
        <v>33</v>
      </c>
      <c r="C33" s="3" t="s">
        <v>34</v>
      </c>
      <c r="D33" s="3" t="s">
        <v>35</v>
      </c>
      <c r="E33" s="3" t="s">
        <v>36</v>
      </c>
      <c r="F33" s="3" t="s">
        <v>37</v>
      </c>
      <c r="G33" s="22"/>
      <c r="H33" s="2" t="s">
        <v>38</v>
      </c>
      <c r="I33" s="3" t="s">
        <v>39</v>
      </c>
      <c r="K33" s="6" t="s">
        <v>40</v>
      </c>
      <c r="L33" s="6" t="s">
        <v>41</v>
      </c>
      <c r="M33" s="6" t="s">
        <v>28</v>
      </c>
      <c r="N33" s="6" t="s">
        <v>42</v>
      </c>
      <c r="O33" s="6" t="s">
        <v>43</v>
      </c>
      <c r="P33" s="6" t="s">
        <v>44</v>
      </c>
      <c r="Q33" s="31"/>
      <c r="S33" s="33"/>
      <c r="T33" s="22"/>
      <c r="U33" s="6" t="s">
        <v>45</v>
      </c>
      <c r="V33" s="6" t="s">
        <v>46</v>
      </c>
      <c r="W33" s="6" t="s">
        <v>47</v>
      </c>
      <c r="X33" s="16"/>
    </row>
    <row r="34" spans="1:24" x14ac:dyDescent="0.25">
      <c r="A34" s="4" t="s">
        <v>63</v>
      </c>
      <c r="B34" s="4" t="s">
        <v>260</v>
      </c>
      <c r="C34" s="4">
        <v>4</v>
      </c>
      <c r="D34" s="4">
        <v>7</v>
      </c>
      <c r="E34" s="4">
        <v>33</v>
      </c>
      <c r="F34" s="4">
        <v>56</v>
      </c>
      <c r="G34" s="4">
        <v>31</v>
      </c>
      <c r="H34" s="4"/>
      <c r="I34" s="4"/>
      <c r="K34" s="2">
        <v>0.8</v>
      </c>
      <c r="L34" s="2">
        <v>0.8</v>
      </c>
      <c r="M34" s="2">
        <v>0.17</v>
      </c>
      <c r="N34" s="2">
        <v>0.01</v>
      </c>
      <c r="O34" s="2">
        <v>9.6999999999999993</v>
      </c>
      <c r="P34" s="2">
        <v>8.6</v>
      </c>
      <c r="Q34" s="2">
        <v>5</v>
      </c>
      <c r="R34" s="15"/>
      <c r="S34" s="5">
        <v>2.93</v>
      </c>
      <c r="T34" s="2">
        <f>1.724*S34</f>
        <v>5.0513200000000005</v>
      </c>
      <c r="U34" s="2">
        <v>16.2</v>
      </c>
      <c r="V34" s="2">
        <v>12.1</v>
      </c>
      <c r="W34" s="2">
        <v>4.8</v>
      </c>
      <c r="X34" s="11"/>
    </row>
    <row r="35" spans="1:24" x14ac:dyDescent="0.25">
      <c r="A35" s="2" t="s">
        <v>241</v>
      </c>
      <c r="B35" s="18" t="s">
        <v>261</v>
      </c>
      <c r="C35" s="2">
        <v>3</v>
      </c>
      <c r="D35" s="2">
        <v>9</v>
      </c>
      <c r="E35" s="2">
        <v>28</v>
      </c>
      <c r="F35" s="2">
        <v>60</v>
      </c>
      <c r="G35" s="2">
        <v>53</v>
      </c>
      <c r="H35" s="2"/>
      <c r="I35" s="2"/>
      <c r="J35" s="15"/>
      <c r="K35" s="2">
        <v>0.2</v>
      </c>
      <c r="L35" s="2">
        <v>0.2</v>
      </c>
      <c r="M35" s="2">
        <v>0.06</v>
      </c>
      <c r="N35" s="2">
        <v>0.01</v>
      </c>
      <c r="O35" s="2">
        <v>10.199999999999999</v>
      </c>
      <c r="P35" s="2">
        <v>4.5999999999999996</v>
      </c>
      <c r="Q35" s="2">
        <v>2</v>
      </c>
      <c r="R35" s="15"/>
      <c r="S35" s="5">
        <v>1.25</v>
      </c>
      <c r="T35" s="2">
        <f t="shared" ref="T35:T40" si="0">1.724*S35</f>
        <v>2.1549999999999998</v>
      </c>
      <c r="U35" s="2">
        <v>19.7</v>
      </c>
      <c r="V35" s="2">
        <v>14.8</v>
      </c>
      <c r="W35" s="2">
        <v>5.7</v>
      </c>
      <c r="X35" s="9"/>
    </row>
    <row r="36" spans="1:24" x14ac:dyDescent="0.25">
      <c r="A36" s="2" t="s">
        <v>245</v>
      </c>
      <c r="B36" s="2" t="s">
        <v>262</v>
      </c>
      <c r="C36" s="2">
        <v>3</v>
      </c>
      <c r="D36" s="2">
        <v>10</v>
      </c>
      <c r="E36" s="2">
        <v>27</v>
      </c>
      <c r="F36" s="2">
        <v>60</v>
      </c>
      <c r="G36" s="2">
        <v>58</v>
      </c>
      <c r="H36" s="2"/>
      <c r="I36" s="2"/>
      <c r="J36" s="15"/>
      <c r="K36" s="2">
        <v>0.1</v>
      </c>
      <c r="L36" s="2">
        <v>0.1</v>
      </c>
      <c r="M36" s="2">
        <v>0.06</v>
      </c>
      <c r="N36" s="2">
        <v>0.01</v>
      </c>
      <c r="O36" s="2">
        <v>11.4</v>
      </c>
      <c r="P36" s="2">
        <v>1.8</v>
      </c>
      <c r="Q36" s="2">
        <v>1</v>
      </c>
      <c r="R36" s="15"/>
      <c r="S36" s="5">
        <v>0.7</v>
      </c>
      <c r="T36" s="2">
        <f t="shared" si="0"/>
        <v>1.2067999999999999</v>
      </c>
      <c r="U36" s="2">
        <v>22.9</v>
      </c>
      <c r="V36" s="2">
        <v>16.100000000000001</v>
      </c>
      <c r="W36" s="2">
        <v>6.3</v>
      </c>
      <c r="X36" s="9"/>
    </row>
    <row r="37" spans="1:24" x14ac:dyDescent="0.25">
      <c r="A37" s="2" t="s">
        <v>250</v>
      </c>
      <c r="B37" s="5" t="s">
        <v>263</v>
      </c>
      <c r="C37" s="2">
        <v>3</v>
      </c>
      <c r="D37" s="2">
        <v>9</v>
      </c>
      <c r="E37" s="5">
        <v>28</v>
      </c>
      <c r="F37" s="5">
        <v>60</v>
      </c>
      <c r="G37" s="5">
        <v>56</v>
      </c>
      <c r="H37" s="2"/>
      <c r="I37" s="2"/>
      <c r="J37" s="15"/>
      <c r="K37" s="2">
        <v>0.1</v>
      </c>
      <c r="L37" s="2">
        <v>0.1</v>
      </c>
      <c r="M37" s="5">
        <v>7.0000000000000007E-2</v>
      </c>
      <c r="N37" s="2">
        <v>0.01</v>
      </c>
      <c r="O37" s="5">
        <v>11.2</v>
      </c>
      <c r="P37" s="5">
        <v>0.7</v>
      </c>
      <c r="Q37" s="2">
        <v>2</v>
      </c>
      <c r="R37" s="15"/>
      <c r="S37" s="5">
        <v>0.41</v>
      </c>
      <c r="T37" s="2">
        <f t="shared" si="0"/>
        <v>0.70683999999999991</v>
      </c>
      <c r="U37" s="2">
        <v>23.7</v>
      </c>
      <c r="V37" s="5">
        <v>17.2</v>
      </c>
      <c r="W37" s="2">
        <v>6.2</v>
      </c>
      <c r="X37" s="11"/>
    </row>
    <row r="38" spans="1:24" x14ac:dyDescent="0.25">
      <c r="A38" s="14" t="s">
        <v>188</v>
      </c>
      <c r="B38" s="15" t="s">
        <v>264</v>
      </c>
      <c r="C38" s="15">
        <v>2</v>
      </c>
      <c r="D38" s="14">
        <v>8</v>
      </c>
      <c r="E38" s="14">
        <v>30</v>
      </c>
      <c r="F38" s="15">
        <v>60</v>
      </c>
      <c r="G38" s="15">
        <v>39</v>
      </c>
      <c r="H38" s="15"/>
      <c r="I38" s="14"/>
      <c r="J38" s="15"/>
      <c r="K38" s="15">
        <v>0.1</v>
      </c>
      <c r="L38" s="15">
        <v>0.1</v>
      </c>
      <c r="M38" s="15">
        <v>7.0000000000000007E-2</v>
      </c>
      <c r="N38" s="15">
        <v>0.01</v>
      </c>
      <c r="O38" s="15">
        <v>11.2</v>
      </c>
      <c r="P38" s="15">
        <v>0.8</v>
      </c>
      <c r="Q38" s="15">
        <v>2</v>
      </c>
      <c r="R38" s="15"/>
      <c r="S38" s="15">
        <v>0.3</v>
      </c>
      <c r="T38" s="2">
        <f t="shared" si="0"/>
        <v>0.51719999999999999</v>
      </c>
      <c r="U38" s="15">
        <v>24.9</v>
      </c>
      <c r="V38" s="15">
        <v>17.5</v>
      </c>
      <c r="W38" s="15">
        <v>6.4</v>
      </c>
      <c r="X38" s="15"/>
    </row>
    <row r="39" spans="1:24" x14ac:dyDescent="0.25">
      <c r="A39" s="15" t="s">
        <v>194</v>
      </c>
      <c r="B39" s="15" t="s">
        <v>265</v>
      </c>
      <c r="C39" s="15">
        <v>2</v>
      </c>
      <c r="D39" s="15">
        <v>8</v>
      </c>
      <c r="E39" s="15">
        <v>29</v>
      </c>
      <c r="F39" s="15">
        <v>61</v>
      </c>
      <c r="G39" s="15">
        <v>57</v>
      </c>
      <c r="H39" s="15"/>
      <c r="I39" s="15"/>
      <c r="J39" s="15"/>
      <c r="K39" s="15">
        <v>0.1</v>
      </c>
      <c r="L39" s="15">
        <v>0.1</v>
      </c>
      <c r="M39" s="15">
        <v>7.0000000000000007E-2</v>
      </c>
      <c r="N39" s="15">
        <v>0.01</v>
      </c>
      <c r="O39" s="15">
        <v>10.9</v>
      </c>
      <c r="P39" s="15">
        <v>1</v>
      </c>
      <c r="Q39" s="15">
        <v>2</v>
      </c>
      <c r="R39" s="14"/>
      <c r="S39" s="14">
        <v>0.26</v>
      </c>
      <c r="T39" s="2">
        <f t="shared" si="0"/>
        <v>0.44824000000000003</v>
      </c>
      <c r="U39" s="15">
        <v>25.9</v>
      </c>
      <c r="V39" s="15">
        <v>17.5</v>
      </c>
      <c r="W39" s="15">
        <v>6.9</v>
      </c>
      <c r="X39" s="15"/>
    </row>
    <row r="40" spans="1:24" x14ac:dyDescent="0.25">
      <c r="A40" s="15" t="s">
        <v>221</v>
      </c>
      <c r="B40" s="15" t="s">
        <v>266</v>
      </c>
      <c r="C40" s="15">
        <v>1</v>
      </c>
      <c r="D40" s="15">
        <v>3</v>
      </c>
      <c r="E40" s="15">
        <v>34</v>
      </c>
      <c r="F40" s="15">
        <v>62</v>
      </c>
      <c r="G40" s="15">
        <v>14</v>
      </c>
      <c r="H40" s="15"/>
      <c r="I40" s="15"/>
      <c r="J40" s="15"/>
      <c r="K40" s="15">
        <v>0.1</v>
      </c>
      <c r="L40" s="15">
        <v>0.1</v>
      </c>
      <c r="M40" s="15">
        <v>0.15</v>
      </c>
      <c r="N40" s="15">
        <v>0.02</v>
      </c>
      <c r="O40" s="15">
        <v>8.6999999999999993</v>
      </c>
      <c r="P40" s="15">
        <v>1.2</v>
      </c>
      <c r="Q40" s="15">
        <v>3</v>
      </c>
      <c r="R40" s="17"/>
      <c r="S40" s="8">
        <v>0.16</v>
      </c>
      <c r="T40" s="2">
        <f t="shared" si="0"/>
        <v>0.27584000000000003</v>
      </c>
      <c r="U40" s="15">
        <v>27.7</v>
      </c>
      <c r="V40" s="15">
        <v>17.899999999999999</v>
      </c>
      <c r="W40" s="15">
        <v>6.9</v>
      </c>
      <c r="X40" s="15"/>
    </row>
    <row r="58" spans="1:8" x14ac:dyDescent="0.25">
      <c r="A58" s="7"/>
      <c r="H58" s="7" t="s">
        <v>21</v>
      </c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</sheetData>
  <mergeCells count="9">
    <mergeCell ref="S32:S33"/>
    <mergeCell ref="T32:T33"/>
    <mergeCell ref="U32:W32"/>
    <mergeCell ref="A32:B32"/>
    <mergeCell ref="C32:F32"/>
    <mergeCell ref="G32:G33"/>
    <mergeCell ref="H32:I32"/>
    <mergeCell ref="K32:P32"/>
    <mergeCell ref="Q32:Q3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workbookViewId="0">
      <selection activeCell="A2" sqref="A2"/>
    </sheetView>
  </sheetViews>
  <sheetFormatPr defaultRowHeight="15.75" x14ac:dyDescent="0.25"/>
  <cols>
    <col min="1" max="1" width="32.7109375" style="1" bestFit="1" customWidth="1"/>
    <col min="2" max="2" width="12.7109375" style="1" bestFit="1" customWidth="1"/>
    <col min="3" max="3" width="19.5703125" style="1" bestFit="1" customWidth="1"/>
    <col min="4" max="4" width="15.85546875" style="1" bestFit="1" customWidth="1"/>
    <col min="5" max="5" width="77.85546875" style="1" bestFit="1" customWidth="1"/>
    <col min="6" max="6" width="14.5703125" style="1" bestFit="1" customWidth="1"/>
    <col min="7" max="7" width="67" style="1" bestFit="1" customWidth="1"/>
    <col min="8" max="8" width="20.28515625" style="1" bestFit="1" customWidth="1"/>
    <col min="9" max="9" width="13.42578125" style="1" bestFit="1" customWidth="1"/>
    <col min="10" max="10" width="16.140625" style="1" bestFit="1" customWidth="1"/>
    <col min="11" max="16" width="9.140625" style="1"/>
    <col min="17" max="17" width="19.7109375" style="1" bestFit="1" customWidth="1"/>
    <col min="18" max="18" width="9.140625" style="1"/>
    <col min="19" max="19" width="14.140625" style="1" customWidth="1"/>
    <col min="20" max="16384" width="9.140625" style="1"/>
  </cols>
  <sheetData>
    <row r="1" spans="1:10" x14ac:dyDescent="0.25">
      <c r="A1" s="1" t="s">
        <v>0</v>
      </c>
    </row>
    <row r="2" spans="1:10" x14ac:dyDescent="0.25">
      <c r="A2" s="19" t="s">
        <v>1</v>
      </c>
      <c r="B2" s="1">
        <v>144</v>
      </c>
    </row>
    <row r="3" spans="1:10" x14ac:dyDescent="0.25">
      <c r="A3" s="19" t="s">
        <v>2</v>
      </c>
      <c r="B3" s="12">
        <v>26098</v>
      </c>
    </row>
    <row r="4" spans="1:10" x14ac:dyDescent="0.25">
      <c r="A4" s="19" t="s">
        <v>50</v>
      </c>
      <c r="B4" s="1" t="s">
        <v>205</v>
      </c>
    </row>
    <row r="5" spans="1:10" x14ac:dyDescent="0.25">
      <c r="A5" s="19" t="s">
        <v>3</v>
      </c>
      <c r="B5" s="1" t="s">
        <v>206</v>
      </c>
    </row>
    <row r="6" spans="1:10" x14ac:dyDescent="0.25">
      <c r="A6" s="19" t="s">
        <v>51</v>
      </c>
      <c r="B6" s="1" t="s">
        <v>207</v>
      </c>
    </row>
    <row r="7" spans="1:10" x14ac:dyDescent="0.25">
      <c r="A7" s="19" t="s">
        <v>4</v>
      </c>
      <c r="B7" s="1" t="s">
        <v>208</v>
      </c>
    </row>
    <row r="8" spans="1:10" x14ac:dyDescent="0.25">
      <c r="A8" s="19" t="s">
        <v>5</v>
      </c>
      <c r="B8" s="1" t="s">
        <v>209</v>
      </c>
    </row>
    <row r="9" spans="1:10" x14ac:dyDescent="0.25">
      <c r="A9" s="19" t="s">
        <v>6</v>
      </c>
      <c r="B9" s="1" t="s">
        <v>210</v>
      </c>
    </row>
    <row r="10" spans="1:10" x14ac:dyDescent="0.25">
      <c r="A10" s="19" t="s">
        <v>7</v>
      </c>
      <c r="B10" s="1" t="s">
        <v>211</v>
      </c>
    </row>
    <row r="11" spans="1:10" x14ac:dyDescent="0.25">
      <c r="A11" s="19" t="s">
        <v>8</v>
      </c>
      <c r="B11" s="1" t="s">
        <v>169</v>
      </c>
    </row>
    <row r="12" spans="1:10" x14ac:dyDescent="0.25">
      <c r="A12" s="19" t="s">
        <v>9</v>
      </c>
      <c r="B12" s="1" t="s">
        <v>110</v>
      </c>
    </row>
    <row r="13" spans="1:10" x14ac:dyDescent="0.25">
      <c r="A13" s="19" t="s">
        <v>10</v>
      </c>
      <c r="B13" s="1" t="s">
        <v>212</v>
      </c>
    </row>
    <row r="16" spans="1:10" ht="16.5" x14ac:dyDescent="0.3">
      <c r="A16" s="13" t="s">
        <v>11</v>
      </c>
      <c r="B16" s="13" t="s">
        <v>12</v>
      </c>
      <c r="C16" s="13" t="s">
        <v>13</v>
      </c>
      <c r="D16" s="13" t="s">
        <v>14</v>
      </c>
      <c r="E16" s="13" t="s">
        <v>15</v>
      </c>
      <c r="F16" s="13" t="s">
        <v>48</v>
      </c>
      <c r="G16" s="13" t="s">
        <v>16</v>
      </c>
      <c r="H16" s="13" t="s">
        <v>17</v>
      </c>
      <c r="I16" s="13" t="s">
        <v>18</v>
      </c>
      <c r="J16" s="13" t="s">
        <v>49</v>
      </c>
    </row>
    <row r="17" spans="1:24" x14ac:dyDescent="0.25">
      <c r="A17" s="1" t="s">
        <v>112</v>
      </c>
      <c r="B17" s="1" t="s">
        <v>213</v>
      </c>
      <c r="C17" s="1" t="s">
        <v>214</v>
      </c>
      <c r="D17" s="1" t="s">
        <v>181</v>
      </c>
      <c r="E17" s="1" t="s">
        <v>215</v>
      </c>
      <c r="F17" s="1" t="s">
        <v>176</v>
      </c>
      <c r="H17" s="1" t="s">
        <v>177</v>
      </c>
      <c r="I17" s="1" t="s">
        <v>216</v>
      </c>
    </row>
    <row r="18" spans="1:24" x14ac:dyDescent="0.25">
      <c r="A18" s="1" t="s">
        <v>118</v>
      </c>
      <c r="B18" s="1" t="s">
        <v>217</v>
      </c>
      <c r="C18" s="1" t="s">
        <v>173</v>
      </c>
      <c r="D18" s="1" t="s">
        <v>181</v>
      </c>
      <c r="E18" s="1" t="s">
        <v>175</v>
      </c>
      <c r="F18" s="1" t="s">
        <v>176</v>
      </c>
      <c r="G18" s="1" t="s">
        <v>218</v>
      </c>
      <c r="H18" s="1" t="s">
        <v>219</v>
      </c>
      <c r="I18" s="1" t="s">
        <v>220</v>
      </c>
    </row>
    <row r="19" spans="1:24" x14ac:dyDescent="0.25">
      <c r="A19" s="1" t="s">
        <v>221</v>
      </c>
      <c r="B19" s="1" t="s">
        <v>222</v>
      </c>
      <c r="C19" s="1" t="s">
        <v>223</v>
      </c>
    </row>
    <row r="25" spans="1:24" x14ac:dyDescent="0.25">
      <c r="A25" s="19" t="s">
        <v>19</v>
      </c>
      <c r="B25" s="1" t="s">
        <v>224</v>
      </c>
    </row>
    <row r="26" spans="1:24" x14ac:dyDescent="0.25">
      <c r="A26" s="19" t="s">
        <v>20</v>
      </c>
      <c r="B26" s="1" t="s">
        <v>225</v>
      </c>
    </row>
    <row r="30" spans="1:24" ht="30" customHeight="1" x14ac:dyDescent="0.25">
      <c r="A30" s="1" t="s">
        <v>22</v>
      </c>
    </row>
    <row r="31" spans="1:24" ht="16.5" thickBot="1" x14ac:dyDescent="0.3"/>
    <row r="32" spans="1:24" ht="16.5" thickBot="1" x14ac:dyDescent="0.3">
      <c r="A32" s="26" t="s">
        <v>23</v>
      </c>
      <c r="B32" s="27"/>
      <c r="C32" s="28" t="s">
        <v>24</v>
      </c>
      <c r="D32" s="24"/>
      <c r="E32" s="24"/>
      <c r="F32" s="29"/>
      <c r="G32" s="21" t="s">
        <v>52</v>
      </c>
      <c r="H32" s="26" t="s">
        <v>25</v>
      </c>
      <c r="I32" s="27"/>
      <c r="K32" s="23" t="s">
        <v>26</v>
      </c>
      <c r="L32" s="24"/>
      <c r="M32" s="24"/>
      <c r="N32" s="24"/>
      <c r="O32" s="24"/>
      <c r="P32" s="25"/>
      <c r="Q32" s="30" t="s">
        <v>27</v>
      </c>
      <c r="S32" s="32" t="s">
        <v>29</v>
      </c>
      <c r="T32" s="21" t="s">
        <v>30</v>
      </c>
      <c r="U32" s="23" t="s">
        <v>31</v>
      </c>
      <c r="V32" s="24"/>
      <c r="W32" s="25"/>
      <c r="X32" s="10"/>
    </row>
    <row r="33" spans="1:24" ht="48" thickBot="1" x14ac:dyDescent="0.3">
      <c r="A33" s="2" t="s">
        <v>32</v>
      </c>
      <c r="B33" s="3" t="s">
        <v>33</v>
      </c>
      <c r="C33" s="3" t="s">
        <v>34</v>
      </c>
      <c r="D33" s="3" t="s">
        <v>35</v>
      </c>
      <c r="E33" s="3" t="s">
        <v>36</v>
      </c>
      <c r="F33" s="3" t="s">
        <v>37</v>
      </c>
      <c r="G33" s="22"/>
      <c r="H33" s="2" t="s">
        <v>38</v>
      </c>
      <c r="I33" s="3" t="s">
        <v>39</v>
      </c>
      <c r="K33" s="6" t="s">
        <v>40</v>
      </c>
      <c r="L33" s="6" t="s">
        <v>41</v>
      </c>
      <c r="M33" s="6" t="s">
        <v>28</v>
      </c>
      <c r="N33" s="6" t="s">
        <v>42</v>
      </c>
      <c r="O33" s="6" t="s">
        <v>43</v>
      </c>
      <c r="P33" s="6" t="s">
        <v>44</v>
      </c>
      <c r="Q33" s="31"/>
      <c r="S33" s="33"/>
      <c r="T33" s="22"/>
      <c r="U33" s="6" t="s">
        <v>45</v>
      </c>
      <c r="V33" s="6" t="s">
        <v>46</v>
      </c>
      <c r="W33" s="6" t="s">
        <v>47</v>
      </c>
      <c r="X33" s="16"/>
    </row>
    <row r="34" spans="1:24" x14ac:dyDescent="0.25">
      <c r="A34" s="4" t="s">
        <v>112</v>
      </c>
      <c r="B34" s="4" t="s">
        <v>226</v>
      </c>
      <c r="C34" s="4">
        <v>0</v>
      </c>
      <c r="D34" s="4">
        <v>27</v>
      </c>
      <c r="E34" s="4">
        <v>20</v>
      </c>
      <c r="F34" s="4">
        <v>53</v>
      </c>
      <c r="G34" s="4">
        <v>3</v>
      </c>
      <c r="H34" s="4"/>
      <c r="I34" s="4"/>
      <c r="K34" s="2">
        <v>0.5</v>
      </c>
      <c r="L34" s="2">
        <v>0.5</v>
      </c>
      <c r="M34" s="2">
        <v>0.3</v>
      </c>
      <c r="N34" s="2"/>
      <c r="O34" s="2">
        <v>7.3</v>
      </c>
      <c r="P34" s="2">
        <v>18.5</v>
      </c>
      <c r="Q34" s="2">
        <v>3</v>
      </c>
      <c r="R34" s="15"/>
      <c r="S34" s="5">
        <v>3.9</v>
      </c>
      <c r="T34" s="2">
        <f>1.724*S34</f>
        <v>6.7235999999999994</v>
      </c>
      <c r="U34" s="2"/>
      <c r="V34" s="2"/>
      <c r="W34" s="2"/>
      <c r="X34" s="11"/>
    </row>
    <row r="35" spans="1:24" x14ac:dyDescent="0.25">
      <c r="A35" s="2" t="s">
        <v>118</v>
      </c>
      <c r="B35" s="18" t="s">
        <v>227</v>
      </c>
      <c r="C35" s="2">
        <v>1</v>
      </c>
      <c r="D35" s="2">
        <v>27</v>
      </c>
      <c r="E35" s="2">
        <v>20</v>
      </c>
      <c r="F35" s="2">
        <v>53</v>
      </c>
      <c r="G35" s="2">
        <v>2</v>
      </c>
      <c r="H35" s="2"/>
      <c r="I35" s="2"/>
      <c r="J35" s="15"/>
      <c r="K35" s="2">
        <v>0.5</v>
      </c>
      <c r="L35" s="2">
        <v>0.5</v>
      </c>
      <c r="M35" s="2">
        <v>0.2</v>
      </c>
      <c r="N35" s="2"/>
      <c r="O35" s="2">
        <v>7</v>
      </c>
      <c r="P35" s="2">
        <v>16.399999999999999</v>
      </c>
      <c r="Q35" s="2">
        <v>2</v>
      </c>
      <c r="R35" s="15"/>
      <c r="S35" s="5">
        <v>2.2799999999999998</v>
      </c>
      <c r="T35" s="2">
        <f>1.724*S35</f>
        <v>3.9307199999999995</v>
      </c>
      <c r="U35" s="2"/>
      <c r="V35" s="2"/>
      <c r="W35" s="2"/>
      <c r="X35" s="9"/>
    </row>
    <row r="36" spans="1:24" x14ac:dyDescent="0.25">
      <c r="A36" s="2" t="s">
        <v>221</v>
      </c>
      <c r="B36" s="2" t="s">
        <v>228</v>
      </c>
      <c r="C36" s="2"/>
      <c r="D36" s="2"/>
      <c r="E36" s="2"/>
      <c r="F36" s="2"/>
      <c r="G36" s="2"/>
      <c r="H36" s="2"/>
      <c r="I36" s="2"/>
      <c r="J36" s="15"/>
      <c r="K36" s="2"/>
      <c r="L36" s="2"/>
      <c r="M36" s="2"/>
      <c r="N36" s="2"/>
      <c r="O36" s="2"/>
      <c r="P36" s="2"/>
      <c r="Q36" s="2"/>
      <c r="R36" s="15"/>
      <c r="S36" s="5"/>
      <c r="T36" s="2"/>
      <c r="U36" s="2"/>
      <c r="V36" s="2"/>
      <c r="W36" s="2"/>
      <c r="X36" s="9"/>
    </row>
    <row r="37" spans="1:24" x14ac:dyDescent="0.25">
      <c r="A37" s="2"/>
      <c r="B37" s="5"/>
      <c r="C37" s="2"/>
      <c r="D37" s="2"/>
      <c r="E37" s="5"/>
      <c r="F37" s="5"/>
      <c r="G37" s="5"/>
      <c r="H37" s="2"/>
      <c r="I37" s="2"/>
      <c r="J37" s="15"/>
      <c r="K37" s="2"/>
      <c r="L37" s="2"/>
      <c r="M37" s="5"/>
      <c r="N37" s="2"/>
      <c r="O37" s="5"/>
      <c r="P37" s="5"/>
      <c r="Q37" s="2"/>
      <c r="R37" s="15"/>
      <c r="S37" s="5"/>
      <c r="T37" s="2"/>
      <c r="U37" s="2"/>
      <c r="V37" s="5"/>
      <c r="W37" s="2"/>
      <c r="X37" s="11"/>
    </row>
    <row r="38" spans="1:24" x14ac:dyDescent="0.25">
      <c r="A38" s="14"/>
      <c r="B38" s="15"/>
      <c r="C38" s="15"/>
      <c r="D38" s="14"/>
      <c r="E38" s="14"/>
      <c r="F38" s="15"/>
      <c r="G38" s="15"/>
      <c r="H38" s="15"/>
      <c r="I38" s="14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r="39" spans="1:24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4"/>
      <c r="T39" s="14"/>
      <c r="U39" s="15"/>
      <c r="V39" s="15"/>
      <c r="W39" s="15"/>
      <c r="X39" s="15"/>
    </row>
    <row r="40" spans="1:24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7"/>
      <c r="S40" s="8"/>
      <c r="T40" s="8"/>
      <c r="U40" s="15"/>
      <c r="V40" s="15"/>
      <c r="W40" s="15"/>
      <c r="X40" s="15"/>
    </row>
    <row r="58" spans="1:8" x14ac:dyDescent="0.25">
      <c r="A58" s="7"/>
      <c r="H58" s="7" t="s">
        <v>21</v>
      </c>
    </row>
    <row r="59" spans="1:8" x14ac:dyDescent="0.25">
      <c r="A59" s="7"/>
    </row>
    <row r="60" spans="1:8" x14ac:dyDescent="0.25">
      <c r="A60" s="7"/>
    </row>
    <row r="61" spans="1:8" x14ac:dyDescent="0.25">
      <c r="A61" s="7"/>
    </row>
    <row r="62" spans="1:8" x14ac:dyDescent="0.25">
      <c r="A62" s="7"/>
    </row>
    <row r="63" spans="1:8" x14ac:dyDescent="0.25">
      <c r="A63" s="7"/>
    </row>
    <row r="64" spans="1:8" x14ac:dyDescent="0.25">
      <c r="A64" s="7"/>
    </row>
    <row r="65" spans="1:2" x14ac:dyDescent="0.25">
      <c r="A65" s="7"/>
    </row>
    <row r="66" spans="1:2" x14ac:dyDescent="0.25">
      <c r="A66" s="7"/>
    </row>
    <row r="67" spans="1:2" x14ac:dyDescent="0.25">
      <c r="A67" s="7"/>
    </row>
    <row r="68" spans="1:2" x14ac:dyDescent="0.25">
      <c r="A68" s="7"/>
    </row>
    <row r="69" spans="1:2" x14ac:dyDescent="0.25">
      <c r="A69" s="7"/>
      <c r="B69" s="7"/>
    </row>
    <row r="70" spans="1:2" x14ac:dyDescent="0.25">
      <c r="A70" s="7"/>
      <c r="B70" s="7"/>
    </row>
    <row r="71" spans="1:2" x14ac:dyDescent="0.25">
      <c r="A71" s="7"/>
      <c r="B71" s="7"/>
    </row>
    <row r="72" spans="1:2" x14ac:dyDescent="0.25">
      <c r="A72" s="7"/>
      <c r="B72" s="7"/>
    </row>
    <row r="73" spans="1:2" x14ac:dyDescent="0.25">
      <c r="A73" s="7"/>
    </row>
    <row r="74" spans="1:2" x14ac:dyDescent="0.25">
      <c r="A74" s="7"/>
    </row>
    <row r="75" spans="1:2" x14ac:dyDescent="0.25">
      <c r="A75" s="7"/>
    </row>
    <row r="76" spans="1:2" x14ac:dyDescent="0.25">
      <c r="A76" s="7"/>
    </row>
    <row r="77" spans="1:2" x14ac:dyDescent="0.25">
      <c r="A77" s="7"/>
    </row>
  </sheetData>
  <mergeCells count="9">
    <mergeCell ref="Q32:Q33"/>
    <mergeCell ref="S32:S33"/>
    <mergeCell ref="T32:T33"/>
    <mergeCell ref="U32:W32"/>
    <mergeCell ref="A32:B32"/>
    <mergeCell ref="C32:F32"/>
    <mergeCell ref="G32:G33"/>
    <mergeCell ref="H32:I32"/>
    <mergeCell ref="K32:P3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115</vt:lpstr>
      <vt:lpstr>88</vt:lpstr>
      <vt:lpstr>128</vt:lpstr>
      <vt:lpstr>149</vt:lpstr>
      <vt:lpstr>144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CavUdesc</cp:lastModifiedBy>
  <cp:revision/>
  <dcterms:created xsi:type="dcterms:W3CDTF">2019-08-05T21:47:57Z</dcterms:created>
  <dcterms:modified xsi:type="dcterms:W3CDTF">2019-11-06T19:48:14Z</dcterms:modified>
  <cp:category/>
  <cp:contentStatus/>
</cp:coreProperties>
</file>