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cky\Documents\A-Grad School\MBC 638 M404-38291\"/>
    </mc:Choice>
  </mc:AlternateContent>
  <xr:revisionPtr revIDLastSave="0" documentId="8_{FF2A793F-8E90-485A-9A59-9CF9A8A6D873}" xr6:coauthVersionLast="44" xr6:coauthVersionMax="44" xr10:uidLastSave="{00000000-0000-0000-0000-000000000000}"/>
  <bookViews>
    <workbookView xWindow="-108" yWindow="-108" windowWidth="23256" windowHeight="12576" tabRatio="731" xr2:uid="{00000000-000D-0000-FFFF-FFFF00000000}"/>
  </bookViews>
  <sheets>
    <sheet name="timeseries_questions" sheetId="23" r:id="rId1"/>
    <sheet name="Lagged" sheetId="20" r:id="rId2"/>
    <sheet name="Exp Smoothing" sheetId="25" r:id="rId3"/>
    <sheet name="Moving Average" sheetId="24" r:id="rId4"/>
  </sheets>
  <definedNames>
    <definedName name="_xlnm.Print_Area" localSheetId="2">'Exp Smoothing'!$A$1:$D$66</definedName>
    <definedName name="_xlnm.Print_Area" localSheetId="1">Lagged!$A$1:$K$66</definedName>
    <definedName name="_xlnm.Print_Area" localSheetId="3">'Moving Average'!$A$1:$D$66</definedName>
    <definedName name="_xlnm.Print_Area" localSheetId="0">timeseries_questions!$A$1:$B$14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3" i="25" l="1"/>
  <c r="D33" i="25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5" i="25"/>
  <c r="D6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21" i="25"/>
  <c r="D22" i="25"/>
  <c r="D23" i="25"/>
  <c r="D24" i="25"/>
  <c r="D25" i="25"/>
  <c r="D26" i="25"/>
  <c r="D27" i="25"/>
  <c r="D28" i="25"/>
  <c r="D29" i="25"/>
  <c r="D30" i="25"/>
  <c r="D31" i="25"/>
  <c r="D32" i="25"/>
  <c r="D5" i="25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D9" i="24"/>
  <c r="D10" i="24"/>
  <c r="D11" i="24"/>
  <c r="D12" i="24"/>
  <c r="D13" i="24"/>
  <c r="D14" i="24"/>
  <c r="D15" i="24"/>
  <c r="D16" i="24"/>
  <c r="D17" i="24"/>
  <c r="D18" i="24"/>
  <c r="D19" i="24"/>
  <c r="D20" i="24"/>
  <c r="D21" i="24"/>
  <c r="D22" i="24"/>
  <c r="D23" i="24"/>
  <c r="D24" i="24"/>
  <c r="D25" i="24"/>
  <c r="D26" i="24"/>
  <c r="D27" i="24"/>
  <c r="D28" i="24"/>
  <c r="D29" i="24"/>
  <c r="D30" i="24"/>
  <c r="D31" i="24"/>
  <c r="D32" i="24"/>
  <c r="D33" i="24"/>
</calcChain>
</file>

<file path=xl/sharedStrings.xml><?xml version="1.0" encoding="utf-8"?>
<sst xmlns="http://schemas.openxmlformats.org/spreadsheetml/2006/main" count="58" uniqueCount="50">
  <si>
    <t>Year (x)</t>
  </si>
  <si>
    <t>Rushing yards/Game (y)</t>
  </si>
  <si>
    <t>The next tab of this Excel spreadsheet contains the NFL raw data for these problems.</t>
  </si>
  <si>
    <t>In the National Football League, the philosophy for winning (rushing, passing, defense) seems to go through cycles. Consider a time series of the average number of rushing yards in the NFL per regular season from 1980 to 2008.</t>
  </si>
  <si>
    <t>1) Make a time series plot. Is there evidence that the average rushing yards is trending in one direction? Describe the general movement of the series.</t>
  </si>
  <si>
    <r>
      <t xml:space="preserve">2) Fit a </t>
    </r>
    <r>
      <rPr>
        <b/>
        <i/>
        <sz val="12"/>
        <color theme="1"/>
        <rFont val="Arial"/>
        <family val="2"/>
      </rPr>
      <t>first order autoregressive model</t>
    </r>
    <r>
      <rPr>
        <i/>
        <sz val="12"/>
        <color theme="1"/>
        <rFont val="Arial"/>
        <family val="2"/>
      </rPr>
      <t xml:space="preserve"> [</t>
    </r>
    <r>
      <rPr>
        <b/>
        <i/>
        <sz val="12"/>
        <color theme="1"/>
        <rFont val="Arial"/>
        <family val="2"/>
      </rPr>
      <t>AR(1)</t>
    </r>
    <r>
      <rPr>
        <i/>
        <sz val="12"/>
        <color theme="1"/>
        <rFont val="Arial"/>
        <family val="2"/>
      </rPr>
      <t>] using y(t) as the response variable and y (t-1) as the input variable. Record the regression equation.</t>
    </r>
  </si>
  <si>
    <r>
      <t xml:space="preserve">3) Based on the </t>
    </r>
    <r>
      <rPr>
        <b/>
        <i/>
        <sz val="12"/>
        <color theme="1"/>
        <rFont val="Arial"/>
        <family val="2"/>
      </rPr>
      <t>AR(1) model</t>
    </r>
    <r>
      <rPr>
        <i/>
        <sz val="12"/>
        <color theme="1"/>
        <rFont val="Arial"/>
        <family val="2"/>
      </rPr>
      <t>, forecast the average number of rushing yards in the NFL for the 2009 regular season.</t>
    </r>
  </si>
  <si>
    <t>Data Source: The Practice of Statistics for Business and Economics 3rd edition, Moore, McCabe, Alwan, Craig, Duckworth</t>
  </si>
  <si>
    <t>NFL data</t>
  </si>
  <si>
    <r>
      <t xml:space="preserve">4) Calculate the </t>
    </r>
    <r>
      <rPr>
        <b/>
        <i/>
        <sz val="12"/>
        <color theme="1"/>
        <rFont val="Arial"/>
        <family val="2"/>
      </rPr>
      <t>exponential smoothing models</t>
    </r>
    <r>
      <rPr>
        <i/>
        <sz val="12"/>
        <color theme="1"/>
        <rFont val="Arial"/>
        <family val="2"/>
      </rPr>
      <t xml:space="preserve"> using Excel damping factors 0.8 and 0.2 For each of the exponential smoothing models forecast the average number of rushing yards in the NFL for the 2009 season.</t>
    </r>
  </si>
  <si>
    <r>
      <t xml:space="preserve">5) Calculate a </t>
    </r>
    <r>
      <rPr>
        <b/>
        <i/>
        <sz val="12"/>
        <color theme="1"/>
        <rFont val="Arial"/>
        <family val="2"/>
      </rPr>
      <t xml:space="preserve">moving average model </t>
    </r>
    <r>
      <rPr>
        <i/>
        <sz val="12"/>
        <color theme="1"/>
        <rFont val="Arial"/>
        <family val="2"/>
      </rPr>
      <t>using k=5 (Excel interval). Forecast the average number of rushing yards in the NFL for the 2009 season.</t>
    </r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</si>
  <si>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</si>
  <si>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</si>
  <si>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</si>
  <si>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</si>
  <si>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</si>
  <si>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</si>
  <si>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</si>
  <si>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</si>
  <si>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</si>
  <si>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</si>
  <si>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</si>
  <si>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</si>
  <si>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</si>
  <si>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</si>
  <si>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</si>
  <si>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</si>
  <si>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</si>
  <si>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</si>
  <si>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</si>
  <si>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</si>
  <si>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</si>
  <si>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</si>
  <si>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</si>
  <si>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</si>
  <si>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</si>
  <si>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RESIDUAL OUTPUT</t>
  </si>
  <si>
    <t>Observation</t>
  </si>
  <si>
    <t>Predicted Y</t>
  </si>
  <si>
    <t>Residuals</t>
  </si>
  <si>
    <t>Standard Residuals</t>
  </si>
  <si>
    <t>Lagged Output</t>
  </si>
  <si>
    <t>Smoother</t>
  </si>
  <si>
    <t>dampfact=.9</t>
  </si>
  <si>
    <t>dampfact=.3</t>
  </si>
  <si>
    <t>More weight on most recent value</t>
  </si>
  <si>
    <t>Moving Average</t>
  </si>
  <si>
    <t>Lagged Residual</t>
  </si>
  <si>
    <t xml:space="preserve">X-Input 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</si>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</sst>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rgb="FFFF000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i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4" fillId="2" borderId="0" xfId="0" applyFont="1" applyFill="1"/>
    <xf numFmtId="0" fontId="5" fillId="2" borderId="0" xfId="0" applyFont="1" applyFill="1"/>
    <xf numFmtId="0" fontId="5" fillId="0" borderId="0" xfId="0" applyFont="1"/>
    <xf numFmtId="0" fontId="4" fillId="3" borderId="0" xfId="0" applyFont="1" applyFill="1" applyAlignment="1">
      <alignment wrapText="1"/>
    </xf>
    <xf numFmtId="0" fontId="6" fillId="4" borderId="2" xfId="0" applyFont="1" applyFill="1" applyBorder="1" applyAlignment="1">
      <alignment wrapText="1"/>
    </xf>
    <xf numFmtId="0" fontId="6" fillId="4" borderId="3" xfId="0" applyFont="1" applyFill="1" applyBorder="1"/>
    <xf numFmtId="0" fontId="6" fillId="4" borderId="3" xfId="0" applyFont="1" applyFill="1" applyBorder="1" applyAlignment="1">
      <alignment wrapText="1"/>
    </xf>
    <xf numFmtId="0" fontId="6" fillId="4" borderId="4" xfId="0" applyFont="1" applyFill="1" applyBorder="1" applyAlignment="1">
      <alignment wrapText="1"/>
    </xf>
    <xf numFmtId="0" fontId="0" fillId="0" borderId="0" xfId="0" applyFill="1" applyBorder="1" applyAlignment="1"/>
    <xf numFmtId="0" fontId="0" fillId="0" borderId="5" xfId="0" applyFill="1" applyBorder="1" applyAlignment="1"/>
    <xf numFmtId="0" fontId="9" fillId="0" borderId="6" xfId="0" applyFont="1" applyFill="1" applyBorder="1" applyAlignment="1">
      <alignment horizontal="center"/>
    </xf>
    <xf numFmtId="0" fontId="9" fillId="0" borderId="6" xfId="0" applyFont="1" applyFill="1" applyBorder="1" applyAlignment="1">
      <alignment horizontal="centerContinuous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Lagged!$D$5:$D$32</c:f>
              <c:numCache>
                <c:formatCode>General</c:formatCode>
                <c:ptCount val="28"/>
                <c:pt idx="0">
                  <c:v>127.5</c:v>
                </c:pt>
                <c:pt idx="1">
                  <c:v>130.1</c:v>
                </c:pt>
                <c:pt idx="2">
                  <c:v>117.8</c:v>
                </c:pt>
                <c:pt idx="3">
                  <c:v>129.69999999999999</c:v>
                </c:pt>
                <c:pt idx="4">
                  <c:v>123.9</c:v>
                </c:pt>
                <c:pt idx="5">
                  <c:v>124.9</c:v>
                </c:pt>
                <c:pt idx="6">
                  <c:v>118.7</c:v>
                </c:pt>
                <c:pt idx="7">
                  <c:v>123.9</c:v>
                </c:pt>
                <c:pt idx="8">
                  <c:v>121.4</c:v>
                </c:pt>
                <c:pt idx="9">
                  <c:v>115.3</c:v>
                </c:pt>
                <c:pt idx="10">
                  <c:v>113.9</c:v>
                </c:pt>
                <c:pt idx="11">
                  <c:v>107.7</c:v>
                </c:pt>
                <c:pt idx="12">
                  <c:v>110.5</c:v>
                </c:pt>
                <c:pt idx="13">
                  <c:v>110</c:v>
                </c:pt>
                <c:pt idx="14">
                  <c:v>104.3</c:v>
                </c:pt>
                <c:pt idx="15">
                  <c:v>108.10000000000001</c:v>
                </c:pt>
                <c:pt idx="16">
                  <c:v>109</c:v>
                </c:pt>
                <c:pt idx="17">
                  <c:v>113</c:v>
                </c:pt>
                <c:pt idx="18">
                  <c:v>112.7</c:v>
                </c:pt>
                <c:pt idx="19">
                  <c:v>106.5</c:v>
                </c:pt>
                <c:pt idx="20">
                  <c:v>112.60000000000001</c:v>
                </c:pt>
                <c:pt idx="21">
                  <c:v>111.8</c:v>
                </c:pt>
                <c:pt idx="22">
                  <c:v>116.10000000000001</c:v>
                </c:pt>
                <c:pt idx="23">
                  <c:v>117.9</c:v>
                </c:pt>
                <c:pt idx="24">
                  <c:v>116.60000000000001</c:v>
                </c:pt>
                <c:pt idx="25">
                  <c:v>112.5</c:v>
                </c:pt>
                <c:pt idx="26">
                  <c:v>117.3</c:v>
                </c:pt>
                <c:pt idx="27">
                  <c:v>110.9</c:v>
                </c:pt>
              </c:numCache>
            </c:numRef>
          </c:xVal>
          <c:yVal>
            <c:numRef>
              <c:f>Lagged!$J$25:$J$52</c:f>
              <c:numCache>
                <c:formatCode>General</c:formatCode>
                <c:ptCount val="28"/>
                <c:pt idx="0">
                  <c:v>6.9087369197925455</c:v>
                </c:pt>
                <c:pt idx="1">
                  <c:v>-7.1303655763325224</c:v>
                </c:pt>
                <c:pt idx="2">
                  <c:v>12.996927001489951</c:v>
                </c:pt>
                <c:pt idx="3">
                  <c:v>-0.76281134615942392</c:v>
                </c:pt>
                <c:pt idx="4">
                  <c:v>4.1167249913503525</c:v>
                </c:pt>
                <c:pt idx="5">
                  <c:v>-2.7521605840823611</c:v>
                </c:pt>
                <c:pt idx="6">
                  <c:v>6.5949299836005224</c:v>
                </c:pt>
                <c:pt idx="7">
                  <c:v>0.61672499135035252</c:v>
                </c:pt>
                <c:pt idx="8">
                  <c:v>-3.8110610700678507</c:v>
                </c:pt>
                <c:pt idx="9">
                  <c:v>-1.1308590599282269</c:v>
                </c:pt>
                <c:pt idx="10">
                  <c:v>-6.394419254322429</c:v>
                </c:pt>
                <c:pt idx="11">
                  <c:v>0.55267131336044883</c:v>
                </c:pt>
                <c:pt idx="12">
                  <c:v>-1.8202082978511669</c:v>
                </c:pt>
                <c:pt idx="13">
                  <c:v>-7.1857655101348143</c:v>
                </c:pt>
                <c:pt idx="14">
                  <c:v>0.42688226983172228</c:v>
                </c:pt>
                <c:pt idx="15">
                  <c:v>-1.2148829168126412</c:v>
                </c:pt>
                <c:pt idx="16">
                  <c:v>2.1831200652979135</c:v>
                </c:pt>
                <c:pt idx="17">
                  <c:v>-0.79242223643296938</c:v>
                </c:pt>
                <c:pt idx="18">
                  <c:v>-6.7917565638031618</c:v>
                </c:pt>
                <c:pt idx="19">
                  <c:v>3.4553340038797273</c:v>
                </c:pt>
                <c:pt idx="20">
                  <c:v>-1.4248680062598851</c:v>
                </c:pt>
                <c:pt idx="21">
                  <c:v>3.4102404540863063</c:v>
                </c:pt>
                <c:pt idx="22">
                  <c:v>2.3340324797255931</c:v>
                </c:pt>
                <c:pt idx="23">
                  <c:v>-0.16996155605330898</c:v>
                </c:pt>
                <c:pt idx="24">
                  <c:v>-3.4004103079907821</c:v>
                </c:pt>
                <c:pt idx="25">
                  <c:v>4.1420205512833803</c:v>
                </c:pt>
                <c:pt idx="26">
                  <c:v>-5.4686302107936626</c:v>
                </c:pt>
                <c:pt idx="27">
                  <c:v>2.5122374719757516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F9-4D63-B93F-5891412A58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338863"/>
        <c:axId val="497953023"/>
      </c:scatterChart>
      <c:valAx>
        <c:axId val="1623388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7953023"/>
        <c:crosses val="autoZero"/>
        <c:crossBetween val="midCat"/>
      </c:valAx>
      <c:valAx>
        <c:axId val="49795302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233886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Lagged!$D$5:$D$32</c:f>
              <c:numCache>
                <c:formatCode>General</c:formatCode>
                <c:ptCount val="28"/>
                <c:pt idx="0">
                  <c:v>127.5</c:v>
                </c:pt>
                <c:pt idx="1">
                  <c:v>130.1</c:v>
                </c:pt>
                <c:pt idx="2">
                  <c:v>117.8</c:v>
                </c:pt>
                <c:pt idx="3">
                  <c:v>129.69999999999999</c:v>
                </c:pt>
                <c:pt idx="4">
                  <c:v>123.9</c:v>
                </c:pt>
                <c:pt idx="5">
                  <c:v>124.9</c:v>
                </c:pt>
                <c:pt idx="6">
                  <c:v>118.7</c:v>
                </c:pt>
                <c:pt idx="7">
                  <c:v>123.9</c:v>
                </c:pt>
                <c:pt idx="8">
                  <c:v>121.4</c:v>
                </c:pt>
                <c:pt idx="9">
                  <c:v>115.3</c:v>
                </c:pt>
                <c:pt idx="10">
                  <c:v>113.9</c:v>
                </c:pt>
                <c:pt idx="11">
                  <c:v>107.7</c:v>
                </c:pt>
                <c:pt idx="12">
                  <c:v>110.5</c:v>
                </c:pt>
                <c:pt idx="13">
                  <c:v>110</c:v>
                </c:pt>
                <c:pt idx="14">
                  <c:v>104.3</c:v>
                </c:pt>
                <c:pt idx="15">
                  <c:v>108.10000000000001</c:v>
                </c:pt>
                <c:pt idx="16">
                  <c:v>109</c:v>
                </c:pt>
                <c:pt idx="17">
                  <c:v>113</c:v>
                </c:pt>
                <c:pt idx="18">
                  <c:v>112.7</c:v>
                </c:pt>
                <c:pt idx="19">
                  <c:v>106.5</c:v>
                </c:pt>
                <c:pt idx="20">
                  <c:v>112.60000000000001</c:v>
                </c:pt>
                <c:pt idx="21">
                  <c:v>111.8</c:v>
                </c:pt>
                <c:pt idx="22">
                  <c:v>116.10000000000001</c:v>
                </c:pt>
                <c:pt idx="23">
                  <c:v>117.9</c:v>
                </c:pt>
                <c:pt idx="24">
                  <c:v>116.60000000000001</c:v>
                </c:pt>
                <c:pt idx="25">
                  <c:v>112.5</c:v>
                </c:pt>
                <c:pt idx="26">
                  <c:v>117.3</c:v>
                </c:pt>
                <c:pt idx="27">
                  <c:v>110.9</c:v>
                </c:pt>
              </c:numCache>
            </c:numRef>
          </c:xVal>
          <c:yVal>
            <c:numRef>
              <c:f>Lagged!$C$5:$C$32</c:f>
              <c:numCache>
                <c:formatCode>General</c:formatCode>
                <c:ptCount val="28"/>
                <c:pt idx="0">
                  <c:v>130.1</c:v>
                </c:pt>
                <c:pt idx="1">
                  <c:v>117.8</c:v>
                </c:pt>
                <c:pt idx="2">
                  <c:v>129.69999999999999</c:v>
                </c:pt>
                <c:pt idx="3">
                  <c:v>123.9</c:v>
                </c:pt>
                <c:pt idx="4">
                  <c:v>124.9</c:v>
                </c:pt>
                <c:pt idx="5">
                  <c:v>118.7</c:v>
                </c:pt>
                <c:pt idx="6">
                  <c:v>123.9</c:v>
                </c:pt>
                <c:pt idx="7">
                  <c:v>121.4</c:v>
                </c:pt>
                <c:pt idx="8">
                  <c:v>115.3</c:v>
                </c:pt>
                <c:pt idx="9">
                  <c:v>113.9</c:v>
                </c:pt>
                <c:pt idx="10">
                  <c:v>107.7</c:v>
                </c:pt>
                <c:pt idx="11">
                  <c:v>110.5</c:v>
                </c:pt>
                <c:pt idx="12">
                  <c:v>110</c:v>
                </c:pt>
                <c:pt idx="13">
                  <c:v>104.3</c:v>
                </c:pt>
                <c:pt idx="14">
                  <c:v>108.10000000000001</c:v>
                </c:pt>
                <c:pt idx="15">
                  <c:v>109</c:v>
                </c:pt>
                <c:pt idx="16">
                  <c:v>113</c:v>
                </c:pt>
                <c:pt idx="17">
                  <c:v>112.7</c:v>
                </c:pt>
                <c:pt idx="18">
                  <c:v>106.5</c:v>
                </c:pt>
                <c:pt idx="19">
                  <c:v>112.60000000000001</c:v>
                </c:pt>
                <c:pt idx="20">
                  <c:v>111.8</c:v>
                </c:pt>
                <c:pt idx="21">
                  <c:v>116.10000000000001</c:v>
                </c:pt>
                <c:pt idx="22">
                  <c:v>117.9</c:v>
                </c:pt>
                <c:pt idx="23">
                  <c:v>116.60000000000001</c:v>
                </c:pt>
                <c:pt idx="24">
                  <c:v>112.5</c:v>
                </c:pt>
                <c:pt idx="25">
                  <c:v>117.3</c:v>
                </c:pt>
                <c:pt idx="26">
                  <c:v>110.9</c:v>
                </c:pt>
                <c:pt idx="27">
                  <c:v>114.60000000000001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AE-4B12-9CA7-C555E449ECBE}"/>
            </c:ext>
          </c:extLst>
        </c:ser>
        <c:ser>
          <c:idx val="1"/>
          <c:order val="1"/>
          <c:tx>
            <c:v>Predicted Y</c:v>
          </c:tx>
          <c:spPr>
            <a:ln w="28575">
              <a:noFill/>
            </a:ln>
          </c:spPr>
          <c:xVal>
            <c:numRef>
              <c:f>Lagged!$D$5:$D$32</c:f>
              <c:numCache>
                <c:formatCode>General</c:formatCode>
                <c:ptCount val="28"/>
                <c:pt idx="0">
                  <c:v>127.5</c:v>
                </c:pt>
                <c:pt idx="1">
                  <c:v>130.1</c:v>
                </c:pt>
                <c:pt idx="2">
                  <c:v>117.8</c:v>
                </c:pt>
                <c:pt idx="3">
                  <c:v>129.69999999999999</c:v>
                </c:pt>
                <c:pt idx="4">
                  <c:v>123.9</c:v>
                </c:pt>
                <c:pt idx="5">
                  <c:v>124.9</c:v>
                </c:pt>
                <c:pt idx="6">
                  <c:v>118.7</c:v>
                </c:pt>
                <c:pt idx="7">
                  <c:v>123.9</c:v>
                </c:pt>
                <c:pt idx="8">
                  <c:v>121.4</c:v>
                </c:pt>
                <c:pt idx="9">
                  <c:v>115.3</c:v>
                </c:pt>
                <c:pt idx="10">
                  <c:v>113.9</c:v>
                </c:pt>
                <c:pt idx="11">
                  <c:v>107.7</c:v>
                </c:pt>
                <c:pt idx="12">
                  <c:v>110.5</c:v>
                </c:pt>
                <c:pt idx="13">
                  <c:v>110</c:v>
                </c:pt>
                <c:pt idx="14">
                  <c:v>104.3</c:v>
                </c:pt>
                <c:pt idx="15">
                  <c:v>108.10000000000001</c:v>
                </c:pt>
                <c:pt idx="16">
                  <c:v>109</c:v>
                </c:pt>
                <c:pt idx="17">
                  <c:v>113</c:v>
                </c:pt>
                <c:pt idx="18">
                  <c:v>112.7</c:v>
                </c:pt>
                <c:pt idx="19">
                  <c:v>106.5</c:v>
                </c:pt>
                <c:pt idx="20">
                  <c:v>112.60000000000001</c:v>
                </c:pt>
                <c:pt idx="21">
                  <c:v>111.8</c:v>
                </c:pt>
                <c:pt idx="22">
                  <c:v>116.10000000000001</c:v>
                </c:pt>
                <c:pt idx="23">
                  <c:v>117.9</c:v>
                </c:pt>
                <c:pt idx="24">
                  <c:v>116.60000000000001</c:v>
                </c:pt>
                <c:pt idx="25">
                  <c:v>112.5</c:v>
                </c:pt>
                <c:pt idx="26">
                  <c:v>117.3</c:v>
                </c:pt>
                <c:pt idx="27">
                  <c:v>110.9</c:v>
                </c:pt>
              </c:numCache>
            </c:numRef>
          </c:xVal>
          <c:yVal>
            <c:numRef>
              <c:f>Lagged!$I$25:$I$52</c:f>
              <c:numCache>
                <c:formatCode>General</c:formatCode>
                <c:ptCount val="28"/>
                <c:pt idx="0">
                  <c:v>123.19126308020745</c:v>
                </c:pt>
                <c:pt idx="1">
                  <c:v>124.93036557633252</c:v>
                </c:pt>
                <c:pt idx="2">
                  <c:v>116.70307299851004</c:v>
                </c:pt>
                <c:pt idx="3">
                  <c:v>124.66281134615943</c:v>
                </c:pt>
                <c:pt idx="4">
                  <c:v>120.78327500864965</c:v>
                </c:pt>
                <c:pt idx="5">
                  <c:v>121.45216058408236</c:v>
                </c:pt>
                <c:pt idx="6">
                  <c:v>117.30507001639948</c:v>
                </c:pt>
                <c:pt idx="7">
                  <c:v>120.78327500864965</c:v>
                </c:pt>
                <c:pt idx="8">
                  <c:v>119.11106107006785</c:v>
                </c:pt>
                <c:pt idx="9">
                  <c:v>115.03085905992823</c:v>
                </c:pt>
                <c:pt idx="10">
                  <c:v>114.09441925432243</c:v>
                </c:pt>
                <c:pt idx="11">
                  <c:v>109.94732868663955</c:v>
                </c:pt>
                <c:pt idx="12">
                  <c:v>111.82020829785117</c:v>
                </c:pt>
                <c:pt idx="13">
                  <c:v>111.48576551013481</c:v>
                </c:pt>
                <c:pt idx="14">
                  <c:v>107.67311773016829</c:v>
                </c:pt>
                <c:pt idx="15">
                  <c:v>110.21488291681264</c:v>
                </c:pt>
                <c:pt idx="16">
                  <c:v>110.81687993470209</c:v>
                </c:pt>
                <c:pt idx="17">
                  <c:v>113.49242223643297</c:v>
                </c:pt>
                <c:pt idx="18">
                  <c:v>113.29175656380316</c:v>
                </c:pt>
                <c:pt idx="19">
                  <c:v>109.14466599612028</c:v>
                </c:pt>
                <c:pt idx="20">
                  <c:v>113.22486800625988</c:v>
                </c:pt>
                <c:pt idx="21">
                  <c:v>112.6897595459137</c:v>
                </c:pt>
                <c:pt idx="22">
                  <c:v>115.56596752027441</c:v>
                </c:pt>
                <c:pt idx="23">
                  <c:v>116.76996155605332</c:v>
                </c:pt>
                <c:pt idx="24">
                  <c:v>115.90041030799078</c:v>
                </c:pt>
                <c:pt idx="25">
                  <c:v>113.15797944871662</c:v>
                </c:pt>
                <c:pt idx="26">
                  <c:v>116.36863021079367</c:v>
                </c:pt>
                <c:pt idx="27">
                  <c:v>112.08776252802426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AAE-4B12-9CA7-C555E449EC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336863"/>
        <c:axId val="392810047"/>
      </c:scatterChart>
      <c:valAx>
        <c:axId val="1623368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92810047"/>
        <c:crosses val="autoZero"/>
        <c:crossBetween val="midCat"/>
      </c:valAx>
      <c:valAx>
        <c:axId val="39281004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233686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1750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trendline>
            <c:spPr>
              <a:ln w="3810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923832643449213E-2"/>
                  <c:y val="-0.738098053442978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Lagged!$E$6:$E$32</c:f>
              <c:numCache>
                <c:formatCode>General</c:formatCode>
                <c:ptCount val="27"/>
                <c:pt idx="0">
                  <c:v>6.9087369197925455</c:v>
                </c:pt>
                <c:pt idx="1">
                  <c:v>-7.1303655763325224</c:v>
                </c:pt>
                <c:pt idx="2">
                  <c:v>12.996927001489951</c:v>
                </c:pt>
                <c:pt idx="3">
                  <c:v>-0.76281134615942392</c:v>
                </c:pt>
                <c:pt idx="4">
                  <c:v>4.1167249913503525</c:v>
                </c:pt>
                <c:pt idx="5">
                  <c:v>-2.7521605840823611</c:v>
                </c:pt>
                <c:pt idx="6">
                  <c:v>6.5949299836005224</c:v>
                </c:pt>
                <c:pt idx="7">
                  <c:v>0.61672499135035252</c:v>
                </c:pt>
                <c:pt idx="8">
                  <c:v>-3.8110610700678507</c:v>
                </c:pt>
                <c:pt idx="9">
                  <c:v>-1.1308590599282269</c:v>
                </c:pt>
                <c:pt idx="10">
                  <c:v>-6.394419254322429</c:v>
                </c:pt>
                <c:pt idx="11">
                  <c:v>0.55267131336044883</c:v>
                </c:pt>
                <c:pt idx="12">
                  <c:v>-1.8202082978511669</c:v>
                </c:pt>
                <c:pt idx="13">
                  <c:v>-7.1857655101348143</c:v>
                </c:pt>
                <c:pt idx="14">
                  <c:v>0.42688226983172228</c:v>
                </c:pt>
                <c:pt idx="15">
                  <c:v>-1.2148829168126412</c:v>
                </c:pt>
                <c:pt idx="16">
                  <c:v>2.1831200652979135</c:v>
                </c:pt>
                <c:pt idx="17">
                  <c:v>-0.79242223643296938</c:v>
                </c:pt>
                <c:pt idx="18">
                  <c:v>-6.7917565638031618</c:v>
                </c:pt>
                <c:pt idx="19">
                  <c:v>3.4553340038797273</c:v>
                </c:pt>
                <c:pt idx="20">
                  <c:v>-1.4248680062598851</c:v>
                </c:pt>
                <c:pt idx="21">
                  <c:v>3.4102404540863063</c:v>
                </c:pt>
                <c:pt idx="22">
                  <c:v>2.3340324797255931</c:v>
                </c:pt>
                <c:pt idx="23">
                  <c:v>-0.16996155605330898</c:v>
                </c:pt>
                <c:pt idx="24">
                  <c:v>-3.4004103079907821</c:v>
                </c:pt>
                <c:pt idx="25">
                  <c:v>4.1420205512833803</c:v>
                </c:pt>
                <c:pt idx="26">
                  <c:v>-5.4686302107936626</c:v>
                </c:pt>
              </c:numCache>
            </c:numRef>
          </c:xVal>
          <c:yVal>
            <c:numRef>
              <c:f>Lagged!$F$6:$F$32</c:f>
              <c:numCache>
                <c:formatCode>General</c:formatCode>
                <c:ptCount val="27"/>
                <c:pt idx="0">
                  <c:v>-7.1303655763325224</c:v>
                </c:pt>
                <c:pt idx="1">
                  <c:v>12.996927001489951</c:v>
                </c:pt>
                <c:pt idx="2">
                  <c:v>-0.76281134615942392</c:v>
                </c:pt>
                <c:pt idx="3">
                  <c:v>4.1167249913503525</c:v>
                </c:pt>
                <c:pt idx="4">
                  <c:v>-2.7521605840823611</c:v>
                </c:pt>
                <c:pt idx="5">
                  <c:v>6.5949299836005224</c:v>
                </c:pt>
                <c:pt idx="6">
                  <c:v>0.61672499135035252</c:v>
                </c:pt>
                <c:pt idx="7">
                  <c:v>-3.8110610700678507</c:v>
                </c:pt>
                <c:pt idx="8">
                  <c:v>-1.1308590599282269</c:v>
                </c:pt>
                <c:pt idx="9">
                  <c:v>-6.394419254322429</c:v>
                </c:pt>
                <c:pt idx="10">
                  <c:v>0.55267131336044883</c:v>
                </c:pt>
                <c:pt idx="11">
                  <c:v>-1.8202082978511669</c:v>
                </c:pt>
                <c:pt idx="12">
                  <c:v>-7.1857655101348143</c:v>
                </c:pt>
                <c:pt idx="13">
                  <c:v>0.42688226983172228</c:v>
                </c:pt>
                <c:pt idx="14">
                  <c:v>-1.2148829168126412</c:v>
                </c:pt>
                <c:pt idx="15">
                  <c:v>2.1831200652979135</c:v>
                </c:pt>
                <c:pt idx="16">
                  <c:v>-0.79242223643296938</c:v>
                </c:pt>
                <c:pt idx="17">
                  <c:v>-6.7917565638031618</c:v>
                </c:pt>
                <c:pt idx="18">
                  <c:v>3.4553340038797273</c:v>
                </c:pt>
                <c:pt idx="19">
                  <c:v>-1.4248680062598851</c:v>
                </c:pt>
                <c:pt idx="20">
                  <c:v>3.4102404540863063</c:v>
                </c:pt>
                <c:pt idx="21">
                  <c:v>2.3340324797255931</c:v>
                </c:pt>
                <c:pt idx="22">
                  <c:v>-0.16996155605330898</c:v>
                </c:pt>
                <c:pt idx="23">
                  <c:v>-3.4004103079907821</c:v>
                </c:pt>
                <c:pt idx="24">
                  <c:v>4.1420205512833803</c:v>
                </c:pt>
                <c:pt idx="25">
                  <c:v>-5.4686302107936626</c:v>
                </c:pt>
                <c:pt idx="26">
                  <c:v>2.5122374719757516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0B-4256-8988-366204A276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275503"/>
        <c:axId val="392397311"/>
      </c:scatterChart>
      <c:valAx>
        <c:axId val="524275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97311"/>
        <c:crosses val="autoZero"/>
        <c:crossBetween val="midCat"/>
      </c:valAx>
      <c:valAx>
        <c:axId val="39239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2755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rgbClr val="7030A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587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yVal>
            <c:numRef>
              <c:f>'Exp Smoothing'!$D$4:$D$32</c:f>
              <c:numCache>
                <c:formatCode>General</c:formatCode>
                <c:ptCount val="29"/>
                <c:pt idx="0">
                  <c:v>#N/A</c:v>
                </c:pt>
                <c:pt idx="1">
                  <c:v>127.5</c:v>
                </c:pt>
                <c:pt idx="2">
                  <c:v>127.76</c:v>
                </c:pt>
                <c:pt idx="3">
                  <c:v>126.76400000000001</c:v>
                </c:pt>
                <c:pt idx="4">
                  <c:v>127.05760000000001</c:v>
                </c:pt>
                <c:pt idx="5">
                  <c:v>126.74184000000001</c:v>
                </c:pt>
                <c:pt idx="6">
                  <c:v>126.55765600000001</c:v>
                </c:pt>
                <c:pt idx="7">
                  <c:v>125.77189040000002</c:v>
                </c:pt>
                <c:pt idx="8">
                  <c:v>125.58470136000003</c:v>
                </c:pt>
                <c:pt idx="9">
                  <c:v>125.16623122400003</c:v>
                </c:pt>
                <c:pt idx="10">
                  <c:v>124.17960810160002</c:v>
                </c:pt>
                <c:pt idx="11">
                  <c:v>123.15164729144003</c:v>
                </c:pt>
                <c:pt idx="12">
                  <c:v>121.60648256229602</c:v>
                </c:pt>
                <c:pt idx="13">
                  <c:v>120.49583430606641</c:v>
                </c:pt>
                <c:pt idx="14">
                  <c:v>119.44625087545977</c:v>
                </c:pt>
                <c:pt idx="15">
                  <c:v>117.93162578791379</c:v>
                </c:pt>
                <c:pt idx="16">
                  <c:v>116.94846320912241</c:v>
                </c:pt>
                <c:pt idx="17">
                  <c:v>116.15361688821018</c:v>
                </c:pt>
                <c:pt idx="18">
                  <c:v>115.83825519938917</c:v>
                </c:pt>
                <c:pt idx="19">
                  <c:v>115.52442967945025</c:v>
                </c:pt>
                <c:pt idx="20">
                  <c:v>114.62198671150523</c:v>
                </c:pt>
                <c:pt idx="21">
                  <c:v>114.41978804035472</c:v>
                </c:pt>
                <c:pt idx="22">
                  <c:v>114.15780923631925</c:v>
                </c:pt>
                <c:pt idx="23">
                  <c:v>114.35202831268732</c:v>
                </c:pt>
                <c:pt idx="24">
                  <c:v>114.7068254814186</c:v>
                </c:pt>
                <c:pt idx="25">
                  <c:v>114.89614293327675</c:v>
                </c:pt>
                <c:pt idx="26">
                  <c:v>114.65652863994907</c:v>
                </c:pt>
                <c:pt idx="27">
                  <c:v>114.92087577595417</c:v>
                </c:pt>
                <c:pt idx="28">
                  <c:v>114.51878819835876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FA-4B39-8AB0-D84925EC9F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5716015"/>
        <c:axId val="512186863"/>
      </c:scatterChart>
      <c:valAx>
        <c:axId val="505716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186863"/>
        <c:crosses val="autoZero"/>
        <c:crossBetween val="midCat"/>
      </c:valAx>
      <c:valAx>
        <c:axId val="512186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7160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accent3">
          <a:lumMod val="50000"/>
        </a:schemeClr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5358705161854769E-2"/>
          <c:y val="6.0185185185185182E-2"/>
          <c:w val="0.87753018372703417"/>
          <c:h val="0.73577136191309422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9050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yVal>
            <c:numRef>
              <c:f>'Exp Smoothing'!$E$4:$E$32</c:f>
              <c:numCache>
                <c:formatCode>General</c:formatCode>
                <c:ptCount val="29"/>
                <c:pt idx="0">
                  <c:v>#N/A</c:v>
                </c:pt>
                <c:pt idx="1">
                  <c:v>127.5</c:v>
                </c:pt>
                <c:pt idx="2">
                  <c:v>129.32</c:v>
                </c:pt>
                <c:pt idx="3">
                  <c:v>121.256</c:v>
                </c:pt>
                <c:pt idx="4">
                  <c:v>127.16679999999999</c:v>
                </c:pt>
                <c:pt idx="5">
                  <c:v>124.88004000000001</c:v>
                </c:pt>
                <c:pt idx="6">
                  <c:v>124.894012</c:v>
                </c:pt>
                <c:pt idx="7">
                  <c:v>120.55820360000001</c:v>
                </c:pt>
                <c:pt idx="8">
                  <c:v>122.89746108</c:v>
                </c:pt>
                <c:pt idx="9">
                  <c:v>121.849238324</c:v>
                </c:pt>
                <c:pt idx="10">
                  <c:v>117.2647714972</c:v>
                </c:pt>
                <c:pt idx="11">
                  <c:v>114.90943144916</c:v>
                </c:pt>
                <c:pt idx="12">
                  <c:v>109.86282943474799</c:v>
                </c:pt>
                <c:pt idx="13">
                  <c:v>110.30884883042438</c:v>
                </c:pt>
                <c:pt idx="14">
                  <c:v>110.09265464912731</c:v>
                </c:pt>
                <c:pt idx="15">
                  <c:v>106.03779639473818</c:v>
                </c:pt>
                <c:pt idx="16">
                  <c:v>107.48133891842146</c:v>
                </c:pt>
                <c:pt idx="17">
                  <c:v>108.54440167552643</c:v>
                </c:pt>
                <c:pt idx="18">
                  <c:v>111.66332050265792</c:v>
                </c:pt>
                <c:pt idx="19">
                  <c:v>112.38899615079737</c:v>
                </c:pt>
                <c:pt idx="20">
                  <c:v>108.2666988452392</c:v>
                </c:pt>
                <c:pt idx="21">
                  <c:v>111.30000965357178</c:v>
                </c:pt>
                <c:pt idx="22">
                  <c:v>111.65000289607153</c:v>
                </c:pt>
                <c:pt idx="23">
                  <c:v>114.76500086882146</c:v>
                </c:pt>
                <c:pt idx="24">
                  <c:v>116.95950026064644</c:v>
                </c:pt>
                <c:pt idx="25">
                  <c:v>116.70785007819393</c:v>
                </c:pt>
                <c:pt idx="26">
                  <c:v>113.76235502345818</c:v>
                </c:pt>
                <c:pt idx="27">
                  <c:v>116.23870650703745</c:v>
                </c:pt>
                <c:pt idx="28">
                  <c:v>112.50161195211123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6D-440B-A44F-54663419EB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5016015"/>
        <c:axId val="523539967"/>
      </c:scatterChart>
      <c:valAx>
        <c:axId val="605016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539967"/>
        <c:crosses val="autoZero"/>
        <c:crossBetween val="midCat"/>
      </c:valAx>
      <c:valAx>
        <c:axId val="52353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0160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accent3">
          <a:lumMod val="50000"/>
        </a:schemeClr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Moving Average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val>
            <c:numRef>
              <c:f>'Moving Average'!$C$4:$C$32</c:f>
              <c:numCache>
                <c:formatCode>General</c:formatCode>
                <c:ptCount val="29"/>
                <c:pt idx="0">
                  <c:v>127.5</c:v>
                </c:pt>
                <c:pt idx="1">
                  <c:v>130.1</c:v>
                </c:pt>
                <c:pt idx="2">
                  <c:v>117.8</c:v>
                </c:pt>
                <c:pt idx="3">
                  <c:v>129.69999999999999</c:v>
                </c:pt>
                <c:pt idx="4">
                  <c:v>123.9</c:v>
                </c:pt>
                <c:pt idx="5">
                  <c:v>124.9</c:v>
                </c:pt>
                <c:pt idx="6">
                  <c:v>118.7</c:v>
                </c:pt>
                <c:pt idx="7">
                  <c:v>123.9</c:v>
                </c:pt>
                <c:pt idx="8">
                  <c:v>121.4</c:v>
                </c:pt>
                <c:pt idx="9">
                  <c:v>115.3</c:v>
                </c:pt>
                <c:pt idx="10">
                  <c:v>113.9</c:v>
                </c:pt>
                <c:pt idx="11">
                  <c:v>107.7</c:v>
                </c:pt>
                <c:pt idx="12">
                  <c:v>110.5</c:v>
                </c:pt>
                <c:pt idx="13">
                  <c:v>110</c:v>
                </c:pt>
                <c:pt idx="14">
                  <c:v>104.3</c:v>
                </c:pt>
                <c:pt idx="15">
                  <c:v>108.10000000000001</c:v>
                </c:pt>
                <c:pt idx="16">
                  <c:v>109</c:v>
                </c:pt>
                <c:pt idx="17">
                  <c:v>113</c:v>
                </c:pt>
                <c:pt idx="18">
                  <c:v>112.7</c:v>
                </c:pt>
                <c:pt idx="19">
                  <c:v>106.5</c:v>
                </c:pt>
                <c:pt idx="20">
                  <c:v>112.60000000000001</c:v>
                </c:pt>
                <c:pt idx="21">
                  <c:v>111.8</c:v>
                </c:pt>
                <c:pt idx="22">
                  <c:v>116.10000000000001</c:v>
                </c:pt>
                <c:pt idx="23">
                  <c:v>117.9</c:v>
                </c:pt>
                <c:pt idx="24">
                  <c:v>116.60000000000001</c:v>
                </c:pt>
                <c:pt idx="25">
                  <c:v>112.5</c:v>
                </c:pt>
                <c:pt idx="26">
                  <c:v>117.3</c:v>
                </c:pt>
                <c:pt idx="27">
                  <c:v>110.9</c:v>
                </c:pt>
                <c:pt idx="28">
                  <c:v>114.60000000000001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7D-4927-9DAF-EE2DC0E77B4D}"/>
            </c:ext>
          </c:extLst>
        </c:ser>
        <c:ser>
          <c:idx val="1"/>
          <c:order val="1"/>
          <c:tx>
            <c:v>Forecast</c:v>
          </c:tx>
          <c:val>
            <c:numRef>
              <c:f>'Moving Average'!$D$5:$D$33</c:f>
              <c:numCache>
                <c:formatCode>General</c:formatCode>
                <c:ptCount val="2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125.8</c:v>
                </c:pt>
                <c:pt idx="5">
                  <c:v>125.28</c:v>
                </c:pt>
                <c:pt idx="6">
                  <c:v>123</c:v>
                </c:pt>
                <c:pt idx="7">
                  <c:v>124.22</c:v>
                </c:pt>
                <c:pt idx="8">
                  <c:v>122.55999999999999</c:v>
                </c:pt>
                <c:pt idx="9">
                  <c:v>120.83999999999999</c:v>
                </c:pt>
                <c:pt idx="10">
                  <c:v>118.64000000000001</c:v>
                </c:pt>
                <c:pt idx="11">
                  <c:v>116.44000000000001</c:v>
                </c:pt>
                <c:pt idx="12">
                  <c:v>113.75999999999999</c:v>
                </c:pt>
                <c:pt idx="13">
                  <c:v>111.47999999999999</c:v>
                </c:pt>
                <c:pt idx="14">
                  <c:v>109.28</c:v>
                </c:pt>
                <c:pt idx="15">
                  <c:v>108.12</c:v>
                </c:pt>
                <c:pt idx="16">
                  <c:v>108.38000000000002</c:v>
                </c:pt>
                <c:pt idx="17">
                  <c:v>108.88000000000002</c:v>
                </c:pt>
                <c:pt idx="18">
                  <c:v>109.42</c:v>
                </c:pt>
                <c:pt idx="19">
                  <c:v>109.85999999999999</c:v>
                </c:pt>
                <c:pt idx="20">
                  <c:v>110.75999999999999</c:v>
                </c:pt>
                <c:pt idx="21">
                  <c:v>111.32000000000001</c:v>
                </c:pt>
                <c:pt idx="22">
                  <c:v>111.94000000000001</c:v>
                </c:pt>
                <c:pt idx="23">
                  <c:v>112.98000000000002</c:v>
                </c:pt>
                <c:pt idx="24">
                  <c:v>115</c:v>
                </c:pt>
                <c:pt idx="25">
                  <c:v>114.98000000000002</c:v>
                </c:pt>
                <c:pt idx="26">
                  <c:v>116.08</c:v>
                </c:pt>
                <c:pt idx="27">
                  <c:v>115.04</c:v>
                </c:pt>
                <c:pt idx="28">
                  <c:v>114.38000000000002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7D-4927-9DAF-EE2DC0E77B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4285503"/>
        <c:axId val="512176047"/>
      </c:lineChart>
      <c:catAx>
        <c:axId val="5242855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 Point</a:t>
                </a:r>
              </a:p>
            </c:rich>
          </c:tx>
          <c:overlay val="0"/>
        </c:title>
        <c:majorTickMark val="out"/>
        <c:minorTickMark val="none"/>
        <c:tickLblPos val="nextTo"/>
        <c:crossAx val="512176047"/>
        <c:crosses val="autoZero"/>
        <c:auto val="1"/>
        <c:lblAlgn val="ctr"/>
        <c:lblOffset val="100"/>
        <c:noMultiLvlLbl val="0"/>
      </c:catAx>
      <c:valAx>
        <c:axId val="51217604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2428550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495300</xdr:colOff>
      <xdr:row>1</xdr:row>
      <xdr:rowOff>142875</xdr:rowOff>
    </xdr:from>
    <xdr:to>
      <xdr:col>12</xdr:col>
      <xdr:colOff>390525</xdr:colOff>
      <xdr:row>3</xdr:row>
      <xdr:rowOff>114300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0334625" y="342900"/>
          <a:ext cx="0" cy="7620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</xdr:colOff>
      <xdr:row>0</xdr:row>
      <xdr:rowOff>0</xdr:rowOff>
    </xdr:from>
    <xdr:to>
      <xdr:col>15</xdr:col>
      <xdr:colOff>213361</xdr:colOff>
      <xdr:row>10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4AF89C-F014-4D76-8F22-123457AEEB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15241</xdr:colOff>
      <xdr:row>18</xdr:row>
      <xdr:rowOff>60960</xdr:rowOff>
    </xdr:from>
    <xdr:to>
      <xdr:col>17</xdr:col>
      <xdr:colOff>411481</xdr:colOff>
      <xdr:row>28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FAA604-2793-4A8E-ADA0-9751C97036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22860</xdr:colOff>
      <xdr:row>33</xdr:row>
      <xdr:rowOff>0</xdr:rowOff>
    </xdr:from>
    <xdr:to>
      <xdr:col>6</xdr:col>
      <xdr:colOff>579120</xdr:colOff>
      <xdr:row>51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72A05D5-FFB1-4537-A919-7BF05ED064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12</xdr:col>
      <xdr:colOff>327660</xdr:colOff>
      <xdr:row>17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6FFC6BA-1819-4511-BF25-0C668DA94A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17</xdr:row>
      <xdr:rowOff>87630</xdr:rowOff>
    </xdr:from>
    <xdr:to>
      <xdr:col>12</xdr:col>
      <xdr:colOff>327660</xdr:colOff>
      <xdr:row>32</xdr:row>
      <xdr:rowOff>87630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22A2728-621E-4832-8B87-6480F30D7E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</xdr:colOff>
      <xdr:row>0</xdr:row>
      <xdr:rowOff>30480</xdr:rowOff>
    </xdr:from>
    <xdr:to>
      <xdr:col>14</xdr:col>
      <xdr:colOff>487680</xdr:colOff>
      <xdr:row>20</xdr:row>
      <xdr:rowOff>144780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70445EF-5062-4DA9-B6CD-64FB76E904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/>
  </sheetViews>
  <sheetFormatPr defaultColWidth="9.109375" defaultRowHeight="15" x14ac:dyDescent="0.25"/>
  <cols>
    <col min="1" max="1" width="85.5546875" style="7" customWidth="1"/>
    <col min="2" max="8" width="9.109375" style="7"/>
    <col min="9" max="9" width="5.44140625" style="7" customWidth="1"/>
    <col min="10" max="13" width="9.109375" style="7" hidden="1" customWidth="1"/>
    <col min="14" max="14" width="73.5546875" style="7" customWidth="1"/>
    <col min="15" max="16384" width="9.109375" style="7"/>
  </cols>
  <sheetData>
    <row r="1" spans="1:9" ht="15.6" x14ac:dyDescent="0.3">
      <c r="A1" s="5" t="s">
        <v>2</v>
      </c>
      <c r="B1" s="6"/>
      <c r="C1" s="6"/>
      <c r="D1"/>
      <c r="E1"/>
      <c r="F1"/>
      <c r="G1"/>
      <c r="H1"/>
      <c r="I1"/>
    </row>
    <row r="3" spans="1:9" ht="46.8" x14ac:dyDescent="0.3">
      <c r="A3" s="8" t="s">
        <v>3</v>
      </c>
    </row>
    <row r="4" spans="1:9" ht="15.6" thickBot="1" x14ac:dyDescent="0.3"/>
    <row r="5" spans="1:9" ht="31.2" x14ac:dyDescent="0.3">
      <c r="A5" s="9" t="s">
        <v>4</v>
      </c>
    </row>
    <row r="6" spans="1:9" ht="15.6" x14ac:dyDescent="0.3">
      <c r="A6" s="10"/>
    </row>
    <row r="7" spans="1:9" ht="31.2" x14ac:dyDescent="0.3">
      <c r="A7" s="11" t="s">
        <v>5</v>
      </c>
    </row>
    <row r="8" spans="1:9" ht="15.6" x14ac:dyDescent="0.3">
      <c r="A8" s="10"/>
    </row>
    <row r="9" spans="1:9" ht="31.2" x14ac:dyDescent="0.3">
      <c r="A9" s="11" t="s">
        <v>6</v>
      </c>
    </row>
    <row r="10" spans="1:9" ht="15.6" x14ac:dyDescent="0.3">
      <c r="A10" s="10"/>
    </row>
    <row r="11" spans="1:9" ht="46.8" x14ac:dyDescent="0.3">
      <c r="A11" s="11" t="s">
        <v>9</v>
      </c>
    </row>
    <row r="12" spans="1:9" ht="15.6" x14ac:dyDescent="0.3">
      <c r="A12" s="10"/>
    </row>
    <row r="13" spans="1:9" ht="31.8" thickBot="1" x14ac:dyDescent="0.35">
      <c r="A13" s="12" t="s">
        <v>10</v>
      </c>
    </row>
    <row r="24" spans="1:1" x14ac:dyDescent="0.25">
      <c r="A24" s="7" t="s">
        <v>7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52"/>
  <sheetViews>
    <sheetView workbookViewId="0">
      <selection activeCell="F33" sqref="F33"/>
    </sheetView>
  </sheetViews>
  <sheetFormatPr defaultRowHeight="14.4" x14ac:dyDescent="0.3"/>
  <cols>
    <col min="1" max="1" width="3.6640625" customWidth="1"/>
    <col min="2" max="2" width="9" style="3" customWidth="1"/>
    <col min="3" max="3" width="21.44140625" style="3" customWidth="1"/>
    <col min="4" max="4" width="8.88671875" style="3"/>
    <col min="5" max="5" width="17" style="3" customWidth="1"/>
    <col min="6" max="6" width="14.33203125" style="3" customWidth="1"/>
    <col min="15" max="16" width="6" customWidth="1"/>
  </cols>
  <sheetData>
    <row r="1" spans="1:16" x14ac:dyDescent="0.3">
      <c r="A1" s="4" t="s">
        <v>8</v>
      </c>
      <c r="H1" t="s">
        <v>11</v>
      </c>
    </row>
    <row r="2" spans="1:16" ht="15" thickBot="1" x14ac:dyDescent="0.35">
      <c r="E2" s="17" t="s">
        <v>48</v>
      </c>
      <c r="F2" s="17" t="s">
        <v>49</v>
      </c>
    </row>
    <row r="3" spans="1:16" x14ac:dyDescent="0.3">
      <c r="A3" s="1"/>
      <c r="B3" s="2" t="s">
        <v>0</v>
      </c>
      <c r="C3" s="2" t="s">
        <v>1</v>
      </c>
      <c r="D3" s="17" t="s">
        <v>41</v>
      </c>
      <c r="E3" s="17" t="s">
        <v>47</v>
      </c>
      <c r="F3" s="17" t="s">
        <v>20</v>
      </c>
      <c r="H3" s="16" t="s">
        <v>12</v>
      </c>
      <c r="I3" s="16"/>
    </row>
    <row r="4" spans="1:16" x14ac:dyDescent="0.3">
      <c r="A4">
        <v>1</v>
      </c>
      <c r="B4" s="18">
        <v>1980</v>
      </c>
      <c r="C4" s="18">
        <v>127.5</v>
      </c>
      <c r="H4" s="13" t="s">
        <v>13</v>
      </c>
      <c r="I4" s="13">
        <v>0.70683597531229692</v>
      </c>
    </row>
    <row r="5" spans="1:16" x14ac:dyDescent="0.3">
      <c r="A5">
        <v>2</v>
      </c>
      <c r="B5" s="18">
        <v>1981</v>
      </c>
      <c r="C5" s="18">
        <v>130.1</v>
      </c>
      <c r="D5" s="18">
        <v>127.5</v>
      </c>
      <c r="F5" s="20">
        <v>6.9087369197925455</v>
      </c>
      <c r="H5" s="13" t="s">
        <v>14</v>
      </c>
      <c r="I5" s="13">
        <v>0.49961709599568599</v>
      </c>
    </row>
    <row r="6" spans="1:16" x14ac:dyDescent="0.3">
      <c r="A6">
        <v>3</v>
      </c>
      <c r="B6" s="18">
        <v>1982</v>
      </c>
      <c r="C6" s="18">
        <v>117.8</v>
      </c>
      <c r="D6" s="18">
        <v>130.1</v>
      </c>
      <c r="E6" s="20">
        <v>6.9087369197925455</v>
      </c>
      <c r="F6" s="20">
        <v>-7.1303655763325224</v>
      </c>
      <c r="H6" s="13" t="s">
        <v>15</v>
      </c>
      <c r="I6" s="13">
        <v>0.48037159968782778</v>
      </c>
    </row>
    <row r="7" spans="1:16" x14ac:dyDescent="0.3">
      <c r="A7">
        <v>4</v>
      </c>
      <c r="B7" s="18">
        <v>1983</v>
      </c>
      <c r="C7" s="18">
        <v>129.69999999999999</v>
      </c>
      <c r="D7" s="18">
        <v>117.8</v>
      </c>
      <c r="E7" s="20">
        <v>-7.1303655763325224</v>
      </c>
      <c r="F7" s="20">
        <v>12.996927001489951</v>
      </c>
      <c r="H7" s="13" t="s">
        <v>16</v>
      </c>
      <c r="I7" s="13">
        <v>4.7942587394350857</v>
      </c>
    </row>
    <row r="8" spans="1:16" ht="15" thickBot="1" x14ac:dyDescent="0.35">
      <c r="A8">
        <v>5</v>
      </c>
      <c r="B8" s="18">
        <v>1984</v>
      </c>
      <c r="C8" s="18">
        <v>123.9</v>
      </c>
      <c r="D8" s="18">
        <v>129.69999999999999</v>
      </c>
      <c r="E8" s="20">
        <v>12.996927001489951</v>
      </c>
      <c r="F8" s="20">
        <v>-0.76281134615942392</v>
      </c>
      <c r="H8" s="14" t="s">
        <v>17</v>
      </c>
      <c r="I8" s="14">
        <v>28</v>
      </c>
    </row>
    <row r="9" spans="1:16" x14ac:dyDescent="0.3">
      <c r="A9">
        <v>6</v>
      </c>
      <c r="B9" s="18">
        <v>1985</v>
      </c>
      <c r="C9" s="18">
        <v>124.9</v>
      </c>
      <c r="D9" s="18">
        <v>123.9</v>
      </c>
      <c r="E9" s="20">
        <v>-0.76281134615942392</v>
      </c>
      <c r="F9" s="20">
        <v>4.1167249913503525</v>
      </c>
    </row>
    <row r="10" spans="1:16" ht="15" thickBot="1" x14ac:dyDescent="0.35">
      <c r="A10">
        <v>7</v>
      </c>
      <c r="B10" s="18">
        <v>1986</v>
      </c>
      <c r="C10" s="18">
        <v>118.7</v>
      </c>
      <c r="D10" s="18">
        <v>124.9</v>
      </c>
      <c r="E10" s="20">
        <v>4.1167249913503525</v>
      </c>
      <c r="F10" s="20">
        <v>-2.7521605840823611</v>
      </c>
      <c r="H10" t="s">
        <v>18</v>
      </c>
    </row>
    <row r="11" spans="1:16" x14ac:dyDescent="0.3">
      <c r="A11">
        <v>8</v>
      </c>
      <c r="B11" s="18">
        <v>1987</v>
      </c>
      <c r="C11" s="18">
        <v>123.9</v>
      </c>
      <c r="D11" s="18">
        <v>118.7</v>
      </c>
      <c r="E11" s="20">
        <v>-2.7521605840823611</v>
      </c>
      <c r="F11" s="20">
        <v>6.5949299836005224</v>
      </c>
      <c r="H11" s="15"/>
      <c r="I11" s="15" t="s">
        <v>23</v>
      </c>
      <c r="J11" s="15" t="s">
        <v>24</v>
      </c>
      <c r="K11" s="15" t="s">
        <v>25</v>
      </c>
      <c r="L11" s="15" t="s">
        <v>26</v>
      </c>
      <c r="M11" s="15" t="s">
        <v>27</v>
      </c>
    </row>
    <row r="12" spans="1:16" x14ac:dyDescent="0.3">
      <c r="A12">
        <v>9</v>
      </c>
      <c r="B12" s="18">
        <v>1988</v>
      </c>
      <c r="C12" s="18">
        <v>121.4</v>
      </c>
      <c r="D12" s="18">
        <v>123.9</v>
      </c>
      <c r="E12" s="20">
        <v>6.5949299836005224</v>
      </c>
      <c r="F12" s="20">
        <v>0.61672499135035252</v>
      </c>
      <c r="H12" s="13" t="s">
        <v>19</v>
      </c>
      <c r="I12" s="13">
        <v>1</v>
      </c>
      <c r="J12" s="13">
        <v>596.69323305167904</v>
      </c>
      <c r="K12" s="13">
        <v>596.69323305167904</v>
      </c>
      <c r="L12" s="13">
        <v>25.960208456234234</v>
      </c>
      <c r="M12" s="13">
        <v>2.6150116103923949E-5</v>
      </c>
    </row>
    <row r="13" spans="1:16" x14ac:dyDescent="0.3">
      <c r="A13">
        <v>10</v>
      </c>
      <c r="B13" s="18">
        <v>1989</v>
      </c>
      <c r="C13" s="18">
        <v>115.3</v>
      </c>
      <c r="D13" s="18">
        <v>121.4</v>
      </c>
      <c r="E13" s="20">
        <v>0.61672499135035252</v>
      </c>
      <c r="F13" s="20">
        <v>-3.8110610700678507</v>
      </c>
      <c r="H13" s="13" t="s">
        <v>20</v>
      </c>
      <c r="I13" s="13">
        <v>26</v>
      </c>
      <c r="J13" s="13">
        <v>597.607838376892</v>
      </c>
      <c r="K13" s="13">
        <v>22.984916860649694</v>
      </c>
      <c r="L13" s="13"/>
      <c r="M13" s="13"/>
    </row>
    <row r="14" spans="1:16" ht="15" thickBot="1" x14ac:dyDescent="0.35">
      <c r="A14">
        <v>11</v>
      </c>
      <c r="B14" s="18">
        <v>1990</v>
      </c>
      <c r="C14" s="18">
        <v>113.9</v>
      </c>
      <c r="D14" s="18">
        <v>115.3</v>
      </c>
      <c r="E14" s="20">
        <v>-3.8110610700678507</v>
      </c>
      <c r="F14" s="20">
        <v>-1.1308590599282269</v>
      </c>
      <c r="H14" s="14" t="s">
        <v>21</v>
      </c>
      <c r="I14" s="14">
        <v>27</v>
      </c>
      <c r="J14" s="14">
        <v>1194.301071428571</v>
      </c>
      <c r="K14" s="14"/>
      <c r="L14" s="14"/>
      <c r="M14" s="14"/>
    </row>
    <row r="15" spans="1:16" ht="15" thickBot="1" x14ac:dyDescent="0.35">
      <c r="A15">
        <v>12</v>
      </c>
      <c r="B15" s="18">
        <v>1991</v>
      </c>
      <c r="C15" s="18">
        <v>107.7</v>
      </c>
      <c r="D15" s="18">
        <v>113.9</v>
      </c>
      <c r="E15" s="20">
        <v>-1.1308590599282269</v>
      </c>
      <c r="F15" s="20">
        <v>-6.394419254322429</v>
      </c>
    </row>
    <row r="16" spans="1:16" x14ac:dyDescent="0.3">
      <c r="A16">
        <v>13</v>
      </c>
      <c r="B16" s="18">
        <v>1992</v>
      </c>
      <c r="C16" s="18">
        <v>110.5</v>
      </c>
      <c r="D16" s="18">
        <v>107.7</v>
      </c>
      <c r="E16" s="20">
        <v>-6.394419254322429</v>
      </c>
      <c r="F16" s="20">
        <v>0.55267131336044883</v>
      </c>
      <c r="H16" s="15"/>
      <c r="I16" s="15" t="s">
        <v>28</v>
      </c>
      <c r="J16" s="15" t="s">
        <v>16</v>
      </c>
      <c r="K16" s="15" t="s">
        <v>29</v>
      </c>
      <c r="L16" s="15" t="s">
        <v>30</v>
      </c>
      <c r="M16" s="15" t="s">
        <v>31</v>
      </c>
      <c r="N16" s="15" t="s">
        <v>32</v>
      </c>
      <c r="O16" s="15" t="s">
        <v>33</v>
      </c>
      <c r="P16" s="15" t="s">
        <v>34</v>
      </c>
    </row>
    <row r="17" spans="1:16" x14ac:dyDescent="0.3">
      <c r="A17">
        <v>14</v>
      </c>
      <c r="B17" s="18">
        <v>1993</v>
      </c>
      <c r="C17" s="18">
        <v>110</v>
      </c>
      <c r="D17" s="18">
        <v>110.5</v>
      </c>
      <c r="E17" s="20">
        <v>0.55267131336044883</v>
      </c>
      <c r="F17" s="20">
        <v>-1.8202082978511669</v>
      </c>
      <c r="H17" s="13" t="s">
        <v>22</v>
      </c>
      <c r="I17" s="13">
        <v>37.908352212535362</v>
      </c>
      <c r="J17" s="13">
        <v>15.239466815006491</v>
      </c>
      <c r="K17" s="13">
        <v>2.4875117136779705</v>
      </c>
      <c r="L17" s="13">
        <v>1.9603154467406497E-2</v>
      </c>
      <c r="M17" s="13">
        <v>6.5831795450683757</v>
      </c>
      <c r="N17" s="13">
        <v>69.233524880002349</v>
      </c>
      <c r="O17" s="13">
        <v>6.5831795450683757</v>
      </c>
      <c r="P17" s="13">
        <v>69.233524880002349</v>
      </c>
    </row>
    <row r="18" spans="1:16" ht="15" thickBot="1" x14ac:dyDescent="0.35">
      <c r="A18">
        <v>15</v>
      </c>
      <c r="B18" s="18">
        <v>1994</v>
      </c>
      <c r="C18" s="18">
        <v>104.3</v>
      </c>
      <c r="D18" s="18">
        <v>110</v>
      </c>
      <c r="E18" s="20">
        <v>-1.8202082978511669</v>
      </c>
      <c r="F18" s="20">
        <v>-7.1857655101348143</v>
      </c>
      <c r="H18" s="14" t="s">
        <v>35</v>
      </c>
      <c r="I18" s="14">
        <v>0.6688855754327222</v>
      </c>
      <c r="J18" s="14">
        <v>0.13127975052204288</v>
      </c>
      <c r="K18" s="14">
        <v>5.0951161376591063</v>
      </c>
      <c r="L18" s="14">
        <v>2.61501161039238E-5</v>
      </c>
      <c r="M18" s="14">
        <v>0.39903618353697096</v>
      </c>
      <c r="N18" s="14">
        <v>0.9387349673284735</v>
      </c>
      <c r="O18" s="14">
        <v>0.39903618353697096</v>
      </c>
      <c r="P18" s="14">
        <v>0.9387349673284735</v>
      </c>
    </row>
    <row r="19" spans="1:16" x14ac:dyDescent="0.3">
      <c r="A19">
        <v>16</v>
      </c>
      <c r="B19" s="18">
        <v>1995</v>
      </c>
      <c r="C19" s="18">
        <v>108.10000000000001</v>
      </c>
      <c r="D19" s="18">
        <v>104.3</v>
      </c>
      <c r="E19" s="20">
        <v>-7.1857655101348143</v>
      </c>
      <c r="F19" s="20">
        <v>0.42688226983172228</v>
      </c>
    </row>
    <row r="20" spans="1:16" x14ac:dyDescent="0.3">
      <c r="A20">
        <v>17</v>
      </c>
      <c r="B20" s="18">
        <v>1996</v>
      </c>
      <c r="C20" s="18">
        <v>109</v>
      </c>
      <c r="D20" s="18">
        <v>108.10000000000001</v>
      </c>
      <c r="E20" s="20">
        <v>0.42688226983172228</v>
      </c>
      <c r="F20" s="20">
        <v>-1.2148829168126412</v>
      </c>
    </row>
    <row r="21" spans="1:16" x14ac:dyDescent="0.3">
      <c r="A21">
        <v>18</v>
      </c>
      <c r="B21" s="18">
        <v>1997</v>
      </c>
      <c r="C21" s="18">
        <v>113</v>
      </c>
      <c r="D21" s="18">
        <v>109</v>
      </c>
      <c r="E21" s="20">
        <v>-1.2148829168126412</v>
      </c>
      <c r="F21" s="20">
        <v>2.1831200652979135</v>
      </c>
    </row>
    <row r="22" spans="1:16" x14ac:dyDescent="0.3">
      <c r="A22">
        <v>19</v>
      </c>
      <c r="B22" s="18">
        <v>1998</v>
      </c>
      <c r="C22" s="18">
        <v>112.7</v>
      </c>
      <c r="D22" s="18">
        <v>113</v>
      </c>
      <c r="E22" s="20">
        <v>2.1831200652979135</v>
      </c>
      <c r="F22" s="20">
        <v>-0.79242223643296938</v>
      </c>
      <c r="H22" t="s">
        <v>36</v>
      </c>
    </row>
    <row r="23" spans="1:16" ht="15" thickBot="1" x14ac:dyDescent="0.35">
      <c r="A23">
        <v>20</v>
      </c>
      <c r="B23" s="18">
        <v>1999</v>
      </c>
      <c r="C23" s="18">
        <v>106.5</v>
      </c>
      <c r="D23" s="18">
        <v>112.7</v>
      </c>
      <c r="E23" s="20">
        <v>-0.79242223643296938</v>
      </c>
      <c r="F23" s="20">
        <v>-6.7917565638031618</v>
      </c>
    </row>
    <row r="24" spans="1:16" x14ac:dyDescent="0.3">
      <c r="A24">
        <v>21</v>
      </c>
      <c r="B24" s="18">
        <v>2000</v>
      </c>
      <c r="C24" s="18">
        <v>112.60000000000001</v>
      </c>
      <c r="D24" s="18">
        <v>106.5</v>
      </c>
      <c r="E24" s="20">
        <v>-6.7917565638031618</v>
      </c>
      <c r="F24" s="20">
        <v>3.4553340038797273</v>
      </c>
      <c r="H24" s="15" t="s">
        <v>37</v>
      </c>
      <c r="I24" s="15" t="s">
        <v>38</v>
      </c>
      <c r="J24" s="15" t="s">
        <v>39</v>
      </c>
      <c r="K24" s="15" t="s">
        <v>40</v>
      </c>
    </row>
    <row r="25" spans="1:16" x14ac:dyDescent="0.3">
      <c r="A25">
        <v>22</v>
      </c>
      <c r="B25" s="18">
        <v>2001</v>
      </c>
      <c r="C25" s="18">
        <v>111.8</v>
      </c>
      <c r="D25" s="18">
        <v>112.60000000000001</v>
      </c>
      <c r="E25" s="20">
        <v>3.4553340038797273</v>
      </c>
      <c r="F25" s="20">
        <v>-1.4248680062598851</v>
      </c>
      <c r="H25" s="13">
        <v>1</v>
      </c>
      <c r="I25" s="13">
        <v>123.19126308020745</v>
      </c>
      <c r="J25" s="13">
        <v>6.9087369197925455</v>
      </c>
      <c r="K25" s="13">
        <v>1.4684947385911735</v>
      </c>
    </row>
    <row r="26" spans="1:16" x14ac:dyDescent="0.3">
      <c r="A26">
        <v>23</v>
      </c>
      <c r="B26" s="18">
        <v>2002</v>
      </c>
      <c r="C26" s="18">
        <v>116.10000000000001</v>
      </c>
      <c r="D26" s="18">
        <v>111.8</v>
      </c>
      <c r="E26" s="20">
        <v>-1.4248680062598851</v>
      </c>
      <c r="F26" s="20">
        <v>3.4102404540863063</v>
      </c>
      <c r="H26" s="13">
        <v>2</v>
      </c>
      <c r="I26" s="13">
        <v>124.93036557633252</v>
      </c>
      <c r="J26" s="13">
        <v>-7.1303655763325224</v>
      </c>
      <c r="K26" s="13">
        <v>-1.5156032795341046</v>
      </c>
    </row>
    <row r="27" spans="1:16" x14ac:dyDescent="0.3">
      <c r="A27">
        <v>24</v>
      </c>
      <c r="B27" s="18">
        <v>2003</v>
      </c>
      <c r="C27" s="18">
        <v>117.9</v>
      </c>
      <c r="D27" s="18">
        <v>116.10000000000001</v>
      </c>
      <c r="E27" s="20">
        <v>3.4102404540863063</v>
      </c>
      <c r="F27" s="20">
        <v>2.3340324797255931</v>
      </c>
      <c r="H27" s="13">
        <v>3</v>
      </c>
      <c r="I27" s="13">
        <v>116.70307299851004</v>
      </c>
      <c r="J27" s="13">
        <v>12.996927001489951</v>
      </c>
      <c r="K27" s="13">
        <v>2.7625771745430217</v>
      </c>
    </row>
    <row r="28" spans="1:16" x14ac:dyDescent="0.3">
      <c r="A28">
        <v>25</v>
      </c>
      <c r="B28" s="18">
        <v>2004</v>
      </c>
      <c r="C28" s="18">
        <v>116.60000000000001</v>
      </c>
      <c r="D28" s="18">
        <v>117.9</v>
      </c>
      <c r="E28" s="20">
        <v>2.3340324797255931</v>
      </c>
      <c r="F28" s="20">
        <v>-0.16996155605330898</v>
      </c>
      <c r="H28" s="13">
        <v>4</v>
      </c>
      <c r="I28" s="13">
        <v>124.66281134615943</v>
      </c>
      <c r="J28" s="13">
        <v>-0.76281134615942392</v>
      </c>
      <c r="K28" s="13">
        <v>-0.16214026693701358</v>
      </c>
    </row>
    <row r="29" spans="1:16" x14ac:dyDescent="0.3">
      <c r="A29">
        <v>26</v>
      </c>
      <c r="B29" s="18">
        <v>2005</v>
      </c>
      <c r="C29" s="18">
        <v>112.5</v>
      </c>
      <c r="D29" s="18">
        <v>116.60000000000001</v>
      </c>
      <c r="E29" s="20">
        <v>-0.16996155605330898</v>
      </c>
      <c r="F29" s="20">
        <v>-3.4004103079907821</v>
      </c>
      <c r="H29" s="13">
        <v>5</v>
      </c>
      <c r="I29" s="13">
        <v>120.78327500864965</v>
      </c>
      <c r="J29" s="13">
        <v>4.1167249913503525</v>
      </c>
      <c r="K29" s="13">
        <v>0.87503534440653108</v>
      </c>
    </row>
    <row r="30" spans="1:16" x14ac:dyDescent="0.3">
      <c r="A30">
        <v>27</v>
      </c>
      <c r="B30" s="18">
        <v>2006</v>
      </c>
      <c r="C30" s="18">
        <v>117.3</v>
      </c>
      <c r="D30" s="18">
        <v>112.5</v>
      </c>
      <c r="E30" s="20">
        <v>-3.4004103079907821</v>
      </c>
      <c r="F30" s="20">
        <v>4.1420205512833803</v>
      </c>
      <c r="H30" s="13">
        <v>6</v>
      </c>
      <c r="I30" s="13">
        <v>121.45216058408236</v>
      </c>
      <c r="J30" s="13">
        <v>-2.7521605840823611</v>
      </c>
      <c r="K30" s="13">
        <v>-0.58498874460026717</v>
      </c>
    </row>
    <row r="31" spans="1:16" x14ac:dyDescent="0.3">
      <c r="A31">
        <v>28</v>
      </c>
      <c r="B31" s="18">
        <v>2007</v>
      </c>
      <c r="C31" s="18">
        <v>110.9</v>
      </c>
      <c r="D31" s="18">
        <v>117.3</v>
      </c>
      <c r="E31" s="20">
        <v>4.1420205512833803</v>
      </c>
      <c r="F31" s="20">
        <v>-5.4686302107936626</v>
      </c>
      <c r="H31" s="13">
        <v>7</v>
      </c>
      <c r="I31" s="13">
        <v>117.30507001639948</v>
      </c>
      <c r="J31" s="13">
        <v>6.5949299836005224</v>
      </c>
      <c r="K31" s="13">
        <v>1.4017931345090717</v>
      </c>
    </row>
    <row r="32" spans="1:16" ht="15" thickBot="1" x14ac:dyDescent="0.35">
      <c r="A32">
        <v>29</v>
      </c>
      <c r="B32" s="18">
        <v>2008</v>
      </c>
      <c r="C32" s="18">
        <v>114.60000000000001</v>
      </c>
      <c r="D32" s="18">
        <v>110.9</v>
      </c>
      <c r="E32" s="20">
        <v>-5.4686302107936626</v>
      </c>
      <c r="F32" s="21">
        <v>2.5122374719757516</v>
      </c>
      <c r="H32" s="13">
        <v>8</v>
      </c>
      <c r="I32" s="13">
        <v>120.78327500864965</v>
      </c>
      <c r="J32" s="13">
        <v>0.61672499135035252</v>
      </c>
      <c r="K32" s="13">
        <v>0.13108870919098112</v>
      </c>
    </row>
    <row r="33" spans="1:11" ht="15" thickBot="1" x14ac:dyDescent="0.35">
      <c r="A33">
        <v>30</v>
      </c>
      <c r="B33" s="19">
        <v>2009</v>
      </c>
      <c r="C33" s="19"/>
      <c r="D33" s="23">
        <v>114.60000000000001</v>
      </c>
      <c r="E33" s="24">
        <v>2.5122374719757516</v>
      </c>
      <c r="H33" s="13">
        <v>9</v>
      </c>
      <c r="I33" s="13">
        <v>119.11106107006785</v>
      </c>
      <c r="J33" s="13">
        <v>-3.8110610700678507</v>
      </c>
      <c r="K33" s="13">
        <v>-0.81006458847941454</v>
      </c>
    </row>
    <row r="34" spans="1:11" x14ac:dyDescent="0.3">
      <c r="D34" s="22"/>
      <c r="E34" s="22"/>
      <c r="H34" s="13">
        <v>10</v>
      </c>
      <c r="I34" s="13">
        <v>115.03085905992823</v>
      </c>
      <c r="J34" s="13">
        <v>-1.1308590599282269</v>
      </c>
      <c r="K34" s="13">
        <v>-0.24037108358189269</v>
      </c>
    </row>
    <row r="35" spans="1:11" x14ac:dyDescent="0.3">
      <c r="H35" s="13">
        <v>11</v>
      </c>
      <c r="I35" s="13">
        <v>114.09441925432243</v>
      </c>
      <c r="J35" s="13">
        <v>-6.394419254322429</v>
      </c>
      <c r="K35" s="13">
        <v>-1.3591733395459136</v>
      </c>
    </row>
    <row r="36" spans="1:11" x14ac:dyDescent="0.3">
      <c r="H36" s="13">
        <v>12</v>
      </c>
      <c r="I36" s="13">
        <v>109.94732868663955</v>
      </c>
      <c r="J36" s="13">
        <v>0.55267131336044883</v>
      </c>
      <c r="K36" s="13">
        <v>0.11747370398704707</v>
      </c>
    </row>
    <row r="37" spans="1:11" x14ac:dyDescent="0.3">
      <c r="H37" s="13">
        <v>13</v>
      </c>
      <c r="I37" s="13">
        <v>111.82020829785117</v>
      </c>
      <c r="J37" s="13">
        <v>-1.8202082978511669</v>
      </c>
      <c r="K37" s="13">
        <v>-0.38689652530794261</v>
      </c>
    </row>
    <row r="38" spans="1:11" x14ac:dyDescent="0.3">
      <c r="H38" s="13">
        <v>14</v>
      </c>
      <c r="I38" s="13">
        <v>111.48576551013481</v>
      </c>
      <c r="J38" s="13">
        <v>-7.1857655101348143</v>
      </c>
      <c r="K38" s="13">
        <v>-1.5273788779179271</v>
      </c>
    </row>
    <row r="39" spans="1:11" x14ac:dyDescent="0.3">
      <c r="H39" s="13">
        <v>15</v>
      </c>
      <c r="I39" s="13">
        <v>107.67311773016829</v>
      </c>
      <c r="J39" s="13">
        <v>0.42688226983172228</v>
      </c>
      <c r="K39" s="13">
        <v>9.0736465221281787E-2</v>
      </c>
    </row>
    <row r="40" spans="1:11" x14ac:dyDescent="0.3">
      <c r="H40" s="13">
        <v>16</v>
      </c>
      <c r="I40" s="13">
        <v>110.21488291681264</v>
      </c>
      <c r="J40" s="13">
        <v>-1.2148829168126412</v>
      </c>
      <c r="K40" s="13">
        <v>-0.25823087375531922</v>
      </c>
    </row>
    <row r="41" spans="1:11" x14ac:dyDescent="0.3">
      <c r="H41" s="13">
        <v>17</v>
      </c>
      <c r="I41" s="13">
        <v>110.81687993470209</v>
      </c>
      <c r="J41" s="13">
        <v>2.1831200652979135</v>
      </c>
      <c r="K41" s="13">
        <v>0.464035664814267</v>
      </c>
    </row>
    <row r="42" spans="1:11" x14ac:dyDescent="0.3">
      <c r="H42" s="13">
        <v>18</v>
      </c>
      <c r="I42" s="13">
        <v>113.49242223643297</v>
      </c>
      <c r="J42" s="13">
        <v>-0.79242223643296938</v>
      </c>
      <c r="K42" s="13">
        <v>-0.16843424470408244</v>
      </c>
    </row>
    <row r="43" spans="1:11" x14ac:dyDescent="0.3">
      <c r="H43" s="13">
        <v>19</v>
      </c>
      <c r="I43" s="13">
        <v>113.29175656380316</v>
      </c>
      <c r="J43" s="13">
        <v>-6.7917565638031618</v>
      </c>
      <c r="K43" s="13">
        <v>-1.4436298408127108</v>
      </c>
    </row>
    <row r="44" spans="1:11" x14ac:dyDescent="0.3">
      <c r="H44" s="13">
        <v>20</v>
      </c>
      <c r="I44" s="13">
        <v>109.14466599612028</v>
      </c>
      <c r="J44" s="13">
        <v>3.4553340038797273</v>
      </c>
      <c r="K44" s="13">
        <v>0.7344526016377706</v>
      </c>
    </row>
    <row r="45" spans="1:11" x14ac:dyDescent="0.3">
      <c r="H45" s="13">
        <v>21</v>
      </c>
      <c r="I45" s="13">
        <v>113.22486800625988</v>
      </c>
      <c r="J45" s="13">
        <v>-1.4248680062598851</v>
      </c>
      <c r="K45" s="13">
        <v>-0.30286450253809449</v>
      </c>
    </row>
    <row r="46" spans="1:11" x14ac:dyDescent="0.3">
      <c r="H46" s="13">
        <v>22</v>
      </c>
      <c r="I46" s="13">
        <v>112.6897595459137</v>
      </c>
      <c r="J46" s="13">
        <v>3.4102404540863063</v>
      </c>
      <c r="K46" s="13">
        <v>0.72486768888384479</v>
      </c>
    </row>
    <row r="47" spans="1:11" x14ac:dyDescent="0.3">
      <c r="H47" s="13">
        <v>23</v>
      </c>
      <c r="I47" s="13">
        <v>115.56596752027441</v>
      </c>
      <c r="J47" s="13">
        <v>2.3340324797255931</v>
      </c>
      <c r="K47" s="13">
        <v>0.49611303136447465</v>
      </c>
    </row>
    <row r="48" spans="1:11" x14ac:dyDescent="0.3">
      <c r="H48" s="13">
        <v>24</v>
      </c>
      <c r="I48" s="13">
        <v>116.76996155605332</v>
      </c>
      <c r="J48" s="13">
        <v>-0.16996155605330898</v>
      </c>
      <c r="K48" s="13">
        <v>-3.6126379354816662E-2</v>
      </c>
    </row>
    <row r="49" spans="8:11" x14ac:dyDescent="0.3">
      <c r="H49" s="13">
        <v>25</v>
      </c>
      <c r="I49" s="13">
        <v>115.90041030799078</v>
      </c>
      <c r="J49" s="13">
        <v>-3.4004103079907821</v>
      </c>
      <c r="K49" s="13">
        <v>-0.72277823056628976</v>
      </c>
    </row>
    <row r="50" spans="8:11" x14ac:dyDescent="0.3">
      <c r="H50" s="13">
        <v>26</v>
      </c>
      <c r="I50" s="13">
        <v>113.15797944871662</v>
      </c>
      <c r="J50" s="13">
        <v>4.1420205512833803</v>
      </c>
      <c r="K50" s="13">
        <v>0.88041207203455085</v>
      </c>
    </row>
    <row r="51" spans="8:11" x14ac:dyDescent="0.3">
      <c r="H51" s="13">
        <v>27</v>
      </c>
      <c r="I51" s="13">
        <v>116.36863021079367</v>
      </c>
      <c r="J51" s="13">
        <v>-5.4686302107936626</v>
      </c>
      <c r="K51" s="13">
        <v>-1.162391155588014</v>
      </c>
    </row>
    <row r="52" spans="8:11" ht="15" thickBot="1" x14ac:dyDescent="0.35">
      <c r="H52" s="14">
        <v>28</v>
      </c>
      <c r="I52" s="14">
        <v>112.08776252802426</v>
      </c>
      <c r="J52" s="14">
        <v>2.5122374719757516</v>
      </c>
      <c r="K52" s="14">
        <v>0.5339916040396514</v>
      </c>
    </row>
  </sheetData>
  <pageMargins left="0.7" right="0.7" top="0.75" bottom="0.75" header="0.3" footer="0.3"/>
  <pageSetup scale="51" orientation="landscape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8B57B-C619-44D7-A9BF-D8FDB630983E}">
  <sheetPr>
    <pageSetUpPr fitToPage="1"/>
  </sheetPr>
  <dimension ref="A1:E33"/>
  <sheetViews>
    <sheetView workbookViewId="0">
      <selection activeCell="C38" sqref="C38"/>
    </sheetView>
  </sheetViews>
  <sheetFormatPr defaultRowHeight="14.4" x14ac:dyDescent="0.3"/>
  <cols>
    <col min="1" max="1" width="3.6640625" customWidth="1"/>
    <col min="2" max="2" width="12" style="3" customWidth="1"/>
    <col min="3" max="3" width="21.44140625" style="3" customWidth="1"/>
    <col min="4" max="4" width="15.77734375" style="3" customWidth="1"/>
    <col min="5" max="5" width="29.33203125" style="3" bestFit="1" customWidth="1"/>
  </cols>
  <sheetData>
    <row r="1" spans="1:5" x14ac:dyDescent="0.3">
      <c r="A1" s="4" t="s">
        <v>8</v>
      </c>
    </row>
    <row r="2" spans="1:5" x14ac:dyDescent="0.3">
      <c r="D2" s="17" t="s">
        <v>42</v>
      </c>
      <c r="E2" s="17" t="s">
        <v>45</v>
      </c>
    </row>
    <row r="3" spans="1:5" x14ac:dyDescent="0.3">
      <c r="A3" s="1"/>
      <c r="B3" s="2" t="s">
        <v>0</v>
      </c>
      <c r="C3" s="2" t="s">
        <v>1</v>
      </c>
      <c r="D3" s="17" t="s">
        <v>43</v>
      </c>
      <c r="E3" s="17" t="s">
        <v>44</v>
      </c>
    </row>
    <row r="4" spans="1:5" x14ac:dyDescent="0.3">
      <c r="A4">
        <v>1</v>
      </c>
      <c r="B4" s="18">
        <v>1980</v>
      </c>
      <c r="C4" s="18">
        <v>127.5</v>
      </c>
      <c r="D4" s="3" t="e">
        <v>#N/A</v>
      </c>
      <c r="E4" s="3" t="e">
        <v>#N/A</v>
      </c>
    </row>
    <row r="5" spans="1:5" x14ac:dyDescent="0.3">
      <c r="A5">
        <v>2</v>
      </c>
      <c r="B5" s="18">
        <v>1981</v>
      </c>
      <c r="C5" s="18">
        <v>130.1</v>
      </c>
      <c r="D5" s="3">
        <f>C4</f>
        <v>127.5</v>
      </c>
      <c r="E5" s="3">
        <f>C4</f>
        <v>127.5</v>
      </c>
    </row>
    <row r="6" spans="1:5" x14ac:dyDescent="0.3">
      <c r="A6">
        <v>3</v>
      </c>
      <c r="B6" s="18">
        <v>1982</v>
      </c>
      <c r="C6" s="18">
        <v>117.8</v>
      </c>
      <c r="D6" s="3">
        <f t="shared" ref="D6:D33" si="0">0.1*C5+0.9*D5</f>
        <v>127.76</v>
      </c>
      <c r="E6" s="3">
        <f t="shared" ref="E6:E33" si="1">0.7*C5+0.3*E5</f>
        <v>129.32</v>
      </c>
    </row>
    <row r="7" spans="1:5" x14ac:dyDescent="0.3">
      <c r="A7">
        <v>4</v>
      </c>
      <c r="B7" s="18">
        <v>1983</v>
      </c>
      <c r="C7" s="18">
        <v>129.69999999999999</v>
      </c>
      <c r="D7" s="3">
        <f t="shared" si="0"/>
        <v>126.76400000000001</v>
      </c>
      <c r="E7" s="3">
        <f t="shared" si="1"/>
        <v>121.256</v>
      </c>
    </row>
    <row r="8" spans="1:5" x14ac:dyDescent="0.3">
      <c r="A8">
        <v>5</v>
      </c>
      <c r="B8" s="18">
        <v>1984</v>
      </c>
      <c r="C8" s="18">
        <v>123.9</v>
      </c>
      <c r="D8" s="3">
        <f t="shared" si="0"/>
        <v>127.05760000000001</v>
      </c>
      <c r="E8" s="3">
        <f t="shared" si="1"/>
        <v>127.16679999999999</v>
      </c>
    </row>
    <row r="9" spans="1:5" x14ac:dyDescent="0.3">
      <c r="A9">
        <v>6</v>
      </c>
      <c r="B9" s="18">
        <v>1985</v>
      </c>
      <c r="C9" s="18">
        <v>124.9</v>
      </c>
      <c r="D9" s="3">
        <f t="shared" si="0"/>
        <v>126.74184000000001</v>
      </c>
      <c r="E9" s="3">
        <f t="shared" si="1"/>
        <v>124.88004000000001</v>
      </c>
    </row>
    <row r="10" spans="1:5" x14ac:dyDescent="0.3">
      <c r="A10">
        <v>7</v>
      </c>
      <c r="B10" s="18">
        <v>1986</v>
      </c>
      <c r="C10" s="18">
        <v>118.7</v>
      </c>
      <c r="D10" s="3">
        <f t="shared" si="0"/>
        <v>126.55765600000001</v>
      </c>
      <c r="E10" s="3">
        <f t="shared" si="1"/>
        <v>124.894012</v>
      </c>
    </row>
    <row r="11" spans="1:5" x14ac:dyDescent="0.3">
      <c r="A11">
        <v>8</v>
      </c>
      <c r="B11" s="18">
        <v>1987</v>
      </c>
      <c r="C11" s="18">
        <v>123.9</v>
      </c>
      <c r="D11" s="3">
        <f t="shared" si="0"/>
        <v>125.77189040000002</v>
      </c>
      <c r="E11" s="3">
        <f t="shared" si="1"/>
        <v>120.55820360000001</v>
      </c>
    </row>
    <row r="12" spans="1:5" x14ac:dyDescent="0.3">
      <c r="A12">
        <v>9</v>
      </c>
      <c r="B12" s="18">
        <v>1988</v>
      </c>
      <c r="C12" s="18">
        <v>121.4</v>
      </c>
      <c r="D12" s="3">
        <f t="shared" si="0"/>
        <v>125.58470136000003</v>
      </c>
      <c r="E12" s="3">
        <f t="shared" si="1"/>
        <v>122.89746108</v>
      </c>
    </row>
    <row r="13" spans="1:5" x14ac:dyDescent="0.3">
      <c r="A13">
        <v>10</v>
      </c>
      <c r="B13" s="18">
        <v>1989</v>
      </c>
      <c r="C13" s="18">
        <v>115.3</v>
      </c>
      <c r="D13" s="3">
        <f t="shared" si="0"/>
        <v>125.16623122400003</v>
      </c>
      <c r="E13" s="3">
        <f t="shared" si="1"/>
        <v>121.849238324</v>
      </c>
    </row>
    <row r="14" spans="1:5" x14ac:dyDescent="0.3">
      <c r="A14">
        <v>11</v>
      </c>
      <c r="B14" s="18">
        <v>1990</v>
      </c>
      <c r="C14" s="18">
        <v>113.9</v>
      </c>
      <c r="D14" s="3">
        <f t="shared" si="0"/>
        <v>124.17960810160002</v>
      </c>
      <c r="E14" s="3">
        <f t="shared" si="1"/>
        <v>117.2647714972</v>
      </c>
    </row>
    <row r="15" spans="1:5" x14ac:dyDescent="0.3">
      <c r="A15">
        <v>12</v>
      </c>
      <c r="B15" s="18">
        <v>1991</v>
      </c>
      <c r="C15" s="18">
        <v>107.7</v>
      </c>
      <c r="D15" s="3">
        <f t="shared" si="0"/>
        <v>123.15164729144003</v>
      </c>
      <c r="E15" s="3">
        <f t="shared" si="1"/>
        <v>114.90943144916</v>
      </c>
    </row>
    <row r="16" spans="1:5" x14ac:dyDescent="0.3">
      <c r="A16">
        <v>13</v>
      </c>
      <c r="B16" s="18">
        <v>1992</v>
      </c>
      <c r="C16" s="18">
        <v>110.5</v>
      </c>
      <c r="D16" s="3">
        <f t="shared" si="0"/>
        <v>121.60648256229602</v>
      </c>
      <c r="E16" s="3">
        <f t="shared" si="1"/>
        <v>109.86282943474799</v>
      </c>
    </row>
    <row r="17" spans="1:5" x14ac:dyDescent="0.3">
      <c r="A17">
        <v>14</v>
      </c>
      <c r="B17" s="18">
        <v>1993</v>
      </c>
      <c r="C17" s="18">
        <v>110</v>
      </c>
      <c r="D17" s="3">
        <f t="shared" si="0"/>
        <v>120.49583430606641</v>
      </c>
      <c r="E17" s="3">
        <f t="shared" si="1"/>
        <v>110.30884883042438</v>
      </c>
    </row>
    <row r="18" spans="1:5" x14ac:dyDescent="0.3">
      <c r="A18">
        <v>15</v>
      </c>
      <c r="B18" s="18">
        <v>1994</v>
      </c>
      <c r="C18" s="18">
        <v>104.3</v>
      </c>
      <c r="D18" s="3">
        <f t="shared" si="0"/>
        <v>119.44625087545977</v>
      </c>
      <c r="E18" s="3">
        <f t="shared" si="1"/>
        <v>110.09265464912731</v>
      </c>
    </row>
    <row r="19" spans="1:5" x14ac:dyDescent="0.3">
      <c r="A19">
        <v>16</v>
      </c>
      <c r="B19" s="18">
        <v>1995</v>
      </c>
      <c r="C19" s="18">
        <v>108.10000000000001</v>
      </c>
      <c r="D19" s="3">
        <f t="shared" si="0"/>
        <v>117.93162578791379</v>
      </c>
      <c r="E19" s="3">
        <f t="shared" si="1"/>
        <v>106.03779639473818</v>
      </c>
    </row>
    <row r="20" spans="1:5" x14ac:dyDescent="0.3">
      <c r="A20">
        <v>17</v>
      </c>
      <c r="B20" s="18">
        <v>1996</v>
      </c>
      <c r="C20" s="18">
        <v>109</v>
      </c>
      <c r="D20" s="3">
        <f t="shared" si="0"/>
        <v>116.94846320912241</v>
      </c>
      <c r="E20" s="3">
        <f t="shared" si="1"/>
        <v>107.48133891842146</v>
      </c>
    </row>
    <row r="21" spans="1:5" x14ac:dyDescent="0.3">
      <c r="A21">
        <v>18</v>
      </c>
      <c r="B21" s="18">
        <v>1997</v>
      </c>
      <c r="C21" s="18">
        <v>113</v>
      </c>
      <c r="D21" s="3">
        <f t="shared" si="0"/>
        <v>116.15361688821018</v>
      </c>
      <c r="E21" s="3">
        <f t="shared" si="1"/>
        <v>108.54440167552643</v>
      </c>
    </row>
    <row r="22" spans="1:5" x14ac:dyDescent="0.3">
      <c r="A22">
        <v>19</v>
      </c>
      <c r="B22" s="18">
        <v>1998</v>
      </c>
      <c r="C22" s="18">
        <v>112.7</v>
      </c>
      <c r="D22" s="3">
        <f t="shared" si="0"/>
        <v>115.83825519938917</v>
      </c>
      <c r="E22" s="3">
        <f t="shared" si="1"/>
        <v>111.66332050265792</v>
      </c>
    </row>
    <row r="23" spans="1:5" x14ac:dyDescent="0.3">
      <c r="A23">
        <v>20</v>
      </c>
      <c r="B23" s="18">
        <v>1999</v>
      </c>
      <c r="C23" s="18">
        <v>106.5</v>
      </c>
      <c r="D23" s="3">
        <f t="shared" si="0"/>
        <v>115.52442967945025</v>
      </c>
      <c r="E23" s="3">
        <f t="shared" si="1"/>
        <v>112.38899615079737</v>
      </c>
    </row>
    <row r="24" spans="1:5" x14ac:dyDescent="0.3">
      <c r="A24">
        <v>21</v>
      </c>
      <c r="B24" s="18">
        <v>2000</v>
      </c>
      <c r="C24" s="18">
        <v>112.60000000000001</v>
      </c>
      <c r="D24" s="3">
        <f t="shared" si="0"/>
        <v>114.62198671150523</v>
      </c>
      <c r="E24" s="3">
        <f t="shared" si="1"/>
        <v>108.2666988452392</v>
      </c>
    </row>
    <row r="25" spans="1:5" x14ac:dyDescent="0.3">
      <c r="A25">
        <v>22</v>
      </c>
      <c r="B25" s="18">
        <v>2001</v>
      </c>
      <c r="C25" s="18">
        <v>111.8</v>
      </c>
      <c r="D25" s="3">
        <f t="shared" si="0"/>
        <v>114.41978804035472</v>
      </c>
      <c r="E25" s="3">
        <f t="shared" si="1"/>
        <v>111.30000965357178</v>
      </c>
    </row>
    <row r="26" spans="1:5" x14ac:dyDescent="0.3">
      <c r="A26">
        <v>23</v>
      </c>
      <c r="B26" s="18">
        <v>2002</v>
      </c>
      <c r="C26" s="18">
        <v>116.10000000000001</v>
      </c>
      <c r="D26" s="3">
        <f t="shared" si="0"/>
        <v>114.15780923631925</v>
      </c>
      <c r="E26" s="3">
        <f t="shared" si="1"/>
        <v>111.65000289607153</v>
      </c>
    </row>
    <row r="27" spans="1:5" x14ac:dyDescent="0.3">
      <c r="A27">
        <v>24</v>
      </c>
      <c r="B27" s="18">
        <v>2003</v>
      </c>
      <c r="C27" s="18">
        <v>117.9</v>
      </c>
      <c r="D27" s="3">
        <f t="shared" si="0"/>
        <v>114.35202831268732</v>
      </c>
      <c r="E27" s="3">
        <f t="shared" si="1"/>
        <v>114.76500086882146</v>
      </c>
    </row>
    <row r="28" spans="1:5" x14ac:dyDescent="0.3">
      <c r="A28">
        <v>25</v>
      </c>
      <c r="B28" s="18">
        <v>2004</v>
      </c>
      <c r="C28" s="18">
        <v>116.60000000000001</v>
      </c>
      <c r="D28" s="3">
        <f t="shared" si="0"/>
        <v>114.7068254814186</v>
      </c>
      <c r="E28" s="3">
        <f t="shared" si="1"/>
        <v>116.95950026064644</v>
      </c>
    </row>
    <row r="29" spans="1:5" x14ac:dyDescent="0.3">
      <c r="A29">
        <v>26</v>
      </c>
      <c r="B29" s="18">
        <v>2005</v>
      </c>
      <c r="C29" s="18">
        <v>112.5</v>
      </c>
      <c r="D29" s="3">
        <f t="shared" si="0"/>
        <v>114.89614293327675</v>
      </c>
      <c r="E29" s="3">
        <f t="shared" si="1"/>
        <v>116.70785007819393</v>
      </c>
    </row>
    <row r="30" spans="1:5" x14ac:dyDescent="0.3">
      <c r="A30">
        <v>27</v>
      </c>
      <c r="B30" s="18">
        <v>2006</v>
      </c>
      <c r="C30" s="18">
        <v>117.3</v>
      </c>
      <c r="D30" s="3">
        <f t="shared" si="0"/>
        <v>114.65652863994907</v>
      </c>
      <c r="E30" s="3">
        <f t="shared" si="1"/>
        <v>113.76235502345818</v>
      </c>
    </row>
    <row r="31" spans="1:5" x14ac:dyDescent="0.3">
      <c r="A31">
        <v>28</v>
      </c>
      <c r="B31" s="18">
        <v>2007</v>
      </c>
      <c r="C31" s="18">
        <v>110.9</v>
      </c>
      <c r="D31" s="3">
        <f t="shared" si="0"/>
        <v>114.92087577595417</v>
      </c>
      <c r="E31" s="3">
        <f t="shared" si="1"/>
        <v>116.23870650703745</v>
      </c>
    </row>
    <row r="32" spans="1:5" x14ac:dyDescent="0.3">
      <c r="A32">
        <v>29</v>
      </c>
      <c r="B32" s="18">
        <v>2008</v>
      </c>
      <c r="C32" s="18">
        <v>114.60000000000001</v>
      </c>
      <c r="D32" s="3">
        <f t="shared" si="0"/>
        <v>114.51878819835876</v>
      </c>
      <c r="E32" s="3">
        <f t="shared" si="1"/>
        <v>112.50161195211123</v>
      </c>
    </row>
    <row r="33" spans="1:5" x14ac:dyDescent="0.3">
      <c r="A33">
        <v>30</v>
      </c>
      <c r="B33" s="18">
        <v>2009</v>
      </c>
      <c r="C33" s="19"/>
      <c r="D33" s="22">
        <f t="shared" si="0"/>
        <v>114.5269093785229</v>
      </c>
      <c r="E33" s="22">
        <f t="shared" si="1"/>
        <v>113.97048358563336</v>
      </c>
    </row>
  </sheetData>
  <pageMargins left="0.7" right="0.7" top="0.75" bottom="0.75" header="0.3" footer="0.3"/>
  <pageSetup scale="51" orientation="landscape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B2E7A-7013-4FF4-B3CF-3CF3EF01B0FE}">
  <sheetPr>
    <pageSetUpPr fitToPage="1"/>
  </sheetPr>
  <dimension ref="A1:E33"/>
  <sheetViews>
    <sheetView workbookViewId="0"/>
  </sheetViews>
  <sheetFormatPr defaultRowHeight="14.4" x14ac:dyDescent="0.3"/>
  <cols>
    <col min="1" max="1" width="3.6640625" customWidth="1"/>
    <col min="2" max="2" width="12" style="3" customWidth="1"/>
    <col min="3" max="3" width="21.44140625" style="3" customWidth="1"/>
    <col min="4" max="4" width="14" style="3" bestFit="1" customWidth="1"/>
    <col min="5" max="5" width="8.88671875" style="3"/>
  </cols>
  <sheetData>
    <row r="1" spans="1:5" x14ac:dyDescent="0.3">
      <c r="A1" s="4" t="s">
        <v>8</v>
      </c>
    </row>
    <row r="3" spans="1:5" x14ac:dyDescent="0.3">
      <c r="A3" s="1"/>
      <c r="B3" s="2" t="s">
        <v>0</v>
      </c>
      <c r="C3" s="2" t="s">
        <v>1</v>
      </c>
      <c r="D3" s="17" t="s">
        <v>46</v>
      </c>
    </row>
    <row r="4" spans="1:5" x14ac:dyDescent="0.3">
      <c r="A4">
        <v>1</v>
      </c>
      <c r="B4" s="18">
        <v>1980</v>
      </c>
      <c r="C4" s="18">
        <v>127.5</v>
      </c>
    </row>
    <row r="5" spans="1:5" x14ac:dyDescent="0.3">
      <c r="A5">
        <v>2</v>
      </c>
      <c r="B5" s="18">
        <v>1981</v>
      </c>
      <c r="C5" s="18">
        <v>130.1</v>
      </c>
      <c r="D5" s="3" t="e">
        <v>#N/A</v>
      </c>
      <c r="E5" s="3" t="e">
        <v>#N/A</v>
      </c>
    </row>
    <row r="6" spans="1:5" x14ac:dyDescent="0.3">
      <c r="A6">
        <v>3</v>
      </c>
      <c r="B6" s="18">
        <v>1982</v>
      </c>
      <c r="C6" s="18">
        <v>117.8</v>
      </c>
      <c r="D6" s="3" t="e">
        <v>#N/A</v>
      </c>
      <c r="E6" s="3" t="e">
        <v>#N/A</v>
      </c>
    </row>
    <row r="7" spans="1:5" x14ac:dyDescent="0.3">
      <c r="A7">
        <v>4</v>
      </c>
      <c r="B7" s="18">
        <v>1983</v>
      </c>
      <c r="C7" s="18">
        <v>129.69999999999999</v>
      </c>
      <c r="D7" s="3" t="e">
        <v>#N/A</v>
      </c>
      <c r="E7" s="3" t="e">
        <v>#N/A</v>
      </c>
    </row>
    <row r="8" spans="1:5" x14ac:dyDescent="0.3">
      <c r="A8">
        <v>5</v>
      </c>
      <c r="B8" s="18">
        <v>1984</v>
      </c>
      <c r="C8" s="18">
        <v>123.9</v>
      </c>
      <c r="D8" s="3" t="e">
        <v>#N/A</v>
      </c>
      <c r="E8" s="3" t="e">
        <v>#N/A</v>
      </c>
    </row>
    <row r="9" spans="1:5" x14ac:dyDescent="0.3">
      <c r="A9">
        <v>6</v>
      </c>
      <c r="B9" s="18">
        <v>1985</v>
      </c>
      <c r="C9" s="18">
        <v>124.9</v>
      </c>
      <c r="D9" s="3">
        <f t="shared" ref="D9:D33" si="0">AVERAGE(C4:C8)</f>
        <v>125.8</v>
      </c>
      <c r="E9" s="3" t="e">
        <v>#N/A</v>
      </c>
    </row>
    <row r="10" spans="1:5" x14ac:dyDescent="0.3">
      <c r="A10">
        <v>7</v>
      </c>
      <c r="B10" s="18">
        <v>1986</v>
      </c>
      <c r="C10" s="18">
        <v>118.7</v>
      </c>
      <c r="D10" s="3">
        <f t="shared" si="0"/>
        <v>125.28</v>
      </c>
      <c r="E10" s="3" t="e">
        <v>#N/A</v>
      </c>
    </row>
    <row r="11" spans="1:5" x14ac:dyDescent="0.3">
      <c r="A11">
        <v>8</v>
      </c>
      <c r="B11" s="18">
        <v>1987</v>
      </c>
      <c r="C11" s="18">
        <v>123.9</v>
      </c>
      <c r="D11" s="3">
        <f t="shared" si="0"/>
        <v>123</v>
      </c>
      <c r="E11" s="3" t="e">
        <v>#N/A</v>
      </c>
    </row>
    <row r="12" spans="1:5" x14ac:dyDescent="0.3">
      <c r="A12">
        <v>9</v>
      </c>
      <c r="B12" s="18">
        <v>1988</v>
      </c>
      <c r="C12" s="18">
        <v>121.4</v>
      </c>
      <c r="D12" s="3">
        <f t="shared" si="0"/>
        <v>124.22</v>
      </c>
      <c r="E12" s="3" t="e">
        <v>#N/A</v>
      </c>
    </row>
    <row r="13" spans="1:5" x14ac:dyDescent="0.3">
      <c r="A13">
        <v>10</v>
      </c>
      <c r="B13" s="18">
        <v>1989</v>
      </c>
      <c r="C13" s="18">
        <v>115.3</v>
      </c>
      <c r="D13" s="3">
        <f t="shared" si="0"/>
        <v>122.55999999999999</v>
      </c>
      <c r="E13" s="3">
        <f t="shared" ref="E13:E33" si="1">SQRT(SUMXMY2(C8:C12,D9:D13)/5)</f>
        <v>2.1768049981566975</v>
      </c>
    </row>
    <row r="14" spans="1:5" x14ac:dyDescent="0.3">
      <c r="A14">
        <v>11</v>
      </c>
      <c r="B14" s="18">
        <v>1990</v>
      </c>
      <c r="C14" s="18">
        <v>113.9</v>
      </c>
      <c r="D14" s="3">
        <f t="shared" si="0"/>
        <v>120.83999999999999</v>
      </c>
      <c r="E14" s="3">
        <f t="shared" si="1"/>
        <v>3.1866596931583344</v>
      </c>
    </row>
    <row r="15" spans="1:5" x14ac:dyDescent="0.3">
      <c r="A15">
        <v>12</v>
      </c>
      <c r="B15" s="18">
        <v>1991</v>
      </c>
      <c r="C15" s="18">
        <v>107.7</v>
      </c>
      <c r="D15" s="3">
        <f t="shared" si="0"/>
        <v>118.64000000000001</v>
      </c>
      <c r="E15" s="3">
        <f t="shared" si="1"/>
        <v>3.8235376289504446</v>
      </c>
    </row>
    <row r="16" spans="1:5" x14ac:dyDescent="0.3">
      <c r="A16">
        <v>13</v>
      </c>
      <c r="B16" s="18">
        <v>1992</v>
      </c>
      <c r="C16" s="18">
        <v>110.5</v>
      </c>
      <c r="D16" s="3">
        <f t="shared" si="0"/>
        <v>116.44000000000001</v>
      </c>
      <c r="E16" s="3">
        <f t="shared" si="1"/>
        <v>5.1184919654132521</v>
      </c>
    </row>
    <row r="17" spans="1:5" x14ac:dyDescent="0.3">
      <c r="A17">
        <v>14</v>
      </c>
      <c r="B17" s="18">
        <v>1993</v>
      </c>
      <c r="C17" s="18">
        <v>110</v>
      </c>
      <c r="D17" s="3">
        <f t="shared" si="0"/>
        <v>113.75999999999999</v>
      </c>
      <c r="E17" s="3">
        <f t="shared" si="1"/>
        <v>5.3201503738146361</v>
      </c>
    </row>
    <row r="18" spans="1:5" x14ac:dyDescent="0.3">
      <c r="A18">
        <v>15</v>
      </c>
      <c r="B18" s="18">
        <v>1994</v>
      </c>
      <c r="C18" s="18">
        <v>104.3</v>
      </c>
      <c r="D18" s="3">
        <f t="shared" si="0"/>
        <v>111.47999999999999</v>
      </c>
      <c r="E18" s="3">
        <f t="shared" si="1"/>
        <v>5.3360059969981313</v>
      </c>
    </row>
    <row r="19" spans="1:5" x14ac:dyDescent="0.3">
      <c r="A19">
        <v>16</v>
      </c>
      <c r="B19" s="18">
        <v>1995</v>
      </c>
      <c r="C19" s="18">
        <v>108.10000000000001</v>
      </c>
      <c r="D19" s="3">
        <f t="shared" si="0"/>
        <v>109.28</v>
      </c>
      <c r="E19" s="3">
        <f t="shared" si="1"/>
        <v>5.224434897670756</v>
      </c>
    </row>
    <row r="20" spans="1:5" x14ac:dyDescent="0.3">
      <c r="A20">
        <v>17</v>
      </c>
      <c r="B20" s="18">
        <v>1996</v>
      </c>
      <c r="C20" s="18">
        <v>109</v>
      </c>
      <c r="D20" s="3">
        <f t="shared" si="0"/>
        <v>108.12</v>
      </c>
      <c r="E20" s="3">
        <f t="shared" si="1"/>
        <v>4.7750685858948687</v>
      </c>
    </row>
    <row r="21" spans="1:5" x14ac:dyDescent="0.3">
      <c r="A21">
        <v>18</v>
      </c>
      <c r="B21" s="18">
        <v>1997</v>
      </c>
      <c r="C21" s="18">
        <v>113</v>
      </c>
      <c r="D21" s="3">
        <f t="shared" si="0"/>
        <v>108.38000000000002</v>
      </c>
      <c r="E21" s="3">
        <f t="shared" si="1"/>
        <v>2.7569258241744525</v>
      </c>
    </row>
    <row r="22" spans="1:5" x14ac:dyDescent="0.3">
      <c r="A22">
        <v>19</v>
      </c>
      <c r="B22" s="18">
        <v>1998</v>
      </c>
      <c r="C22" s="18">
        <v>112.7</v>
      </c>
      <c r="D22" s="3">
        <f t="shared" si="0"/>
        <v>108.88000000000002</v>
      </c>
      <c r="E22" s="3">
        <f t="shared" si="1"/>
        <v>2.9782545223670787</v>
      </c>
    </row>
    <row r="23" spans="1:5" x14ac:dyDescent="0.3">
      <c r="A23">
        <v>20</v>
      </c>
      <c r="B23" s="18">
        <v>1999</v>
      </c>
      <c r="C23" s="18">
        <v>106.5</v>
      </c>
      <c r="D23" s="3">
        <f t="shared" si="0"/>
        <v>109.42</v>
      </c>
      <c r="E23" s="3">
        <f t="shared" si="1"/>
        <v>3.2532445343072451</v>
      </c>
    </row>
    <row r="24" spans="1:5" x14ac:dyDescent="0.3">
      <c r="A24">
        <v>21</v>
      </c>
      <c r="B24" s="18">
        <v>2000</v>
      </c>
      <c r="C24" s="18">
        <v>112.60000000000001</v>
      </c>
      <c r="D24" s="3">
        <f t="shared" si="0"/>
        <v>109.85999999999999</v>
      </c>
      <c r="E24" s="3">
        <f t="shared" si="1"/>
        <v>2.8073902471868668</v>
      </c>
    </row>
    <row r="25" spans="1:5" x14ac:dyDescent="0.3">
      <c r="A25">
        <v>22</v>
      </c>
      <c r="B25" s="18">
        <v>2001</v>
      </c>
      <c r="C25" s="18">
        <v>111.8</v>
      </c>
      <c r="D25" s="3">
        <f t="shared" si="0"/>
        <v>110.75999999999999</v>
      </c>
      <c r="E25" s="3">
        <f t="shared" si="1"/>
        <v>2.9254879934807372</v>
      </c>
    </row>
    <row r="26" spans="1:5" x14ac:dyDescent="0.3">
      <c r="A26">
        <v>23</v>
      </c>
      <c r="B26" s="18">
        <v>2002</v>
      </c>
      <c r="C26" s="18">
        <v>116.10000000000001</v>
      </c>
      <c r="D26" s="3">
        <f t="shared" si="0"/>
        <v>111.32000000000001</v>
      </c>
      <c r="E26" s="3">
        <f t="shared" si="1"/>
        <v>2.9202191698569395</v>
      </c>
    </row>
    <row r="27" spans="1:5" x14ac:dyDescent="0.3">
      <c r="A27">
        <v>24</v>
      </c>
      <c r="B27" s="18">
        <v>2003</v>
      </c>
      <c r="C27" s="18">
        <v>117.9</v>
      </c>
      <c r="D27" s="3">
        <f t="shared" si="0"/>
        <v>111.94000000000001</v>
      </c>
      <c r="E27" s="3">
        <f t="shared" si="1"/>
        <v>2.9315388450436721</v>
      </c>
    </row>
    <row r="28" spans="1:5" x14ac:dyDescent="0.3">
      <c r="A28">
        <v>25</v>
      </c>
      <c r="B28" s="18">
        <v>2004</v>
      </c>
      <c r="C28" s="18">
        <v>116.60000000000001</v>
      </c>
      <c r="D28" s="3">
        <f t="shared" si="0"/>
        <v>112.98000000000002</v>
      </c>
      <c r="E28" s="3">
        <f t="shared" si="1"/>
        <v>3.3590951162478211</v>
      </c>
    </row>
    <row r="29" spans="1:5" x14ac:dyDescent="0.3">
      <c r="A29">
        <v>26</v>
      </c>
      <c r="B29" s="18">
        <v>2005</v>
      </c>
      <c r="C29" s="18">
        <v>112.5</v>
      </c>
      <c r="D29" s="3">
        <f t="shared" si="0"/>
        <v>115</v>
      </c>
      <c r="E29" s="3">
        <f t="shared" si="1"/>
        <v>3.0883005035132167</v>
      </c>
    </row>
    <row r="30" spans="1:5" x14ac:dyDescent="0.3">
      <c r="A30">
        <v>27</v>
      </c>
      <c r="B30" s="18">
        <v>2006</v>
      </c>
      <c r="C30" s="18">
        <v>117.3</v>
      </c>
      <c r="D30" s="3">
        <f t="shared" si="0"/>
        <v>114.98000000000002</v>
      </c>
      <c r="E30" s="3">
        <f t="shared" si="1"/>
        <v>3.1765641816276893</v>
      </c>
    </row>
    <row r="31" spans="1:5" x14ac:dyDescent="0.3">
      <c r="A31">
        <v>28</v>
      </c>
      <c r="B31" s="18">
        <v>2007</v>
      </c>
      <c r="C31" s="18">
        <v>110.9</v>
      </c>
      <c r="D31" s="3">
        <f t="shared" si="0"/>
        <v>116.08</v>
      </c>
      <c r="E31" s="3">
        <f t="shared" si="1"/>
        <v>3.2159228846475769</v>
      </c>
    </row>
    <row r="32" spans="1:5" x14ac:dyDescent="0.3">
      <c r="A32">
        <v>29</v>
      </c>
      <c r="B32" s="18">
        <v>2008</v>
      </c>
      <c r="C32" s="18">
        <v>114.60000000000001</v>
      </c>
      <c r="D32" s="3">
        <f t="shared" si="0"/>
        <v>115.04</v>
      </c>
      <c r="E32" s="3">
        <f t="shared" si="1"/>
        <v>3.2107569201046657</v>
      </c>
    </row>
    <row r="33" spans="1:5" x14ac:dyDescent="0.3">
      <c r="A33">
        <v>30</v>
      </c>
      <c r="B33" s="19">
        <v>2009</v>
      </c>
      <c r="C33" s="19"/>
      <c r="D33" s="22">
        <f t="shared" si="0"/>
        <v>114.38000000000002</v>
      </c>
      <c r="E33" s="22">
        <f t="shared" si="1"/>
        <v>2.3403760381613941</v>
      </c>
    </row>
  </sheetData>
  <pageMargins left="0.7" right="0.7" top="0.75" bottom="0.75" header="0.3" footer="0.3"/>
  <pageSetup scale="51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timeseries_questions</vt:lpstr>
      <vt:lpstr>Lagged</vt:lpstr>
      <vt:lpstr>Exp Smoothing</vt:lpstr>
      <vt:lpstr>Moving Average</vt:lpstr>
      <vt:lpstr>'Exp Smoothing'!Print_Area</vt:lpstr>
      <vt:lpstr>Lagged!Print_Area</vt:lpstr>
      <vt:lpstr>'Moving Average'!Print_Area</vt:lpstr>
      <vt:lpstr>timeseries_questions!Print_Area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Becky Matthews-pease</cp:lastModifiedBy>
  <cp:lastPrinted>2014-02-24T18:09:50Z</cp:lastPrinted>
  <dcterms:created xsi:type="dcterms:W3CDTF">2009-03-18T16:32:17Z</dcterms:created>
  <dcterms:modified xsi:type="dcterms:W3CDTF">2020-03-07T16:59:50Z</dcterms:modified>
</cp:coreProperties>
</file>