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ky\Documents\A-Grad School\MBC 638 M404-38291\Week 04\Assignments\"/>
    </mc:Choice>
  </mc:AlternateContent>
  <xr:revisionPtr revIDLastSave="0" documentId="13_ncr:1_{E31665BB-8E92-4B3E-9595-2E1FCF742936}" xr6:coauthVersionLast="44" xr6:coauthVersionMax="44" xr10:uidLastSave="{00000000-0000-0000-0000-000000000000}"/>
  <bookViews>
    <workbookView xWindow="6276" yWindow="300" windowWidth="12708" windowHeight="11556" xr2:uid="{00000000-000D-0000-FFFF-FFFF00000000}"/>
  </bookViews>
  <sheets>
    <sheet name="data_collection" sheetId="1" r:id="rId1"/>
    <sheet name="solution" sheetId="2" r:id="rId2"/>
    <sheet name="data_collection (2)" sheetId="3" r:id="rId3"/>
  </sheets>
  <definedNames>
    <definedName name="_xlnm.Print_Area" localSheetId="0">data_collection!$A$1:$F$44</definedName>
    <definedName name="_xlnm.Print_Area" localSheetId="2">'data_collection (2)'!$A$1:$F$48</definedName>
    <definedName name="_xlnm.Print_Area" localSheetId="1">solution!$A$1:$F$46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3" l="1"/>
  <c r="C30" i="3"/>
  <c r="C29" i="3"/>
  <c r="C28" i="3"/>
  <c r="C27" i="3"/>
  <c r="C26" i="3"/>
  <c r="C25" i="3"/>
  <c r="C24" i="3"/>
  <c r="C23" i="3"/>
  <c r="E15" i="3"/>
  <c r="E14" i="3"/>
  <c r="E13" i="3"/>
  <c r="D40" i="3"/>
  <c r="D38" i="3"/>
  <c r="D31" i="3"/>
  <c r="B31" i="3"/>
  <c r="D16" i="3"/>
  <c r="C16" i="3"/>
  <c r="B16" i="3"/>
  <c r="C31" i="3" l="1"/>
  <c r="E16" i="3"/>
  <c r="E13" i="2"/>
  <c r="E14" i="2"/>
  <c r="B15" i="2"/>
  <c r="C15" i="2"/>
  <c r="D15" i="2"/>
  <c r="B21" i="2"/>
  <c r="B22" i="2"/>
  <c r="B23" i="2"/>
  <c r="B24" i="2"/>
  <c r="B25" i="2"/>
  <c r="B26" i="2"/>
  <c r="B38" i="2"/>
  <c r="E15" i="2" l="1"/>
  <c r="B27" i="2"/>
  <c r="D36" i="1"/>
  <c r="D34" i="1"/>
  <c r="D27" i="1"/>
  <c r="C27" i="1"/>
  <c r="B27" i="1"/>
  <c r="D15" i="1"/>
  <c r="C15" i="1"/>
  <c r="B15" i="1"/>
  <c r="E15" i="1"/>
  <c r="C23" i="2" l="1"/>
  <c r="D23" i="2" s="1"/>
  <c r="C21" i="2"/>
  <c r="D21" i="2" s="1"/>
  <c r="C24" i="2"/>
  <c r="D24" i="2" s="1"/>
  <c r="C26" i="2"/>
  <c r="D26" i="2" s="1"/>
  <c r="C25" i="2"/>
  <c r="D25" i="2" s="1"/>
  <c r="C22" i="2"/>
  <c r="D22" i="2" s="1"/>
  <c r="D27" i="2" l="1"/>
</calcChain>
</file>

<file path=xl/sharedStrings.xml><?xml version="1.0" encoding="utf-8"?>
<sst xmlns="http://schemas.openxmlformats.org/spreadsheetml/2006/main" count="135" uniqueCount="68">
  <si>
    <t>Question:</t>
  </si>
  <si>
    <t>Data Collection:</t>
  </si>
  <si>
    <t>Summarize into a 2-way table:</t>
  </si>
  <si>
    <t>Totals</t>
  </si>
  <si>
    <t>Calculate observed and expected frequencies:</t>
  </si>
  <si>
    <t>f (observed)</t>
  </si>
  <si>
    <t>F (expected)</t>
  </si>
  <si>
    <t>(f-F)^2 / F</t>
  </si>
  <si>
    <t>&lt;--- N</t>
  </si>
  <si>
    <t>note: F(expected) = (f row total * f column total) / N</t>
  </si>
  <si>
    <t>&lt;--- chi-square</t>
  </si>
  <si>
    <t>Calculate degrees of freedom:</t>
  </si>
  <si>
    <t xml:space="preserve">df = (r-1) * (c-1) = </t>
  </si>
  <si>
    <t>Fail to reject Ho?</t>
  </si>
  <si>
    <t>Reject Ho?</t>
  </si>
  <si>
    <t>What does this mean?</t>
  </si>
  <si>
    <t>Pick an alpha = 0.05</t>
  </si>
  <si>
    <t>if p is low Ho must go</t>
  </si>
  <si>
    <t xml:space="preserve">p-value = </t>
  </si>
  <si>
    <t>Does gender determine what you will drink this morning?</t>
  </si>
  <si>
    <t>Is there a relationship between gender and type of hot morning beverage?</t>
  </si>
  <si>
    <r>
      <t>Or use Excel = CHISQ.DIST.RT(x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df)</t>
    </r>
  </si>
  <si>
    <t>Coffee</t>
  </si>
  <si>
    <t>Flavored beverage</t>
  </si>
  <si>
    <t>Tea</t>
  </si>
  <si>
    <t>Male</t>
  </si>
  <si>
    <t>Female</t>
  </si>
  <si>
    <t>Use Table E to find the p-value</t>
  </si>
  <si>
    <t>male/coffee</t>
  </si>
  <si>
    <t>male/flav</t>
  </si>
  <si>
    <t>male/tea</t>
  </si>
  <si>
    <t>female/coffee</t>
  </si>
  <si>
    <t>female/flav</t>
  </si>
  <si>
    <t>female/tea</t>
  </si>
  <si>
    <t>&lt;--This is your choice</t>
  </si>
  <si>
    <t>Ho:  _Variable 1_ and _Variable 2_ are independent</t>
  </si>
  <si>
    <t>Ha:  _Variable 1_ and _Variable 2_ are not independent</t>
  </si>
  <si>
    <t>969*809=783,921</t>
  </si>
  <si>
    <t>There appears to be a relationship.</t>
  </si>
  <si>
    <t>There is evidence that gender and type of beverage are not independent.</t>
  </si>
  <si>
    <t>pvalue is less than 0.05 alpha so we reject the null.</t>
  </si>
  <si>
    <t>YES</t>
  </si>
  <si>
    <t>this is really small…close to 0</t>
  </si>
  <si>
    <t>with probability = 0.005</t>
  </si>
  <si>
    <t>at df=2 table only goes to 10.597</t>
  </si>
  <si>
    <t>df = (r-1) * (c-1) = (2-1)*(3-1) = 2</t>
  </si>
  <si>
    <r>
      <t>Ha:  ________</t>
    </r>
    <r>
      <rPr>
        <b/>
        <u/>
        <sz val="11"/>
        <color theme="1"/>
        <rFont val="Calibri"/>
        <family val="2"/>
        <scheme val="minor"/>
      </rPr>
      <t>_gender</t>
    </r>
    <r>
      <rPr>
        <sz val="11"/>
        <color theme="1"/>
        <rFont val="Calibri"/>
        <family val="2"/>
        <scheme val="minor"/>
      </rPr>
      <t>_______ and ______</t>
    </r>
    <r>
      <rPr>
        <b/>
        <u/>
        <sz val="11"/>
        <color theme="1"/>
        <rFont val="Calibri"/>
        <family val="2"/>
        <scheme val="minor"/>
      </rPr>
      <t>_beverage type</t>
    </r>
    <r>
      <rPr>
        <sz val="11"/>
        <color theme="1"/>
        <rFont val="Calibri"/>
        <family val="2"/>
        <scheme val="minor"/>
      </rPr>
      <t>_______ are not independent</t>
    </r>
  </si>
  <si>
    <r>
      <t>Ho:  _____</t>
    </r>
    <r>
      <rPr>
        <b/>
        <u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____________ and _____</t>
    </r>
    <r>
      <rPr>
        <b/>
        <u/>
        <sz val="11"/>
        <color theme="1"/>
        <rFont val="Calibri"/>
        <family val="2"/>
        <scheme val="minor"/>
      </rPr>
      <t>beverage type</t>
    </r>
    <r>
      <rPr>
        <sz val="11"/>
        <color theme="1"/>
        <rFont val="Calibri"/>
        <family val="2"/>
        <scheme val="minor"/>
      </rPr>
      <t>________ are independent</t>
    </r>
  </si>
  <si>
    <t>Onsite</t>
  </si>
  <si>
    <t>Phone</t>
  </si>
  <si>
    <t>Skype</t>
  </si>
  <si>
    <t>Recruiter 1</t>
  </si>
  <si>
    <t>Recruiter 2</t>
  </si>
  <si>
    <t>Recruiter 3</t>
  </si>
  <si>
    <t>R1 Onsite</t>
  </si>
  <si>
    <t>R1 Phone</t>
  </si>
  <si>
    <t>R1 Skype</t>
  </si>
  <si>
    <t>R2 Onsite</t>
  </si>
  <si>
    <t>R2 Phone</t>
  </si>
  <si>
    <t>R2 Skype</t>
  </si>
  <si>
    <t>R3 Onsite</t>
  </si>
  <si>
    <t>R3 Phone</t>
  </si>
  <si>
    <t>R3 Skype</t>
  </si>
  <si>
    <t>4 Degrees of freedom</t>
  </si>
  <si>
    <t>Right</t>
  </si>
  <si>
    <t>pvalue would be 1.064</t>
  </si>
  <si>
    <t>Or, if using chi sq, between that and 7.779</t>
  </si>
  <si>
    <t>Either way, HO hypothesis 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</si>
</sst>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1" xfId="0" applyBorder="1"/>
    <xf numFmtId="0" fontId="4" fillId="0" borderId="0" xfId="0" applyFont="1" applyBorder="1"/>
    <xf numFmtId="0" fontId="0" fillId="0" borderId="3" xfId="0" applyBorder="1"/>
    <xf numFmtId="0" fontId="4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/>
    <xf numFmtId="0" fontId="6" fillId="2" borderId="10" xfId="0" applyFont="1" applyFill="1" applyBorder="1"/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6" fillId="2" borderId="0" xfId="0" applyFont="1" applyFill="1"/>
    <xf numFmtId="0" fontId="6" fillId="2" borderId="14" xfId="0" applyFont="1" applyFill="1" applyBorder="1"/>
    <xf numFmtId="0" fontId="6" fillId="2" borderId="15" xfId="0" applyFont="1" applyFill="1" applyBorder="1"/>
    <xf numFmtId="0" fontId="6" fillId="2" borderId="16" xfId="0" applyFont="1" applyFill="1" applyBorder="1"/>
    <xf numFmtId="0" fontId="6" fillId="2" borderId="17" xfId="0" applyFont="1" applyFill="1" applyBorder="1"/>
    <xf numFmtId="0" fontId="7" fillId="0" borderId="0" xfId="0" applyFont="1" applyAlignment="1">
      <alignment horizontal="center"/>
    </xf>
    <xf numFmtId="164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0" fillId="0" borderId="17" xfId="0" applyBorder="1"/>
    <xf numFmtId="2" fontId="1" fillId="2" borderId="0" xfId="0" applyNumberFormat="1" applyFont="1" applyFill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/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7" xfId="0" applyBorder="1"/>
    <xf numFmtId="0" fontId="0" fillId="0" borderId="19" xfId="0" applyBorder="1"/>
    <xf numFmtId="2" fontId="0" fillId="3" borderId="0" xfId="0" applyNumberFormat="1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"/>
  <sheetViews>
    <sheetView tabSelected="1" topLeftCell="A19" workbookViewId="0">
      <selection activeCell="A32" sqref="A32"/>
    </sheetView>
  </sheetViews>
  <sheetFormatPr defaultRowHeight="14.4" x14ac:dyDescent="0.3"/>
  <cols>
    <col min="1" max="1" width="14.5546875" customWidth="1"/>
    <col min="2" max="2" width="11.5546875" customWidth="1"/>
    <col min="3" max="3" width="19.33203125" customWidth="1"/>
    <col min="4" max="4" width="14.44140625" customWidth="1"/>
    <col min="5" max="5" width="11.6640625" customWidth="1"/>
    <col min="6" max="6" width="13.5546875" customWidth="1"/>
    <col min="7" max="7" width="11.33203125" customWidth="1"/>
  </cols>
  <sheetData>
    <row r="1" spans="1:6" x14ac:dyDescent="0.3">
      <c r="A1" s="1" t="s">
        <v>0</v>
      </c>
    </row>
    <row r="2" spans="1:6" ht="18" x14ac:dyDescent="0.35">
      <c r="A2" s="2" t="s">
        <v>19</v>
      </c>
    </row>
    <row r="3" spans="1:6" x14ac:dyDescent="0.3">
      <c r="A3" t="s">
        <v>20</v>
      </c>
    </row>
    <row r="5" spans="1:6" x14ac:dyDescent="0.3">
      <c r="A5" t="s">
        <v>35</v>
      </c>
    </row>
    <row r="6" spans="1:6" ht="34.5" customHeight="1" x14ac:dyDescent="0.3">
      <c r="A6" t="s">
        <v>36</v>
      </c>
    </row>
    <row r="7" spans="1:6" ht="9" customHeight="1" x14ac:dyDescent="0.3"/>
    <row r="8" spans="1:6" x14ac:dyDescent="0.3">
      <c r="A8" s="5" t="s">
        <v>1</v>
      </c>
    </row>
    <row r="9" spans="1:6" ht="9.75" customHeight="1" x14ac:dyDescent="0.3"/>
    <row r="10" spans="1:6" x14ac:dyDescent="0.3">
      <c r="A10" s="7" t="s">
        <v>2</v>
      </c>
    </row>
    <row r="11" spans="1:6" ht="9" customHeight="1" x14ac:dyDescent="0.3"/>
    <row r="12" spans="1:6" x14ac:dyDescent="0.3">
      <c r="A12" s="6"/>
      <c r="B12" s="12" t="s">
        <v>22</v>
      </c>
      <c r="C12" s="12" t="s">
        <v>23</v>
      </c>
      <c r="D12" s="12" t="s">
        <v>24</v>
      </c>
      <c r="E12" s="10" t="s">
        <v>3</v>
      </c>
    </row>
    <row r="13" spans="1:6" x14ac:dyDescent="0.3">
      <c r="A13" s="14" t="s">
        <v>25</v>
      </c>
      <c r="B13" s="21">
        <v>610</v>
      </c>
      <c r="C13" s="21">
        <v>220</v>
      </c>
      <c r="D13" s="21">
        <v>140</v>
      </c>
      <c r="E13" s="23">
        <v>970</v>
      </c>
    </row>
    <row r="14" spans="1:6" ht="15" thickBot="1" x14ac:dyDescent="0.35">
      <c r="A14" s="15" t="s">
        <v>26</v>
      </c>
      <c r="B14" s="22">
        <v>200</v>
      </c>
      <c r="C14" s="22">
        <v>375</v>
      </c>
      <c r="D14" s="22">
        <v>175</v>
      </c>
      <c r="E14" s="23">
        <v>750</v>
      </c>
    </row>
    <row r="15" spans="1:6" ht="15" thickBot="1" x14ac:dyDescent="0.35">
      <c r="A15" s="11" t="s">
        <v>3</v>
      </c>
      <c r="B15" s="8">
        <f>SUM(B13:B14)</f>
        <v>810</v>
      </c>
      <c r="C15" s="8">
        <f>SUM(C13:C14)</f>
        <v>595</v>
      </c>
      <c r="D15" s="8">
        <f>SUM(D13:D14)</f>
        <v>315</v>
      </c>
      <c r="E15" s="20">
        <f>SUM(E13:E14)</f>
        <v>1720</v>
      </c>
      <c r="F15" t="s">
        <v>8</v>
      </c>
    </row>
    <row r="16" spans="1:6" ht="8.25" customHeight="1" x14ac:dyDescent="0.3"/>
    <row r="17" spans="1:6" ht="8.25" customHeight="1" x14ac:dyDescent="0.3"/>
    <row r="18" spans="1:6" x14ac:dyDescent="0.3">
      <c r="A18" s="7" t="s">
        <v>4</v>
      </c>
      <c r="B18" s="7"/>
      <c r="C18" s="7"/>
      <c r="D18" s="7"/>
    </row>
    <row r="19" spans="1:6" ht="8.25" customHeight="1" x14ac:dyDescent="0.3">
      <c r="A19" s="7"/>
      <c r="B19" s="7"/>
      <c r="C19" s="7"/>
      <c r="D19" s="7"/>
    </row>
    <row r="20" spans="1:6" x14ac:dyDescent="0.3">
      <c r="A20" s="6"/>
      <c r="B20" s="12" t="s">
        <v>5</v>
      </c>
      <c r="C20" s="12" t="s">
        <v>6</v>
      </c>
      <c r="D20" s="13" t="s">
        <v>7</v>
      </c>
    </row>
    <row r="21" spans="1:6" x14ac:dyDescent="0.3">
      <c r="A21" s="3" t="s">
        <v>28</v>
      </c>
      <c r="B21" s="21">
        <v>610</v>
      </c>
      <c r="C21" s="8">
        <v>465.8</v>
      </c>
      <c r="D21">
        <v>44.64</v>
      </c>
    </row>
    <row r="22" spans="1:6" x14ac:dyDescent="0.3">
      <c r="A22" s="3" t="s">
        <v>29</v>
      </c>
      <c r="B22" s="21">
        <v>220</v>
      </c>
      <c r="C22" s="8">
        <v>335.6</v>
      </c>
      <c r="D22">
        <v>39.82</v>
      </c>
    </row>
    <row r="23" spans="1:6" x14ac:dyDescent="0.3">
      <c r="A23" s="3" t="s">
        <v>30</v>
      </c>
      <c r="B23" s="21">
        <v>140</v>
      </c>
      <c r="C23" s="8">
        <v>177.65</v>
      </c>
      <c r="D23">
        <v>7.98</v>
      </c>
    </row>
    <row r="24" spans="1:6" x14ac:dyDescent="0.3">
      <c r="A24" s="3" t="s">
        <v>31</v>
      </c>
      <c r="B24" s="22">
        <v>200</v>
      </c>
      <c r="C24" s="8">
        <v>353.2</v>
      </c>
      <c r="D24">
        <v>66.45</v>
      </c>
    </row>
    <row r="25" spans="1:6" x14ac:dyDescent="0.3">
      <c r="A25" s="3" t="s">
        <v>32</v>
      </c>
      <c r="B25" s="22">
        <v>375</v>
      </c>
      <c r="C25" s="8">
        <v>259.45</v>
      </c>
      <c r="D25">
        <v>51.46</v>
      </c>
    </row>
    <row r="26" spans="1:6" x14ac:dyDescent="0.3">
      <c r="A26" s="6" t="s">
        <v>33</v>
      </c>
      <c r="B26" s="22">
        <v>175</v>
      </c>
      <c r="C26" s="9">
        <v>137.35</v>
      </c>
      <c r="D26" s="4">
        <v>10.32</v>
      </c>
    </row>
    <row r="27" spans="1:6" x14ac:dyDescent="0.3">
      <c r="A27" s="11" t="s">
        <v>3</v>
      </c>
      <c r="B27" s="8">
        <f>SUM(B21:B26)</f>
        <v>1720</v>
      </c>
      <c r="C27" s="8">
        <f>SUM(C21:C26)</f>
        <v>1729.05</v>
      </c>
      <c r="D27">
        <f>SUM(D21:D26)</f>
        <v>220.67000000000002</v>
      </c>
      <c r="E27" t="s">
        <v>10</v>
      </c>
    </row>
    <row r="28" spans="1:6" ht="10.5" customHeight="1" x14ac:dyDescent="0.3"/>
    <row r="29" spans="1:6" x14ac:dyDescent="0.3">
      <c r="A29" t="s">
        <v>9</v>
      </c>
      <c r="F29">
        <v>13</v>
      </c>
    </row>
    <row r="30" spans="1:6" ht="9.75" customHeight="1" x14ac:dyDescent="0.3"/>
    <row r="31" spans="1:6" x14ac:dyDescent="0.3">
      <c r="A31" s="7" t="s">
        <v>11</v>
      </c>
    </row>
    <row r="32" spans="1:6" x14ac:dyDescent="0.3">
      <c r="A32" s="16" t="s">
        <v>12</v>
      </c>
      <c r="C32" t="s">
        <v>37</v>
      </c>
    </row>
    <row r="33" spans="1:4" x14ac:dyDescent="0.3">
      <c r="A33" s="16"/>
    </row>
    <row r="34" spans="1:4" x14ac:dyDescent="0.3">
      <c r="A34" s="18" t="s">
        <v>16</v>
      </c>
      <c r="B34" s="19"/>
      <c r="C34" t="s">
        <v>34</v>
      </c>
      <c r="D34">
        <f>_xlfn.CHISQ.DIST.RT(220.67,783921)</f>
        <v>1</v>
      </c>
    </row>
    <row r="35" spans="1:4" x14ac:dyDescent="0.3">
      <c r="A35" t="s">
        <v>27</v>
      </c>
    </row>
    <row r="36" spans="1:4" ht="16.2" x14ac:dyDescent="0.3">
      <c r="A36" t="s">
        <v>21</v>
      </c>
      <c r="D36" s="24">
        <f>_xlfn.CHISQ.DIST.RT(783921,220.67)</f>
        <v>0</v>
      </c>
    </row>
    <row r="37" spans="1:4" x14ac:dyDescent="0.3">
      <c r="A37" s="17" t="s">
        <v>18</v>
      </c>
      <c r="B37">
        <v>1</v>
      </c>
    </row>
    <row r="39" spans="1:4" x14ac:dyDescent="0.3">
      <c r="A39" s="1" t="s">
        <v>17</v>
      </c>
    </row>
    <row r="40" spans="1:4" x14ac:dyDescent="0.3">
      <c r="A40" t="s">
        <v>14</v>
      </c>
    </row>
    <row r="41" spans="1:4" x14ac:dyDescent="0.3">
      <c r="A41" t="s">
        <v>13</v>
      </c>
    </row>
    <row r="42" spans="1:4" x14ac:dyDescent="0.3">
      <c r="A42" t="s">
        <v>15</v>
      </c>
    </row>
  </sheetData>
  <printOptions gridLines="1"/>
  <pageMargins left="0.7" right="0.7" top="0.25" bottom="0.2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25E2-EEAA-4C34-8ECE-B2295C46FABC}">
  <sheetPr>
    <pageSetUpPr fitToPage="1"/>
  </sheetPr>
  <dimension ref="A1:F46"/>
  <sheetViews>
    <sheetView topLeftCell="A13" workbookViewId="0">
      <selection activeCell="B38" sqref="B38"/>
    </sheetView>
  </sheetViews>
  <sheetFormatPr defaultRowHeight="14.4" x14ac:dyDescent="0.3"/>
  <cols>
    <col min="1" max="2" width="14.5546875" customWidth="1"/>
    <col min="3" max="3" width="19.109375" customWidth="1"/>
    <col min="4" max="4" width="12.6640625" customWidth="1"/>
    <col min="5" max="5" width="16.109375" customWidth="1"/>
    <col min="6" max="6" width="13.5546875" customWidth="1"/>
    <col min="7" max="7" width="11.33203125" customWidth="1"/>
  </cols>
  <sheetData>
    <row r="1" spans="1:6" x14ac:dyDescent="0.3">
      <c r="A1" s="1" t="s">
        <v>0</v>
      </c>
    </row>
    <row r="2" spans="1:6" ht="18" x14ac:dyDescent="0.35">
      <c r="A2" s="2" t="s">
        <v>19</v>
      </c>
    </row>
    <row r="3" spans="1:6" x14ac:dyDescent="0.3">
      <c r="A3" t="s">
        <v>20</v>
      </c>
    </row>
    <row r="5" spans="1:6" x14ac:dyDescent="0.3">
      <c r="A5" t="s">
        <v>47</v>
      </c>
    </row>
    <row r="6" spans="1:6" ht="34.5" customHeight="1" x14ac:dyDescent="0.3">
      <c r="A6" t="s">
        <v>46</v>
      </c>
    </row>
    <row r="7" spans="1:6" ht="9" customHeight="1" x14ac:dyDescent="0.3"/>
    <row r="8" spans="1:6" x14ac:dyDescent="0.3">
      <c r="A8" s="7" t="s">
        <v>1</v>
      </c>
    </row>
    <row r="9" spans="1:6" ht="9.75" customHeight="1" x14ac:dyDescent="0.3"/>
    <row r="10" spans="1:6" x14ac:dyDescent="0.3">
      <c r="A10" s="7" t="s">
        <v>2</v>
      </c>
    </row>
    <row r="11" spans="1:6" ht="9" customHeight="1" x14ac:dyDescent="0.3"/>
    <row r="12" spans="1:6" x14ac:dyDescent="0.3">
      <c r="A12" s="6"/>
      <c r="B12" s="12" t="s">
        <v>22</v>
      </c>
      <c r="C12" s="12" t="s">
        <v>23</v>
      </c>
      <c r="D12" s="12" t="s">
        <v>24</v>
      </c>
      <c r="E12" s="10" t="s">
        <v>3</v>
      </c>
    </row>
    <row r="13" spans="1:6" x14ac:dyDescent="0.3">
      <c r="A13" s="14" t="s">
        <v>25</v>
      </c>
      <c r="B13" s="21">
        <v>610</v>
      </c>
      <c r="C13" s="21">
        <v>220</v>
      </c>
      <c r="D13" s="21">
        <v>140</v>
      </c>
      <c r="E13">
        <f>SUM(B13:D13)</f>
        <v>970</v>
      </c>
    </row>
    <row r="14" spans="1:6" ht="15" thickBot="1" x14ac:dyDescent="0.35">
      <c r="A14" s="15" t="s">
        <v>26</v>
      </c>
      <c r="B14" s="22">
        <v>200</v>
      </c>
      <c r="C14" s="22">
        <v>375</v>
      </c>
      <c r="D14" s="22">
        <v>175</v>
      </c>
      <c r="E14">
        <f>SUM(B14:D14)</f>
        <v>750</v>
      </c>
    </row>
    <row r="15" spans="1:6" ht="15" thickBot="1" x14ac:dyDescent="0.35">
      <c r="A15" s="11" t="s">
        <v>3</v>
      </c>
      <c r="B15" s="8">
        <f>SUM(B13:B14)</f>
        <v>810</v>
      </c>
      <c r="C15" s="8">
        <f>SUM(C13:C14)</f>
        <v>595</v>
      </c>
      <c r="D15" s="8">
        <f>SUM(D13:D14)</f>
        <v>315</v>
      </c>
      <c r="E15" s="20">
        <f>SUM(E13:E14)</f>
        <v>1720</v>
      </c>
      <c r="F15" t="s">
        <v>8</v>
      </c>
    </row>
    <row r="16" spans="1:6" ht="8.25" customHeight="1" x14ac:dyDescent="0.3"/>
    <row r="17" spans="1:5" ht="8.25" customHeight="1" x14ac:dyDescent="0.3"/>
    <row r="18" spans="1:5" x14ac:dyDescent="0.3">
      <c r="A18" s="7" t="s">
        <v>4</v>
      </c>
      <c r="B18" s="7"/>
      <c r="C18" s="7"/>
      <c r="D18" s="7"/>
    </row>
    <row r="19" spans="1:5" ht="8.25" customHeight="1" x14ac:dyDescent="0.3">
      <c r="A19" s="7"/>
      <c r="B19" s="7"/>
      <c r="C19" s="7"/>
      <c r="D19" s="7"/>
    </row>
    <row r="20" spans="1:5" x14ac:dyDescent="0.3">
      <c r="A20" s="6"/>
      <c r="B20" s="12" t="s">
        <v>5</v>
      </c>
      <c r="C20" s="12" t="s">
        <v>6</v>
      </c>
      <c r="D20" s="13" t="s">
        <v>7</v>
      </c>
    </row>
    <row r="21" spans="1:5" x14ac:dyDescent="0.3">
      <c r="A21" s="3" t="s">
        <v>28</v>
      </c>
      <c r="B21" s="21">
        <f>B13</f>
        <v>610</v>
      </c>
      <c r="C21" s="44">
        <f>E13*B15/E15</f>
        <v>456.80232558139534</v>
      </c>
      <c r="D21" s="43">
        <f t="shared" ref="D21:D26" si="0">((B21-C21)^2)/C21</f>
        <v>51.377863318445122</v>
      </c>
    </row>
    <row r="22" spans="1:5" x14ac:dyDescent="0.3">
      <c r="A22" s="3" t="s">
        <v>29</v>
      </c>
      <c r="B22" s="21">
        <f>C13</f>
        <v>220</v>
      </c>
      <c r="C22" s="44">
        <f>E13*C15/E15</f>
        <v>335.55232558139534</v>
      </c>
      <c r="D22" s="43">
        <f t="shared" si="0"/>
        <v>39.792124593783804</v>
      </c>
    </row>
    <row r="23" spans="1:5" x14ac:dyDescent="0.3">
      <c r="A23" s="3" t="s">
        <v>30</v>
      </c>
      <c r="B23" s="21">
        <f>D13</f>
        <v>140</v>
      </c>
      <c r="C23" s="44">
        <f>E13*D15/E15</f>
        <v>177.6453488372093</v>
      </c>
      <c r="D23" s="43">
        <f t="shared" si="0"/>
        <v>7.9775366951703548</v>
      </c>
    </row>
    <row r="24" spans="1:5" x14ac:dyDescent="0.3">
      <c r="A24" s="3" t="s">
        <v>31</v>
      </c>
      <c r="B24" s="21">
        <f>B14</f>
        <v>200</v>
      </c>
      <c r="C24" s="44">
        <f>E14*B15/E15</f>
        <v>353.19767441860466</v>
      </c>
      <c r="D24" s="43">
        <f t="shared" si="0"/>
        <v>66.448703225189021</v>
      </c>
    </row>
    <row r="25" spans="1:5" x14ac:dyDescent="0.3">
      <c r="A25" s="3" t="s">
        <v>32</v>
      </c>
      <c r="B25" s="21">
        <f>C14</f>
        <v>375</v>
      </c>
      <c r="C25" s="44">
        <f>E14*C15/E15</f>
        <v>259.44767441860466</v>
      </c>
      <c r="D25" s="43">
        <f t="shared" si="0"/>
        <v>51.46448114129371</v>
      </c>
    </row>
    <row r="26" spans="1:5" x14ac:dyDescent="0.3">
      <c r="A26" s="6" t="s">
        <v>33</v>
      </c>
      <c r="B26" s="22">
        <f>D14</f>
        <v>175</v>
      </c>
      <c r="C26" s="42">
        <f>E14*D15/E15</f>
        <v>137.3546511627907</v>
      </c>
      <c r="D26" s="41">
        <f t="shared" si="0"/>
        <v>10.317614125753659</v>
      </c>
    </row>
    <row r="27" spans="1:5" x14ac:dyDescent="0.3">
      <c r="A27" s="11" t="s">
        <v>3</v>
      </c>
      <c r="B27" s="21">
        <f>SUM(B21:B26)</f>
        <v>1720</v>
      </c>
      <c r="C27" s="21"/>
      <c r="D27" s="40">
        <f>SUM(D21:D26)</f>
        <v>227.37832309963565</v>
      </c>
      <c r="E27" t="s">
        <v>10</v>
      </c>
    </row>
    <row r="28" spans="1:5" ht="10.5" customHeight="1" x14ac:dyDescent="0.3"/>
    <row r="29" spans="1:5" x14ac:dyDescent="0.3">
      <c r="A29" t="s">
        <v>9</v>
      </c>
    </row>
    <row r="30" spans="1:5" ht="9.75" customHeight="1" x14ac:dyDescent="0.3"/>
    <row r="31" spans="1:5" x14ac:dyDescent="0.3">
      <c r="A31" s="7" t="s">
        <v>11</v>
      </c>
    </row>
    <row r="32" spans="1:5" x14ac:dyDescent="0.3">
      <c r="A32" s="16" t="s">
        <v>45</v>
      </c>
      <c r="C32">
        <v>4</v>
      </c>
    </row>
    <row r="33" spans="1:5" x14ac:dyDescent="0.3">
      <c r="A33" s="16"/>
    </row>
    <row r="34" spans="1:5" ht="15" thickBot="1" x14ac:dyDescent="0.35">
      <c r="A34" s="18" t="s">
        <v>16</v>
      </c>
      <c r="B34" s="19"/>
      <c r="C34" t="s">
        <v>34</v>
      </c>
    </row>
    <row r="35" spans="1:5" x14ac:dyDescent="0.3">
      <c r="A35" t="s">
        <v>27</v>
      </c>
      <c r="D35" s="39" t="s">
        <v>44</v>
      </c>
      <c r="E35" s="38"/>
    </row>
    <row r="36" spans="1:5" ht="15" thickBot="1" x14ac:dyDescent="0.35">
      <c r="D36" s="37" t="s">
        <v>43</v>
      </c>
      <c r="E36" s="36"/>
    </row>
    <row r="37" spans="1:5" ht="16.2" x14ac:dyDescent="0.3">
      <c r="A37" t="s">
        <v>21</v>
      </c>
    </row>
    <row r="38" spans="1:5" x14ac:dyDescent="0.3">
      <c r="A38" s="17" t="s">
        <v>18</v>
      </c>
      <c r="B38" s="35">
        <f>_xlfn.CHISQ.DIST.RT(227.38, 2)</f>
        <v>4.2175510922191576E-50</v>
      </c>
      <c r="C38" t="s">
        <v>42</v>
      </c>
    </row>
    <row r="40" spans="1:5" x14ac:dyDescent="0.3">
      <c r="A40" s="1" t="s">
        <v>17</v>
      </c>
    </row>
    <row r="41" spans="1:5" x14ac:dyDescent="0.3">
      <c r="A41" t="s">
        <v>14</v>
      </c>
      <c r="B41" s="34" t="s">
        <v>41</v>
      </c>
    </row>
    <row r="42" spans="1:5" x14ac:dyDescent="0.3">
      <c r="A42" t="s">
        <v>13</v>
      </c>
    </row>
    <row r="43" spans="1:5" ht="15" thickBot="1" x14ac:dyDescent="0.35">
      <c r="A43" t="s">
        <v>15</v>
      </c>
    </row>
    <row r="44" spans="1:5" x14ac:dyDescent="0.3">
      <c r="A44" s="33" t="s">
        <v>40</v>
      </c>
      <c r="B44" s="32"/>
      <c r="C44" s="32"/>
      <c r="D44" s="32"/>
      <c r="E44" s="31"/>
    </row>
    <row r="45" spans="1:5" x14ac:dyDescent="0.3">
      <c r="A45" s="30" t="s">
        <v>39</v>
      </c>
      <c r="B45" s="29"/>
      <c r="C45" s="29"/>
      <c r="D45" s="29"/>
      <c r="E45" s="28"/>
    </row>
    <row r="46" spans="1:5" ht="15" thickBot="1" x14ac:dyDescent="0.35">
      <c r="A46" s="27" t="s">
        <v>38</v>
      </c>
      <c r="B46" s="26"/>
      <c r="C46" s="26"/>
      <c r="D46" s="26"/>
      <c r="E46" s="25"/>
    </row>
  </sheetData>
  <printOptions gridLines="1"/>
  <pageMargins left="0.7" right="0.7" top="0.25" bottom="0.2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B84D-22E4-4B5C-8D07-04D4B612F69E}">
  <sheetPr>
    <pageSetUpPr fitToPage="1"/>
  </sheetPr>
  <dimension ref="A1:F46"/>
  <sheetViews>
    <sheetView topLeftCell="A19" workbookViewId="0">
      <selection activeCell="A9" sqref="A9:XFD9"/>
    </sheetView>
  </sheetViews>
  <sheetFormatPr defaultRowHeight="14.4" x14ac:dyDescent="0.3"/>
  <cols>
    <col min="1" max="1" width="14.5546875" customWidth="1"/>
    <col min="2" max="2" width="11.5546875" customWidth="1"/>
    <col min="3" max="3" width="19.33203125" customWidth="1"/>
    <col min="4" max="4" width="14.44140625" customWidth="1"/>
    <col min="5" max="5" width="11.6640625" customWidth="1"/>
    <col min="6" max="6" width="13.5546875" customWidth="1"/>
    <col min="7" max="7" width="11.33203125" customWidth="1"/>
  </cols>
  <sheetData>
    <row r="1" spans="1:6" x14ac:dyDescent="0.3">
      <c r="A1" s="1" t="s">
        <v>0</v>
      </c>
    </row>
    <row r="2" spans="1:6" ht="18" x14ac:dyDescent="0.35">
      <c r="A2" s="2" t="s">
        <v>19</v>
      </c>
    </row>
    <row r="3" spans="1:6" x14ac:dyDescent="0.3">
      <c r="A3" t="s">
        <v>20</v>
      </c>
    </row>
    <row r="5" spans="1:6" x14ac:dyDescent="0.3">
      <c r="A5" t="s">
        <v>35</v>
      </c>
    </row>
    <row r="6" spans="1:6" ht="34.5" customHeight="1" x14ac:dyDescent="0.3">
      <c r="A6" t="s">
        <v>36</v>
      </c>
    </row>
    <row r="7" spans="1:6" ht="9" customHeight="1" x14ac:dyDescent="0.3"/>
    <row r="8" spans="1:6" x14ac:dyDescent="0.3">
      <c r="A8" s="5" t="s">
        <v>1</v>
      </c>
    </row>
    <row r="9" spans="1:6" ht="9.75" customHeight="1" x14ac:dyDescent="0.3"/>
    <row r="10" spans="1:6" x14ac:dyDescent="0.3">
      <c r="A10" s="7" t="s">
        <v>2</v>
      </c>
    </row>
    <row r="11" spans="1:6" ht="9" customHeight="1" x14ac:dyDescent="0.3"/>
    <row r="12" spans="1:6" x14ac:dyDescent="0.3">
      <c r="A12" s="6"/>
      <c r="B12" s="12" t="s">
        <v>51</v>
      </c>
      <c r="C12" s="12" t="s">
        <v>52</v>
      </c>
      <c r="D12" s="12" t="s">
        <v>53</v>
      </c>
      <c r="E12" s="46" t="s">
        <v>3</v>
      </c>
    </row>
    <row r="13" spans="1:6" x14ac:dyDescent="0.3">
      <c r="A13" s="14" t="s">
        <v>48</v>
      </c>
      <c r="B13" s="21">
        <v>13.1</v>
      </c>
      <c r="C13" s="21">
        <v>21</v>
      </c>
      <c r="D13" s="21">
        <v>19.7</v>
      </c>
      <c r="E13" s="23">
        <f>SUM(B13:D13)</f>
        <v>53.8</v>
      </c>
    </row>
    <row r="14" spans="1:6" x14ac:dyDescent="0.3">
      <c r="A14" s="14" t="s">
        <v>49</v>
      </c>
      <c r="B14" s="21">
        <v>14.1</v>
      </c>
      <c r="C14" s="21">
        <v>10.6</v>
      </c>
      <c r="D14" s="21">
        <v>9</v>
      </c>
      <c r="E14" s="23">
        <f>SUM(B14:D14)</f>
        <v>33.700000000000003</v>
      </c>
    </row>
    <row r="15" spans="1:6" ht="15" thickBot="1" x14ac:dyDescent="0.35">
      <c r="A15" s="15" t="s">
        <v>50</v>
      </c>
      <c r="B15" s="22">
        <v>12</v>
      </c>
      <c r="C15" s="22">
        <v>14</v>
      </c>
      <c r="D15" s="22">
        <v>15.8</v>
      </c>
      <c r="E15" s="23">
        <f>SUM(B15:D15)</f>
        <v>41.8</v>
      </c>
    </row>
    <row r="16" spans="1:6" ht="15" thickBot="1" x14ac:dyDescent="0.35">
      <c r="A16" s="11" t="s">
        <v>3</v>
      </c>
      <c r="B16" s="21">
        <f>SUM(B13:B15)</f>
        <v>39.200000000000003</v>
      </c>
      <c r="C16" s="21">
        <f>SUM(C13:C15)</f>
        <v>45.6</v>
      </c>
      <c r="D16" s="21">
        <f>SUM(D13:D15)</f>
        <v>44.5</v>
      </c>
      <c r="E16" s="45">
        <f>SUM(E13:E15)</f>
        <v>129.30000000000001</v>
      </c>
      <c r="F16" t="s">
        <v>8</v>
      </c>
    </row>
    <row r="17" spans="1:5" ht="8.25" customHeight="1" x14ac:dyDescent="0.3"/>
    <row r="18" spans="1:5" ht="8.25" customHeight="1" x14ac:dyDescent="0.3"/>
    <row r="19" spans="1:5" x14ac:dyDescent="0.3">
      <c r="A19" s="7" t="s">
        <v>4</v>
      </c>
      <c r="B19" s="7"/>
      <c r="C19" s="7"/>
      <c r="D19" s="7"/>
    </row>
    <row r="20" spans="1:5" ht="8.25" customHeight="1" x14ac:dyDescent="0.3">
      <c r="A20" s="7"/>
      <c r="B20" s="7"/>
      <c r="C20" s="7"/>
      <c r="D20" s="7"/>
    </row>
    <row r="21" spans="1:5" x14ac:dyDescent="0.3">
      <c r="A21" s="47"/>
      <c r="B21" s="48" t="s">
        <v>5</v>
      </c>
      <c r="C21" s="48" t="s">
        <v>6</v>
      </c>
      <c r="D21" s="48" t="s">
        <v>7</v>
      </c>
    </row>
    <row r="22" spans="1:5" x14ac:dyDescent="0.3">
      <c r="A22" s="47" t="s">
        <v>54</v>
      </c>
      <c r="B22" s="49">
        <v>13.1</v>
      </c>
      <c r="C22" s="47">
        <v>16.3</v>
      </c>
      <c r="D22" s="47">
        <v>7.9195668986852333E-2</v>
      </c>
    </row>
    <row r="23" spans="1:5" x14ac:dyDescent="0.3">
      <c r="A23" s="47" t="s">
        <v>55</v>
      </c>
      <c r="B23" s="49">
        <v>14.1</v>
      </c>
      <c r="C23" s="47">
        <f>B16*E14/E16</f>
        <v>10.216860015467905</v>
      </c>
      <c r="D23" s="47">
        <v>0.11661853162777971</v>
      </c>
    </row>
    <row r="24" spans="1:5" x14ac:dyDescent="0.3">
      <c r="A24" s="47" t="s">
        <v>56</v>
      </c>
      <c r="B24" s="49">
        <v>12</v>
      </c>
      <c r="C24" s="47">
        <f>B16*E15/E16</f>
        <v>12.672544470224283</v>
      </c>
      <c r="D24" s="47">
        <v>3.4981907535132349E-3</v>
      </c>
    </row>
    <row r="25" spans="1:5" x14ac:dyDescent="0.3">
      <c r="A25" s="47" t="s">
        <v>57</v>
      </c>
      <c r="B25" s="49">
        <v>21</v>
      </c>
      <c r="C25" s="47">
        <f>C16*E13/E16</f>
        <v>18.973549883990717</v>
      </c>
      <c r="D25" s="47">
        <v>3.1759474653318139E-2</v>
      </c>
    </row>
    <row r="26" spans="1:5" x14ac:dyDescent="0.3">
      <c r="A26" s="47" t="s">
        <v>58</v>
      </c>
      <c r="B26" s="49">
        <v>10.6</v>
      </c>
      <c r="C26" s="47">
        <f>45.6*E14/E16</f>
        <v>11.884918793503481</v>
      </c>
      <c r="D26" s="47">
        <v>1.2768880942756697E-2</v>
      </c>
    </row>
    <row r="27" spans="1:5" x14ac:dyDescent="0.3">
      <c r="A27" s="47" t="s">
        <v>59</v>
      </c>
      <c r="B27" s="49">
        <v>14</v>
      </c>
      <c r="C27" s="47">
        <f>45.6*E15/E16</f>
        <v>14.741531322505798</v>
      </c>
      <c r="D27" s="47">
        <v>4.2526581767764748E-3</v>
      </c>
    </row>
    <row r="28" spans="1:5" x14ac:dyDescent="0.3">
      <c r="A28" s="47" t="s">
        <v>60</v>
      </c>
      <c r="B28" s="49">
        <v>19.7</v>
      </c>
      <c r="C28" s="47">
        <f>44.5*E13/E16</f>
        <v>18.515854601701466</v>
      </c>
      <c r="D28" s="47">
        <v>1.0844550072015397E-2</v>
      </c>
    </row>
    <row r="29" spans="1:5" x14ac:dyDescent="0.3">
      <c r="A29" s="47" t="s">
        <v>61</v>
      </c>
      <c r="B29" s="49">
        <v>9</v>
      </c>
      <c r="C29" s="47">
        <f>44.5*E14/E16</f>
        <v>11.598221191028616</v>
      </c>
      <c r="D29" s="47">
        <v>5.2210002764966415E-2</v>
      </c>
    </row>
    <row r="30" spans="1:5" ht="15" thickBot="1" x14ac:dyDescent="0.35">
      <c r="A30" s="47" t="s">
        <v>62</v>
      </c>
      <c r="B30" s="49">
        <v>15.8</v>
      </c>
      <c r="C30" s="47">
        <f>44.5*E15/E16</f>
        <v>14.385924207269913</v>
      </c>
      <c r="D30" s="52">
        <v>1.5464890545902762E-2</v>
      </c>
    </row>
    <row r="31" spans="1:5" ht="15" thickBot="1" x14ac:dyDescent="0.35">
      <c r="A31" s="50" t="s">
        <v>3</v>
      </c>
      <c r="B31" s="47">
        <f>SUM(B22:B30)</f>
        <v>129.30000000000001</v>
      </c>
      <c r="C31" s="51">
        <f>SUM(C22:C30)</f>
        <v>129.28940448569216</v>
      </c>
      <c r="D31" s="20">
        <f>SUM(D22:D30)</f>
        <v>0.32661284852388117</v>
      </c>
      <c r="E31" s="19" t="s">
        <v>10</v>
      </c>
    </row>
    <row r="32" spans="1:5" ht="10.5" customHeight="1" x14ac:dyDescent="0.3"/>
    <row r="33" spans="1:6" x14ac:dyDescent="0.3">
      <c r="A33" t="s">
        <v>9</v>
      </c>
    </row>
    <row r="34" spans="1:6" ht="9.75" customHeight="1" x14ac:dyDescent="0.3"/>
    <row r="35" spans="1:6" x14ac:dyDescent="0.3">
      <c r="A35" s="7" t="s">
        <v>11</v>
      </c>
    </row>
    <row r="36" spans="1:6" x14ac:dyDescent="0.3">
      <c r="A36" s="16" t="s">
        <v>12</v>
      </c>
      <c r="C36" s="54" t="s">
        <v>37</v>
      </c>
      <c r="D36" s="55" t="s">
        <v>63</v>
      </c>
    </row>
    <row r="37" spans="1:6" x14ac:dyDescent="0.3">
      <c r="A37" s="16"/>
      <c r="E37" s="55" t="s">
        <v>64</v>
      </c>
    </row>
    <row r="38" spans="1:6" x14ac:dyDescent="0.3">
      <c r="A38" s="18" t="s">
        <v>16</v>
      </c>
      <c r="B38" s="19"/>
      <c r="C38" t="s">
        <v>34</v>
      </c>
      <c r="D38" s="54">
        <f>_xlfn.CHISQ.DIST.RT(220.67,783921)</f>
        <v>1</v>
      </c>
      <c r="E38" s="55">
        <f>_xlfn.CHISQ.DIST.RT(0.32,4)</f>
        <v>0.98848679520080518</v>
      </c>
      <c r="F38" t="s">
        <v>65</v>
      </c>
    </row>
    <row r="39" spans="1:6" x14ac:dyDescent="0.3">
      <c r="A39" t="s">
        <v>27</v>
      </c>
    </row>
    <row r="40" spans="1:6" ht="16.2" x14ac:dyDescent="0.3">
      <c r="A40" t="s">
        <v>21</v>
      </c>
      <c r="D40" s="53">
        <f>_xlfn.CHISQ.DIST.RT(783921,220.67)</f>
        <v>0</v>
      </c>
      <c r="E40" s="55" t="s">
        <v>66</v>
      </c>
    </row>
    <row r="41" spans="1:6" x14ac:dyDescent="0.3">
      <c r="A41" s="17" t="s">
        <v>18</v>
      </c>
      <c r="B41">
        <v>1</v>
      </c>
    </row>
    <row r="42" spans="1:6" x14ac:dyDescent="0.3">
      <c r="F42" s="55">
        <v>7.7789999999999999</v>
      </c>
    </row>
    <row r="43" spans="1:6" x14ac:dyDescent="0.3">
      <c r="A43" s="1" t="s">
        <v>17</v>
      </c>
    </row>
    <row r="44" spans="1:6" x14ac:dyDescent="0.3">
      <c r="A44" t="s">
        <v>14</v>
      </c>
      <c r="E44" s="55" t="s">
        <v>67</v>
      </c>
    </row>
    <row r="45" spans="1:6" x14ac:dyDescent="0.3">
      <c r="A45" t="s">
        <v>13</v>
      </c>
    </row>
    <row r="46" spans="1:6" x14ac:dyDescent="0.3">
      <c r="A46" t="s">
        <v>15</v>
      </c>
    </row>
  </sheetData>
  <printOptions gridLines="1"/>
  <pageMargins left="0.7" right="0.7" top="0.25" bottom="0.2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data_collection</vt:lpstr>
      <vt:lpstr>solution</vt:lpstr>
      <vt:lpstr>data_collection (2)</vt:lpstr>
      <vt:lpstr>data_collection!Print_Area</vt:lpstr>
      <vt:lpstr>'data_collection (2)'!Print_Area</vt:lpstr>
      <vt:lpstr>solution!Print_Area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Becky Matthews-pease</cp:lastModifiedBy>
  <cp:lastPrinted>2014-11-14T04:28:59Z</cp:lastPrinted>
  <dcterms:created xsi:type="dcterms:W3CDTF">2011-05-13T20:29:11Z</dcterms:created>
  <dcterms:modified xsi:type="dcterms:W3CDTF">2020-03-08T21:20:45Z</dcterms:modified>
</cp:coreProperties>
</file>