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drawings/drawing1.xml" ContentType="application/vnd.openxmlformats-officedocument.drawing+xml"/>
  <Override PartName="/xl/drawings/_rels/drawing8.xml.rels" ContentType="application/vnd.openxmlformats-package.relationships+xml"/>
  <Override PartName="/xl/drawings/_rels/drawing7.xml.rels" ContentType="application/vnd.openxmlformats-package.relationships+xml"/>
  <Override PartName="/xl/drawings/_rels/drawing6.xml.rels" ContentType="application/vnd.openxmlformats-package.relationships+xml"/>
  <Override PartName="/xl/drawings/_rels/drawing5.xml.rels" ContentType="application/vnd.openxmlformats-package.relationships+xml"/>
  <Override PartName="/xl/drawings/_rels/drawing4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tables/table1.xml" ContentType="application/vnd.openxmlformats-officedocument.spreadsheetml.tabl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9.xml.rels" ContentType="application/vnd.openxmlformats-package.relationships+xml"/>
  <Override PartName="/xl/worksheets/_rels/sheet8.xml.rels" ContentType="application/vnd.openxmlformats-package.relationships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7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xl/charts/chart14.xml" ContentType="application/vnd.openxmlformats-officedocument.drawingml.chart+xml"/>
  <Override PartName="/xl/charts/chart20.xml" ContentType="application/vnd.openxmlformats-officedocument.drawingml.chart+xml"/>
  <Override PartName="/xl/charts/chart15.xml" ContentType="application/vnd.openxmlformats-officedocument.drawingml.chart+xml"/>
  <Override PartName="/xl/charts/chart21.xml" ContentType="application/vnd.openxmlformats-officedocument.drawingml.chart+xml"/>
  <Override PartName="/xl/charts/chart16.xml" ContentType="application/vnd.openxmlformats-officedocument.drawingml.chart+xml"/>
  <Override PartName="/xl/charts/chart22.xml" ContentType="application/vnd.openxmlformats-officedocument.drawingml.chart+xml"/>
  <Override PartName="/xl/charts/chart17.xml" ContentType="application/vnd.openxmlformats-officedocument.drawingml.chart+xml"/>
  <Override PartName="/xl/charts/chart23.xml" ContentType="application/vnd.openxmlformats-officedocument.drawingml.chart+xml"/>
  <Override PartName="/xl/charts/chart18.xml" ContentType="application/vnd.openxmlformats-officedocument.drawingml.chart+xml"/>
  <Override PartName="/xl/charts/chart24.xml" ContentType="application/vnd.openxmlformats-officedocument.drawingml.chart+xml"/>
  <Override PartName="/xl/charts/chart19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8"/>
  </bookViews>
  <sheets>
    <sheet name="Raw Data" sheetId="1" state="visible" r:id="rId2"/>
    <sheet name="Gender" sheetId="2" state="visible" r:id="rId3"/>
    <sheet name="Age" sheetId="3" state="visible" r:id="rId4"/>
    <sheet name="Sleep" sheetId="4" state="visible" r:id="rId5"/>
    <sheet name="Ready for School" sheetId="5" state="visible" r:id="rId6"/>
    <sheet name="Hunger" sheetId="6" state="visible" r:id="rId7"/>
    <sheet name="Stress" sheetId="7" state="visible" r:id="rId8"/>
    <sheet name="Weekend" sheetId="8" state="visible" r:id="rId9"/>
    <sheet name="Pets" sheetId="9" state="visible" r:id="rId10"/>
  </sheets>
  <definedNames>
    <definedName function="false" hidden="false" name="_xlchart.v1.0" vbProcedure="false">Age!$A$1</definedName>
    <definedName function="false" hidden="false" name="_xlchart.v1.1" vbProcedure="false">Age!$A$2:$A$56</definedName>
    <definedName function="false" hidden="false" name="_xlchart.v1.2" vbProcedure="false">Sleep!$A$1</definedName>
    <definedName function="false" hidden="false" name="_xlchart.v1.3" vbProcedure="false">Sleep!$A$2:$A$56</definedName>
    <definedName function="false" hidden="false" name="_xlchart.v1.4" vbProcedure="false">Pets!$A$1</definedName>
    <definedName function="false" hidden="false" name="_xlchart.v1.5" vbProcedure="false">Pets!$A$2:$A$56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<sst xmlns="http://schemas.openxmlformats.org/spreadsheetml/2006/main" count="934" uniqueCount="99">
  <si>
    <t xml:space="preserve">ID</t>
  </si>
  <si>
    <t xml:space="preserve">Start time</t>
  </si>
  <si>
    <t xml:space="preserve">Completion time</t>
  </si>
  <si>
    <t xml:space="preserve">Email</t>
  </si>
  <si>
    <t xml:space="preserve">Name</t>
  </si>
  <si>
    <t xml:space="preserve">Choose your gender</t>
  </si>
  <si>
    <t xml:space="preserve">How old are you?</t>
  </si>
  <si>
    <t xml:space="preserve">How many hours did you sleep last night?  Please write your response as a number (example: 5, 8, etc)  You may use a decimal, rounded to the nearest 10th place (example:  6.5)</t>
  </si>
  <si>
    <t xml:space="preserve">I feel ready for school today</t>
  </si>
  <si>
    <t xml:space="preserve">I am hungry</t>
  </si>
  <si>
    <t xml:space="preserve">I feel stressed</t>
  </si>
  <si>
    <t xml:space="preserve">I am looking forward to the weekend</t>
  </si>
  <si>
    <t xml:space="preserve">How many pets do you have?</t>
  </si>
  <si>
    <t xml:space="preserve">anonymous</t>
  </si>
  <si>
    <t xml:space="preserve">Male</t>
  </si>
  <si>
    <t xml:space="preserve">18</t>
  </si>
  <si>
    <t xml:space="preserve">6</t>
  </si>
  <si>
    <t xml:space="preserve">Agree</t>
  </si>
  <si>
    <t xml:space="preserve">Strongly agree</t>
  </si>
  <si>
    <t xml:space="preserve">0</t>
  </si>
  <si>
    <t xml:space="preserve">16</t>
  </si>
  <si>
    <t xml:space="preserve">8</t>
  </si>
  <si>
    <t xml:space="preserve">Neutral</t>
  </si>
  <si>
    <t xml:space="preserve">Disagree</t>
  </si>
  <si>
    <t xml:space="preserve">Female</t>
  </si>
  <si>
    <t xml:space="preserve">7</t>
  </si>
  <si>
    <t xml:space="preserve">1</t>
  </si>
  <si>
    <t xml:space="preserve">5</t>
  </si>
  <si>
    <t xml:space="preserve">Strongly Disagree</t>
  </si>
  <si>
    <t xml:space="preserve">2</t>
  </si>
  <si>
    <t xml:space="preserve">15</t>
  </si>
  <si>
    <t xml:space="preserve">4</t>
  </si>
  <si>
    <t xml:space="preserve">5.5</t>
  </si>
  <si>
    <t xml:space="preserve">7.5</t>
  </si>
  <si>
    <t xml:space="preserve">17</t>
  </si>
  <si>
    <t xml:space="preserve">6.7</t>
  </si>
  <si>
    <t xml:space="preserve">10 hours </t>
  </si>
  <si>
    <t xml:space="preserve">9</t>
  </si>
  <si>
    <t xml:space="preserve">6 hours</t>
  </si>
  <si>
    <t xml:space="preserve">5.8</t>
  </si>
  <si>
    <t xml:space="preserve">8.5</t>
  </si>
  <si>
    <t xml:space="preserve">7.5 </t>
  </si>
  <si>
    <t xml:space="preserve">4.5</t>
  </si>
  <si>
    <t xml:space="preserve">6.3</t>
  </si>
  <si>
    <t xml:space="preserve">9 hours</t>
  </si>
  <si>
    <t xml:space="preserve">6.8</t>
  </si>
  <si>
    <t xml:space="preserve">5 1/2 hours </t>
  </si>
  <si>
    <t xml:space="preserve">Number of Male students</t>
  </si>
  <si>
    <t xml:space="preserve">Percentage of Males</t>
  </si>
  <si>
    <t xml:space="preserve">What is a question we might have after viewing this data?</t>
  </si>
  <si>
    <t xml:space="preserve">Number of Female students</t>
  </si>
  <si>
    <t xml:space="preserve">Percentage of Females</t>
  </si>
  <si>
    <t xml:space="preserve">What is the mean age of Science Research students?</t>
  </si>
  <si>
    <t xml:space="preserve">Age</t>
  </si>
  <si>
    <t xml:space="preserve">Number of Students</t>
  </si>
  <si>
    <t xml:space="preserve">Percent of Students</t>
  </si>
  <si>
    <t xml:space="preserve">Descriptive Statistics Goes Here (Summary Statistics)</t>
  </si>
  <si>
    <t xml:space="preserve">What is median age of Science Research students?</t>
  </si>
  <si>
    <t xml:space="preserve">What is the mode of Science Research students?</t>
  </si>
  <si>
    <t xml:space="preserve">What is the range of Science Research students?</t>
  </si>
  <si>
    <t xml:space="preserve">How can we best show this data?</t>
  </si>
  <si>
    <t xml:space="preserve">Total</t>
  </si>
  <si>
    <t xml:space="preserve">Column 1</t>
  </si>
  <si>
    <t xml:space="preserve">Mean</t>
  </si>
  <si>
    <t xml:space="preserve">Standard Error</t>
  </si>
  <si>
    <t xml:space="preserve">Mode</t>
  </si>
  <si>
    <t xml:space="preserve">Median</t>
  </si>
  <si>
    <t xml:space="preserve">First Quartile</t>
  </si>
  <si>
    <t xml:space="preserve">Third Quartile</t>
  </si>
  <si>
    <t xml:space="preserve">Variance</t>
  </si>
  <si>
    <t xml:space="preserve">Standard Deviation</t>
  </si>
  <si>
    <t xml:space="preserve">Kurtosis</t>
  </si>
  <si>
    <t xml:space="preserve">Skewness</t>
  </si>
  <si>
    <t xml:space="preserve">Range</t>
  </si>
  <si>
    <t xml:space="preserve">Minimum</t>
  </si>
  <si>
    <t xml:space="preserve">Maximum</t>
  </si>
  <si>
    <t xml:space="preserve">Sum</t>
  </si>
  <si>
    <t xml:space="preserve">Count</t>
  </si>
  <si>
    <t xml:space="preserve">What is the mean hour of sleep Science Research students got Thursday night?</t>
  </si>
  <si>
    <t xml:space="preserve">What is the median?</t>
  </si>
  <si>
    <t xml:space="preserve">What is the mode?</t>
  </si>
  <si>
    <t xml:space="preserve">What is the range of hours slept?</t>
  </si>
  <si>
    <t xml:space="preserve">How can we best display this data?</t>
  </si>
  <si>
    <t xml:space="preserve">Ready for School?</t>
  </si>
  <si>
    <t xml:space="preserve">Percentage</t>
  </si>
  <si>
    <t xml:space="preserve">What Percentage of students "Agree" with the statement "I am Ready for School"?</t>
  </si>
  <si>
    <t xml:space="preserve">A: 35%</t>
  </si>
  <si>
    <t xml:space="preserve">Strongly Agree</t>
  </si>
  <si>
    <t xml:space="preserve">Hunger</t>
  </si>
  <si>
    <t xml:space="preserve">What Percentage of Student "Agree" with the Statement "I am Hungry"?</t>
  </si>
  <si>
    <t xml:space="preserve">Stress</t>
  </si>
  <si>
    <t xml:space="preserve">What Percentage of Students "Agree" with the Statement "I am stressed"?</t>
  </si>
  <si>
    <t xml:space="preserve">Weekend</t>
  </si>
  <si>
    <t xml:space="preserve">What Percentage of Students "Agree" to the statement "I am looking forward to the weekend"?</t>
  </si>
  <si>
    <t xml:space="preserve">What is the mean number of pets owned by Science Research students?</t>
  </si>
  <si>
    <t xml:space="preserve"># of Pets</t>
  </si>
  <si>
    <t xml:space="preserve">What is median?</t>
  </si>
  <si>
    <t xml:space="preserve">What is the range of pets owned by Science Research students?</t>
  </si>
  <si>
    <t xml:space="preserve">5+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</si>
</sst>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m/d/yy\ h:mm:ss"/>
    <numFmt numFmtId="166" formatCode="0%"/>
    <numFmt numFmtId="167" formatCode="@"/>
    <numFmt numFmtId="168" formatCode="0.0"/>
  </numFmts>
  <fonts count="1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FFFF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sz val="14"/>
      <color rgb="FF595959"/>
      <name val="Calibri"/>
      <family val="2"/>
    </font>
    <font>
      <sz val="14"/>
      <color rgb="FFFFFFFF"/>
      <name val="Calibri"/>
      <family val="2"/>
    </font>
    <font>
      <sz val="9"/>
      <color rgb="FF595959"/>
      <name val="Calibri"/>
      <family val="2"/>
    </font>
    <font>
      <i val="true"/>
      <sz val="11"/>
      <color rgb="FFFF0000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sz val="10"/>
      <color rgb="FF595959"/>
      <name val="Calibri"/>
      <family val="2"/>
    </font>
    <font>
      <sz val="11"/>
      <name val="Times New Roman"/>
      <family val="1"/>
    </font>
    <font>
      <sz val="11"/>
      <name val="Calibri"/>
      <family val="0"/>
    </font>
    <font>
      <sz val="9"/>
      <color rgb="FF404040"/>
      <name val="Calibri"/>
      <family val="2"/>
    </font>
    <font>
      <b val="true"/>
      <i val="true"/>
      <sz val="11"/>
      <name val="Calibri"/>
      <family val="2"/>
      <charset val="1"/>
    </font>
    <font>
      <b val="true"/>
      <sz val="11"/>
      <name val="Calibri"/>
      <family val="2"/>
      <charset val="1"/>
    </font>
    <font>
      <b val="true"/>
      <i val="true"/>
      <sz val="11"/>
      <color rgb="FFFF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5B9BD5"/>
        <bgColor rgb="FF4472C4"/>
      </patternFill>
    </fill>
    <fill>
      <patternFill patternType="solid">
        <fgColor rgb="FFDEEBF7"/>
        <bgColor rgb="FFD9D9D9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 style="thin">
        <color rgb="FF9DC3E6"/>
      </top>
      <bottom style="thin">
        <color rgb="FF9DC3E6"/>
      </bottom>
      <diagonal/>
    </border>
    <border diagonalUp="false" diagonalDown="false">
      <left/>
      <right style="thin">
        <color rgb="FF9DC3E6"/>
      </right>
      <top style="thin">
        <color rgb="FF9DC3E6"/>
      </top>
      <bottom style="thin">
        <color rgb="FF9DC3E6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DEEBF7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DC3E6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40404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Percentage of Females &amp; Males in Science Research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pieChart>
        <c:varyColors val="1"/>
        <c:ser>
          <c:idx val="0"/>
          <c:order val="0"/>
          <c:spPr>
            <a:solidFill>
              <a:srgbClr val="5b9bd5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5b9bd5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1"/>
            <c:spPr>
              <a:solidFill>
                <a:srgbClr val="ff0000"/>
              </a:solidFill>
              <a:ln w="19080">
                <a:solidFill>
                  <a:srgbClr val="ffffff"/>
                </a:solidFill>
                <a:round/>
              </a:ln>
            </c:spPr>
          </c:dPt>
          <c:dLbls>
            <c:numFmt formatCode="0%" sourceLinked="1"/>
            <c:dLbl>
              <c:idx val="0"/>
              <c:numFmt formatCode="0%" sourceLinked="1"/>
              <c:txPr>
                <a:bodyPr wrap="square"/>
                <a:lstStyle/>
                <a:p>
                  <a:pPr>
                    <a:defRPr b="0" sz="1400" spc="-1" strike="noStrike">
                      <a:solidFill>
                        <a:srgbClr val="ffffff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1"/>
              <c:numFmt formatCode="0%" sourceLinked="1"/>
              <c:txPr>
                <a:bodyPr wrap="square"/>
                <a:lstStyle/>
                <a:p>
                  <a:pPr>
                    <a:defRPr b="0" sz="1400" spc="-1" strike="noStrike">
                      <a:solidFill>
                        <a:srgbClr val="ffffff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1400" spc="-1" strike="noStrike">
                    <a:solidFill>
                      <a:srgbClr val="ffffff"/>
                    </a:solidFill>
                    <a:latin typeface="Calibri"/>
                  </a:defRPr>
                </a:pPr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Gender!$F$1:$F$2</c:f>
              <c:strCache>
                <c:ptCount val="2"/>
                <c:pt idx="0">
                  <c:v>Percentage of Males</c:v>
                </c:pt>
                <c:pt idx="1">
                  <c:v>Percentage of Females</c:v>
                </c:pt>
              </c:strCache>
            </c:strRef>
          </c:cat>
          <c:val>
            <c:numRef>
              <c:f>Gender!$G$1:$G$2</c:f>
              <c:numCache>
                <c:formatCode>General</c:formatCode>
                <c:ptCount val="2"/>
                <c:pt idx="0">
                  <c:v>0.381818181818182</c:v>
                </c:pt>
                <c:pt idx="1">
                  <c:v>0.618181818181818</c:v>
                </c:pt>
              </c:numCache>
            </c:numRef>
          </c:val>
        </c:ser>
        <c:firstSliceAng val="0"/>
      </c:pieChart>
      <c:spPr>
        <a:noFill/>
        <a:ln w="0">
          <a:noFill/>
        </a:ln>
      </c:spPr>
    </c:plotArea>
    <c:legend>
      <c:legendPos val="t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Ages of Students in Science Research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Age!$F$1</c:f>
              <c:strCache>
                <c:ptCount val="1"/>
                <c:pt idx="0">
                  <c:v>Number of Students</c:v>
                </c:pt>
              </c:strCache>
            </c:strRef>
          </c:tx>
          <c:spPr>
            <a:solidFill>
              <a:srgbClr val="5b9bd5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Age!$E$2:$E$6</c:f>
              <c:strCache>
                <c:ptCount val="5"/>
                <c:pt idx="0">
                  <c:v>14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  <c:pt idx="4">
                  <c:v>18</c:v>
                </c:pt>
              </c:strCache>
            </c:strRef>
          </c:cat>
          <c:val>
            <c:numRef>
              <c:f>Age!$F$2:$F$6</c:f>
              <c:numCache>
                <c:formatCode>General</c:formatCode>
                <c:ptCount val="5"/>
                <c:pt idx="0">
                  <c:v>0</c:v>
                </c:pt>
                <c:pt idx="1">
                  <c:v>18</c:v>
                </c:pt>
                <c:pt idx="2">
                  <c:v>22</c:v>
                </c:pt>
                <c:pt idx="3">
                  <c:v>12</c:v>
                </c:pt>
                <c:pt idx="4">
                  <c:v>3</c:v>
                </c:pt>
              </c:numCache>
            </c:numRef>
          </c:val>
        </c:ser>
        <c:gapWidth val="219"/>
        <c:overlap val="-27"/>
        <c:axId val="48900525"/>
        <c:axId val="34717453"/>
      </c:barChart>
      <c:catAx>
        <c:axId val="4890052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Age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4717453"/>
        <c:crosses val="autoZero"/>
        <c:auto val="1"/>
        <c:lblAlgn val="ctr"/>
        <c:lblOffset val="100"/>
        <c:noMultiLvlLbl val="0"/>
      </c:catAx>
      <c:valAx>
        <c:axId val="3471745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Number of Students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8900525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Ages of Students in Science Research (%)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pieChart>
        <c:varyColors val="1"/>
        <c:ser>
          <c:idx val="0"/>
          <c:order val="0"/>
          <c:tx>
            <c:strRef>
              <c:f>Age!$I$1</c:f>
              <c:strCache>
                <c:ptCount val="1"/>
                <c:pt idx="0">
                  <c:v>Percent of Students</c:v>
                </c:pt>
              </c:strCache>
            </c:strRef>
          </c:tx>
          <c:spPr>
            <a:solidFill>
              <a:srgbClr val="ed7d31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5b9bd5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1"/>
            <c:spPr>
              <a:solidFill>
                <a:srgbClr val="ed7d31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2"/>
            <c:spPr>
              <a:solidFill>
                <a:srgbClr val="a5a5a5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3"/>
            <c:spPr>
              <a:solidFill>
                <a:srgbClr val="ffc000"/>
              </a:solidFill>
              <a:ln w="19080">
                <a:solidFill>
                  <a:srgbClr val="ffffff"/>
                </a:solidFill>
                <a:round/>
              </a:ln>
            </c:spPr>
          </c:dPt>
          <c:dLbls>
            <c:numFmt formatCode="0%" sourceLinked="1"/>
            <c:dLbl>
              <c:idx val="0"/>
              <c:numFmt formatCode="0%" sourceLinked="1"/>
              <c:txPr>
                <a:bodyPr wrap="square"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1"/>
              <c:numFmt formatCode="0%" sourceLinked="1"/>
              <c:txPr>
                <a:bodyPr wrap="square"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2"/>
              <c:numFmt formatCode="0%" sourceLinked="1"/>
              <c:txPr>
                <a:bodyPr wrap="square"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3"/>
              <c:numFmt formatCode="0%" sourceLinked="1"/>
              <c:txPr>
                <a:bodyPr wrap="square"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9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val>
            <c:numRef>
              <c:f>Age!$I$3:$I$6</c:f>
              <c:numCache>
                <c:formatCode>General</c:formatCode>
                <c:ptCount val="4"/>
                <c:pt idx="0">
                  <c:v>0.327272727272727</c:v>
                </c:pt>
                <c:pt idx="1">
                  <c:v>0.4</c:v>
                </c:pt>
                <c:pt idx="2">
                  <c:v>0.218181818181818</c:v>
                </c:pt>
                <c:pt idx="3">
                  <c:v>0.0545454545454545</c:v>
                </c:pt>
              </c:numCache>
            </c:numRef>
          </c:val>
        </c:ser>
        <c:firstSliceAng val="0"/>
      </c:pieChart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Responses to the Question "I am Ready for School"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'Ready for School'!$D$1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rgbClr val="5b9bd5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'Ready for School'!$C$2:$C$6</c:f>
              <c:strCache>
                <c:ptCount val="5"/>
                <c:pt idx="0">
                  <c:v>Strongly Disagree</c:v>
                </c:pt>
                <c:pt idx="1">
                  <c:v>Disagree</c:v>
                </c:pt>
                <c:pt idx="2">
                  <c:v>Neutral</c:v>
                </c:pt>
                <c:pt idx="3">
                  <c:v>Agree</c:v>
                </c:pt>
                <c:pt idx="4">
                  <c:v>Strongly Agree</c:v>
                </c:pt>
              </c:strCache>
            </c:strRef>
          </c:cat>
          <c:val>
            <c:numRef>
              <c:f>'Ready for School'!$D$2:$D$6</c:f>
              <c:numCache>
                <c:formatCode>General</c:formatCode>
                <c:ptCount val="5"/>
                <c:pt idx="0">
                  <c:v>2</c:v>
                </c:pt>
                <c:pt idx="1">
                  <c:v>9</c:v>
                </c:pt>
                <c:pt idx="2">
                  <c:v>20</c:v>
                </c:pt>
                <c:pt idx="3">
                  <c:v>19</c:v>
                </c:pt>
                <c:pt idx="4">
                  <c:v>5</c:v>
                </c:pt>
              </c:numCache>
            </c:numRef>
          </c:val>
        </c:ser>
        <c:gapWidth val="219"/>
        <c:overlap val="-27"/>
        <c:axId val="38756520"/>
        <c:axId val="19541549"/>
      </c:barChart>
      <c:catAx>
        <c:axId val="3875652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9541549"/>
        <c:crosses val="autoZero"/>
        <c:auto val="1"/>
        <c:lblAlgn val="ctr"/>
        <c:lblOffset val="100"/>
        <c:noMultiLvlLbl val="0"/>
      </c:catAx>
      <c:valAx>
        <c:axId val="1954154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Number of respnses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8756520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Science Research Students Ready for School (%) 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pieChart>
        <c:varyColors val="1"/>
        <c:ser>
          <c:idx val="0"/>
          <c:order val="0"/>
          <c:tx>
            <c:strRef>
              <c:f>'Ready for School'!$G$1</c:f>
              <c:strCache>
                <c:ptCount val="1"/>
                <c:pt idx="0">
                  <c:v>Percentage</c:v>
                </c:pt>
              </c:strCache>
            </c:strRef>
          </c:tx>
          <c:spPr>
            <a:solidFill>
              <a:srgbClr val="5b9bd5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5b9bd5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1"/>
            <c:spPr>
              <a:solidFill>
                <a:srgbClr val="ed7d31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2"/>
            <c:spPr>
              <a:solidFill>
                <a:srgbClr val="a5a5a5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3"/>
            <c:spPr>
              <a:solidFill>
                <a:srgbClr val="ffc000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4"/>
            <c:spPr>
              <a:solidFill>
                <a:srgbClr val="4472c4"/>
              </a:solidFill>
              <a:ln w="19080">
                <a:solidFill>
                  <a:srgbClr val="ffffff"/>
                </a:solidFill>
                <a:round/>
              </a:ln>
            </c:spPr>
          </c:dPt>
          <c:dLbls>
            <c:numFmt formatCode="0%" sourceLinked="1"/>
            <c:dLbl>
              <c:idx val="0"/>
              <c:numFmt formatCode="0%" sourceLinked="1"/>
              <c:txPr>
                <a:bodyPr wrap="square"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1"/>
              <c:numFmt formatCode="0%" sourceLinked="1"/>
              <c:txPr>
                <a:bodyPr wrap="square"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2"/>
              <c:numFmt formatCode="0%" sourceLinked="1"/>
              <c:txPr>
                <a:bodyPr wrap="square"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3"/>
              <c:numFmt formatCode="0%" sourceLinked="1"/>
              <c:txPr>
                <a:bodyPr wrap="square"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4"/>
              <c:numFmt formatCode="0%" sourceLinked="1"/>
              <c:txPr>
                <a:bodyPr wrap="square"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9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'Ready for School'!$F$2:$F$6</c:f>
              <c:strCache>
                <c:ptCount val="5"/>
                <c:pt idx="0">
                  <c:v>Strongly Disagree</c:v>
                </c:pt>
                <c:pt idx="1">
                  <c:v>Disagree</c:v>
                </c:pt>
                <c:pt idx="2">
                  <c:v>Neutral</c:v>
                </c:pt>
                <c:pt idx="3">
                  <c:v>Agree</c:v>
                </c:pt>
                <c:pt idx="4">
                  <c:v>Strongly Agree</c:v>
                </c:pt>
              </c:strCache>
            </c:strRef>
          </c:cat>
          <c:val>
            <c:numRef>
              <c:f>'Ready for School'!$G$2:$G$6</c:f>
              <c:numCache>
                <c:formatCode>General</c:formatCode>
                <c:ptCount val="5"/>
                <c:pt idx="0">
                  <c:v>0.0363636363636364</c:v>
                </c:pt>
                <c:pt idx="1">
                  <c:v>0.163636363636364</c:v>
                </c:pt>
                <c:pt idx="2">
                  <c:v>0.363636363636364</c:v>
                </c:pt>
                <c:pt idx="3">
                  <c:v>0.345454545454545</c:v>
                </c:pt>
                <c:pt idx="4">
                  <c:v>0.0909090909090909</c:v>
                </c:pt>
              </c:numCache>
            </c:numRef>
          </c:val>
        </c:ser>
        <c:firstSliceAng val="0"/>
      </c:pieChart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Responses to the Question "I am Hungry"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Hunger!$D$1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rgbClr val="5b9bd5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Hunger!$C$2:$C$6</c:f>
              <c:strCache>
                <c:ptCount val="5"/>
                <c:pt idx="0">
                  <c:v>Strongly Disagree</c:v>
                </c:pt>
                <c:pt idx="1">
                  <c:v>Disagree</c:v>
                </c:pt>
                <c:pt idx="2">
                  <c:v>Neutral</c:v>
                </c:pt>
                <c:pt idx="3">
                  <c:v>Agree</c:v>
                </c:pt>
                <c:pt idx="4">
                  <c:v>Strongly Agree</c:v>
                </c:pt>
              </c:strCache>
            </c:strRef>
          </c:cat>
          <c:val>
            <c:numRef>
              <c:f>Hunger!$D$2:$D$6</c:f>
              <c:numCache>
                <c:formatCode>General</c:formatCode>
                <c:ptCount val="5"/>
                <c:pt idx="0">
                  <c:v>7</c:v>
                </c:pt>
                <c:pt idx="1">
                  <c:v>15</c:v>
                </c:pt>
                <c:pt idx="2">
                  <c:v>13</c:v>
                </c:pt>
                <c:pt idx="3">
                  <c:v>14</c:v>
                </c:pt>
                <c:pt idx="4">
                  <c:v>6</c:v>
                </c:pt>
              </c:numCache>
            </c:numRef>
          </c:val>
        </c:ser>
        <c:gapWidth val="219"/>
        <c:overlap val="-27"/>
        <c:axId val="40999884"/>
        <c:axId val="51032901"/>
      </c:barChart>
      <c:catAx>
        <c:axId val="4099988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1032901"/>
        <c:crosses val="autoZero"/>
        <c:auto val="1"/>
        <c:lblAlgn val="ctr"/>
        <c:lblOffset val="100"/>
        <c:noMultiLvlLbl val="0"/>
      </c:catAx>
      <c:valAx>
        <c:axId val="5103290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Number of Students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0999884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Hunger Level of Science Research Students (%)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pieChart>
        <c:varyColors val="1"/>
        <c:ser>
          <c:idx val="0"/>
          <c:order val="0"/>
          <c:tx>
            <c:strRef>
              <c:f>Hunger!$G$1</c:f>
              <c:strCache>
                <c:ptCount val="1"/>
                <c:pt idx="0">
                  <c:v>Percentage</c:v>
                </c:pt>
              </c:strCache>
            </c:strRef>
          </c:tx>
          <c:spPr>
            <a:solidFill>
              <a:srgbClr val="5b9bd5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5b9bd5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1"/>
            <c:spPr>
              <a:solidFill>
                <a:srgbClr val="ed7d31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2"/>
            <c:spPr>
              <a:solidFill>
                <a:srgbClr val="a5a5a5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3"/>
            <c:spPr>
              <a:solidFill>
                <a:srgbClr val="ffc000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4"/>
            <c:spPr>
              <a:solidFill>
                <a:srgbClr val="4472c4"/>
              </a:solidFill>
              <a:ln w="19080">
                <a:solidFill>
                  <a:srgbClr val="ffffff"/>
                </a:solidFill>
                <a:round/>
              </a:ln>
            </c:spPr>
          </c:dPt>
          <c:dLbls>
            <c:numFmt formatCode="0%" sourceLinked="1"/>
            <c:dLbl>
              <c:idx val="0"/>
              <c:numFmt formatCode="0%" sourceLinked="1"/>
              <c:txPr>
                <a:bodyPr wrap="square"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1"/>
              <c:numFmt formatCode="0%" sourceLinked="1"/>
              <c:txPr>
                <a:bodyPr wrap="square"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2"/>
              <c:numFmt formatCode="0%" sourceLinked="1"/>
              <c:txPr>
                <a:bodyPr wrap="square"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3"/>
              <c:numFmt formatCode="0%" sourceLinked="1"/>
              <c:txPr>
                <a:bodyPr wrap="square"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4"/>
              <c:numFmt formatCode="0%" sourceLinked="1"/>
              <c:txPr>
                <a:bodyPr wrap="square"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9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Hunger!$F$2:$F$6</c:f>
              <c:strCache>
                <c:ptCount val="5"/>
                <c:pt idx="0">
                  <c:v>Strongly Disagree</c:v>
                </c:pt>
                <c:pt idx="1">
                  <c:v>Disagree</c:v>
                </c:pt>
                <c:pt idx="2">
                  <c:v>Neutral</c:v>
                </c:pt>
                <c:pt idx="3">
                  <c:v>Agree</c:v>
                </c:pt>
                <c:pt idx="4">
                  <c:v>Strongly Agree</c:v>
                </c:pt>
              </c:strCache>
            </c:strRef>
          </c:cat>
          <c:val>
            <c:numRef>
              <c:f>Hunger!$G$2:$G$6</c:f>
              <c:numCache>
                <c:formatCode>General</c:formatCode>
                <c:ptCount val="5"/>
                <c:pt idx="0">
                  <c:v>0.127272727272727</c:v>
                </c:pt>
                <c:pt idx="1">
                  <c:v>0.272727272727273</c:v>
                </c:pt>
                <c:pt idx="2">
                  <c:v>0.236363636363636</c:v>
                </c:pt>
                <c:pt idx="3">
                  <c:v>0.254545454545454</c:v>
                </c:pt>
                <c:pt idx="4">
                  <c:v>0.109090909090909</c:v>
                </c:pt>
              </c:numCache>
            </c:numRef>
          </c:val>
        </c:ser>
        <c:firstSliceAng val="0"/>
      </c:pieChart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Responses to the Question "I am stressed"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Stress!$D$1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rgbClr val="5b9bd5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Stress!$C$2:$C$6</c:f>
              <c:strCache>
                <c:ptCount val="5"/>
                <c:pt idx="0">
                  <c:v>Strongly Disagree</c:v>
                </c:pt>
                <c:pt idx="1">
                  <c:v>Disagree</c:v>
                </c:pt>
                <c:pt idx="2">
                  <c:v>Neutral</c:v>
                </c:pt>
                <c:pt idx="3">
                  <c:v>Agree</c:v>
                </c:pt>
                <c:pt idx="4">
                  <c:v>Strongly Agree</c:v>
                </c:pt>
              </c:strCache>
            </c:strRef>
          </c:cat>
          <c:val>
            <c:numRef>
              <c:f>Stress!$D$2:$D$6</c:f>
              <c:numCache>
                <c:formatCode>General</c:formatCode>
                <c:ptCount val="5"/>
                <c:pt idx="0">
                  <c:v>0</c:v>
                </c:pt>
                <c:pt idx="1">
                  <c:v>9</c:v>
                </c:pt>
                <c:pt idx="2">
                  <c:v>15</c:v>
                </c:pt>
                <c:pt idx="3">
                  <c:v>20</c:v>
                </c:pt>
                <c:pt idx="4">
                  <c:v>11</c:v>
                </c:pt>
              </c:numCache>
            </c:numRef>
          </c:val>
        </c:ser>
        <c:gapWidth val="219"/>
        <c:overlap val="-27"/>
        <c:axId val="37608090"/>
        <c:axId val="18079562"/>
      </c:barChart>
      <c:catAx>
        <c:axId val="3760809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8079562"/>
        <c:crosses val="autoZero"/>
        <c:auto val="1"/>
        <c:lblAlgn val="ctr"/>
        <c:lblOffset val="100"/>
        <c:noMultiLvlLbl val="0"/>
      </c:catAx>
      <c:valAx>
        <c:axId val="1807956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Number of Students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7608090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Stress Levels of Science Research Students (%)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pieChart>
        <c:varyColors val="1"/>
        <c:ser>
          <c:idx val="0"/>
          <c:order val="0"/>
          <c:tx>
            <c:strRef>
              <c:f>Stress!$G$1</c:f>
              <c:strCache>
                <c:ptCount val="1"/>
                <c:pt idx="0">
                  <c:v>Percentage</c:v>
                </c:pt>
              </c:strCache>
            </c:strRef>
          </c:tx>
          <c:spPr>
            <a:solidFill>
              <a:srgbClr val="5b9bd5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5b9bd5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1"/>
            <c:spPr>
              <a:solidFill>
                <a:srgbClr val="ed7d31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2"/>
            <c:spPr>
              <a:solidFill>
                <a:srgbClr val="a5a5a5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3"/>
            <c:spPr>
              <a:solidFill>
                <a:srgbClr val="ffc000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4"/>
            <c:spPr>
              <a:solidFill>
                <a:srgbClr val="4472c4"/>
              </a:solidFill>
              <a:ln w="19080">
                <a:solidFill>
                  <a:srgbClr val="ffffff"/>
                </a:solidFill>
                <a:round/>
              </a:ln>
            </c:spPr>
          </c:dPt>
          <c:dLbls>
            <c:numFmt formatCode="0%" sourceLinked="1"/>
            <c:dLbl>
              <c:idx val="0"/>
              <c:numFmt formatCode="0%" sourceLinked="1"/>
              <c:txPr>
                <a:bodyPr wrap="square"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1"/>
              <c:numFmt formatCode="0%" sourceLinked="1"/>
              <c:txPr>
                <a:bodyPr wrap="square"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2"/>
              <c:numFmt formatCode="0%" sourceLinked="1"/>
              <c:txPr>
                <a:bodyPr wrap="square"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3"/>
              <c:numFmt formatCode="0%" sourceLinked="1"/>
              <c:txPr>
                <a:bodyPr wrap="square"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4"/>
              <c:numFmt formatCode="0%" sourceLinked="1"/>
              <c:txPr>
                <a:bodyPr wrap="square"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9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Stress!$F$2:$F$6</c:f>
              <c:strCache>
                <c:ptCount val="5"/>
                <c:pt idx="0">
                  <c:v>Strongly Disagree</c:v>
                </c:pt>
                <c:pt idx="1">
                  <c:v>Disagree</c:v>
                </c:pt>
                <c:pt idx="2">
                  <c:v>Neutral</c:v>
                </c:pt>
                <c:pt idx="3">
                  <c:v>Agree</c:v>
                </c:pt>
                <c:pt idx="4">
                  <c:v>Strongly Agree</c:v>
                </c:pt>
              </c:strCache>
            </c:strRef>
          </c:cat>
          <c:val>
            <c:numRef>
              <c:f>Stress!$G$2:$G$6</c:f>
              <c:numCache>
                <c:formatCode>General</c:formatCode>
                <c:ptCount val="5"/>
                <c:pt idx="0">
                  <c:v>0</c:v>
                </c:pt>
                <c:pt idx="1">
                  <c:v>0.163636363636364</c:v>
                </c:pt>
                <c:pt idx="2">
                  <c:v>0.272727272727273</c:v>
                </c:pt>
                <c:pt idx="3">
                  <c:v>0.363636363636364</c:v>
                </c:pt>
                <c:pt idx="4">
                  <c:v>0.2</c:v>
                </c:pt>
              </c:numCache>
            </c:numRef>
          </c:val>
        </c:ser>
        <c:firstSliceAng val="0"/>
      </c:pieChart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Responses to the Question "I am looking forward to the Weekend"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Weekend!$D$1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rgbClr val="5b9bd5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Weekend!$C$2:$C$6</c:f>
              <c:strCache>
                <c:ptCount val="5"/>
                <c:pt idx="0">
                  <c:v>Strongly Disagree</c:v>
                </c:pt>
                <c:pt idx="1">
                  <c:v>Disagree</c:v>
                </c:pt>
                <c:pt idx="2">
                  <c:v>Neutral</c:v>
                </c:pt>
                <c:pt idx="3">
                  <c:v>Agree</c:v>
                </c:pt>
                <c:pt idx="4">
                  <c:v>Strongly Agree</c:v>
                </c:pt>
              </c:strCache>
            </c:strRef>
          </c:cat>
          <c:val>
            <c:numRef>
              <c:f>Weekend!$D$2:$D$6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14</c:v>
                </c:pt>
                <c:pt idx="4">
                  <c:v>37</c:v>
                </c:pt>
              </c:numCache>
            </c:numRef>
          </c:val>
        </c:ser>
        <c:gapWidth val="219"/>
        <c:overlap val="-27"/>
        <c:axId val="44967930"/>
        <c:axId val="67546313"/>
      </c:barChart>
      <c:catAx>
        <c:axId val="4496793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7546313"/>
        <c:crosses val="autoZero"/>
        <c:auto val="1"/>
        <c:lblAlgn val="ctr"/>
        <c:lblOffset val="100"/>
        <c:noMultiLvlLbl val="0"/>
      </c:catAx>
      <c:valAx>
        <c:axId val="6754631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Number of Students</a:t>
                </a:r>
              </a:p>
            </c:rich>
          </c:tx>
          <c:layout>
            <c:manualLayout>
              <c:xMode val="edge"/>
              <c:yMode val="edge"/>
              <c:x val="0.0306248076331179"/>
              <c:y val="0.304461942257218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4967930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Science Research Students Looking Forward to the Weekend (%) 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pieChart>
        <c:varyColors val="1"/>
        <c:ser>
          <c:idx val="0"/>
          <c:order val="0"/>
          <c:tx>
            <c:strRef>
              <c:f>Weekend!$G$1</c:f>
              <c:strCache>
                <c:ptCount val="1"/>
                <c:pt idx="0">
                  <c:v>Percentage</c:v>
                </c:pt>
              </c:strCache>
            </c:strRef>
          </c:tx>
          <c:spPr>
            <a:solidFill>
              <a:srgbClr val="5b9bd5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5b9bd5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1"/>
            <c:spPr>
              <a:solidFill>
                <a:srgbClr val="ed7d31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2"/>
            <c:spPr>
              <a:solidFill>
                <a:srgbClr val="a5a5a5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3"/>
            <c:spPr>
              <a:solidFill>
                <a:srgbClr val="ffc000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4"/>
            <c:spPr>
              <a:solidFill>
                <a:srgbClr val="4472c4"/>
              </a:solidFill>
              <a:ln w="19080">
                <a:solidFill>
                  <a:srgbClr val="ffffff"/>
                </a:solidFill>
                <a:round/>
              </a:ln>
            </c:spPr>
          </c:dPt>
          <c:dLbls>
            <c:numFmt formatCode="0%" sourceLinked="1"/>
            <c:dLbl>
              <c:idx val="0"/>
              <c:numFmt formatCode="0%" sourceLinked="1"/>
              <c:txPr>
                <a:bodyPr wrap="square"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1"/>
              <c:numFmt formatCode="0%" sourceLinked="1"/>
              <c:txPr>
                <a:bodyPr wrap="square"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2"/>
              <c:numFmt formatCode="0%" sourceLinked="1"/>
              <c:txPr>
                <a:bodyPr wrap="square"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3"/>
              <c:numFmt formatCode="0%" sourceLinked="1"/>
              <c:txPr>
                <a:bodyPr wrap="square"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4"/>
              <c:numFmt formatCode="0%" sourceLinked="1"/>
              <c:txPr>
                <a:bodyPr wrap="square"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9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Weekend!$F$2:$F$6</c:f>
              <c:strCache>
                <c:ptCount val="5"/>
                <c:pt idx="0">
                  <c:v>Strongly Disagree</c:v>
                </c:pt>
                <c:pt idx="1">
                  <c:v>Disagree</c:v>
                </c:pt>
                <c:pt idx="2">
                  <c:v>Neutral</c:v>
                </c:pt>
                <c:pt idx="3">
                  <c:v>Agree</c:v>
                </c:pt>
                <c:pt idx="4">
                  <c:v>Strongly Agree</c:v>
                </c:pt>
              </c:strCache>
            </c:strRef>
          </c:cat>
          <c:val>
            <c:numRef>
              <c:f>Weekend!$G$2:$G$6</c:f>
              <c:numCache>
                <c:formatCode>General</c:formatCode>
                <c:ptCount val="5"/>
                <c:pt idx="0">
                  <c:v>0</c:v>
                </c:pt>
                <c:pt idx="1">
                  <c:v>0.0181818181818182</c:v>
                </c:pt>
                <c:pt idx="2">
                  <c:v>0.0545454545454545</c:v>
                </c:pt>
                <c:pt idx="3">
                  <c:v>0.254545454545454</c:v>
                </c:pt>
                <c:pt idx="4">
                  <c:v>0.672727272727273</c:v>
                </c:pt>
              </c:numCache>
            </c:numRef>
          </c:val>
        </c:ser>
        <c:firstSliceAng val="0"/>
      </c:pieChart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Number of Science Research Students with Pets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Pets!$F$1</c:f>
              <c:strCache>
                <c:ptCount val="1"/>
                <c:pt idx="0">
                  <c:v>Number of Students</c:v>
                </c:pt>
              </c:strCache>
            </c:strRef>
          </c:tx>
          <c:spPr>
            <a:solidFill>
              <a:srgbClr val="5b9bd5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Pets!$E$2:$E$7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5+</c:v>
                </c:pt>
              </c:strCache>
            </c:strRef>
          </c:cat>
          <c:val>
            <c:numRef>
              <c:f>Pets!$F$2:$F$7</c:f>
              <c:numCache>
                <c:formatCode>General</c:formatCode>
                <c:ptCount val="6"/>
                <c:pt idx="0">
                  <c:v>18</c:v>
                </c:pt>
                <c:pt idx="1">
                  <c:v>26</c:v>
                </c:pt>
                <c:pt idx="2">
                  <c:v>9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</c:numCache>
            </c:numRef>
          </c:val>
        </c:ser>
        <c:gapWidth val="219"/>
        <c:overlap val="-27"/>
        <c:axId val="30801343"/>
        <c:axId val="91555755"/>
      </c:barChart>
      <c:catAx>
        <c:axId val="3080134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Number of Pets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1555755"/>
        <c:crosses val="autoZero"/>
        <c:auto val="1"/>
        <c:lblAlgn val="ctr"/>
        <c:lblOffset val="100"/>
        <c:noMultiLvlLbl val="0"/>
      </c:catAx>
      <c:valAx>
        <c:axId val="9155575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Number of Pets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0801343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Science Research Students with Pets (%)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pieChart>
        <c:varyColors val="1"/>
        <c:ser>
          <c:idx val="0"/>
          <c:order val="0"/>
          <c:tx>
            <c:strRef>
              <c:f>Pets!$I$1</c:f>
              <c:strCache>
                <c:ptCount val="1"/>
                <c:pt idx="0">
                  <c:v>Percent of Students</c:v>
                </c:pt>
              </c:strCache>
            </c:strRef>
          </c:tx>
          <c:spPr>
            <a:solidFill>
              <a:srgbClr val="5b9bd5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5b9bd5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1"/>
            <c:spPr>
              <a:solidFill>
                <a:srgbClr val="ed7d31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2"/>
            <c:spPr>
              <a:solidFill>
                <a:srgbClr val="a5a5a5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3"/>
            <c:spPr>
              <a:solidFill>
                <a:srgbClr val="ffc000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4"/>
            <c:spPr>
              <a:solidFill>
                <a:srgbClr val="4472c4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5"/>
            <c:spPr>
              <a:solidFill>
                <a:srgbClr val="70ad47"/>
              </a:solidFill>
              <a:ln w="19080">
                <a:solidFill>
                  <a:srgbClr val="ffffff"/>
                </a:solidFill>
                <a:round/>
              </a:ln>
            </c:spPr>
          </c:dPt>
          <c:dLbls>
            <c:numFmt formatCode="0%" sourceLinked="1"/>
            <c:dLbl>
              <c:idx val="0"/>
              <c:numFmt formatCode="0%" sourceLinked="1"/>
              <c:txPr>
                <a:bodyPr wrap="square"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1"/>
              <c:numFmt formatCode="0%" sourceLinked="1"/>
              <c:txPr>
                <a:bodyPr wrap="square"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2"/>
              <c:numFmt formatCode="0%" sourceLinked="1"/>
              <c:txPr>
                <a:bodyPr wrap="square"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3"/>
              <c:numFmt formatCode="0%" sourceLinked="1"/>
              <c:txPr>
                <a:bodyPr wrap="square"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4"/>
              <c:numFmt formatCode="0%" sourceLinked="1"/>
              <c:txPr>
                <a:bodyPr wrap="square"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5"/>
              <c:numFmt formatCode="0%" sourceLinked="1"/>
              <c:txPr>
                <a:bodyPr wrap="square"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9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Pets!$H$2:$H$7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5+</c:v>
                </c:pt>
              </c:strCache>
            </c:strRef>
          </c:cat>
          <c:val>
            <c:numRef>
              <c:f>Pets!$I$2:$I$7</c:f>
              <c:numCache>
                <c:formatCode>General</c:formatCode>
                <c:ptCount val="6"/>
                <c:pt idx="0">
                  <c:v>0.327272727272727</c:v>
                </c:pt>
                <c:pt idx="1">
                  <c:v>0.472727272727273</c:v>
                </c:pt>
                <c:pt idx="2">
                  <c:v>0.163636363636364</c:v>
                </c:pt>
                <c:pt idx="3">
                  <c:v>0</c:v>
                </c:pt>
                <c:pt idx="4">
                  <c:v>0.0363636363636364</c:v>
                </c:pt>
                <c:pt idx="5">
                  <c:v>0</c:v>
                </c:pt>
              </c:numCache>
            </c:numRef>
          </c:val>
        </c:ser>
        <c:firstSliceAng val="0"/>
      </c:pieChart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4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chart" Target="../charts/chart21.xml"/><Relationship Id="rId2" Type="http://schemas.openxmlformats.org/officeDocument/2006/relationships/chart" Target="../charts/chart22.xml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chart" Target="../charts/chart23.xml"/><Relationship Id="rId2" Type="http://schemas.openxmlformats.org/officeDocument/2006/relationships/chart" Target="../charts/chart24.xml"/>
</Relationships>
</file>

<file path=xl/drawings/_rels/drawing8.xml.rels><?xml version="1.0" encoding="UTF-8"?>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542880</xdr:colOff>
      <xdr:row>5</xdr:row>
      <xdr:rowOff>100080</xdr:rowOff>
    </xdr:from>
    <xdr:to>
      <xdr:col>5</xdr:col>
      <xdr:colOff>1516680</xdr:colOff>
      <xdr:row>22</xdr:row>
      <xdr:rowOff>152280</xdr:rowOff>
    </xdr:to>
    <xdr:graphicFrame>
      <xdr:nvGraphicFramePr>
        <xdr:cNvPr id="0" name="Chart 2"/>
        <xdr:cNvGraphicFramePr/>
      </xdr:nvGraphicFramePr>
      <xdr:xfrm>
        <a:off x="2505960" y="1052280"/>
        <a:ext cx="4077720" cy="3290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457200</xdr:colOff>
      <xdr:row>7</xdr:row>
      <xdr:rowOff>52560</xdr:rowOff>
    </xdr:from>
    <xdr:to>
      <xdr:col>4</xdr:col>
      <xdr:colOff>590040</xdr:colOff>
      <xdr:row>21</xdr:row>
      <xdr:rowOff>128520</xdr:rowOff>
    </xdr:to>
    <xdr:graphicFrame>
      <xdr:nvGraphicFramePr>
        <xdr:cNvPr id="1" name="Chart 1"/>
        <xdr:cNvGraphicFramePr/>
      </xdr:nvGraphicFramePr>
      <xdr:xfrm>
        <a:off x="1621080" y="1386000"/>
        <a:ext cx="478908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461880</xdr:colOff>
      <xdr:row>22</xdr:row>
      <xdr:rowOff>61920</xdr:rowOff>
    </xdr:from>
    <xdr:to>
      <xdr:col>4</xdr:col>
      <xdr:colOff>594720</xdr:colOff>
      <xdr:row>36</xdr:row>
      <xdr:rowOff>137880</xdr:rowOff>
    </xdr:to>
    <xdr:graphicFrame>
      <xdr:nvGraphicFramePr>
        <xdr:cNvPr id="2" name="Chart 4"/>
        <xdr:cNvGraphicFramePr/>
      </xdr:nvGraphicFramePr>
      <xdr:xfrm>
        <a:off x="1625760" y="4252680"/>
        <a:ext cx="478908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twoCell">
    <xdr:from>
      <xdr:col>1</xdr:col>
      <xdr:colOff>466560</xdr:colOff>
      <xdr:row>37</xdr:row>
      <xdr:rowOff>119160</xdr:rowOff>
    </xdr:from>
    <xdr:to>
      <xdr:col>4</xdr:col>
      <xdr:colOff>599400</xdr:colOff>
      <xdr:row>52</xdr:row>
      <xdr:rowOff>4680</xdr:rowOff>
    </xdr:to>
    <xdr:sp>
      <xdr:nvSpPr>
        <xdr:cNvPr id="3" name="CustomShape 1"/>
        <xdr:cNvSpPr/>
      </xdr:nvSpPr>
      <xdr:spPr>
        <a:xfrm>
          <a:off x="1630440" y="7167600"/>
          <a:ext cx="4789080" cy="2742840"/>
        </a:xfrm>
        <a:prstGeom prst="rect">
          <a:avLst/>
        </a:prstGeom>
        <a:solidFill>
          <a:srgbClr val="ffffff"/>
        </a:solidFill>
        <a:ln w="1">
          <a:solidFill>
            <a:srgbClr val="008000"/>
          </a:solidFill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r>
            <a:rPr b="0" lang="en-US" sz="1100" spc="-1" strike="noStrike">
              <a:latin typeface="Times New Roman"/>
            </a:rPr>
            <a:t>This chart isn't available in your version of Excel.</a:t>
          </a:r>
          <a:endParaRPr b="0" lang="en-US" sz="1100" spc="-1" strike="noStrike">
            <a:latin typeface="Times New Roman"/>
          </a:endParaRPr>
        </a:p>
        <a:p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latin typeface="Times New Roman"/>
            </a:rPr>
            <a:t>Editing this shape or saving this workbook into a different file format will permanently break the chart.</a:t>
          </a:r>
          <a:endParaRPr b="0" lang="en-US" sz="1100" spc="-1" strike="noStrike">
            <a:latin typeface="Times New Roman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2</xdr:col>
      <xdr:colOff>392760</xdr:colOff>
      <xdr:row>6</xdr:row>
      <xdr:rowOff>39600</xdr:rowOff>
    </xdr:from>
    <xdr:to>
      <xdr:col>3</xdr:col>
      <xdr:colOff>529920</xdr:colOff>
      <xdr:row>28</xdr:row>
      <xdr:rowOff>120240</xdr:rowOff>
    </xdr:to>
    <xdr:sp>
      <xdr:nvSpPr>
        <xdr:cNvPr id="4" name="CustomShape 1"/>
        <xdr:cNvSpPr/>
      </xdr:nvSpPr>
      <xdr:spPr>
        <a:xfrm>
          <a:off x="1650600" y="1182600"/>
          <a:ext cx="5193720" cy="4271400"/>
        </a:xfrm>
        <a:prstGeom prst="rect">
          <a:avLst/>
        </a:prstGeom>
        <a:solidFill>
          <a:srgbClr val="ffffff"/>
        </a:solidFill>
        <a:ln w="1">
          <a:solidFill>
            <a:srgbClr val="008000"/>
          </a:solidFill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r>
            <a:rPr b="0" lang="en-US" sz="1100" spc="-1" strike="noStrike">
              <a:latin typeface="Times New Roman"/>
            </a:rPr>
            <a:t>This chart isn't available in your version of Excel.</a:t>
          </a:r>
          <a:endParaRPr b="0" lang="en-US" sz="1100" spc="-1" strike="noStrike">
            <a:latin typeface="Times New Roman"/>
          </a:endParaRPr>
        </a:p>
        <a:p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latin typeface="Times New Roman"/>
            </a:rPr>
            <a:t>Editing this shape or saving this workbook into a different file format will permanently break the chart.</a:t>
          </a:r>
          <a:endParaRPr b="0" lang="en-US" sz="1100" spc="-1" strike="noStrike">
            <a:latin typeface="Times New Roman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38160</xdr:colOff>
      <xdr:row>7</xdr:row>
      <xdr:rowOff>128520</xdr:rowOff>
    </xdr:from>
    <xdr:to>
      <xdr:col>8</xdr:col>
      <xdr:colOff>409320</xdr:colOff>
      <xdr:row>22</xdr:row>
      <xdr:rowOff>14040</xdr:rowOff>
    </xdr:to>
    <xdr:graphicFrame>
      <xdr:nvGraphicFramePr>
        <xdr:cNvPr id="5" name="Chart 1"/>
        <xdr:cNvGraphicFramePr/>
      </xdr:nvGraphicFramePr>
      <xdr:xfrm>
        <a:off x="2507040" y="1461960"/>
        <a:ext cx="470880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114480</xdr:colOff>
      <xdr:row>23</xdr:row>
      <xdr:rowOff>23760</xdr:rowOff>
    </xdr:from>
    <xdr:to>
      <xdr:col>8</xdr:col>
      <xdr:colOff>485640</xdr:colOff>
      <xdr:row>37</xdr:row>
      <xdr:rowOff>99720</xdr:rowOff>
    </xdr:to>
    <xdr:graphicFrame>
      <xdr:nvGraphicFramePr>
        <xdr:cNvPr id="6" name="Chart 3"/>
        <xdr:cNvGraphicFramePr/>
      </xdr:nvGraphicFramePr>
      <xdr:xfrm>
        <a:off x="2583360" y="4404960"/>
        <a:ext cx="47088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523800</xdr:colOff>
      <xdr:row>7</xdr:row>
      <xdr:rowOff>90360</xdr:rowOff>
    </xdr:from>
    <xdr:to>
      <xdr:col>7</xdr:col>
      <xdr:colOff>447120</xdr:colOff>
      <xdr:row>21</xdr:row>
      <xdr:rowOff>166320</xdr:rowOff>
    </xdr:to>
    <xdr:graphicFrame>
      <xdr:nvGraphicFramePr>
        <xdr:cNvPr id="7" name="Chart 1"/>
        <xdr:cNvGraphicFramePr/>
      </xdr:nvGraphicFramePr>
      <xdr:xfrm>
        <a:off x="1687680" y="1423800"/>
        <a:ext cx="474300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552600</xdr:colOff>
      <xdr:row>22</xdr:row>
      <xdr:rowOff>90360</xdr:rowOff>
    </xdr:from>
    <xdr:to>
      <xdr:col>7</xdr:col>
      <xdr:colOff>475920</xdr:colOff>
      <xdr:row>36</xdr:row>
      <xdr:rowOff>166320</xdr:rowOff>
    </xdr:to>
    <xdr:graphicFrame>
      <xdr:nvGraphicFramePr>
        <xdr:cNvPr id="8" name="Chart 2"/>
        <xdr:cNvGraphicFramePr/>
      </xdr:nvGraphicFramePr>
      <xdr:xfrm>
        <a:off x="1716480" y="4281120"/>
        <a:ext cx="4743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561960</xdr:colOff>
      <xdr:row>7</xdr:row>
      <xdr:rowOff>33480</xdr:rowOff>
    </xdr:from>
    <xdr:to>
      <xdr:col>9</xdr:col>
      <xdr:colOff>256680</xdr:colOff>
      <xdr:row>21</xdr:row>
      <xdr:rowOff>109440</xdr:rowOff>
    </xdr:to>
    <xdr:graphicFrame>
      <xdr:nvGraphicFramePr>
        <xdr:cNvPr id="9" name="Chart 1"/>
        <xdr:cNvGraphicFramePr/>
      </xdr:nvGraphicFramePr>
      <xdr:xfrm>
        <a:off x="1537920" y="1366920"/>
        <a:ext cx="467820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47520</xdr:colOff>
      <xdr:row>22</xdr:row>
      <xdr:rowOff>100080</xdr:rowOff>
    </xdr:from>
    <xdr:to>
      <xdr:col>9</xdr:col>
      <xdr:colOff>352080</xdr:colOff>
      <xdr:row>36</xdr:row>
      <xdr:rowOff>176040</xdr:rowOff>
    </xdr:to>
    <xdr:graphicFrame>
      <xdr:nvGraphicFramePr>
        <xdr:cNvPr id="10" name="Chart 2"/>
        <xdr:cNvGraphicFramePr/>
      </xdr:nvGraphicFramePr>
      <xdr:xfrm>
        <a:off x="1646280" y="4290840"/>
        <a:ext cx="466524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523800</xdr:colOff>
      <xdr:row>7</xdr:row>
      <xdr:rowOff>4680</xdr:rowOff>
    </xdr:from>
    <xdr:to>
      <xdr:col>9</xdr:col>
      <xdr:colOff>218520</xdr:colOff>
      <xdr:row>21</xdr:row>
      <xdr:rowOff>80640</xdr:rowOff>
    </xdr:to>
    <xdr:graphicFrame>
      <xdr:nvGraphicFramePr>
        <xdr:cNvPr id="11" name="Chart 1"/>
        <xdr:cNvGraphicFramePr/>
      </xdr:nvGraphicFramePr>
      <xdr:xfrm>
        <a:off x="2005200" y="1338120"/>
        <a:ext cx="467820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523800</xdr:colOff>
      <xdr:row>22</xdr:row>
      <xdr:rowOff>81000</xdr:rowOff>
    </xdr:from>
    <xdr:to>
      <xdr:col>9</xdr:col>
      <xdr:colOff>218520</xdr:colOff>
      <xdr:row>36</xdr:row>
      <xdr:rowOff>156960</xdr:rowOff>
    </xdr:to>
    <xdr:graphicFrame>
      <xdr:nvGraphicFramePr>
        <xdr:cNvPr id="12" name="Chart 2"/>
        <xdr:cNvGraphicFramePr/>
      </xdr:nvGraphicFramePr>
      <xdr:xfrm>
        <a:off x="2005200" y="4271760"/>
        <a:ext cx="46782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0</xdr:colOff>
      <xdr:row>7</xdr:row>
      <xdr:rowOff>157320</xdr:rowOff>
    </xdr:from>
    <xdr:to>
      <xdr:col>3</xdr:col>
      <xdr:colOff>209160</xdr:colOff>
      <xdr:row>22</xdr:row>
      <xdr:rowOff>42840</xdr:rowOff>
    </xdr:to>
    <xdr:graphicFrame>
      <xdr:nvGraphicFramePr>
        <xdr:cNvPr id="13" name="Chart 1"/>
        <xdr:cNvGraphicFramePr/>
      </xdr:nvGraphicFramePr>
      <xdr:xfrm>
        <a:off x="2233800" y="1490760"/>
        <a:ext cx="483048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38160</xdr:colOff>
      <xdr:row>22</xdr:row>
      <xdr:rowOff>147600</xdr:rowOff>
    </xdr:from>
    <xdr:to>
      <xdr:col>3</xdr:col>
      <xdr:colOff>247320</xdr:colOff>
      <xdr:row>37</xdr:row>
      <xdr:rowOff>33120</xdr:rowOff>
    </xdr:to>
    <xdr:graphicFrame>
      <xdr:nvGraphicFramePr>
        <xdr:cNvPr id="14" name="Chart 2"/>
        <xdr:cNvGraphicFramePr/>
      </xdr:nvGraphicFramePr>
      <xdr:xfrm>
        <a:off x="2271960" y="4338360"/>
        <a:ext cx="483048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twoCell">
    <xdr:from>
      <xdr:col>2</xdr:col>
      <xdr:colOff>57240</xdr:colOff>
      <xdr:row>37</xdr:row>
      <xdr:rowOff>166680</xdr:rowOff>
    </xdr:from>
    <xdr:to>
      <xdr:col>3</xdr:col>
      <xdr:colOff>266400</xdr:colOff>
      <xdr:row>52</xdr:row>
      <xdr:rowOff>52200</xdr:rowOff>
    </xdr:to>
    <xdr:sp>
      <xdr:nvSpPr>
        <xdr:cNvPr id="15" name="CustomShape 1"/>
        <xdr:cNvSpPr/>
      </xdr:nvSpPr>
      <xdr:spPr>
        <a:xfrm>
          <a:off x="2291040" y="7215120"/>
          <a:ext cx="4830480" cy="2742840"/>
        </a:xfrm>
        <a:prstGeom prst="rect">
          <a:avLst/>
        </a:prstGeom>
        <a:solidFill>
          <a:srgbClr val="ffffff"/>
        </a:solidFill>
        <a:ln w="1">
          <a:solidFill>
            <a:srgbClr val="008000"/>
          </a:solidFill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r>
            <a:rPr b="0" lang="en-US" sz="1100" spc="-1" strike="noStrike">
              <a:latin typeface="Times New Roman"/>
            </a:rPr>
            <a:t>This chart isn't available in your version of Excel.</a:t>
          </a:r>
          <a:endParaRPr b="0" lang="en-US" sz="1100" spc="-1" strike="noStrike">
            <a:latin typeface="Times New Roman"/>
          </a:endParaRPr>
        </a:p>
        <a:p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latin typeface="Times New Roman"/>
            </a:rPr>
            <a:t>Editing this shape or saving this workbook into a different file format will permanently break the chart.</a:t>
          </a:r>
          <a:endParaRPr b="0" lang="en-US" sz="1100" spc="-1" strike="noStrike">
            <a:latin typeface="Times New Roman"/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id="1" name="Table1" displayName="Table1" ref="A1:M56" headerRowCount="1" totalsRowCount="0" totalsRowShown="0">
  <autoFilter ref="A1:M56"/>
  <tableColumns count="13">
    <tableColumn id="1" name="ID"/>
    <tableColumn id="2" name="Start time"/>
    <tableColumn id="3" name="Completion time"/>
    <tableColumn id="4" name="Email"/>
    <tableColumn id="5" name="Name"/>
    <tableColumn id="6" name="Choose your gender"/>
    <tableColumn id="7" name="How old are you?"/>
    <tableColumn id="8" name="How many hours did you sleep last night?  Please write your response as a number (example: 5, 8, etc)  You may use a decimal, rounded to the nearest 10th place (example:  6.5)"/>
    <tableColumn id="9" name="I feel ready for school today"/>
    <tableColumn id="10" name="I am hungry"/>
    <tableColumn id="11" name="I feel stressed"/>
    <tableColumn id="12" name="I am looking forward to the weekend"/>
    <tableColumn id="13" name="How many pets do you have?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56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N10" activeCellId="0" sqref="N10"/>
    </sheetView>
  </sheetViews>
  <sheetFormatPr defaultColWidth="8.83984375" defaultRowHeight="15" zeroHeight="false" outlineLevelRow="0" outlineLevelCol="0"/>
  <cols>
    <col collapsed="false" customWidth="true" hidden="false" outlineLevel="0" max="13" min="1" style="0" width="19.99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customFormat="false" ht="15" hidden="false" customHeight="false" outlineLevel="0" collapsed="false">
      <c r="A2" s="0" t="n">
        <v>1</v>
      </c>
      <c r="B2" s="2" t="n">
        <v>44231.9437962963</v>
      </c>
      <c r="C2" s="2" t="n">
        <v>44231.9444328704</v>
      </c>
      <c r="D2" s="1" t="s">
        <v>13</v>
      </c>
      <c r="E2" s="1"/>
      <c r="F2" s="1" t="s">
        <v>14</v>
      </c>
      <c r="G2" s="1" t="s">
        <v>15</v>
      </c>
      <c r="H2" s="1" t="s">
        <v>16</v>
      </c>
      <c r="I2" s="1" t="s">
        <v>17</v>
      </c>
      <c r="J2" s="1" t="s">
        <v>17</v>
      </c>
      <c r="K2" s="1" t="s">
        <v>18</v>
      </c>
      <c r="L2" s="1" t="s">
        <v>18</v>
      </c>
      <c r="M2" s="1" t="s">
        <v>19</v>
      </c>
    </row>
    <row r="3" customFormat="false" ht="15" hidden="false" customHeight="false" outlineLevel="0" collapsed="false">
      <c r="A3" s="0" t="n">
        <v>2</v>
      </c>
      <c r="B3" s="2" t="n">
        <v>44232.3430324074</v>
      </c>
      <c r="C3" s="2" t="n">
        <v>44232.3436458333</v>
      </c>
      <c r="D3" s="1" t="s">
        <v>13</v>
      </c>
      <c r="E3" s="1"/>
      <c r="F3" s="1" t="s">
        <v>14</v>
      </c>
      <c r="G3" s="1" t="s">
        <v>20</v>
      </c>
      <c r="H3" s="1" t="s">
        <v>21</v>
      </c>
      <c r="I3" s="1" t="s">
        <v>22</v>
      </c>
      <c r="J3" s="1" t="s">
        <v>23</v>
      </c>
      <c r="K3" s="1" t="s">
        <v>22</v>
      </c>
      <c r="L3" s="1" t="s">
        <v>18</v>
      </c>
      <c r="M3" s="1" t="s">
        <v>19</v>
      </c>
    </row>
    <row r="4" customFormat="false" ht="15" hidden="false" customHeight="false" outlineLevel="0" collapsed="false">
      <c r="A4" s="0" t="n">
        <v>3</v>
      </c>
      <c r="B4" s="2" t="n">
        <v>44232.3432060185</v>
      </c>
      <c r="C4" s="2" t="n">
        <v>44232.3437847222</v>
      </c>
      <c r="D4" s="1" t="s">
        <v>13</v>
      </c>
      <c r="E4" s="1"/>
      <c r="F4" s="1" t="s">
        <v>24</v>
      </c>
      <c r="G4" s="1" t="s">
        <v>20</v>
      </c>
      <c r="H4" s="1" t="s">
        <v>25</v>
      </c>
      <c r="I4" s="1" t="s">
        <v>17</v>
      </c>
      <c r="J4" s="1" t="s">
        <v>22</v>
      </c>
      <c r="K4" s="1" t="s">
        <v>22</v>
      </c>
      <c r="L4" s="1" t="s">
        <v>22</v>
      </c>
      <c r="M4" s="1" t="s">
        <v>26</v>
      </c>
    </row>
    <row r="5" customFormat="false" ht="15" hidden="false" customHeight="false" outlineLevel="0" collapsed="false">
      <c r="A5" s="0" t="n">
        <v>4</v>
      </c>
      <c r="B5" s="2" t="n">
        <v>44232.3436458333</v>
      </c>
      <c r="C5" s="2" t="n">
        <v>44232.3439930556</v>
      </c>
      <c r="D5" s="1" t="s">
        <v>13</v>
      </c>
      <c r="E5" s="1"/>
      <c r="F5" s="1" t="s">
        <v>24</v>
      </c>
      <c r="G5" s="1" t="s">
        <v>20</v>
      </c>
      <c r="H5" s="1" t="s">
        <v>27</v>
      </c>
      <c r="I5" s="1" t="s">
        <v>28</v>
      </c>
      <c r="J5" s="1" t="s">
        <v>28</v>
      </c>
      <c r="K5" s="1" t="s">
        <v>17</v>
      </c>
      <c r="L5" s="1" t="s">
        <v>18</v>
      </c>
      <c r="M5" s="1" t="s">
        <v>29</v>
      </c>
    </row>
    <row r="6" customFormat="false" ht="15" hidden="false" customHeight="false" outlineLevel="0" collapsed="false">
      <c r="A6" s="0" t="n">
        <v>5</v>
      </c>
      <c r="B6" s="2" t="n">
        <v>44232.343275463</v>
      </c>
      <c r="C6" s="2" t="n">
        <v>44232.344212963</v>
      </c>
      <c r="D6" s="1" t="s">
        <v>13</v>
      </c>
      <c r="E6" s="1"/>
      <c r="F6" s="1" t="s">
        <v>14</v>
      </c>
      <c r="G6" s="1" t="s">
        <v>30</v>
      </c>
      <c r="H6" s="1" t="s">
        <v>25</v>
      </c>
      <c r="I6" s="1" t="s">
        <v>22</v>
      </c>
      <c r="J6" s="1" t="s">
        <v>23</v>
      </c>
      <c r="K6" s="1" t="s">
        <v>17</v>
      </c>
      <c r="L6" s="1" t="s">
        <v>17</v>
      </c>
      <c r="M6" s="1" t="s">
        <v>19</v>
      </c>
    </row>
    <row r="7" customFormat="false" ht="15" hidden="false" customHeight="false" outlineLevel="0" collapsed="false">
      <c r="A7" s="0" t="n">
        <v>6</v>
      </c>
      <c r="B7" s="2" t="n">
        <v>44232.3440625</v>
      </c>
      <c r="C7" s="2" t="n">
        <v>44232.344375</v>
      </c>
      <c r="D7" s="1" t="s">
        <v>13</v>
      </c>
      <c r="E7" s="1"/>
      <c r="F7" s="1" t="s">
        <v>14</v>
      </c>
      <c r="G7" s="1" t="s">
        <v>30</v>
      </c>
      <c r="H7" s="1" t="s">
        <v>25</v>
      </c>
      <c r="I7" s="1" t="s">
        <v>17</v>
      </c>
      <c r="J7" s="1" t="s">
        <v>22</v>
      </c>
      <c r="K7" s="1" t="s">
        <v>22</v>
      </c>
      <c r="L7" s="1" t="s">
        <v>17</v>
      </c>
      <c r="M7" s="1" t="s">
        <v>26</v>
      </c>
    </row>
    <row r="8" customFormat="false" ht="15" hidden="false" customHeight="false" outlineLevel="0" collapsed="false">
      <c r="A8" s="0" t="n">
        <v>7</v>
      </c>
      <c r="B8" s="2" t="n">
        <v>44232.3442013889</v>
      </c>
      <c r="C8" s="2" t="n">
        <v>44232.3445949074</v>
      </c>
      <c r="D8" s="1" t="s">
        <v>13</v>
      </c>
      <c r="E8" s="1"/>
      <c r="F8" s="1" t="s">
        <v>14</v>
      </c>
      <c r="G8" s="1" t="s">
        <v>30</v>
      </c>
      <c r="H8" s="1" t="s">
        <v>21</v>
      </c>
      <c r="I8" s="1" t="s">
        <v>18</v>
      </c>
      <c r="J8" s="1" t="s">
        <v>28</v>
      </c>
      <c r="K8" s="1" t="s">
        <v>23</v>
      </c>
      <c r="L8" s="1" t="s">
        <v>17</v>
      </c>
      <c r="M8" s="1" t="s">
        <v>19</v>
      </c>
    </row>
    <row r="9" customFormat="false" ht="15" hidden="false" customHeight="false" outlineLevel="0" collapsed="false">
      <c r="A9" s="0" t="n">
        <v>8</v>
      </c>
      <c r="B9" s="2" t="n">
        <v>44232.3473842593</v>
      </c>
      <c r="C9" s="2" t="n">
        <v>44232.3480902778</v>
      </c>
      <c r="D9" s="1" t="s">
        <v>13</v>
      </c>
      <c r="E9" s="1"/>
      <c r="F9" s="1" t="s">
        <v>24</v>
      </c>
      <c r="G9" s="1" t="s">
        <v>20</v>
      </c>
      <c r="H9" s="1" t="s">
        <v>16</v>
      </c>
      <c r="I9" s="1" t="s">
        <v>23</v>
      </c>
      <c r="J9" s="1" t="s">
        <v>18</v>
      </c>
      <c r="K9" s="1" t="s">
        <v>22</v>
      </c>
      <c r="L9" s="1" t="s">
        <v>18</v>
      </c>
      <c r="M9" s="1" t="s">
        <v>26</v>
      </c>
    </row>
    <row r="10" customFormat="false" ht="15" hidden="false" customHeight="false" outlineLevel="0" collapsed="false">
      <c r="A10" s="0" t="n">
        <v>9</v>
      </c>
      <c r="B10" s="2" t="n">
        <v>44232.3482060185</v>
      </c>
      <c r="C10" s="2" t="n">
        <v>44232.3486574074</v>
      </c>
      <c r="D10" s="1" t="s">
        <v>13</v>
      </c>
      <c r="E10" s="1"/>
      <c r="F10" s="1" t="s">
        <v>14</v>
      </c>
      <c r="G10" s="1" t="s">
        <v>20</v>
      </c>
      <c r="H10" s="1" t="s">
        <v>25</v>
      </c>
      <c r="I10" s="1" t="s">
        <v>17</v>
      </c>
      <c r="J10" s="1" t="s">
        <v>22</v>
      </c>
      <c r="K10" s="1" t="s">
        <v>23</v>
      </c>
      <c r="L10" s="1" t="s">
        <v>18</v>
      </c>
      <c r="M10" s="1" t="s">
        <v>31</v>
      </c>
    </row>
    <row r="11" customFormat="false" ht="15" hidden="false" customHeight="false" outlineLevel="0" collapsed="false">
      <c r="A11" s="0" t="n">
        <v>10</v>
      </c>
      <c r="B11" s="2" t="n">
        <v>44232.3677546296</v>
      </c>
      <c r="C11" s="2" t="n">
        <v>44232.3682986111</v>
      </c>
      <c r="D11" s="1" t="s">
        <v>13</v>
      </c>
      <c r="E11" s="1"/>
      <c r="F11" s="1" t="s">
        <v>24</v>
      </c>
      <c r="G11" s="1" t="s">
        <v>30</v>
      </c>
      <c r="H11" s="1" t="s">
        <v>16</v>
      </c>
      <c r="I11" s="1" t="s">
        <v>18</v>
      </c>
      <c r="J11" s="1" t="s">
        <v>22</v>
      </c>
      <c r="K11" s="1" t="s">
        <v>23</v>
      </c>
      <c r="L11" s="1" t="s">
        <v>17</v>
      </c>
      <c r="M11" s="1" t="s">
        <v>26</v>
      </c>
    </row>
    <row r="12" customFormat="false" ht="15" hidden="false" customHeight="false" outlineLevel="0" collapsed="false">
      <c r="A12" s="0" t="n">
        <v>11</v>
      </c>
      <c r="B12" s="2" t="n">
        <v>44232.3628703704</v>
      </c>
      <c r="C12" s="2" t="n">
        <v>44232.3739699074</v>
      </c>
      <c r="D12" s="1" t="s">
        <v>13</v>
      </c>
      <c r="E12" s="1"/>
      <c r="F12" s="1" t="s">
        <v>24</v>
      </c>
      <c r="G12" s="1" t="s">
        <v>20</v>
      </c>
      <c r="H12" s="1" t="s">
        <v>32</v>
      </c>
      <c r="I12" s="1" t="s">
        <v>22</v>
      </c>
      <c r="J12" s="1" t="s">
        <v>22</v>
      </c>
      <c r="K12" s="1" t="s">
        <v>18</v>
      </c>
      <c r="L12" s="1" t="s">
        <v>18</v>
      </c>
      <c r="M12" s="1" t="s">
        <v>19</v>
      </c>
    </row>
    <row r="13" customFormat="false" ht="15" hidden="false" customHeight="false" outlineLevel="0" collapsed="false">
      <c r="A13" s="0" t="n">
        <v>12</v>
      </c>
      <c r="B13" s="2" t="n">
        <v>44232.3742013889</v>
      </c>
      <c r="C13" s="2" t="n">
        <v>44232.374537037</v>
      </c>
      <c r="D13" s="1" t="s">
        <v>13</v>
      </c>
      <c r="E13" s="1"/>
      <c r="F13" s="1" t="s">
        <v>24</v>
      </c>
      <c r="G13" s="1" t="s">
        <v>30</v>
      </c>
      <c r="H13" s="1" t="s">
        <v>21</v>
      </c>
      <c r="I13" s="1" t="s">
        <v>22</v>
      </c>
      <c r="J13" s="1" t="s">
        <v>28</v>
      </c>
      <c r="K13" s="1" t="s">
        <v>23</v>
      </c>
      <c r="L13" s="1" t="s">
        <v>18</v>
      </c>
      <c r="M13" s="1" t="s">
        <v>19</v>
      </c>
    </row>
    <row r="14" customFormat="false" ht="15" hidden="false" customHeight="false" outlineLevel="0" collapsed="false">
      <c r="A14" s="0" t="n">
        <v>13</v>
      </c>
      <c r="B14" s="2" t="n">
        <v>44232.3740393519</v>
      </c>
      <c r="C14" s="2" t="n">
        <v>44232.3745601852</v>
      </c>
      <c r="D14" s="1" t="s">
        <v>13</v>
      </c>
      <c r="E14" s="1"/>
      <c r="F14" s="1" t="s">
        <v>24</v>
      </c>
      <c r="G14" s="1" t="s">
        <v>20</v>
      </c>
      <c r="H14" s="1" t="s">
        <v>33</v>
      </c>
      <c r="I14" s="1" t="s">
        <v>22</v>
      </c>
      <c r="J14" s="1" t="s">
        <v>17</v>
      </c>
      <c r="K14" s="1" t="s">
        <v>17</v>
      </c>
      <c r="L14" s="1" t="s">
        <v>23</v>
      </c>
      <c r="M14" s="1" t="s">
        <v>29</v>
      </c>
    </row>
    <row r="15" customFormat="false" ht="15" hidden="false" customHeight="false" outlineLevel="0" collapsed="false">
      <c r="A15" s="0" t="n">
        <v>14</v>
      </c>
      <c r="B15" s="2" t="n">
        <v>44232.3743402778</v>
      </c>
      <c r="C15" s="2" t="n">
        <v>44232.3748611111</v>
      </c>
      <c r="D15" s="1" t="s">
        <v>13</v>
      </c>
      <c r="E15" s="1"/>
      <c r="F15" s="1" t="s">
        <v>14</v>
      </c>
      <c r="G15" s="1" t="s">
        <v>20</v>
      </c>
      <c r="H15" s="1" t="s">
        <v>16</v>
      </c>
      <c r="I15" s="1" t="s">
        <v>17</v>
      </c>
      <c r="J15" s="1" t="s">
        <v>23</v>
      </c>
      <c r="K15" s="1" t="s">
        <v>18</v>
      </c>
      <c r="L15" s="1" t="s">
        <v>17</v>
      </c>
      <c r="M15" s="1" t="s">
        <v>26</v>
      </c>
    </row>
    <row r="16" customFormat="false" ht="15" hidden="false" customHeight="false" outlineLevel="0" collapsed="false">
      <c r="A16" s="0" t="n">
        <v>15</v>
      </c>
      <c r="B16" s="2" t="n">
        <v>44232.3746412037</v>
      </c>
      <c r="C16" s="2" t="n">
        <v>44232.3749421296</v>
      </c>
      <c r="D16" s="1" t="s">
        <v>13</v>
      </c>
      <c r="E16" s="1"/>
      <c r="F16" s="1" t="s">
        <v>14</v>
      </c>
      <c r="G16" s="1" t="s">
        <v>20</v>
      </c>
      <c r="H16" s="1" t="s">
        <v>25</v>
      </c>
      <c r="I16" s="1" t="s">
        <v>17</v>
      </c>
      <c r="J16" s="1" t="s">
        <v>23</v>
      </c>
      <c r="K16" s="1" t="s">
        <v>23</v>
      </c>
      <c r="L16" s="1" t="s">
        <v>18</v>
      </c>
      <c r="M16" s="1" t="s">
        <v>29</v>
      </c>
    </row>
    <row r="17" customFormat="false" ht="15" hidden="false" customHeight="false" outlineLevel="0" collapsed="false">
      <c r="A17" s="0" t="n">
        <v>16</v>
      </c>
      <c r="B17" s="2" t="n">
        <v>44232.3746296296</v>
      </c>
      <c r="C17" s="2" t="n">
        <v>44232.3749884259</v>
      </c>
      <c r="D17" s="1" t="s">
        <v>13</v>
      </c>
      <c r="E17" s="1"/>
      <c r="F17" s="1" t="s">
        <v>14</v>
      </c>
      <c r="G17" s="1" t="s">
        <v>30</v>
      </c>
      <c r="H17" s="1" t="s">
        <v>16</v>
      </c>
      <c r="I17" s="1" t="s">
        <v>23</v>
      </c>
      <c r="J17" s="1" t="s">
        <v>17</v>
      </c>
      <c r="K17" s="1" t="s">
        <v>17</v>
      </c>
      <c r="L17" s="1" t="s">
        <v>18</v>
      </c>
      <c r="M17" s="1" t="s">
        <v>26</v>
      </c>
    </row>
    <row r="18" customFormat="false" ht="15" hidden="false" customHeight="false" outlineLevel="0" collapsed="false">
      <c r="A18" s="0" t="n">
        <v>17</v>
      </c>
      <c r="B18" s="2" t="n">
        <v>44232.3739814815</v>
      </c>
      <c r="C18" s="2" t="n">
        <v>44232.3751041667</v>
      </c>
      <c r="D18" s="1" t="s">
        <v>13</v>
      </c>
      <c r="E18" s="1"/>
      <c r="F18" s="1" t="s">
        <v>24</v>
      </c>
      <c r="G18" s="1" t="s">
        <v>34</v>
      </c>
      <c r="H18" s="1" t="s">
        <v>35</v>
      </c>
      <c r="I18" s="1" t="s">
        <v>23</v>
      </c>
      <c r="J18" s="1" t="s">
        <v>28</v>
      </c>
      <c r="K18" s="1" t="s">
        <v>22</v>
      </c>
      <c r="L18" s="1" t="s">
        <v>18</v>
      </c>
      <c r="M18" s="1" t="s">
        <v>19</v>
      </c>
    </row>
    <row r="19" customFormat="false" ht="15" hidden="false" customHeight="false" outlineLevel="0" collapsed="false">
      <c r="A19" s="0" t="n">
        <v>18</v>
      </c>
      <c r="B19" s="2" t="n">
        <v>44232.3748611111</v>
      </c>
      <c r="C19" s="2" t="n">
        <v>44232.3751157407</v>
      </c>
      <c r="D19" s="1" t="s">
        <v>13</v>
      </c>
      <c r="E19" s="1"/>
      <c r="F19" s="1" t="s">
        <v>14</v>
      </c>
      <c r="G19" s="1" t="s">
        <v>30</v>
      </c>
      <c r="H19" s="1" t="s">
        <v>25</v>
      </c>
      <c r="I19" s="1" t="s">
        <v>22</v>
      </c>
      <c r="J19" s="1" t="s">
        <v>23</v>
      </c>
      <c r="K19" s="1" t="s">
        <v>18</v>
      </c>
      <c r="L19" s="1" t="s">
        <v>18</v>
      </c>
      <c r="M19" s="1" t="s">
        <v>26</v>
      </c>
    </row>
    <row r="20" customFormat="false" ht="15" hidden="false" customHeight="false" outlineLevel="0" collapsed="false">
      <c r="A20" s="0" t="n">
        <v>19</v>
      </c>
      <c r="B20" s="2" t="n">
        <v>44232.3746180556</v>
      </c>
      <c r="C20" s="2" t="n">
        <v>44232.3752083333</v>
      </c>
      <c r="D20" s="1" t="s">
        <v>13</v>
      </c>
      <c r="E20" s="1"/>
      <c r="F20" s="1" t="s">
        <v>24</v>
      </c>
      <c r="G20" s="1" t="s">
        <v>34</v>
      </c>
      <c r="H20" s="1" t="s">
        <v>33</v>
      </c>
      <c r="I20" s="1" t="s">
        <v>28</v>
      </c>
      <c r="J20" s="1" t="s">
        <v>28</v>
      </c>
      <c r="K20" s="1" t="s">
        <v>17</v>
      </c>
      <c r="L20" s="1" t="s">
        <v>18</v>
      </c>
      <c r="M20" s="1" t="s">
        <v>19</v>
      </c>
    </row>
    <row r="21" customFormat="false" ht="15" hidden="false" customHeight="false" outlineLevel="0" collapsed="false">
      <c r="A21" s="0" t="n">
        <v>20</v>
      </c>
      <c r="B21" s="2" t="n">
        <v>44232.3749074074</v>
      </c>
      <c r="C21" s="2" t="n">
        <v>44232.3752430556</v>
      </c>
      <c r="D21" s="1" t="s">
        <v>13</v>
      </c>
      <c r="E21" s="1"/>
      <c r="F21" s="1" t="s">
        <v>14</v>
      </c>
      <c r="G21" s="1" t="s">
        <v>34</v>
      </c>
      <c r="H21" s="1" t="s">
        <v>16</v>
      </c>
      <c r="I21" s="1" t="s">
        <v>23</v>
      </c>
      <c r="J21" s="1" t="s">
        <v>23</v>
      </c>
      <c r="K21" s="1" t="s">
        <v>22</v>
      </c>
      <c r="L21" s="1" t="s">
        <v>17</v>
      </c>
      <c r="M21" s="1" t="s">
        <v>26</v>
      </c>
    </row>
    <row r="22" customFormat="false" ht="15" hidden="false" customHeight="false" outlineLevel="0" collapsed="false">
      <c r="A22" s="0" t="n">
        <v>21</v>
      </c>
      <c r="B22" s="2" t="n">
        <v>44232.3751157407</v>
      </c>
      <c r="C22" s="2" t="n">
        <v>44232.3754513889</v>
      </c>
      <c r="D22" s="1" t="s">
        <v>13</v>
      </c>
      <c r="E22" s="1"/>
      <c r="F22" s="1" t="s">
        <v>24</v>
      </c>
      <c r="G22" s="1" t="s">
        <v>34</v>
      </c>
      <c r="H22" s="1" t="s">
        <v>33</v>
      </c>
      <c r="I22" s="1" t="s">
        <v>17</v>
      </c>
      <c r="J22" s="1" t="s">
        <v>18</v>
      </c>
      <c r="K22" s="1" t="s">
        <v>17</v>
      </c>
      <c r="L22" s="1" t="s">
        <v>18</v>
      </c>
      <c r="M22" s="1" t="s">
        <v>26</v>
      </c>
    </row>
    <row r="23" customFormat="false" ht="15" hidden="false" customHeight="false" outlineLevel="0" collapsed="false">
      <c r="A23" s="0" t="n">
        <v>22</v>
      </c>
      <c r="B23" s="2" t="n">
        <v>44232.3753240741</v>
      </c>
      <c r="C23" s="2" t="n">
        <v>44232.3757175926</v>
      </c>
      <c r="D23" s="1" t="s">
        <v>13</v>
      </c>
      <c r="E23" s="1"/>
      <c r="F23" s="1" t="s">
        <v>24</v>
      </c>
      <c r="G23" s="1" t="s">
        <v>20</v>
      </c>
      <c r="H23" s="1" t="s">
        <v>16</v>
      </c>
      <c r="I23" s="1" t="s">
        <v>22</v>
      </c>
      <c r="J23" s="1" t="s">
        <v>17</v>
      </c>
      <c r="K23" s="1" t="s">
        <v>23</v>
      </c>
      <c r="L23" s="1" t="s">
        <v>18</v>
      </c>
      <c r="M23" s="1" t="s">
        <v>26</v>
      </c>
    </row>
    <row r="24" customFormat="false" ht="15" hidden="false" customHeight="false" outlineLevel="0" collapsed="false">
      <c r="A24" s="0" t="n">
        <v>23</v>
      </c>
      <c r="B24" s="2" t="n">
        <v>44232.4229166667</v>
      </c>
      <c r="C24" s="2" t="n">
        <v>44232.4250347222</v>
      </c>
      <c r="D24" s="1" t="s">
        <v>13</v>
      </c>
      <c r="E24" s="1"/>
      <c r="F24" s="1" t="s">
        <v>14</v>
      </c>
      <c r="G24" s="1" t="s">
        <v>30</v>
      </c>
      <c r="H24" s="1" t="s">
        <v>21</v>
      </c>
      <c r="I24" s="1" t="s">
        <v>22</v>
      </c>
      <c r="J24" s="1" t="s">
        <v>17</v>
      </c>
      <c r="K24" s="1" t="s">
        <v>23</v>
      </c>
      <c r="L24" s="1" t="s">
        <v>18</v>
      </c>
      <c r="M24" s="1" t="s">
        <v>19</v>
      </c>
    </row>
    <row r="25" customFormat="false" ht="15" hidden="false" customHeight="false" outlineLevel="0" collapsed="false">
      <c r="A25" s="0" t="n">
        <v>24</v>
      </c>
      <c r="B25" s="2" t="n">
        <v>44232.4280787037</v>
      </c>
      <c r="C25" s="2" t="n">
        <v>44232.42875</v>
      </c>
      <c r="D25" s="1" t="s">
        <v>13</v>
      </c>
      <c r="E25" s="1"/>
      <c r="F25" s="1" t="s">
        <v>24</v>
      </c>
      <c r="G25" s="1" t="s">
        <v>20</v>
      </c>
      <c r="H25" s="1" t="s">
        <v>21</v>
      </c>
      <c r="I25" s="1" t="s">
        <v>22</v>
      </c>
      <c r="J25" s="1" t="s">
        <v>18</v>
      </c>
      <c r="K25" s="1" t="s">
        <v>22</v>
      </c>
      <c r="L25" s="1" t="s">
        <v>18</v>
      </c>
      <c r="M25" s="1" t="s">
        <v>26</v>
      </c>
    </row>
    <row r="26" customFormat="false" ht="15" hidden="false" customHeight="false" outlineLevel="0" collapsed="false">
      <c r="A26" s="0" t="n">
        <v>25</v>
      </c>
      <c r="B26" s="2" t="n">
        <v>44232.4305671296</v>
      </c>
      <c r="C26" s="2" t="n">
        <v>44232.4309375</v>
      </c>
      <c r="D26" s="1" t="s">
        <v>13</v>
      </c>
      <c r="E26" s="1"/>
      <c r="F26" s="1" t="s">
        <v>14</v>
      </c>
      <c r="G26" s="1" t="s">
        <v>34</v>
      </c>
      <c r="H26" s="1" t="s">
        <v>33</v>
      </c>
      <c r="I26" s="1" t="s">
        <v>17</v>
      </c>
      <c r="J26" s="1" t="s">
        <v>22</v>
      </c>
      <c r="K26" s="1" t="s">
        <v>22</v>
      </c>
      <c r="L26" s="1" t="s">
        <v>17</v>
      </c>
      <c r="M26" s="1" t="s">
        <v>26</v>
      </c>
    </row>
    <row r="27" customFormat="false" ht="15" hidden="false" customHeight="false" outlineLevel="0" collapsed="false">
      <c r="A27" s="0" t="n">
        <v>26</v>
      </c>
      <c r="B27" s="2" t="n">
        <v>44232.4368171296</v>
      </c>
      <c r="C27" s="2" t="n">
        <v>44232.4375231481</v>
      </c>
      <c r="D27" s="1" t="s">
        <v>13</v>
      </c>
      <c r="E27" s="1"/>
      <c r="F27" s="1" t="s">
        <v>24</v>
      </c>
      <c r="G27" s="1" t="s">
        <v>15</v>
      </c>
      <c r="H27" s="1" t="s">
        <v>27</v>
      </c>
      <c r="I27" s="1" t="s">
        <v>17</v>
      </c>
      <c r="J27" s="1" t="s">
        <v>18</v>
      </c>
      <c r="K27" s="1" t="s">
        <v>18</v>
      </c>
      <c r="L27" s="1" t="s">
        <v>17</v>
      </c>
      <c r="M27" s="1" t="s">
        <v>19</v>
      </c>
    </row>
    <row r="28" customFormat="false" ht="15" hidden="false" customHeight="false" outlineLevel="0" collapsed="false">
      <c r="A28" s="0" t="n">
        <v>27</v>
      </c>
      <c r="B28" s="2" t="n">
        <v>44232.4371180556</v>
      </c>
      <c r="C28" s="2" t="n">
        <v>44232.4378240741</v>
      </c>
      <c r="D28" s="1" t="s">
        <v>13</v>
      </c>
      <c r="E28" s="1"/>
      <c r="F28" s="1" t="s">
        <v>24</v>
      </c>
      <c r="G28" s="1" t="s">
        <v>30</v>
      </c>
      <c r="H28" s="1" t="s">
        <v>25</v>
      </c>
      <c r="I28" s="1" t="s">
        <v>22</v>
      </c>
      <c r="J28" s="1" t="s">
        <v>22</v>
      </c>
      <c r="K28" s="1" t="s">
        <v>22</v>
      </c>
      <c r="L28" s="1" t="s">
        <v>17</v>
      </c>
      <c r="M28" s="1" t="s">
        <v>26</v>
      </c>
    </row>
    <row r="29" customFormat="false" ht="15" hidden="false" customHeight="false" outlineLevel="0" collapsed="false">
      <c r="A29" s="0" t="n">
        <v>28</v>
      </c>
      <c r="B29" s="2" t="n">
        <v>44232.4374884259</v>
      </c>
      <c r="C29" s="2" t="n">
        <v>44232.4379861111</v>
      </c>
      <c r="D29" s="1" t="s">
        <v>13</v>
      </c>
      <c r="E29" s="1"/>
      <c r="F29" s="1" t="s">
        <v>24</v>
      </c>
      <c r="G29" s="1" t="s">
        <v>30</v>
      </c>
      <c r="H29" s="1" t="s">
        <v>36</v>
      </c>
      <c r="I29" s="1" t="s">
        <v>17</v>
      </c>
      <c r="J29" s="1" t="s">
        <v>22</v>
      </c>
      <c r="K29" s="1" t="s">
        <v>18</v>
      </c>
      <c r="L29" s="1" t="s">
        <v>18</v>
      </c>
      <c r="M29" s="1" t="s">
        <v>29</v>
      </c>
    </row>
    <row r="30" customFormat="false" ht="15" hidden="false" customHeight="false" outlineLevel="0" collapsed="false">
      <c r="A30" s="0" t="n">
        <v>29</v>
      </c>
      <c r="B30" s="2" t="n">
        <v>44232.4377546296</v>
      </c>
      <c r="C30" s="2" t="n">
        <v>44232.4381134259</v>
      </c>
      <c r="D30" s="1" t="s">
        <v>13</v>
      </c>
      <c r="E30" s="1"/>
      <c r="F30" s="1" t="s">
        <v>24</v>
      </c>
      <c r="G30" s="1" t="s">
        <v>20</v>
      </c>
      <c r="H30" s="1" t="s">
        <v>25</v>
      </c>
      <c r="I30" s="1" t="s">
        <v>17</v>
      </c>
      <c r="J30" s="1" t="s">
        <v>23</v>
      </c>
      <c r="K30" s="1" t="s">
        <v>17</v>
      </c>
      <c r="L30" s="1" t="s">
        <v>18</v>
      </c>
      <c r="M30" s="1" t="s">
        <v>26</v>
      </c>
    </row>
    <row r="31" customFormat="false" ht="15" hidden="false" customHeight="false" outlineLevel="0" collapsed="false">
      <c r="A31" s="0" t="n">
        <v>30</v>
      </c>
      <c r="B31" s="2" t="n">
        <v>44232.4377662037</v>
      </c>
      <c r="C31" s="2" t="n">
        <v>44232.4384837963</v>
      </c>
      <c r="D31" s="1" t="s">
        <v>13</v>
      </c>
      <c r="E31" s="1"/>
      <c r="F31" s="1" t="s">
        <v>14</v>
      </c>
      <c r="G31" s="1" t="s">
        <v>30</v>
      </c>
      <c r="H31" s="1" t="s">
        <v>37</v>
      </c>
      <c r="I31" s="1" t="s">
        <v>22</v>
      </c>
      <c r="J31" s="1" t="s">
        <v>17</v>
      </c>
      <c r="K31" s="1" t="s">
        <v>17</v>
      </c>
      <c r="L31" s="1" t="s">
        <v>18</v>
      </c>
      <c r="M31" s="1" t="s">
        <v>29</v>
      </c>
    </row>
    <row r="32" customFormat="false" ht="15" hidden="false" customHeight="false" outlineLevel="0" collapsed="false">
      <c r="A32" s="0" t="n">
        <v>31</v>
      </c>
      <c r="B32" s="2" t="n">
        <v>44232.4383912037</v>
      </c>
      <c r="C32" s="2" t="n">
        <v>44232.4388888889</v>
      </c>
      <c r="D32" s="1" t="s">
        <v>13</v>
      </c>
      <c r="E32" s="1"/>
      <c r="F32" s="1" t="s">
        <v>24</v>
      </c>
      <c r="G32" s="1" t="s">
        <v>20</v>
      </c>
      <c r="H32" s="1" t="s">
        <v>38</v>
      </c>
      <c r="I32" s="1" t="s">
        <v>23</v>
      </c>
      <c r="J32" s="1" t="s">
        <v>18</v>
      </c>
      <c r="K32" s="1" t="s">
        <v>17</v>
      </c>
      <c r="L32" s="1" t="s">
        <v>18</v>
      </c>
      <c r="M32" s="1" t="s">
        <v>29</v>
      </c>
    </row>
    <row r="33" customFormat="false" ht="15" hidden="false" customHeight="false" outlineLevel="0" collapsed="false">
      <c r="A33" s="0" t="n">
        <v>32</v>
      </c>
      <c r="B33" s="2" t="n">
        <v>44232.4392708333</v>
      </c>
      <c r="C33" s="2" t="n">
        <v>44232.4399189815</v>
      </c>
      <c r="D33" s="1" t="s">
        <v>13</v>
      </c>
      <c r="E33" s="1"/>
      <c r="F33" s="1" t="s">
        <v>24</v>
      </c>
      <c r="G33" s="1" t="s">
        <v>20</v>
      </c>
      <c r="H33" s="1" t="s">
        <v>31</v>
      </c>
      <c r="I33" s="1" t="s">
        <v>23</v>
      </c>
      <c r="J33" s="1" t="s">
        <v>22</v>
      </c>
      <c r="K33" s="1" t="s">
        <v>18</v>
      </c>
      <c r="L33" s="1" t="s">
        <v>22</v>
      </c>
      <c r="M33" s="1" t="s">
        <v>26</v>
      </c>
    </row>
    <row r="34" customFormat="false" ht="15" hidden="false" customHeight="false" outlineLevel="0" collapsed="false">
      <c r="A34" s="0" t="n">
        <v>33</v>
      </c>
      <c r="B34" s="2" t="n">
        <v>44232.4421875</v>
      </c>
      <c r="C34" s="2" t="n">
        <v>44232.4427199074</v>
      </c>
      <c r="D34" s="1" t="s">
        <v>13</v>
      </c>
      <c r="E34" s="1"/>
      <c r="F34" s="1" t="s">
        <v>24</v>
      </c>
      <c r="G34" s="1" t="s">
        <v>34</v>
      </c>
      <c r="H34" s="1" t="s">
        <v>25</v>
      </c>
      <c r="I34" s="1" t="s">
        <v>22</v>
      </c>
      <c r="J34" s="1" t="s">
        <v>17</v>
      </c>
      <c r="K34" s="1" t="s">
        <v>18</v>
      </c>
      <c r="L34" s="1" t="s">
        <v>18</v>
      </c>
      <c r="M34" s="1" t="s">
        <v>19</v>
      </c>
    </row>
    <row r="35" customFormat="false" ht="15" hidden="false" customHeight="false" outlineLevel="0" collapsed="false">
      <c r="A35" s="0" t="n">
        <v>34</v>
      </c>
      <c r="B35" s="2" t="n">
        <v>44232.4921412037</v>
      </c>
      <c r="C35" s="2" t="n">
        <v>44232.4926157407</v>
      </c>
      <c r="D35" s="1" t="s">
        <v>13</v>
      </c>
      <c r="E35" s="1"/>
      <c r="F35" s="1" t="s">
        <v>24</v>
      </c>
      <c r="G35" s="1" t="s">
        <v>30</v>
      </c>
      <c r="H35" s="1" t="s">
        <v>25</v>
      </c>
      <c r="I35" s="1" t="s">
        <v>22</v>
      </c>
      <c r="J35" s="1" t="s">
        <v>23</v>
      </c>
      <c r="K35" s="1" t="s">
        <v>17</v>
      </c>
      <c r="L35" s="1" t="s">
        <v>18</v>
      </c>
      <c r="M35" s="1" t="s">
        <v>29</v>
      </c>
    </row>
    <row r="36" customFormat="false" ht="15" hidden="false" customHeight="false" outlineLevel="0" collapsed="false">
      <c r="A36" s="0" t="n">
        <v>35</v>
      </c>
      <c r="B36" s="2" t="n">
        <v>44232.492037037</v>
      </c>
      <c r="C36" s="2" t="n">
        <v>44232.492650463</v>
      </c>
      <c r="D36" s="1" t="s">
        <v>13</v>
      </c>
      <c r="E36" s="1"/>
      <c r="F36" s="1" t="s">
        <v>24</v>
      </c>
      <c r="G36" s="1" t="s">
        <v>20</v>
      </c>
      <c r="H36" s="1" t="s">
        <v>25</v>
      </c>
      <c r="I36" s="1" t="s">
        <v>22</v>
      </c>
      <c r="J36" s="1" t="s">
        <v>22</v>
      </c>
      <c r="K36" s="1" t="s">
        <v>17</v>
      </c>
      <c r="L36" s="1" t="s">
        <v>17</v>
      </c>
      <c r="M36" s="1" t="s">
        <v>26</v>
      </c>
    </row>
    <row r="37" customFormat="false" ht="15" hidden="false" customHeight="false" outlineLevel="0" collapsed="false">
      <c r="A37" s="0" t="n">
        <v>36</v>
      </c>
      <c r="B37" s="2" t="n">
        <v>44232.4919097222</v>
      </c>
      <c r="C37" s="2" t="n">
        <v>44232.4934143518</v>
      </c>
      <c r="D37" s="1" t="s">
        <v>13</v>
      </c>
      <c r="E37" s="1"/>
      <c r="F37" s="1" t="s">
        <v>14</v>
      </c>
      <c r="G37" s="1" t="s">
        <v>20</v>
      </c>
      <c r="H37" s="1" t="s">
        <v>39</v>
      </c>
      <c r="I37" s="1" t="s">
        <v>22</v>
      </c>
      <c r="J37" s="1" t="s">
        <v>23</v>
      </c>
      <c r="K37" s="1" t="s">
        <v>17</v>
      </c>
      <c r="L37" s="1" t="s">
        <v>18</v>
      </c>
      <c r="M37" s="1" t="s">
        <v>26</v>
      </c>
    </row>
    <row r="38" customFormat="false" ht="15" hidden="false" customHeight="false" outlineLevel="0" collapsed="false">
      <c r="A38" s="0" t="n">
        <v>37</v>
      </c>
      <c r="B38" s="2" t="n">
        <v>44232.4905902778</v>
      </c>
      <c r="C38" s="2" t="n">
        <v>44232.4934259259</v>
      </c>
      <c r="D38" s="1" t="s">
        <v>13</v>
      </c>
      <c r="E38" s="1"/>
      <c r="F38" s="1" t="s">
        <v>24</v>
      </c>
      <c r="G38" s="1" t="s">
        <v>34</v>
      </c>
      <c r="H38" s="1" t="s">
        <v>40</v>
      </c>
      <c r="I38" s="1" t="s">
        <v>17</v>
      </c>
      <c r="J38" s="1" t="s">
        <v>22</v>
      </c>
      <c r="K38" s="1" t="s">
        <v>22</v>
      </c>
      <c r="L38" s="1" t="s">
        <v>18</v>
      </c>
      <c r="M38" s="1" t="s">
        <v>29</v>
      </c>
    </row>
    <row r="39" customFormat="false" ht="15" hidden="false" customHeight="false" outlineLevel="0" collapsed="false">
      <c r="A39" s="0" t="n">
        <v>38</v>
      </c>
      <c r="B39" s="2" t="n">
        <v>44232.4932291667</v>
      </c>
      <c r="C39" s="2" t="n">
        <v>44232.4936342593</v>
      </c>
      <c r="D39" s="1" t="s">
        <v>13</v>
      </c>
      <c r="E39" s="1"/>
      <c r="F39" s="1" t="s">
        <v>14</v>
      </c>
      <c r="G39" s="1" t="s">
        <v>30</v>
      </c>
      <c r="H39" s="1" t="s">
        <v>25</v>
      </c>
      <c r="I39" s="1" t="s">
        <v>23</v>
      </c>
      <c r="J39" s="1" t="s">
        <v>17</v>
      </c>
      <c r="K39" s="1" t="s">
        <v>17</v>
      </c>
      <c r="L39" s="1" t="s">
        <v>18</v>
      </c>
      <c r="M39" s="1" t="s">
        <v>29</v>
      </c>
    </row>
    <row r="40" customFormat="false" ht="15" hidden="false" customHeight="false" outlineLevel="0" collapsed="false">
      <c r="A40" s="0" t="n">
        <v>39</v>
      </c>
      <c r="B40" s="2" t="n">
        <v>44232.4922685185</v>
      </c>
      <c r="C40" s="2" t="n">
        <v>44232.4939699074</v>
      </c>
      <c r="D40" s="1" t="s">
        <v>13</v>
      </c>
      <c r="E40" s="1"/>
      <c r="F40" s="1" t="s">
        <v>24</v>
      </c>
      <c r="G40" s="1" t="s">
        <v>30</v>
      </c>
      <c r="H40" s="1" t="s">
        <v>41</v>
      </c>
      <c r="I40" s="1" t="s">
        <v>22</v>
      </c>
      <c r="J40" s="1" t="s">
        <v>23</v>
      </c>
      <c r="K40" s="1" t="s">
        <v>17</v>
      </c>
      <c r="L40" s="1" t="s">
        <v>18</v>
      </c>
      <c r="M40" s="1" t="s">
        <v>19</v>
      </c>
    </row>
    <row r="41" customFormat="false" ht="15" hidden="false" customHeight="false" outlineLevel="0" collapsed="false">
      <c r="A41" s="0" t="n">
        <v>40</v>
      </c>
      <c r="B41" s="2" t="n">
        <v>44232.4938541667</v>
      </c>
      <c r="C41" s="2" t="n">
        <v>44232.4941666667</v>
      </c>
      <c r="D41" s="1" t="s">
        <v>13</v>
      </c>
      <c r="E41" s="1"/>
      <c r="F41" s="1" t="s">
        <v>24</v>
      </c>
      <c r="G41" s="1" t="s">
        <v>20</v>
      </c>
      <c r="H41" s="1" t="s">
        <v>25</v>
      </c>
      <c r="I41" s="1" t="s">
        <v>23</v>
      </c>
      <c r="J41" s="1" t="s">
        <v>17</v>
      </c>
      <c r="K41" s="1" t="s">
        <v>18</v>
      </c>
      <c r="L41" s="1" t="s">
        <v>17</v>
      </c>
      <c r="M41" s="1" t="s">
        <v>26</v>
      </c>
    </row>
    <row r="42" customFormat="false" ht="15" hidden="false" customHeight="false" outlineLevel="0" collapsed="false">
      <c r="A42" s="0" t="n">
        <v>41</v>
      </c>
      <c r="B42" s="2" t="n">
        <v>44232.4922685185</v>
      </c>
      <c r="C42" s="2" t="n">
        <v>44232.4942592593</v>
      </c>
      <c r="D42" s="1" t="s">
        <v>13</v>
      </c>
      <c r="E42" s="1"/>
      <c r="F42" s="1" t="s">
        <v>24</v>
      </c>
      <c r="G42" s="1" t="s">
        <v>20</v>
      </c>
      <c r="H42" s="1" t="s">
        <v>33</v>
      </c>
      <c r="I42" s="1" t="s">
        <v>17</v>
      </c>
      <c r="J42" s="1" t="s">
        <v>17</v>
      </c>
      <c r="K42" s="1" t="s">
        <v>17</v>
      </c>
      <c r="L42" s="1" t="s">
        <v>18</v>
      </c>
      <c r="M42" s="1" t="s">
        <v>26</v>
      </c>
    </row>
    <row r="43" customFormat="false" ht="15" hidden="false" customHeight="false" outlineLevel="0" collapsed="false">
      <c r="A43" s="0" t="n">
        <v>42</v>
      </c>
      <c r="B43" s="2" t="n">
        <v>44232.4934606481</v>
      </c>
      <c r="C43" s="2" t="n">
        <v>44232.4945717593</v>
      </c>
      <c r="D43" s="1" t="s">
        <v>13</v>
      </c>
      <c r="E43" s="1"/>
      <c r="F43" s="1" t="s">
        <v>24</v>
      </c>
      <c r="G43" s="1" t="s">
        <v>20</v>
      </c>
      <c r="H43" s="1" t="s">
        <v>16</v>
      </c>
      <c r="I43" s="1" t="s">
        <v>17</v>
      </c>
      <c r="J43" s="1" t="s">
        <v>28</v>
      </c>
      <c r="K43" s="1" t="s">
        <v>17</v>
      </c>
      <c r="L43" s="1" t="s">
        <v>18</v>
      </c>
      <c r="M43" s="1" t="s">
        <v>31</v>
      </c>
    </row>
    <row r="44" customFormat="false" ht="15" hidden="false" customHeight="false" outlineLevel="0" collapsed="false">
      <c r="A44" s="0" t="n">
        <v>43</v>
      </c>
      <c r="B44" s="2" t="n">
        <v>44232.5199884259</v>
      </c>
      <c r="C44" s="2" t="n">
        <v>44232.5205671296</v>
      </c>
      <c r="D44" s="1" t="s">
        <v>13</v>
      </c>
      <c r="E44" s="1"/>
      <c r="F44" s="1" t="s">
        <v>14</v>
      </c>
      <c r="G44" s="1" t="s">
        <v>34</v>
      </c>
      <c r="H44" s="1" t="s">
        <v>42</v>
      </c>
      <c r="I44" s="1" t="s">
        <v>17</v>
      </c>
      <c r="J44" s="1" t="s">
        <v>23</v>
      </c>
      <c r="K44" s="1" t="s">
        <v>17</v>
      </c>
      <c r="L44" s="1" t="s">
        <v>18</v>
      </c>
      <c r="M44" s="1" t="s">
        <v>26</v>
      </c>
    </row>
    <row r="45" customFormat="false" ht="15" hidden="false" customHeight="false" outlineLevel="0" collapsed="false">
      <c r="A45" s="0" t="n">
        <v>44</v>
      </c>
      <c r="B45" s="2" t="n">
        <v>44232.5230324074</v>
      </c>
      <c r="C45" s="2" t="n">
        <v>44232.5235416667</v>
      </c>
      <c r="D45" s="1" t="s">
        <v>13</v>
      </c>
      <c r="E45" s="1"/>
      <c r="F45" s="1" t="s">
        <v>24</v>
      </c>
      <c r="G45" s="1" t="s">
        <v>30</v>
      </c>
      <c r="H45" s="1" t="s">
        <v>16</v>
      </c>
      <c r="I45" s="1" t="s">
        <v>22</v>
      </c>
      <c r="J45" s="1" t="s">
        <v>23</v>
      </c>
      <c r="K45" s="1" t="s">
        <v>17</v>
      </c>
      <c r="L45" s="1" t="s">
        <v>18</v>
      </c>
      <c r="M45" s="1" t="s">
        <v>26</v>
      </c>
    </row>
    <row r="46" customFormat="false" ht="15" hidden="false" customHeight="false" outlineLevel="0" collapsed="false">
      <c r="A46" s="0" t="n">
        <v>45</v>
      </c>
      <c r="B46" s="2" t="n">
        <v>44232.5232060185</v>
      </c>
      <c r="C46" s="2" t="n">
        <v>44232.5236805556</v>
      </c>
      <c r="D46" s="1" t="s">
        <v>13</v>
      </c>
      <c r="E46" s="1"/>
      <c r="F46" s="1" t="s">
        <v>24</v>
      </c>
      <c r="G46" s="1" t="s">
        <v>20</v>
      </c>
      <c r="H46" s="1" t="s">
        <v>21</v>
      </c>
      <c r="I46" s="1" t="s">
        <v>18</v>
      </c>
      <c r="J46" s="1" t="s">
        <v>23</v>
      </c>
      <c r="K46" s="1" t="s">
        <v>17</v>
      </c>
      <c r="L46" s="1" t="s">
        <v>17</v>
      </c>
      <c r="M46" s="1" t="s">
        <v>26</v>
      </c>
    </row>
    <row r="47" customFormat="false" ht="15" hidden="false" customHeight="false" outlineLevel="0" collapsed="false">
      <c r="A47" s="0" t="n">
        <v>46</v>
      </c>
      <c r="B47" s="2" t="n">
        <v>44232.5233101852</v>
      </c>
      <c r="C47" s="2" t="n">
        <v>44232.5238310185</v>
      </c>
      <c r="D47" s="1" t="s">
        <v>13</v>
      </c>
      <c r="E47" s="1"/>
      <c r="F47" s="1" t="s">
        <v>14</v>
      </c>
      <c r="G47" s="1" t="s">
        <v>30</v>
      </c>
      <c r="H47" s="1" t="s">
        <v>21</v>
      </c>
      <c r="I47" s="1" t="s">
        <v>17</v>
      </c>
      <c r="J47" s="1" t="s">
        <v>28</v>
      </c>
      <c r="K47" s="1" t="s">
        <v>23</v>
      </c>
      <c r="L47" s="1" t="s">
        <v>18</v>
      </c>
      <c r="M47" s="1" t="s">
        <v>19</v>
      </c>
    </row>
    <row r="48" customFormat="false" ht="15" hidden="false" customHeight="false" outlineLevel="0" collapsed="false">
      <c r="A48" s="0" t="n">
        <v>47</v>
      </c>
      <c r="B48" s="2" t="n">
        <v>44232.5232986111</v>
      </c>
      <c r="C48" s="2" t="n">
        <v>44232.5238425926</v>
      </c>
      <c r="D48" s="1" t="s">
        <v>13</v>
      </c>
      <c r="E48" s="1"/>
      <c r="F48" s="1" t="s">
        <v>24</v>
      </c>
      <c r="G48" s="1" t="s">
        <v>34</v>
      </c>
      <c r="H48" s="1" t="s">
        <v>33</v>
      </c>
      <c r="I48" s="1" t="s">
        <v>17</v>
      </c>
      <c r="J48" s="1" t="s">
        <v>22</v>
      </c>
      <c r="K48" s="1" t="s">
        <v>22</v>
      </c>
      <c r="L48" s="1" t="s">
        <v>17</v>
      </c>
      <c r="M48" s="1" t="s">
        <v>19</v>
      </c>
    </row>
    <row r="49" customFormat="false" ht="15" hidden="false" customHeight="false" outlineLevel="0" collapsed="false">
      <c r="A49" s="0" t="n">
        <v>48</v>
      </c>
      <c r="B49" s="2" t="n">
        <v>44232.5166898148</v>
      </c>
      <c r="C49" s="2" t="n">
        <v>44232.5238425926</v>
      </c>
      <c r="D49" s="1" t="s">
        <v>13</v>
      </c>
      <c r="E49" s="1"/>
      <c r="F49" s="1" t="s">
        <v>24</v>
      </c>
      <c r="G49" s="1" t="s">
        <v>15</v>
      </c>
      <c r="H49" s="1" t="s">
        <v>43</v>
      </c>
      <c r="I49" s="1" t="s">
        <v>17</v>
      </c>
      <c r="J49" s="1" t="s">
        <v>17</v>
      </c>
      <c r="K49" s="1" t="s">
        <v>22</v>
      </c>
      <c r="L49" s="1" t="s">
        <v>18</v>
      </c>
      <c r="M49" s="1" t="s">
        <v>19</v>
      </c>
    </row>
    <row r="50" customFormat="false" ht="15" hidden="false" customHeight="false" outlineLevel="0" collapsed="false">
      <c r="A50" s="0" t="n">
        <v>49</v>
      </c>
      <c r="B50" s="2" t="n">
        <v>44232.5233796296</v>
      </c>
      <c r="C50" s="2" t="n">
        <v>44232.523900463</v>
      </c>
      <c r="D50" s="1" t="s">
        <v>13</v>
      </c>
      <c r="E50" s="1"/>
      <c r="F50" s="1" t="s">
        <v>24</v>
      </c>
      <c r="G50" s="1" t="s">
        <v>34</v>
      </c>
      <c r="H50" s="1" t="s">
        <v>33</v>
      </c>
      <c r="I50" s="1" t="s">
        <v>17</v>
      </c>
      <c r="J50" s="1" t="s">
        <v>23</v>
      </c>
      <c r="K50" s="1" t="s">
        <v>23</v>
      </c>
      <c r="L50" s="1" t="s">
        <v>18</v>
      </c>
      <c r="M50" s="1" t="s">
        <v>26</v>
      </c>
    </row>
    <row r="51" customFormat="false" ht="15" hidden="false" customHeight="false" outlineLevel="0" collapsed="false">
      <c r="A51" s="0" t="n">
        <v>50</v>
      </c>
      <c r="B51" s="2" t="n">
        <v>44232.5229976852</v>
      </c>
      <c r="C51" s="2" t="n">
        <v>44232.5240046296</v>
      </c>
      <c r="D51" s="1" t="s">
        <v>13</v>
      </c>
      <c r="E51" s="1"/>
      <c r="F51" s="1" t="s">
        <v>24</v>
      </c>
      <c r="G51" s="1" t="s">
        <v>34</v>
      </c>
      <c r="H51" s="1" t="s">
        <v>44</v>
      </c>
      <c r="I51" s="1" t="s">
        <v>18</v>
      </c>
      <c r="J51" s="1" t="s">
        <v>23</v>
      </c>
      <c r="K51" s="1" t="s">
        <v>22</v>
      </c>
      <c r="L51" s="1" t="s">
        <v>18</v>
      </c>
      <c r="M51" s="1" t="s">
        <v>26</v>
      </c>
    </row>
    <row r="52" customFormat="false" ht="15" hidden="false" customHeight="false" outlineLevel="0" collapsed="false">
      <c r="A52" s="0" t="n">
        <v>51</v>
      </c>
      <c r="B52" s="2" t="n">
        <v>44232.5238194444</v>
      </c>
      <c r="C52" s="2" t="n">
        <v>44232.524375</v>
      </c>
      <c r="D52" s="1" t="s">
        <v>13</v>
      </c>
      <c r="E52" s="1"/>
      <c r="F52" s="1" t="s">
        <v>24</v>
      </c>
      <c r="G52" s="1" t="s">
        <v>20</v>
      </c>
      <c r="H52" s="1" t="s">
        <v>37</v>
      </c>
      <c r="I52" s="1" t="s">
        <v>22</v>
      </c>
      <c r="J52" s="1" t="s">
        <v>17</v>
      </c>
      <c r="K52" s="1" t="s">
        <v>22</v>
      </c>
      <c r="L52" s="1" t="s">
        <v>17</v>
      </c>
      <c r="M52" s="1" t="s">
        <v>19</v>
      </c>
    </row>
    <row r="53" customFormat="false" ht="15" hidden="false" customHeight="false" outlineLevel="0" collapsed="false">
      <c r="A53" s="0" t="n">
        <v>52</v>
      </c>
      <c r="B53" s="2" t="n">
        <v>44232.5241666667</v>
      </c>
      <c r="C53" s="2" t="n">
        <v>44232.5246759259</v>
      </c>
      <c r="D53" s="1" t="s">
        <v>13</v>
      </c>
      <c r="E53" s="1"/>
      <c r="F53" s="1" t="s">
        <v>14</v>
      </c>
      <c r="G53" s="1" t="s">
        <v>30</v>
      </c>
      <c r="H53" s="1" t="s">
        <v>27</v>
      </c>
      <c r="I53" s="1" t="s">
        <v>23</v>
      </c>
      <c r="J53" s="1" t="s">
        <v>17</v>
      </c>
      <c r="K53" s="1" t="s">
        <v>17</v>
      </c>
      <c r="L53" s="1" t="s">
        <v>18</v>
      </c>
      <c r="M53" s="1" t="s">
        <v>19</v>
      </c>
    </row>
    <row r="54" customFormat="false" ht="15" hidden="false" customHeight="false" outlineLevel="0" collapsed="false">
      <c r="A54" s="0" t="n">
        <v>53</v>
      </c>
      <c r="B54" s="2" t="n">
        <v>44232.5241203704</v>
      </c>
      <c r="C54" s="2" t="n">
        <v>44232.5248148148</v>
      </c>
      <c r="D54" s="1" t="s">
        <v>13</v>
      </c>
      <c r="E54" s="1"/>
      <c r="F54" s="1" t="s">
        <v>14</v>
      </c>
      <c r="G54" s="1" t="s">
        <v>34</v>
      </c>
      <c r="H54" s="1" t="s">
        <v>25</v>
      </c>
      <c r="I54" s="1" t="s">
        <v>18</v>
      </c>
      <c r="J54" s="1" t="s">
        <v>22</v>
      </c>
      <c r="K54" s="1" t="s">
        <v>18</v>
      </c>
      <c r="L54" s="1" t="s">
        <v>18</v>
      </c>
      <c r="M54" s="1" t="s">
        <v>19</v>
      </c>
    </row>
    <row r="55" customFormat="false" ht="15" hidden="false" customHeight="false" outlineLevel="0" collapsed="false">
      <c r="A55" s="0" t="n">
        <v>54</v>
      </c>
      <c r="B55" s="2" t="n">
        <v>44232.524525463</v>
      </c>
      <c r="C55" s="2" t="n">
        <v>44232.5249074074</v>
      </c>
      <c r="D55" s="1" t="s">
        <v>13</v>
      </c>
      <c r="E55" s="1"/>
      <c r="F55" s="1" t="s">
        <v>14</v>
      </c>
      <c r="G55" s="1" t="s">
        <v>20</v>
      </c>
      <c r="H55" s="1" t="s">
        <v>45</v>
      </c>
      <c r="I55" s="1" t="s">
        <v>22</v>
      </c>
      <c r="J55" s="1" t="s">
        <v>18</v>
      </c>
      <c r="K55" s="1" t="s">
        <v>18</v>
      </c>
      <c r="L55" s="1" t="s">
        <v>22</v>
      </c>
      <c r="M55" s="1" t="s">
        <v>26</v>
      </c>
    </row>
    <row r="56" customFormat="false" ht="15" hidden="false" customHeight="false" outlineLevel="0" collapsed="false">
      <c r="A56" s="0" t="n">
        <v>55</v>
      </c>
      <c r="B56" s="2" t="n">
        <v>44232.5254282407</v>
      </c>
      <c r="C56" s="2" t="n">
        <v>44232.5261458333</v>
      </c>
      <c r="D56" s="1" t="s">
        <v>13</v>
      </c>
      <c r="E56" s="1"/>
      <c r="F56" s="1" t="s">
        <v>24</v>
      </c>
      <c r="G56" s="1" t="s">
        <v>30</v>
      </c>
      <c r="H56" s="1" t="s">
        <v>46</v>
      </c>
      <c r="I56" s="1" t="s">
        <v>22</v>
      </c>
      <c r="J56" s="1" t="s">
        <v>17</v>
      </c>
      <c r="K56" s="1" t="s">
        <v>22</v>
      </c>
      <c r="L56" s="1" t="s">
        <v>18</v>
      </c>
      <c r="M56" s="1" t="s">
        <v>26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56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M10" activeCellId="0" sqref="M10"/>
    </sheetView>
  </sheetViews>
  <sheetFormatPr defaultColWidth="8.83984375" defaultRowHeight="15" zeroHeight="false" outlineLevelRow="0" outlineLevelCol="0"/>
  <cols>
    <col collapsed="false" customWidth="true" hidden="false" outlineLevel="0" max="1" min="1" style="0" width="19"/>
    <col collapsed="false" customWidth="true" hidden="false" outlineLevel="0" max="3" min="3" style="0" width="26.33"/>
    <col collapsed="false" customWidth="true" hidden="false" outlineLevel="0" max="6" min="6" style="0" width="21.5"/>
    <col collapsed="false" customWidth="true" hidden="false" outlineLevel="0" max="12" min="12" style="0" width="7.16"/>
  </cols>
  <sheetData>
    <row r="1" customFormat="false" ht="15" hidden="false" customHeight="false" outlineLevel="0" collapsed="false">
      <c r="A1" s="3" t="s">
        <v>5</v>
      </c>
      <c r="C1" s="4" t="s">
        <v>47</v>
      </c>
      <c r="D1" s="0" t="n">
        <f aca="false">COUNTIF(A2:A56,"Male")</f>
        <v>21</v>
      </c>
      <c r="F1" s="4" t="s">
        <v>48</v>
      </c>
      <c r="G1" s="5" t="n">
        <f aca="false">D1/55</f>
        <v>0.381818181818182</v>
      </c>
      <c r="I1" s="6" t="s">
        <v>49</v>
      </c>
    </row>
    <row r="2" customFormat="false" ht="15" hidden="false" customHeight="false" outlineLevel="0" collapsed="false">
      <c r="A2" s="7" t="s">
        <v>14</v>
      </c>
      <c r="C2" s="4" t="s">
        <v>50</v>
      </c>
      <c r="D2" s="0" t="n">
        <f aca="false">COUNTIF(A2:A56,"Female")</f>
        <v>34</v>
      </c>
      <c r="F2" s="4" t="s">
        <v>51</v>
      </c>
      <c r="G2" s="5" t="n">
        <f aca="false">D2/55</f>
        <v>0.618181818181818</v>
      </c>
    </row>
    <row r="3" customFormat="false" ht="15" hidden="false" customHeight="false" outlineLevel="0" collapsed="false">
      <c r="A3" s="8" t="s">
        <v>14</v>
      </c>
    </row>
    <row r="4" customFormat="false" ht="15" hidden="false" customHeight="false" outlineLevel="0" collapsed="false">
      <c r="A4" s="7" t="s">
        <v>24</v>
      </c>
    </row>
    <row r="5" customFormat="false" ht="15" hidden="false" customHeight="false" outlineLevel="0" collapsed="false">
      <c r="A5" s="8" t="s">
        <v>24</v>
      </c>
    </row>
    <row r="6" customFormat="false" ht="15" hidden="false" customHeight="false" outlineLevel="0" collapsed="false">
      <c r="A6" s="7" t="s">
        <v>14</v>
      </c>
    </row>
    <row r="7" customFormat="false" ht="15" hidden="false" customHeight="false" outlineLevel="0" collapsed="false">
      <c r="A7" s="8" t="s">
        <v>14</v>
      </c>
    </row>
    <row r="8" customFormat="false" ht="15" hidden="false" customHeight="false" outlineLevel="0" collapsed="false">
      <c r="A8" s="7" t="s">
        <v>14</v>
      </c>
    </row>
    <row r="9" customFormat="false" ht="15" hidden="false" customHeight="false" outlineLevel="0" collapsed="false">
      <c r="A9" s="8" t="s">
        <v>24</v>
      </c>
    </row>
    <row r="10" customFormat="false" ht="15" hidden="false" customHeight="false" outlineLevel="0" collapsed="false">
      <c r="A10" s="7" t="s">
        <v>14</v>
      </c>
    </row>
    <row r="11" customFormat="false" ht="15" hidden="false" customHeight="false" outlineLevel="0" collapsed="false">
      <c r="A11" s="8" t="s">
        <v>24</v>
      </c>
    </row>
    <row r="12" customFormat="false" ht="15" hidden="false" customHeight="false" outlineLevel="0" collapsed="false">
      <c r="A12" s="7" t="s">
        <v>24</v>
      </c>
    </row>
    <row r="13" customFormat="false" ht="15" hidden="false" customHeight="false" outlineLevel="0" collapsed="false">
      <c r="A13" s="8" t="s">
        <v>24</v>
      </c>
    </row>
    <row r="14" customFormat="false" ht="15" hidden="false" customHeight="false" outlineLevel="0" collapsed="false">
      <c r="A14" s="7" t="s">
        <v>24</v>
      </c>
    </row>
    <row r="15" customFormat="false" ht="15" hidden="false" customHeight="false" outlineLevel="0" collapsed="false">
      <c r="A15" s="8" t="s">
        <v>14</v>
      </c>
    </row>
    <row r="16" customFormat="false" ht="15" hidden="false" customHeight="false" outlineLevel="0" collapsed="false">
      <c r="A16" s="7" t="s">
        <v>14</v>
      </c>
    </row>
    <row r="17" customFormat="false" ht="15" hidden="false" customHeight="false" outlineLevel="0" collapsed="false">
      <c r="A17" s="8" t="s">
        <v>14</v>
      </c>
    </row>
    <row r="18" customFormat="false" ht="15" hidden="false" customHeight="false" outlineLevel="0" collapsed="false">
      <c r="A18" s="7" t="s">
        <v>24</v>
      </c>
    </row>
    <row r="19" customFormat="false" ht="15" hidden="false" customHeight="false" outlineLevel="0" collapsed="false">
      <c r="A19" s="8" t="s">
        <v>14</v>
      </c>
    </row>
    <row r="20" customFormat="false" ht="15" hidden="false" customHeight="false" outlineLevel="0" collapsed="false">
      <c r="A20" s="7" t="s">
        <v>24</v>
      </c>
    </row>
    <row r="21" customFormat="false" ht="15" hidden="false" customHeight="false" outlineLevel="0" collapsed="false">
      <c r="A21" s="8" t="s">
        <v>14</v>
      </c>
    </row>
    <row r="22" customFormat="false" ht="15" hidden="false" customHeight="false" outlineLevel="0" collapsed="false">
      <c r="A22" s="7" t="s">
        <v>24</v>
      </c>
    </row>
    <row r="23" customFormat="false" ht="15" hidden="false" customHeight="false" outlineLevel="0" collapsed="false">
      <c r="A23" s="8" t="s">
        <v>24</v>
      </c>
    </row>
    <row r="24" customFormat="false" ht="15" hidden="false" customHeight="false" outlineLevel="0" collapsed="false">
      <c r="A24" s="7" t="s">
        <v>14</v>
      </c>
    </row>
    <row r="25" customFormat="false" ht="15" hidden="false" customHeight="false" outlineLevel="0" collapsed="false">
      <c r="A25" s="8" t="s">
        <v>24</v>
      </c>
    </row>
    <row r="26" customFormat="false" ht="15" hidden="false" customHeight="false" outlineLevel="0" collapsed="false">
      <c r="A26" s="7" t="s">
        <v>14</v>
      </c>
    </row>
    <row r="27" customFormat="false" ht="15" hidden="false" customHeight="false" outlineLevel="0" collapsed="false">
      <c r="A27" s="8" t="s">
        <v>24</v>
      </c>
    </row>
    <row r="28" customFormat="false" ht="15" hidden="false" customHeight="false" outlineLevel="0" collapsed="false">
      <c r="A28" s="7" t="s">
        <v>24</v>
      </c>
    </row>
    <row r="29" customFormat="false" ht="15" hidden="false" customHeight="false" outlineLevel="0" collapsed="false">
      <c r="A29" s="8" t="s">
        <v>24</v>
      </c>
    </row>
    <row r="30" customFormat="false" ht="15" hidden="false" customHeight="false" outlineLevel="0" collapsed="false">
      <c r="A30" s="7" t="s">
        <v>24</v>
      </c>
    </row>
    <row r="31" customFormat="false" ht="15" hidden="false" customHeight="false" outlineLevel="0" collapsed="false">
      <c r="A31" s="8" t="s">
        <v>14</v>
      </c>
    </row>
    <row r="32" customFormat="false" ht="15" hidden="false" customHeight="false" outlineLevel="0" collapsed="false">
      <c r="A32" s="7" t="s">
        <v>24</v>
      </c>
    </row>
    <row r="33" customFormat="false" ht="15" hidden="false" customHeight="false" outlineLevel="0" collapsed="false">
      <c r="A33" s="8" t="s">
        <v>24</v>
      </c>
    </row>
    <row r="34" customFormat="false" ht="15" hidden="false" customHeight="false" outlineLevel="0" collapsed="false">
      <c r="A34" s="7" t="s">
        <v>24</v>
      </c>
    </row>
    <row r="35" customFormat="false" ht="15" hidden="false" customHeight="false" outlineLevel="0" collapsed="false">
      <c r="A35" s="8" t="s">
        <v>24</v>
      </c>
    </row>
    <row r="36" customFormat="false" ht="15" hidden="false" customHeight="false" outlineLevel="0" collapsed="false">
      <c r="A36" s="7" t="s">
        <v>24</v>
      </c>
    </row>
    <row r="37" customFormat="false" ht="15" hidden="false" customHeight="false" outlineLevel="0" collapsed="false">
      <c r="A37" s="8" t="s">
        <v>14</v>
      </c>
    </row>
    <row r="38" customFormat="false" ht="15" hidden="false" customHeight="false" outlineLevel="0" collapsed="false">
      <c r="A38" s="7" t="s">
        <v>24</v>
      </c>
    </row>
    <row r="39" customFormat="false" ht="15" hidden="false" customHeight="false" outlineLevel="0" collapsed="false">
      <c r="A39" s="8" t="s">
        <v>14</v>
      </c>
    </row>
    <row r="40" customFormat="false" ht="15" hidden="false" customHeight="false" outlineLevel="0" collapsed="false">
      <c r="A40" s="7" t="s">
        <v>24</v>
      </c>
    </row>
    <row r="41" customFormat="false" ht="15" hidden="false" customHeight="false" outlineLevel="0" collapsed="false">
      <c r="A41" s="8" t="s">
        <v>24</v>
      </c>
    </row>
    <row r="42" customFormat="false" ht="15" hidden="false" customHeight="false" outlineLevel="0" collapsed="false">
      <c r="A42" s="7" t="s">
        <v>24</v>
      </c>
    </row>
    <row r="43" customFormat="false" ht="15" hidden="false" customHeight="false" outlineLevel="0" collapsed="false">
      <c r="A43" s="8" t="s">
        <v>24</v>
      </c>
    </row>
    <row r="44" customFormat="false" ht="15" hidden="false" customHeight="false" outlineLevel="0" collapsed="false">
      <c r="A44" s="7" t="s">
        <v>14</v>
      </c>
    </row>
    <row r="45" customFormat="false" ht="15" hidden="false" customHeight="false" outlineLevel="0" collapsed="false">
      <c r="A45" s="8" t="s">
        <v>24</v>
      </c>
    </row>
    <row r="46" customFormat="false" ht="15" hidden="false" customHeight="false" outlineLevel="0" collapsed="false">
      <c r="A46" s="7" t="s">
        <v>24</v>
      </c>
    </row>
    <row r="47" customFormat="false" ht="15" hidden="false" customHeight="false" outlineLevel="0" collapsed="false">
      <c r="A47" s="8" t="s">
        <v>14</v>
      </c>
    </row>
    <row r="48" customFormat="false" ht="15" hidden="false" customHeight="false" outlineLevel="0" collapsed="false">
      <c r="A48" s="7" t="s">
        <v>24</v>
      </c>
    </row>
    <row r="49" customFormat="false" ht="15" hidden="false" customHeight="false" outlineLevel="0" collapsed="false">
      <c r="A49" s="8" t="s">
        <v>24</v>
      </c>
    </row>
    <row r="50" customFormat="false" ht="15" hidden="false" customHeight="false" outlineLevel="0" collapsed="false">
      <c r="A50" s="7" t="s">
        <v>24</v>
      </c>
    </row>
    <row r="51" customFormat="false" ht="15" hidden="false" customHeight="false" outlineLevel="0" collapsed="false">
      <c r="A51" s="8" t="s">
        <v>24</v>
      </c>
    </row>
    <row r="52" customFormat="false" ht="15" hidden="false" customHeight="false" outlineLevel="0" collapsed="false">
      <c r="A52" s="7" t="s">
        <v>24</v>
      </c>
    </row>
    <row r="53" customFormat="false" ht="15" hidden="false" customHeight="false" outlineLevel="0" collapsed="false">
      <c r="A53" s="8" t="s">
        <v>14</v>
      </c>
    </row>
    <row r="54" customFormat="false" ht="15" hidden="false" customHeight="false" outlineLevel="0" collapsed="false">
      <c r="A54" s="7" t="s">
        <v>14</v>
      </c>
    </row>
    <row r="55" customFormat="false" ht="15" hidden="false" customHeight="false" outlineLevel="0" collapsed="false">
      <c r="A55" s="8" t="s">
        <v>14</v>
      </c>
    </row>
    <row r="56" customFormat="false" ht="15" hidden="false" customHeight="false" outlineLevel="0" collapsed="false">
      <c r="A56" s="7" t="s">
        <v>24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56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G16" activeCellId="0" sqref="G16"/>
    </sheetView>
  </sheetViews>
  <sheetFormatPr defaultColWidth="8.83984375" defaultRowHeight="15" zeroHeight="false" outlineLevelRow="0" outlineLevelCol="0"/>
  <cols>
    <col collapsed="false" customWidth="true" hidden="false" outlineLevel="0" max="1" min="1" style="0" width="16.49"/>
    <col collapsed="false" customWidth="true" hidden="false" outlineLevel="0" max="3" min="3" style="0" width="48.34"/>
    <col collapsed="false" customWidth="true" hidden="false" outlineLevel="0" max="7" min="6" style="0" width="8.51"/>
    <col collapsed="false" customWidth="true" hidden="false" outlineLevel="0" max="8" min="8" style="0" width="4.5"/>
  </cols>
  <sheetData>
    <row r="1" customFormat="false" ht="15" hidden="false" customHeight="false" outlineLevel="0" collapsed="false">
      <c r="A1" s="3" t="s">
        <v>6</v>
      </c>
      <c r="C1" s="9" t="s">
        <v>52</v>
      </c>
      <c r="D1" s="0" t="n">
        <v>16</v>
      </c>
      <c r="E1" s="4" t="s">
        <v>53</v>
      </c>
      <c r="F1" s="4" t="s">
        <v>54</v>
      </c>
      <c r="G1" s="4"/>
      <c r="H1" s="4" t="s">
        <v>53</v>
      </c>
      <c r="I1" s="4" t="s">
        <v>55</v>
      </c>
      <c r="L1" s="10" t="s">
        <v>56</v>
      </c>
    </row>
    <row r="2" customFormat="false" ht="15" hidden="false" customHeight="false" outlineLevel="0" collapsed="false">
      <c r="A2" s="7" t="n">
        <v>18</v>
      </c>
      <c r="C2" s="9" t="s">
        <v>57</v>
      </c>
      <c r="D2" s="0" t="n">
        <v>16</v>
      </c>
      <c r="E2" s="0" t="n">
        <v>14</v>
      </c>
      <c r="F2" s="0" t="n">
        <f aca="false">COUNTIF(A2:A56, 14)</f>
        <v>0</v>
      </c>
      <c r="H2" s="11" t="n">
        <v>14</v>
      </c>
      <c r="I2" s="5" t="n">
        <f aca="false">(F2/55)*100</f>
        <v>0</v>
      </c>
    </row>
    <row r="3" customFormat="false" ht="15" hidden="false" customHeight="false" outlineLevel="0" collapsed="false">
      <c r="A3" s="8" t="n">
        <v>16</v>
      </c>
      <c r="C3" s="9" t="s">
        <v>58</v>
      </c>
      <c r="D3" s="0" t="n">
        <v>16</v>
      </c>
      <c r="E3" s="0" t="n">
        <v>15</v>
      </c>
      <c r="F3" s="0" t="n">
        <f aca="false">COUNTIF(A2:A56,15)</f>
        <v>18</v>
      </c>
      <c r="H3" s="11" t="n">
        <v>15</v>
      </c>
      <c r="I3" s="5" t="n">
        <f aca="false">F3/55</f>
        <v>0.327272727272727</v>
      </c>
    </row>
    <row r="4" customFormat="false" ht="15" hidden="false" customHeight="false" outlineLevel="0" collapsed="false">
      <c r="A4" s="7" t="n">
        <v>16</v>
      </c>
      <c r="C4" s="9" t="s">
        <v>59</v>
      </c>
      <c r="D4" s="0" t="n">
        <v>3</v>
      </c>
      <c r="E4" s="0" t="n">
        <v>16</v>
      </c>
      <c r="F4" s="0" t="n">
        <f aca="false">COUNTIF(A2:A56,16)</f>
        <v>22</v>
      </c>
      <c r="H4" s="11" t="n">
        <v>16</v>
      </c>
      <c r="I4" s="5" t="n">
        <f aca="false">F4/55</f>
        <v>0.4</v>
      </c>
    </row>
    <row r="5" customFormat="false" ht="15" hidden="false" customHeight="false" outlineLevel="0" collapsed="false">
      <c r="A5" s="8" t="n">
        <v>16</v>
      </c>
      <c r="C5" s="6" t="s">
        <v>60</v>
      </c>
      <c r="E5" s="0" t="n">
        <v>17</v>
      </c>
      <c r="F5" s="0" t="n">
        <f aca="false">COUNTIF(A2:A56,17)</f>
        <v>12</v>
      </c>
      <c r="H5" s="11" t="n">
        <v>17</v>
      </c>
      <c r="I5" s="5" t="n">
        <f aca="false">F5/55</f>
        <v>0.218181818181818</v>
      </c>
    </row>
    <row r="6" customFormat="false" ht="15" hidden="false" customHeight="false" outlineLevel="0" collapsed="false">
      <c r="A6" s="7" t="n">
        <v>15</v>
      </c>
      <c r="E6" s="0" t="n">
        <v>18</v>
      </c>
      <c r="F6" s="0" t="n">
        <f aca="false">COUNTIF(A2:A56,18)</f>
        <v>3</v>
      </c>
      <c r="H6" s="11" t="n">
        <v>18</v>
      </c>
      <c r="I6" s="5" t="n">
        <f aca="false">F6/55</f>
        <v>0.0545454545454545</v>
      </c>
    </row>
    <row r="7" customFormat="false" ht="15" hidden="false" customHeight="false" outlineLevel="0" collapsed="false">
      <c r="A7" s="8" t="n">
        <v>15</v>
      </c>
      <c r="E7" s="4" t="s">
        <v>61</v>
      </c>
      <c r="F7" s="4" t="n">
        <f aca="false">SUM(F2:F6)</f>
        <v>55</v>
      </c>
      <c r="G7" s="4"/>
      <c r="H7" s="4"/>
      <c r="I7" s="4"/>
    </row>
    <row r="8" customFormat="false" ht="15" hidden="false" customHeight="false" outlineLevel="0" collapsed="false">
      <c r="A8" s="7" t="n">
        <v>15</v>
      </c>
    </row>
    <row r="9" customFormat="false" ht="15" hidden="false" customHeight="false" outlineLevel="0" collapsed="false">
      <c r="A9" s="8" t="n">
        <v>16</v>
      </c>
    </row>
    <row r="10" customFormat="false" ht="15" hidden="false" customHeight="false" outlineLevel="0" collapsed="false">
      <c r="A10" s="7" t="n">
        <v>16</v>
      </c>
    </row>
    <row r="11" customFormat="false" ht="15" hidden="false" customHeight="false" outlineLevel="0" collapsed="false">
      <c r="A11" s="8" t="n">
        <v>15</v>
      </c>
    </row>
    <row r="12" customFormat="false" ht="15" hidden="false" customHeight="false" outlineLevel="0" collapsed="false">
      <c r="A12" s="7" t="n">
        <v>16</v>
      </c>
    </row>
    <row r="13" customFormat="false" ht="15" hidden="false" customHeight="false" outlineLevel="0" collapsed="false">
      <c r="A13" s="8" t="n">
        <v>15</v>
      </c>
      <c r="L13" s="4" t="s">
        <v>62</v>
      </c>
    </row>
    <row r="14" customFormat="false" ht="15" hidden="false" customHeight="false" outlineLevel="0" collapsed="false">
      <c r="A14" s="7" t="n">
        <v>16</v>
      </c>
      <c r="K14" s="0" t="s">
        <v>63</v>
      </c>
      <c r="L14" s="0" t="n">
        <f aca="false">AVERAGE($A:$A)</f>
        <v>16</v>
      </c>
    </row>
    <row r="15" customFormat="false" ht="15" hidden="false" customHeight="false" outlineLevel="0" collapsed="false">
      <c r="A15" s="8" t="n">
        <v>16</v>
      </c>
      <c r="K15" s="0" t="s">
        <v>64</v>
      </c>
      <c r="L15" s="0" t="n">
        <f aca="false">SQRT(VAR($A:$A)/COUNT($A:$A))</f>
        <v>0.118917678002113</v>
      </c>
    </row>
    <row r="16" customFormat="false" ht="15" hidden="false" customHeight="false" outlineLevel="0" collapsed="false">
      <c r="A16" s="7" t="n">
        <v>16</v>
      </c>
      <c r="K16" s="0" t="s">
        <v>65</v>
      </c>
      <c r="L16" s="0" t="n">
        <f aca="false">MODE($A:$A)</f>
        <v>16</v>
      </c>
    </row>
    <row r="17" customFormat="false" ht="15" hidden="false" customHeight="false" outlineLevel="0" collapsed="false">
      <c r="A17" s="8" t="n">
        <v>15</v>
      </c>
      <c r="K17" s="0" t="s">
        <v>66</v>
      </c>
      <c r="L17" s="0" t="n">
        <f aca="false">MEDIAN($A:$A)</f>
        <v>16</v>
      </c>
    </row>
    <row r="18" customFormat="false" ht="15" hidden="false" customHeight="false" outlineLevel="0" collapsed="false">
      <c r="A18" s="7" t="n">
        <v>17</v>
      </c>
      <c r="K18" s="0" t="s">
        <v>67</v>
      </c>
      <c r="L18" s="0" t="n">
        <f aca="false">QUARTILE($A:$A, 1)</f>
        <v>15</v>
      </c>
    </row>
    <row r="19" customFormat="false" ht="15" hidden="false" customHeight="false" outlineLevel="0" collapsed="false">
      <c r="A19" s="8" t="n">
        <v>15</v>
      </c>
      <c r="K19" s="0" t="s">
        <v>68</v>
      </c>
      <c r="L19" s="0" t="n">
        <f aca="false">QUARTILE($A:$A, 3)</f>
        <v>17</v>
      </c>
    </row>
    <row r="20" customFormat="false" ht="15" hidden="false" customHeight="false" outlineLevel="0" collapsed="false">
      <c r="A20" s="7" t="n">
        <v>17</v>
      </c>
      <c r="K20" s="0" t="s">
        <v>69</v>
      </c>
      <c r="L20" s="0" t="n">
        <f aca="false">VAR($A:$A)</f>
        <v>0.777777777777778</v>
      </c>
    </row>
    <row r="21" customFormat="false" ht="15" hidden="false" customHeight="false" outlineLevel="0" collapsed="false">
      <c r="A21" s="8" t="n">
        <v>17</v>
      </c>
      <c r="K21" s="0" t="s">
        <v>70</v>
      </c>
      <c r="L21" s="0" t="n">
        <f aca="false">STDEV($A:$A)</f>
        <v>0.881917103688197</v>
      </c>
    </row>
    <row r="22" customFormat="false" ht="15" hidden="false" customHeight="false" outlineLevel="0" collapsed="false">
      <c r="A22" s="7" t="n">
        <v>17</v>
      </c>
      <c r="K22" s="0" t="s">
        <v>71</v>
      </c>
      <c r="L22" s="0" t="n">
        <f aca="false">KURT($A:$A)</f>
        <v>-0.505701845324489</v>
      </c>
    </row>
    <row r="23" customFormat="false" ht="15" hidden="false" customHeight="false" outlineLevel="0" collapsed="false">
      <c r="A23" s="8" t="n">
        <v>16</v>
      </c>
      <c r="K23" s="0" t="s">
        <v>72</v>
      </c>
      <c r="L23" s="0" t="n">
        <f aca="false">SKEW($A:$A)</f>
        <v>0.504292221400451</v>
      </c>
    </row>
    <row r="24" customFormat="false" ht="15" hidden="false" customHeight="false" outlineLevel="0" collapsed="false">
      <c r="A24" s="7" t="n">
        <v>15</v>
      </c>
      <c r="K24" s="0" t="s">
        <v>73</v>
      </c>
      <c r="L24" s="0" t="n">
        <f aca="false">MAX($A:$A)-MIN($A:$A)</f>
        <v>3</v>
      </c>
    </row>
    <row r="25" customFormat="false" ht="15" hidden="false" customHeight="false" outlineLevel="0" collapsed="false">
      <c r="A25" s="8" t="n">
        <v>16</v>
      </c>
      <c r="K25" s="0" t="s">
        <v>74</v>
      </c>
      <c r="L25" s="0" t="n">
        <f aca="false">MIN($A:$A)</f>
        <v>15</v>
      </c>
    </row>
    <row r="26" customFormat="false" ht="15" hidden="false" customHeight="false" outlineLevel="0" collapsed="false">
      <c r="A26" s="7" t="n">
        <v>17</v>
      </c>
      <c r="K26" s="0" t="s">
        <v>75</v>
      </c>
      <c r="L26" s="0" t="n">
        <f aca="false">MAX($A:$A)</f>
        <v>18</v>
      </c>
    </row>
    <row r="27" customFormat="false" ht="15" hidden="false" customHeight="false" outlineLevel="0" collapsed="false">
      <c r="A27" s="8" t="n">
        <v>18</v>
      </c>
      <c r="K27" s="0" t="s">
        <v>76</v>
      </c>
      <c r="L27" s="0" t="n">
        <f aca="false">SUM($A:$A)</f>
        <v>880</v>
      </c>
    </row>
    <row r="28" customFormat="false" ht="15" hidden="false" customHeight="false" outlineLevel="0" collapsed="false">
      <c r="A28" s="7" t="n">
        <v>15</v>
      </c>
      <c r="K28" s="0" t="s">
        <v>77</v>
      </c>
      <c r="L28" s="0" t="n">
        <f aca="false">COUNT($A:$A)</f>
        <v>55</v>
      </c>
    </row>
    <row r="29" customFormat="false" ht="15" hidden="false" customHeight="false" outlineLevel="0" collapsed="false">
      <c r="A29" s="8" t="n">
        <v>15</v>
      </c>
    </row>
    <row r="30" customFormat="false" ht="15" hidden="false" customHeight="false" outlineLevel="0" collapsed="false">
      <c r="A30" s="7" t="n">
        <v>16</v>
      </c>
    </row>
    <row r="31" customFormat="false" ht="15" hidden="false" customHeight="false" outlineLevel="0" collapsed="false">
      <c r="A31" s="8" t="n">
        <v>15</v>
      </c>
    </row>
    <row r="32" customFormat="false" ht="15" hidden="false" customHeight="false" outlineLevel="0" collapsed="false">
      <c r="A32" s="7" t="n">
        <v>16</v>
      </c>
    </row>
    <row r="33" customFormat="false" ht="15" hidden="false" customHeight="false" outlineLevel="0" collapsed="false">
      <c r="A33" s="8" t="n">
        <v>16</v>
      </c>
    </row>
    <row r="34" customFormat="false" ht="15" hidden="false" customHeight="false" outlineLevel="0" collapsed="false">
      <c r="A34" s="7" t="n">
        <v>17</v>
      </c>
    </row>
    <row r="35" customFormat="false" ht="15" hidden="false" customHeight="false" outlineLevel="0" collapsed="false">
      <c r="A35" s="8" t="n">
        <v>15</v>
      </c>
    </row>
    <row r="36" customFormat="false" ht="15" hidden="false" customHeight="false" outlineLevel="0" collapsed="false">
      <c r="A36" s="7" t="n">
        <v>16</v>
      </c>
    </row>
    <row r="37" customFormat="false" ht="15" hidden="false" customHeight="false" outlineLevel="0" collapsed="false">
      <c r="A37" s="8" t="n">
        <v>16</v>
      </c>
    </row>
    <row r="38" customFormat="false" ht="15" hidden="false" customHeight="false" outlineLevel="0" collapsed="false">
      <c r="A38" s="7" t="n">
        <v>17</v>
      </c>
    </row>
    <row r="39" customFormat="false" ht="15" hidden="false" customHeight="false" outlineLevel="0" collapsed="false">
      <c r="A39" s="8" t="n">
        <v>15</v>
      </c>
    </row>
    <row r="40" customFormat="false" ht="15" hidden="false" customHeight="false" outlineLevel="0" collapsed="false">
      <c r="A40" s="7" t="n">
        <v>15</v>
      </c>
    </row>
    <row r="41" customFormat="false" ht="15" hidden="false" customHeight="false" outlineLevel="0" collapsed="false">
      <c r="A41" s="8" t="n">
        <v>16</v>
      </c>
    </row>
    <row r="42" customFormat="false" ht="15" hidden="false" customHeight="false" outlineLevel="0" collapsed="false">
      <c r="A42" s="7" t="n">
        <v>16</v>
      </c>
    </row>
    <row r="43" customFormat="false" ht="15" hidden="false" customHeight="false" outlineLevel="0" collapsed="false">
      <c r="A43" s="8" t="n">
        <v>16</v>
      </c>
    </row>
    <row r="44" customFormat="false" ht="15" hidden="false" customHeight="false" outlineLevel="0" collapsed="false">
      <c r="A44" s="7" t="n">
        <v>17</v>
      </c>
    </row>
    <row r="45" customFormat="false" ht="15" hidden="false" customHeight="false" outlineLevel="0" collapsed="false">
      <c r="A45" s="8" t="n">
        <v>15</v>
      </c>
    </row>
    <row r="46" customFormat="false" ht="15" hidden="false" customHeight="false" outlineLevel="0" collapsed="false">
      <c r="A46" s="7" t="n">
        <v>16</v>
      </c>
    </row>
    <row r="47" customFormat="false" ht="15" hidden="false" customHeight="false" outlineLevel="0" collapsed="false">
      <c r="A47" s="8" t="n">
        <v>15</v>
      </c>
    </row>
    <row r="48" customFormat="false" ht="15" hidden="false" customHeight="false" outlineLevel="0" collapsed="false">
      <c r="A48" s="7" t="n">
        <v>17</v>
      </c>
    </row>
    <row r="49" customFormat="false" ht="15" hidden="false" customHeight="false" outlineLevel="0" collapsed="false">
      <c r="A49" s="8" t="n">
        <v>18</v>
      </c>
    </row>
    <row r="50" customFormat="false" ht="15" hidden="false" customHeight="false" outlineLevel="0" collapsed="false">
      <c r="A50" s="7" t="n">
        <v>17</v>
      </c>
    </row>
    <row r="51" customFormat="false" ht="15" hidden="false" customHeight="false" outlineLevel="0" collapsed="false">
      <c r="A51" s="8" t="n">
        <v>17</v>
      </c>
    </row>
    <row r="52" customFormat="false" ht="15" hidden="false" customHeight="false" outlineLevel="0" collapsed="false">
      <c r="A52" s="7" t="n">
        <v>16</v>
      </c>
    </row>
    <row r="53" customFormat="false" ht="15" hidden="false" customHeight="false" outlineLevel="0" collapsed="false">
      <c r="A53" s="8" t="n">
        <v>15</v>
      </c>
    </row>
    <row r="54" customFormat="false" ht="15" hidden="false" customHeight="false" outlineLevel="0" collapsed="false">
      <c r="A54" s="7" t="n">
        <v>17</v>
      </c>
    </row>
    <row r="55" customFormat="false" ht="15" hidden="false" customHeight="false" outlineLevel="0" collapsed="false">
      <c r="A55" s="8" t="n">
        <v>16</v>
      </c>
    </row>
    <row r="56" customFormat="false" ht="15" hidden="false" customHeight="false" outlineLevel="0" collapsed="false">
      <c r="A56" s="7" t="n">
        <v>15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56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D5" activeCellId="0" sqref="D5"/>
    </sheetView>
  </sheetViews>
  <sheetFormatPr defaultColWidth="8.83984375" defaultRowHeight="15" zeroHeight="false" outlineLevelRow="0" outlineLevelCol="0"/>
  <cols>
    <col collapsed="false" customWidth="true" hidden="false" outlineLevel="0" max="1" min="1" style="0" width="9"/>
    <col collapsed="false" customWidth="true" hidden="false" outlineLevel="0" max="3" min="3" style="0" width="71.66"/>
  </cols>
  <sheetData>
    <row r="1" customFormat="false" ht="15" hidden="false" customHeight="false" outlineLevel="0" collapsed="false">
      <c r="A1" s="3" t="s">
        <v>7</v>
      </c>
      <c r="C1" s="9" t="s">
        <v>78</v>
      </c>
      <c r="D1" s="6" t="n">
        <v>6.9</v>
      </c>
      <c r="F1" s="10" t="s">
        <v>56</v>
      </c>
    </row>
    <row r="2" customFormat="false" ht="15" hidden="false" customHeight="false" outlineLevel="0" collapsed="false">
      <c r="A2" s="7" t="n">
        <v>6</v>
      </c>
      <c r="C2" s="9" t="s">
        <v>79</v>
      </c>
      <c r="D2" s="6" t="n">
        <v>7</v>
      </c>
      <c r="G2" s="4" t="s">
        <v>62</v>
      </c>
    </row>
    <row r="3" customFormat="false" ht="15" hidden="false" customHeight="false" outlineLevel="0" collapsed="false">
      <c r="A3" s="8" t="n">
        <v>8</v>
      </c>
      <c r="C3" s="9" t="s">
        <v>80</v>
      </c>
      <c r="D3" s="6" t="n">
        <v>7</v>
      </c>
      <c r="F3" s="0" t="s">
        <v>63</v>
      </c>
      <c r="G3" s="0" t="n">
        <f aca="false">AVERAGE($A:$A)</f>
        <v>6.90181818181818</v>
      </c>
    </row>
    <row r="4" customFormat="false" ht="15" hidden="false" customHeight="false" outlineLevel="0" collapsed="false">
      <c r="A4" s="7" t="n">
        <v>7</v>
      </c>
      <c r="C4" s="9" t="s">
        <v>81</v>
      </c>
      <c r="D4" s="6" t="n">
        <v>6</v>
      </c>
      <c r="F4" s="0" t="s">
        <v>64</v>
      </c>
      <c r="G4" s="0" t="n">
        <f aca="false">SQRT(VAR($A:$A)/COUNT($A:$A))</f>
        <v>0.159470734659164</v>
      </c>
    </row>
    <row r="5" customFormat="false" ht="15" hidden="false" customHeight="false" outlineLevel="0" collapsed="false">
      <c r="A5" s="8" t="n">
        <v>5</v>
      </c>
      <c r="C5" s="6" t="s">
        <v>82</v>
      </c>
      <c r="D5" s="6"/>
      <c r="F5" s="0" t="s">
        <v>65</v>
      </c>
      <c r="G5" s="0" t="n">
        <f aca="false">MODE($A:$A)</f>
        <v>7</v>
      </c>
    </row>
    <row r="6" customFormat="false" ht="15" hidden="false" customHeight="false" outlineLevel="0" collapsed="false">
      <c r="A6" s="7" t="n">
        <v>7</v>
      </c>
      <c r="F6" s="0" t="s">
        <v>66</v>
      </c>
      <c r="G6" s="0" t="n">
        <f aca="false">MEDIAN($A:$A)</f>
        <v>7</v>
      </c>
    </row>
    <row r="7" customFormat="false" ht="15" hidden="false" customHeight="false" outlineLevel="0" collapsed="false">
      <c r="A7" s="8" t="n">
        <v>7</v>
      </c>
      <c r="F7" s="0" t="s">
        <v>67</v>
      </c>
      <c r="G7" s="0" t="n">
        <f aca="false">QUARTILE($A:$A, 1)</f>
        <v>6</v>
      </c>
    </row>
    <row r="8" customFormat="false" ht="15" hidden="false" customHeight="false" outlineLevel="0" collapsed="false">
      <c r="A8" s="7" t="n">
        <v>8</v>
      </c>
      <c r="F8" s="0" t="s">
        <v>68</v>
      </c>
      <c r="G8" s="0" t="n">
        <f aca="false">QUARTILE($A:$A, 3)</f>
        <v>7.5</v>
      </c>
    </row>
    <row r="9" customFormat="false" ht="15" hidden="false" customHeight="false" outlineLevel="0" collapsed="false">
      <c r="A9" s="8" t="n">
        <v>6</v>
      </c>
      <c r="F9" s="0" t="s">
        <v>69</v>
      </c>
      <c r="G9" s="0" t="n">
        <f aca="false">VAR($A:$A)</f>
        <v>1.39870033670034</v>
      </c>
    </row>
    <row r="10" customFormat="false" ht="15" hidden="false" customHeight="false" outlineLevel="0" collapsed="false">
      <c r="A10" s="7" t="n">
        <v>7</v>
      </c>
      <c r="F10" s="0" t="s">
        <v>70</v>
      </c>
      <c r="G10" s="0" t="n">
        <f aca="false">STDEV($A:$A)</f>
        <v>1.18266662111532</v>
      </c>
    </row>
    <row r="11" customFormat="false" ht="15" hidden="false" customHeight="false" outlineLevel="0" collapsed="false">
      <c r="A11" s="8" t="n">
        <v>6</v>
      </c>
      <c r="F11" s="0" t="s">
        <v>71</v>
      </c>
      <c r="G11" s="0" t="n">
        <f aca="false">KURT($A:$A)</f>
        <v>0.289088485653044</v>
      </c>
    </row>
    <row r="12" customFormat="false" ht="15" hidden="false" customHeight="false" outlineLevel="0" collapsed="false">
      <c r="A12" s="7" t="n">
        <v>5.5</v>
      </c>
      <c r="F12" s="0" t="s">
        <v>72</v>
      </c>
      <c r="G12" s="0" t="n">
        <f aca="false">SKEW($A:$A)</f>
        <v>-0.00937496025060115</v>
      </c>
    </row>
    <row r="13" customFormat="false" ht="15" hidden="false" customHeight="false" outlineLevel="0" collapsed="false">
      <c r="A13" s="8" t="n">
        <v>8</v>
      </c>
      <c r="F13" s="0" t="s">
        <v>73</v>
      </c>
      <c r="G13" s="0" t="n">
        <f aca="false">MAX($A:$A)-MIN($A:$A)</f>
        <v>6</v>
      </c>
    </row>
    <row r="14" customFormat="false" ht="15" hidden="false" customHeight="false" outlineLevel="0" collapsed="false">
      <c r="A14" s="7" t="n">
        <v>7.5</v>
      </c>
      <c r="F14" s="0" t="s">
        <v>74</v>
      </c>
      <c r="G14" s="0" t="n">
        <f aca="false">MIN($A:$A)</f>
        <v>4</v>
      </c>
    </row>
    <row r="15" customFormat="false" ht="15" hidden="false" customHeight="false" outlineLevel="0" collapsed="false">
      <c r="A15" s="8" t="n">
        <v>6</v>
      </c>
      <c r="F15" s="0" t="s">
        <v>75</v>
      </c>
      <c r="G15" s="0" t="n">
        <f aca="false">MAX($A:$A)</f>
        <v>10</v>
      </c>
    </row>
    <row r="16" customFormat="false" ht="15" hidden="false" customHeight="false" outlineLevel="0" collapsed="false">
      <c r="A16" s="7" t="n">
        <v>7</v>
      </c>
      <c r="F16" s="0" t="s">
        <v>76</v>
      </c>
      <c r="G16" s="0" t="n">
        <f aca="false">SUM($A:$A)</f>
        <v>379.6</v>
      </c>
    </row>
    <row r="17" customFormat="false" ht="15" hidden="false" customHeight="false" outlineLevel="0" collapsed="false">
      <c r="A17" s="8" t="n">
        <v>6</v>
      </c>
      <c r="F17" s="0" t="s">
        <v>77</v>
      </c>
      <c r="G17" s="0" t="n">
        <f aca="false">COUNT($A:$A)</f>
        <v>55</v>
      </c>
    </row>
    <row r="18" customFormat="false" ht="15" hidden="false" customHeight="false" outlineLevel="0" collapsed="false">
      <c r="A18" s="7" t="n">
        <v>6.7</v>
      </c>
    </row>
    <row r="19" customFormat="false" ht="15" hidden="false" customHeight="false" outlineLevel="0" collapsed="false">
      <c r="A19" s="8" t="n">
        <v>7</v>
      </c>
    </row>
    <row r="20" customFormat="false" ht="15" hidden="false" customHeight="false" outlineLevel="0" collapsed="false">
      <c r="A20" s="7" t="n">
        <v>7.5</v>
      </c>
    </row>
    <row r="21" customFormat="false" ht="15" hidden="false" customHeight="false" outlineLevel="0" collapsed="false">
      <c r="A21" s="8" t="n">
        <v>6</v>
      </c>
    </row>
    <row r="22" customFormat="false" ht="15" hidden="false" customHeight="false" outlineLevel="0" collapsed="false">
      <c r="A22" s="7" t="n">
        <v>7.5</v>
      </c>
    </row>
    <row r="23" customFormat="false" ht="15" hidden="false" customHeight="false" outlineLevel="0" collapsed="false">
      <c r="A23" s="8" t="n">
        <v>6</v>
      </c>
    </row>
    <row r="24" customFormat="false" ht="15" hidden="false" customHeight="false" outlineLevel="0" collapsed="false">
      <c r="A24" s="7" t="n">
        <v>8</v>
      </c>
    </row>
    <row r="25" customFormat="false" ht="15" hidden="false" customHeight="false" outlineLevel="0" collapsed="false">
      <c r="A25" s="8" t="n">
        <v>8</v>
      </c>
    </row>
    <row r="26" customFormat="false" ht="15" hidden="false" customHeight="false" outlineLevel="0" collapsed="false">
      <c r="A26" s="7" t="n">
        <v>7.5</v>
      </c>
    </row>
    <row r="27" customFormat="false" ht="15" hidden="false" customHeight="false" outlineLevel="0" collapsed="false">
      <c r="A27" s="8" t="n">
        <v>5</v>
      </c>
    </row>
    <row r="28" customFormat="false" ht="15" hidden="false" customHeight="false" outlineLevel="0" collapsed="false">
      <c r="A28" s="7" t="n">
        <v>7</v>
      </c>
    </row>
    <row r="29" customFormat="false" ht="15" hidden="false" customHeight="false" outlineLevel="0" collapsed="false">
      <c r="A29" s="12" t="n">
        <v>10</v>
      </c>
    </row>
    <row r="30" customFormat="false" ht="15" hidden="false" customHeight="false" outlineLevel="0" collapsed="false">
      <c r="A30" s="7" t="n">
        <v>7</v>
      </c>
    </row>
    <row r="31" customFormat="false" ht="15" hidden="false" customHeight="false" outlineLevel="0" collapsed="false">
      <c r="A31" s="8" t="n">
        <v>9</v>
      </c>
    </row>
    <row r="32" customFormat="false" ht="15" hidden="false" customHeight="false" outlineLevel="0" collapsed="false">
      <c r="A32" s="13" t="n">
        <v>6</v>
      </c>
    </row>
    <row r="33" customFormat="false" ht="15" hidden="false" customHeight="false" outlineLevel="0" collapsed="false">
      <c r="A33" s="8" t="n">
        <v>4</v>
      </c>
    </row>
    <row r="34" customFormat="false" ht="15" hidden="false" customHeight="false" outlineLevel="0" collapsed="false">
      <c r="A34" s="7" t="n">
        <v>7</v>
      </c>
    </row>
    <row r="35" customFormat="false" ht="15" hidden="false" customHeight="false" outlineLevel="0" collapsed="false">
      <c r="A35" s="8" t="n">
        <v>7</v>
      </c>
    </row>
    <row r="36" customFormat="false" ht="15" hidden="false" customHeight="false" outlineLevel="0" collapsed="false">
      <c r="A36" s="7" t="n">
        <v>7</v>
      </c>
    </row>
    <row r="37" customFormat="false" ht="15" hidden="false" customHeight="false" outlineLevel="0" collapsed="false">
      <c r="A37" s="8" t="n">
        <v>5.8</v>
      </c>
    </row>
    <row r="38" customFormat="false" ht="15" hidden="false" customHeight="false" outlineLevel="0" collapsed="false">
      <c r="A38" s="7" t="n">
        <v>8.5</v>
      </c>
    </row>
    <row r="39" customFormat="false" ht="15" hidden="false" customHeight="false" outlineLevel="0" collapsed="false">
      <c r="A39" s="8" t="n">
        <v>7</v>
      </c>
    </row>
    <row r="40" customFormat="false" ht="15" hidden="false" customHeight="false" outlineLevel="0" collapsed="false">
      <c r="A40" s="7" t="n">
        <v>7.5</v>
      </c>
    </row>
    <row r="41" customFormat="false" ht="15" hidden="false" customHeight="false" outlineLevel="0" collapsed="false">
      <c r="A41" s="8" t="n">
        <v>7</v>
      </c>
    </row>
    <row r="42" customFormat="false" ht="15" hidden="false" customHeight="false" outlineLevel="0" collapsed="false">
      <c r="A42" s="7" t="n">
        <v>7.5</v>
      </c>
    </row>
    <row r="43" customFormat="false" ht="15" hidden="false" customHeight="false" outlineLevel="0" collapsed="false">
      <c r="A43" s="8" t="n">
        <v>6</v>
      </c>
    </row>
    <row r="44" customFormat="false" ht="15" hidden="false" customHeight="false" outlineLevel="0" collapsed="false">
      <c r="A44" s="7" t="n">
        <v>4.5</v>
      </c>
    </row>
    <row r="45" customFormat="false" ht="15" hidden="false" customHeight="false" outlineLevel="0" collapsed="false">
      <c r="A45" s="8" t="n">
        <v>6</v>
      </c>
    </row>
    <row r="46" customFormat="false" ht="15" hidden="false" customHeight="false" outlineLevel="0" collapsed="false">
      <c r="A46" s="7" t="n">
        <v>8</v>
      </c>
    </row>
    <row r="47" customFormat="false" ht="15" hidden="false" customHeight="false" outlineLevel="0" collapsed="false">
      <c r="A47" s="8" t="n">
        <v>8</v>
      </c>
    </row>
    <row r="48" customFormat="false" ht="15" hidden="false" customHeight="false" outlineLevel="0" collapsed="false">
      <c r="A48" s="7" t="n">
        <v>7.5</v>
      </c>
    </row>
    <row r="49" customFormat="false" ht="15" hidden="false" customHeight="false" outlineLevel="0" collapsed="false">
      <c r="A49" s="8" t="n">
        <v>6.3</v>
      </c>
    </row>
    <row r="50" customFormat="false" ht="15" hidden="false" customHeight="false" outlineLevel="0" collapsed="false">
      <c r="A50" s="7" t="n">
        <v>7.5</v>
      </c>
    </row>
    <row r="51" customFormat="false" ht="15" hidden="false" customHeight="false" outlineLevel="0" collapsed="false">
      <c r="A51" s="12" t="n">
        <v>9</v>
      </c>
    </row>
    <row r="52" customFormat="false" ht="15" hidden="false" customHeight="false" outlineLevel="0" collapsed="false">
      <c r="A52" s="7" t="n">
        <v>9</v>
      </c>
    </row>
    <row r="53" customFormat="false" ht="15" hidden="false" customHeight="false" outlineLevel="0" collapsed="false">
      <c r="A53" s="8" t="n">
        <v>5</v>
      </c>
    </row>
    <row r="54" customFormat="false" ht="15" hidden="false" customHeight="false" outlineLevel="0" collapsed="false">
      <c r="A54" s="7" t="n">
        <v>7</v>
      </c>
    </row>
    <row r="55" customFormat="false" ht="15" hidden="false" customHeight="false" outlineLevel="0" collapsed="false">
      <c r="A55" s="8" t="n">
        <v>6.8</v>
      </c>
    </row>
    <row r="56" customFormat="false" ht="15" hidden="false" customHeight="false" outlineLevel="0" collapsed="false">
      <c r="A56" s="13" t="n">
        <v>5.5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56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K3" activeCellId="0" sqref="K3"/>
    </sheetView>
  </sheetViews>
  <sheetFormatPr defaultColWidth="8.83984375" defaultRowHeight="15" zeroHeight="false" outlineLevelRow="0" outlineLevelCol="0"/>
  <cols>
    <col collapsed="false" customWidth="true" hidden="false" outlineLevel="0" max="1" min="1" style="0" width="26.16"/>
    <col collapsed="false" customWidth="true" hidden="false" outlineLevel="0" max="3" min="3" style="0" width="17.33"/>
  </cols>
  <sheetData>
    <row r="1" customFormat="false" ht="15" hidden="false" customHeight="false" outlineLevel="0" collapsed="false">
      <c r="A1" s="3" t="s">
        <v>8</v>
      </c>
      <c r="C1" s="6" t="s">
        <v>83</v>
      </c>
      <c r="D1" s="6" t="s">
        <v>77</v>
      </c>
      <c r="F1" s="6" t="s">
        <v>83</v>
      </c>
      <c r="G1" s="6" t="s">
        <v>84</v>
      </c>
      <c r="I1" s="14" t="s">
        <v>85</v>
      </c>
    </row>
    <row r="2" customFormat="false" ht="15" hidden="false" customHeight="false" outlineLevel="0" collapsed="false">
      <c r="A2" s="7" t="s">
        <v>17</v>
      </c>
      <c r="C2" s="4" t="s">
        <v>28</v>
      </c>
      <c r="D2" s="0" t="n">
        <f aca="false">COUNTIF(A2:A56,"Strongly Disagree")</f>
        <v>2</v>
      </c>
      <c r="F2" s="4" t="s">
        <v>28</v>
      </c>
      <c r="G2" s="5" t="n">
        <f aca="false">D2/55</f>
        <v>0.0363636363636364</v>
      </c>
      <c r="I2" s="15" t="s">
        <v>86</v>
      </c>
    </row>
    <row r="3" customFormat="false" ht="15" hidden="false" customHeight="false" outlineLevel="0" collapsed="false">
      <c r="A3" s="8" t="s">
        <v>22</v>
      </c>
      <c r="C3" s="4" t="s">
        <v>23</v>
      </c>
      <c r="D3" s="0" t="n">
        <f aca="false">COUNTIF(A2:A56,"Disagree")</f>
        <v>9</v>
      </c>
      <c r="F3" s="4" t="s">
        <v>23</v>
      </c>
      <c r="G3" s="5" t="n">
        <f aca="false">D3/55</f>
        <v>0.163636363636364</v>
      </c>
    </row>
    <row r="4" customFormat="false" ht="15" hidden="false" customHeight="false" outlineLevel="0" collapsed="false">
      <c r="A4" s="7" t="s">
        <v>17</v>
      </c>
      <c r="C4" s="4" t="s">
        <v>22</v>
      </c>
      <c r="D4" s="0" t="n">
        <f aca="false">COUNTIF(A2:A56,"Neutral")</f>
        <v>20</v>
      </c>
      <c r="F4" s="4" t="s">
        <v>22</v>
      </c>
      <c r="G4" s="5" t="n">
        <f aca="false">D4/55</f>
        <v>0.363636363636364</v>
      </c>
    </row>
    <row r="5" customFormat="false" ht="15" hidden="false" customHeight="false" outlineLevel="0" collapsed="false">
      <c r="A5" s="8" t="s">
        <v>28</v>
      </c>
      <c r="C5" s="4" t="s">
        <v>17</v>
      </c>
      <c r="D5" s="0" t="n">
        <f aca="false">COUNTIF(A2:A56,"Agree")</f>
        <v>19</v>
      </c>
      <c r="F5" s="4" t="s">
        <v>17</v>
      </c>
      <c r="G5" s="5" t="n">
        <f aca="false">D5/55</f>
        <v>0.345454545454545</v>
      </c>
    </row>
    <row r="6" customFormat="false" ht="15" hidden="false" customHeight="false" outlineLevel="0" collapsed="false">
      <c r="A6" s="7" t="s">
        <v>22</v>
      </c>
      <c r="C6" s="4" t="s">
        <v>87</v>
      </c>
      <c r="D6" s="0" t="n">
        <f aca="false">COUNTIF(A2:A56,"Strongly Agree")</f>
        <v>5</v>
      </c>
      <c r="F6" s="4" t="s">
        <v>87</v>
      </c>
      <c r="G6" s="5" t="n">
        <f aca="false">D6/55</f>
        <v>0.0909090909090909</v>
      </c>
    </row>
    <row r="7" customFormat="false" ht="15" hidden="false" customHeight="false" outlineLevel="0" collapsed="false">
      <c r="A7" s="8" t="s">
        <v>17</v>
      </c>
    </row>
    <row r="8" customFormat="false" ht="15" hidden="false" customHeight="false" outlineLevel="0" collapsed="false">
      <c r="A8" s="7" t="s">
        <v>18</v>
      </c>
    </row>
    <row r="9" customFormat="false" ht="15" hidden="false" customHeight="false" outlineLevel="0" collapsed="false">
      <c r="A9" s="8" t="s">
        <v>23</v>
      </c>
    </row>
    <row r="10" customFormat="false" ht="15" hidden="false" customHeight="false" outlineLevel="0" collapsed="false">
      <c r="A10" s="7" t="s">
        <v>17</v>
      </c>
    </row>
    <row r="11" customFormat="false" ht="15" hidden="false" customHeight="false" outlineLevel="0" collapsed="false">
      <c r="A11" s="8" t="s">
        <v>18</v>
      </c>
    </row>
    <row r="12" customFormat="false" ht="15" hidden="false" customHeight="false" outlineLevel="0" collapsed="false">
      <c r="A12" s="7" t="s">
        <v>22</v>
      </c>
    </row>
    <row r="13" customFormat="false" ht="15" hidden="false" customHeight="false" outlineLevel="0" collapsed="false">
      <c r="A13" s="8" t="s">
        <v>22</v>
      </c>
    </row>
    <row r="14" customFormat="false" ht="15" hidden="false" customHeight="false" outlineLevel="0" collapsed="false">
      <c r="A14" s="7" t="s">
        <v>22</v>
      </c>
    </row>
    <row r="15" customFormat="false" ht="15" hidden="false" customHeight="false" outlineLevel="0" collapsed="false">
      <c r="A15" s="8" t="s">
        <v>17</v>
      </c>
    </row>
    <row r="16" customFormat="false" ht="15" hidden="false" customHeight="false" outlineLevel="0" collapsed="false">
      <c r="A16" s="7" t="s">
        <v>17</v>
      </c>
    </row>
    <row r="17" customFormat="false" ht="15" hidden="false" customHeight="false" outlineLevel="0" collapsed="false">
      <c r="A17" s="8" t="s">
        <v>23</v>
      </c>
    </row>
    <row r="18" customFormat="false" ht="15" hidden="false" customHeight="false" outlineLevel="0" collapsed="false">
      <c r="A18" s="7" t="s">
        <v>23</v>
      </c>
    </row>
    <row r="19" customFormat="false" ht="15" hidden="false" customHeight="false" outlineLevel="0" collapsed="false">
      <c r="A19" s="8" t="s">
        <v>22</v>
      </c>
    </row>
    <row r="20" customFormat="false" ht="15" hidden="false" customHeight="false" outlineLevel="0" collapsed="false">
      <c r="A20" s="7" t="s">
        <v>28</v>
      </c>
    </row>
    <row r="21" customFormat="false" ht="15" hidden="false" customHeight="false" outlineLevel="0" collapsed="false">
      <c r="A21" s="8" t="s">
        <v>23</v>
      </c>
    </row>
    <row r="22" customFormat="false" ht="15" hidden="false" customHeight="false" outlineLevel="0" collapsed="false">
      <c r="A22" s="7" t="s">
        <v>17</v>
      </c>
    </row>
    <row r="23" customFormat="false" ht="15" hidden="false" customHeight="false" outlineLevel="0" collapsed="false">
      <c r="A23" s="8" t="s">
        <v>22</v>
      </c>
    </row>
    <row r="24" customFormat="false" ht="15" hidden="false" customHeight="false" outlineLevel="0" collapsed="false">
      <c r="A24" s="7" t="s">
        <v>22</v>
      </c>
    </row>
    <row r="25" customFormat="false" ht="15" hidden="false" customHeight="false" outlineLevel="0" collapsed="false">
      <c r="A25" s="8" t="s">
        <v>22</v>
      </c>
    </row>
    <row r="26" customFormat="false" ht="15" hidden="false" customHeight="false" outlineLevel="0" collapsed="false">
      <c r="A26" s="7" t="s">
        <v>17</v>
      </c>
    </row>
    <row r="27" customFormat="false" ht="15" hidden="false" customHeight="false" outlineLevel="0" collapsed="false">
      <c r="A27" s="8" t="s">
        <v>17</v>
      </c>
    </row>
    <row r="28" customFormat="false" ht="15" hidden="false" customHeight="false" outlineLevel="0" collapsed="false">
      <c r="A28" s="7" t="s">
        <v>22</v>
      </c>
    </row>
    <row r="29" customFormat="false" ht="15" hidden="false" customHeight="false" outlineLevel="0" collapsed="false">
      <c r="A29" s="8" t="s">
        <v>17</v>
      </c>
    </row>
    <row r="30" customFormat="false" ht="15" hidden="false" customHeight="false" outlineLevel="0" collapsed="false">
      <c r="A30" s="7" t="s">
        <v>17</v>
      </c>
    </row>
    <row r="31" customFormat="false" ht="15" hidden="false" customHeight="false" outlineLevel="0" collapsed="false">
      <c r="A31" s="8" t="s">
        <v>22</v>
      </c>
    </row>
    <row r="32" customFormat="false" ht="15" hidden="false" customHeight="false" outlineLevel="0" collapsed="false">
      <c r="A32" s="7" t="s">
        <v>23</v>
      </c>
    </row>
    <row r="33" customFormat="false" ht="15" hidden="false" customHeight="false" outlineLevel="0" collapsed="false">
      <c r="A33" s="8" t="s">
        <v>23</v>
      </c>
    </row>
    <row r="34" customFormat="false" ht="15" hidden="false" customHeight="false" outlineLevel="0" collapsed="false">
      <c r="A34" s="7" t="s">
        <v>22</v>
      </c>
    </row>
    <row r="35" customFormat="false" ht="15" hidden="false" customHeight="false" outlineLevel="0" collapsed="false">
      <c r="A35" s="8" t="s">
        <v>22</v>
      </c>
    </row>
    <row r="36" customFormat="false" ht="15" hidden="false" customHeight="false" outlineLevel="0" collapsed="false">
      <c r="A36" s="7" t="s">
        <v>22</v>
      </c>
    </row>
    <row r="37" customFormat="false" ht="15" hidden="false" customHeight="false" outlineLevel="0" collapsed="false">
      <c r="A37" s="8" t="s">
        <v>22</v>
      </c>
    </row>
    <row r="38" customFormat="false" ht="15" hidden="false" customHeight="false" outlineLevel="0" collapsed="false">
      <c r="A38" s="7" t="s">
        <v>17</v>
      </c>
    </row>
    <row r="39" customFormat="false" ht="15" hidden="false" customHeight="false" outlineLevel="0" collapsed="false">
      <c r="A39" s="8" t="s">
        <v>23</v>
      </c>
    </row>
    <row r="40" customFormat="false" ht="15" hidden="false" customHeight="false" outlineLevel="0" collapsed="false">
      <c r="A40" s="7" t="s">
        <v>22</v>
      </c>
    </row>
    <row r="41" customFormat="false" ht="15" hidden="false" customHeight="false" outlineLevel="0" collapsed="false">
      <c r="A41" s="8" t="s">
        <v>23</v>
      </c>
    </row>
    <row r="42" customFormat="false" ht="15" hidden="false" customHeight="false" outlineLevel="0" collapsed="false">
      <c r="A42" s="7" t="s">
        <v>17</v>
      </c>
    </row>
    <row r="43" customFormat="false" ht="15" hidden="false" customHeight="false" outlineLevel="0" collapsed="false">
      <c r="A43" s="8" t="s">
        <v>17</v>
      </c>
    </row>
    <row r="44" customFormat="false" ht="15" hidden="false" customHeight="false" outlineLevel="0" collapsed="false">
      <c r="A44" s="7" t="s">
        <v>17</v>
      </c>
    </row>
    <row r="45" customFormat="false" ht="15" hidden="false" customHeight="false" outlineLevel="0" collapsed="false">
      <c r="A45" s="8" t="s">
        <v>22</v>
      </c>
    </row>
    <row r="46" customFormat="false" ht="15" hidden="false" customHeight="false" outlineLevel="0" collapsed="false">
      <c r="A46" s="7" t="s">
        <v>18</v>
      </c>
    </row>
    <row r="47" customFormat="false" ht="15" hidden="false" customHeight="false" outlineLevel="0" collapsed="false">
      <c r="A47" s="8" t="s">
        <v>17</v>
      </c>
    </row>
    <row r="48" customFormat="false" ht="15" hidden="false" customHeight="false" outlineLevel="0" collapsed="false">
      <c r="A48" s="7" t="s">
        <v>17</v>
      </c>
    </row>
    <row r="49" customFormat="false" ht="15" hidden="false" customHeight="false" outlineLevel="0" collapsed="false">
      <c r="A49" s="8" t="s">
        <v>17</v>
      </c>
    </row>
    <row r="50" customFormat="false" ht="15" hidden="false" customHeight="false" outlineLevel="0" collapsed="false">
      <c r="A50" s="7" t="s">
        <v>17</v>
      </c>
    </row>
    <row r="51" customFormat="false" ht="15" hidden="false" customHeight="false" outlineLevel="0" collapsed="false">
      <c r="A51" s="8" t="s">
        <v>18</v>
      </c>
    </row>
    <row r="52" customFormat="false" ht="15" hidden="false" customHeight="false" outlineLevel="0" collapsed="false">
      <c r="A52" s="7" t="s">
        <v>22</v>
      </c>
    </row>
    <row r="53" customFormat="false" ht="15" hidden="false" customHeight="false" outlineLevel="0" collapsed="false">
      <c r="A53" s="8" t="s">
        <v>23</v>
      </c>
    </row>
    <row r="54" customFormat="false" ht="15" hidden="false" customHeight="false" outlineLevel="0" collapsed="false">
      <c r="A54" s="7" t="s">
        <v>18</v>
      </c>
    </row>
    <row r="55" customFormat="false" ht="15" hidden="false" customHeight="false" outlineLevel="0" collapsed="false">
      <c r="A55" s="8" t="s">
        <v>22</v>
      </c>
    </row>
    <row r="56" customFormat="false" ht="15" hidden="false" customHeight="false" outlineLevel="0" collapsed="false">
      <c r="A56" s="7" t="s">
        <v>22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56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J14" activeCellId="0" sqref="J14"/>
    </sheetView>
  </sheetViews>
  <sheetFormatPr defaultColWidth="8.83984375" defaultRowHeight="15" zeroHeight="false" outlineLevelRow="0" outlineLevelCol="0"/>
  <cols>
    <col collapsed="false" customWidth="true" hidden="false" outlineLevel="0" max="1" min="1" style="0" width="16.49"/>
    <col collapsed="false" customWidth="true" hidden="false" outlineLevel="0" max="3" min="3" style="0" width="16.49"/>
    <col collapsed="false" customWidth="true" hidden="false" outlineLevel="0" max="6" min="6" style="0" width="16.49"/>
  </cols>
  <sheetData>
    <row r="1" customFormat="false" ht="15" hidden="false" customHeight="false" outlineLevel="0" collapsed="false">
      <c r="A1" s="3" t="s">
        <v>9</v>
      </c>
      <c r="C1" s="6" t="s">
        <v>88</v>
      </c>
      <c r="D1" s="6" t="s">
        <v>77</v>
      </c>
      <c r="F1" s="6" t="s">
        <v>88</v>
      </c>
      <c r="G1" s="6" t="s">
        <v>84</v>
      </c>
      <c r="I1" s="16" t="s">
        <v>89</v>
      </c>
      <c r="J1" s="4"/>
      <c r="K1" s="4"/>
      <c r="L1" s="4"/>
      <c r="M1" s="4"/>
      <c r="N1" s="4"/>
      <c r="O1" s="4"/>
    </row>
    <row r="2" customFormat="false" ht="15" hidden="false" customHeight="false" outlineLevel="0" collapsed="false">
      <c r="A2" s="7" t="s">
        <v>17</v>
      </c>
      <c r="C2" s="4" t="s">
        <v>28</v>
      </c>
      <c r="D2" s="0" t="n">
        <f aca="false">COUNTIF(A2:A56,"Strongly Disagree")</f>
        <v>7</v>
      </c>
      <c r="F2" s="4" t="s">
        <v>28</v>
      </c>
      <c r="G2" s="5" t="n">
        <f aca="false">D2/55</f>
        <v>0.127272727272727</v>
      </c>
    </row>
    <row r="3" customFormat="false" ht="15" hidden="false" customHeight="false" outlineLevel="0" collapsed="false">
      <c r="A3" s="8" t="s">
        <v>23</v>
      </c>
      <c r="C3" s="4" t="s">
        <v>23</v>
      </c>
      <c r="D3" s="0" t="n">
        <f aca="false">COUNTIF(A2:A56,"Disagree")</f>
        <v>15</v>
      </c>
      <c r="F3" s="4" t="s">
        <v>23</v>
      </c>
      <c r="G3" s="5" t="n">
        <f aca="false">D3/55</f>
        <v>0.272727272727273</v>
      </c>
    </row>
    <row r="4" customFormat="false" ht="15" hidden="false" customHeight="false" outlineLevel="0" collapsed="false">
      <c r="A4" s="7" t="s">
        <v>22</v>
      </c>
      <c r="C4" s="4" t="s">
        <v>22</v>
      </c>
      <c r="D4" s="0" t="n">
        <f aca="false">COUNTIF(A2:A56,"Neutral")</f>
        <v>13</v>
      </c>
      <c r="F4" s="4" t="s">
        <v>22</v>
      </c>
      <c r="G4" s="5" t="n">
        <f aca="false">D4/55</f>
        <v>0.236363636363636</v>
      </c>
    </row>
    <row r="5" customFormat="false" ht="15" hidden="false" customHeight="false" outlineLevel="0" collapsed="false">
      <c r="A5" s="8" t="s">
        <v>28</v>
      </c>
      <c r="C5" s="4" t="s">
        <v>17</v>
      </c>
      <c r="D5" s="0" t="n">
        <f aca="false">COUNTIF(A2:A56,"Agree")</f>
        <v>14</v>
      </c>
      <c r="F5" s="4" t="s">
        <v>17</v>
      </c>
      <c r="G5" s="5" t="n">
        <f aca="false">D5/55</f>
        <v>0.254545454545454</v>
      </c>
    </row>
    <row r="6" customFormat="false" ht="15" hidden="false" customHeight="false" outlineLevel="0" collapsed="false">
      <c r="A6" s="7" t="s">
        <v>23</v>
      </c>
      <c r="C6" s="4" t="s">
        <v>87</v>
      </c>
      <c r="D6" s="0" t="n">
        <f aca="false">COUNTIF(A2:A56,"Strongly Agree")</f>
        <v>6</v>
      </c>
      <c r="F6" s="4" t="s">
        <v>87</v>
      </c>
      <c r="G6" s="5" t="n">
        <f aca="false">D6/55</f>
        <v>0.109090909090909</v>
      </c>
    </row>
    <row r="7" customFormat="false" ht="15" hidden="false" customHeight="false" outlineLevel="0" collapsed="false">
      <c r="A7" s="8" t="s">
        <v>22</v>
      </c>
    </row>
    <row r="8" customFormat="false" ht="15" hidden="false" customHeight="false" outlineLevel="0" collapsed="false">
      <c r="A8" s="7" t="s">
        <v>28</v>
      </c>
    </row>
    <row r="9" customFormat="false" ht="15" hidden="false" customHeight="false" outlineLevel="0" collapsed="false">
      <c r="A9" s="8" t="s">
        <v>18</v>
      </c>
    </row>
    <row r="10" customFormat="false" ht="15" hidden="false" customHeight="false" outlineLevel="0" collapsed="false">
      <c r="A10" s="7" t="s">
        <v>22</v>
      </c>
    </row>
    <row r="11" customFormat="false" ht="15" hidden="false" customHeight="false" outlineLevel="0" collapsed="false">
      <c r="A11" s="8" t="s">
        <v>22</v>
      </c>
    </row>
    <row r="12" customFormat="false" ht="15" hidden="false" customHeight="false" outlineLevel="0" collapsed="false">
      <c r="A12" s="7" t="s">
        <v>22</v>
      </c>
    </row>
    <row r="13" customFormat="false" ht="15" hidden="false" customHeight="false" outlineLevel="0" collapsed="false">
      <c r="A13" s="8" t="s">
        <v>28</v>
      </c>
    </row>
    <row r="14" customFormat="false" ht="15" hidden="false" customHeight="false" outlineLevel="0" collapsed="false">
      <c r="A14" s="7" t="s">
        <v>17</v>
      </c>
    </row>
    <row r="15" customFormat="false" ht="15" hidden="false" customHeight="false" outlineLevel="0" collapsed="false">
      <c r="A15" s="8" t="s">
        <v>23</v>
      </c>
    </row>
    <row r="16" customFormat="false" ht="15" hidden="false" customHeight="false" outlineLevel="0" collapsed="false">
      <c r="A16" s="7" t="s">
        <v>23</v>
      </c>
    </row>
    <row r="17" customFormat="false" ht="15" hidden="false" customHeight="false" outlineLevel="0" collapsed="false">
      <c r="A17" s="8" t="s">
        <v>17</v>
      </c>
    </row>
    <row r="18" customFormat="false" ht="15" hidden="false" customHeight="false" outlineLevel="0" collapsed="false">
      <c r="A18" s="7" t="s">
        <v>28</v>
      </c>
    </row>
    <row r="19" customFormat="false" ht="15" hidden="false" customHeight="false" outlineLevel="0" collapsed="false">
      <c r="A19" s="8" t="s">
        <v>23</v>
      </c>
    </row>
    <row r="20" customFormat="false" ht="15" hidden="false" customHeight="false" outlineLevel="0" collapsed="false">
      <c r="A20" s="7" t="s">
        <v>28</v>
      </c>
    </row>
    <row r="21" customFormat="false" ht="15" hidden="false" customHeight="false" outlineLevel="0" collapsed="false">
      <c r="A21" s="8" t="s">
        <v>23</v>
      </c>
    </row>
    <row r="22" customFormat="false" ht="15" hidden="false" customHeight="false" outlineLevel="0" collapsed="false">
      <c r="A22" s="7" t="s">
        <v>18</v>
      </c>
    </row>
    <row r="23" customFormat="false" ht="15" hidden="false" customHeight="false" outlineLevel="0" collapsed="false">
      <c r="A23" s="8" t="s">
        <v>17</v>
      </c>
    </row>
    <row r="24" customFormat="false" ht="15" hidden="false" customHeight="false" outlineLevel="0" collapsed="false">
      <c r="A24" s="7" t="s">
        <v>17</v>
      </c>
    </row>
    <row r="25" customFormat="false" ht="15" hidden="false" customHeight="false" outlineLevel="0" collapsed="false">
      <c r="A25" s="8" t="s">
        <v>18</v>
      </c>
    </row>
    <row r="26" customFormat="false" ht="15" hidden="false" customHeight="false" outlineLevel="0" collapsed="false">
      <c r="A26" s="7" t="s">
        <v>22</v>
      </c>
    </row>
    <row r="27" customFormat="false" ht="15" hidden="false" customHeight="false" outlineLevel="0" collapsed="false">
      <c r="A27" s="8" t="s">
        <v>18</v>
      </c>
    </row>
    <row r="28" customFormat="false" ht="15" hidden="false" customHeight="false" outlineLevel="0" collapsed="false">
      <c r="A28" s="7" t="s">
        <v>22</v>
      </c>
    </row>
    <row r="29" customFormat="false" ht="15" hidden="false" customHeight="false" outlineLevel="0" collapsed="false">
      <c r="A29" s="8" t="s">
        <v>22</v>
      </c>
    </row>
    <row r="30" customFormat="false" ht="15" hidden="false" customHeight="false" outlineLevel="0" collapsed="false">
      <c r="A30" s="7" t="s">
        <v>23</v>
      </c>
    </row>
    <row r="31" customFormat="false" ht="15" hidden="false" customHeight="false" outlineLevel="0" collapsed="false">
      <c r="A31" s="8" t="s">
        <v>17</v>
      </c>
    </row>
    <row r="32" customFormat="false" ht="15" hidden="false" customHeight="false" outlineLevel="0" collapsed="false">
      <c r="A32" s="7" t="s">
        <v>18</v>
      </c>
    </row>
    <row r="33" customFormat="false" ht="15" hidden="false" customHeight="false" outlineLevel="0" collapsed="false">
      <c r="A33" s="8" t="s">
        <v>22</v>
      </c>
    </row>
    <row r="34" customFormat="false" ht="15" hidden="false" customHeight="false" outlineLevel="0" collapsed="false">
      <c r="A34" s="7" t="s">
        <v>17</v>
      </c>
    </row>
    <row r="35" customFormat="false" ht="15" hidden="false" customHeight="false" outlineLevel="0" collapsed="false">
      <c r="A35" s="8" t="s">
        <v>23</v>
      </c>
    </row>
    <row r="36" customFormat="false" ht="15" hidden="false" customHeight="false" outlineLevel="0" collapsed="false">
      <c r="A36" s="7" t="s">
        <v>22</v>
      </c>
    </row>
    <row r="37" customFormat="false" ht="15" hidden="false" customHeight="false" outlineLevel="0" collapsed="false">
      <c r="A37" s="8" t="s">
        <v>23</v>
      </c>
    </row>
    <row r="38" customFormat="false" ht="15" hidden="false" customHeight="false" outlineLevel="0" collapsed="false">
      <c r="A38" s="7" t="s">
        <v>22</v>
      </c>
    </row>
    <row r="39" customFormat="false" ht="15" hidden="false" customHeight="false" outlineLevel="0" collapsed="false">
      <c r="A39" s="8" t="s">
        <v>17</v>
      </c>
    </row>
    <row r="40" customFormat="false" ht="15" hidden="false" customHeight="false" outlineLevel="0" collapsed="false">
      <c r="A40" s="7" t="s">
        <v>23</v>
      </c>
    </row>
    <row r="41" customFormat="false" ht="15" hidden="false" customHeight="false" outlineLevel="0" collapsed="false">
      <c r="A41" s="8" t="s">
        <v>17</v>
      </c>
    </row>
    <row r="42" customFormat="false" ht="15" hidden="false" customHeight="false" outlineLevel="0" collapsed="false">
      <c r="A42" s="7" t="s">
        <v>17</v>
      </c>
    </row>
    <row r="43" customFormat="false" ht="15" hidden="false" customHeight="false" outlineLevel="0" collapsed="false">
      <c r="A43" s="8" t="s">
        <v>28</v>
      </c>
    </row>
    <row r="44" customFormat="false" ht="15" hidden="false" customHeight="false" outlineLevel="0" collapsed="false">
      <c r="A44" s="7" t="s">
        <v>23</v>
      </c>
    </row>
    <row r="45" customFormat="false" ht="15" hidden="false" customHeight="false" outlineLevel="0" collapsed="false">
      <c r="A45" s="8" t="s">
        <v>23</v>
      </c>
    </row>
    <row r="46" customFormat="false" ht="15" hidden="false" customHeight="false" outlineLevel="0" collapsed="false">
      <c r="A46" s="7" t="s">
        <v>23</v>
      </c>
    </row>
    <row r="47" customFormat="false" ht="15" hidden="false" customHeight="false" outlineLevel="0" collapsed="false">
      <c r="A47" s="8" t="s">
        <v>28</v>
      </c>
    </row>
    <row r="48" customFormat="false" ht="15" hidden="false" customHeight="false" outlineLevel="0" collapsed="false">
      <c r="A48" s="7" t="s">
        <v>22</v>
      </c>
    </row>
    <row r="49" customFormat="false" ht="15" hidden="false" customHeight="false" outlineLevel="0" collapsed="false">
      <c r="A49" s="8" t="s">
        <v>17</v>
      </c>
    </row>
    <row r="50" customFormat="false" ht="15" hidden="false" customHeight="false" outlineLevel="0" collapsed="false">
      <c r="A50" s="7" t="s">
        <v>23</v>
      </c>
    </row>
    <row r="51" customFormat="false" ht="15" hidden="false" customHeight="false" outlineLevel="0" collapsed="false">
      <c r="A51" s="8" t="s">
        <v>23</v>
      </c>
    </row>
    <row r="52" customFormat="false" ht="15" hidden="false" customHeight="false" outlineLevel="0" collapsed="false">
      <c r="A52" s="7" t="s">
        <v>17</v>
      </c>
    </row>
    <row r="53" customFormat="false" ht="15" hidden="false" customHeight="false" outlineLevel="0" collapsed="false">
      <c r="A53" s="8" t="s">
        <v>17</v>
      </c>
    </row>
    <row r="54" customFormat="false" ht="15" hidden="false" customHeight="false" outlineLevel="0" collapsed="false">
      <c r="A54" s="7" t="s">
        <v>22</v>
      </c>
    </row>
    <row r="55" customFormat="false" ht="15" hidden="false" customHeight="false" outlineLevel="0" collapsed="false">
      <c r="A55" s="8" t="s">
        <v>18</v>
      </c>
    </row>
    <row r="56" customFormat="false" ht="15" hidden="false" customHeight="false" outlineLevel="0" collapsed="false">
      <c r="A56" s="7" t="s">
        <v>17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56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U32" activeCellId="0" sqref="U32"/>
    </sheetView>
  </sheetViews>
  <sheetFormatPr defaultColWidth="8.83984375" defaultRowHeight="15" zeroHeight="false" outlineLevelRow="0" outlineLevelCol="0"/>
  <cols>
    <col collapsed="false" customWidth="true" hidden="false" outlineLevel="0" max="1" min="1" style="0" width="13.83"/>
  </cols>
  <sheetData>
    <row r="1" customFormat="false" ht="15" hidden="false" customHeight="false" outlineLevel="0" collapsed="false">
      <c r="A1" s="3" t="s">
        <v>10</v>
      </c>
      <c r="C1" s="6" t="s">
        <v>90</v>
      </c>
      <c r="D1" s="6" t="s">
        <v>77</v>
      </c>
      <c r="F1" s="6" t="s">
        <v>90</v>
      </c>
      <c r="G1" s="6" t="s">
        <v>84</v>
      </c>
      <c r="I1" s="16" t="s">
        <v>91</v>
      </c>
      <c r="J1" s="4"/>
      <c r="K1" s="4"/>
      <c r="L1" s="4"/>
      <c r="M1" s="4"/>
      <c r="N1" s="4"/>
      <c r="O1" s="4"/>
    </row>
    <row r="2" customFormat="false" ht="15" hidden="false" customHeight="false" outlineLevel="0" collapsed="false">
      <c r="A2" s="7" t="s">
        <v>18</v>
      </c>
      <c r="C2" s="4" t="s">
        <v>28</v>
      </c>
      <c r="D2" s="0" t="n">
        <f aca="false">COUNTIF(A2:A56,"Strongly Disagree")</f>
        <v>0</v>
      </c>
      <c r="F2" s="4" t="s">
        <v>28</v>
      </c>
      <c r="G2" s="5" t="n">
        <f aca="false">D2/55</f>
        <v>0</v>
      </c>
    </row>
    <row r="3" customFormat="false" ht="15" hidden="false" customHeight="false" outlineLevel="0" collapsed="false">
      <c r="A3" s="8" t="s">
        <v>22</v>
      </c>
      <c r="C3" s="4" t="s">
        <v>23</v>
      </c>
      <c r="D3" s="0" t="n">
        <f aca="false">COUNTIF(A2:A56,"Disagree")</f>
        <v>9</v>
      </c>
      <c r="F3" s="4" t="s">
        <v>23</v>
      </c>
      <c r="G3" s="5" t="n">
        <f aca="false">D3/55</f>
        <v>0.163636363636364</v>
      </c>
    </row>
    <row r="4" customFormat="false" ht="15" hidden="false" customHeight="false" outlineLevel="0" collapsed="false">
      <c r="A4" s="7" t="s">
        <v>22</v>
      </c>
      <c r="C4" s="4" t="s">
        <v>22</v>
      </c>
      <c r="D4" s="0" t="n">
        <f aca="false">COUNTIF(A2:A56,"Neutral")</f>
        <v>15</v>
      </c>
      <c r="F4" s="4" t="s">
        <v>22</v>
      </c>
      <c r="G4" s="5" t="n">
        <f aca="false">D4/55</f>
        <v>0.272727272727273</v>
      </c>
    </row>
    <row r="5" customFormat="false" ht="15" hidden="false" customHeight="false" outlineLevel="0" collapsed="false">
      <c r="A5" s="8" t="s">
        <v>17</v>
      </c>
      <c r="C5" s="4" t="s">
        <v>17</v>
      </c>
      <c r="D5" s="0" t="n">
        <f aca="false">COUNTIF(A2:A56,"Agree")</f>
        <v>20</v>
      </c>
      <c r="F5" s="4" t="s">
        <v>17</v>
      </c>
      <c r="G5" s="5" t="n">
        <f aca="false">D5/55</f>
        <v>0.363636363636364</v>
      </c>
    </row>
    <row r="6" customFormat="false" ht="15" hidden="false" customHeight="false" outlineLevel="0" collapsed="false">
      <c r="A6" s="7" t="s">
        <v>17</v>
      </c>
      <c r="C6" s="4" t="s">
        <v>87</v>
      </c>
      <c r="D6" s="0" t="n">
        <f aca="false">COUNTIF(A2:A56,"Strongly Agree")</f>
        <v>11</v>
      </c>
      <c r="F6" s="4" t="s">
        <v>87</v>
      </c>
      <c r="G6" s="5" t="n">
        <f aca="false">D6/55</f>
        <v>0.2</v>
      </c>
    </row>
    <row r="7" customFormat="false" ht="15" hidden="false" customHeight="false" outlineLevel="0" collapsed="false">
      <c r="A7" s="8" t="s">
        <v>22</v>
      </c>
    </row>
    <row r="8" customFormat="false" ht="15" hidden="false" customHeight="false" outlineLevel="0" collapsed="false">
      <c r="A8" s="7" t="s">
        <v>23</v>
      </c>
    </row>
    <row r="9" customFormat="false" ht="15" hidden="false" customHeight="false" outlineLevel="0" collapsed="false">
      <c r="A9" s="8" t="s">
        <v>22</v>
      </c>
    </row>
    <row r="10" customFormat="false" ht="15" hidden="false" customHeight="false" outlineLevel="0" collapsed="false">
      <c r="A10" s="7" t="s">
        <v>23</v>
      </c>
    </row>
    <row r="11" customFormat="false" ht="15" hidden="false" customHeight="false" outlineLevel="0" collapsed="false">
      <c r="A11" s="8" t="s">
        <v>23</v>
      </c>
    </row>
    <row r="12" customFormat="false" ht="15" hidden="false" customHeight="false" outlineLevel="0" collapsed="false">
      <c r="A12" s="7" t="s">
        <v>18</v>
      </c>
    </row>
    <row r="13" customFormat="false" ht="15" hidden="false" customHeight="false" outlineLevel="0" collapsed="false">
      <c r="A13" s="8" t="s">
        <v>23</v>
      </c>
    </row>
    <row r="14" customFormat="false" ht="15" hidden="false" customHeight="false" outlineLevel="0" collapsed="false">
      <c r="A14" s="7" t="s">
        <v>17</v>
      </c>
    </row>
    <row r="15" customFormat="false" ht="15" hidden="false" customHeight="false" outlineLevel="0" collapsed="false">
      <c r="A15" s="8" t="s">
        <v>18</v>
      </c>
    </row>
    <row r="16" customFormat="false" ht="15" hidden="false" customHeight="false" outlineLevel="0" collapsed="false">
      <c r="A16" s="7" t="s">
        <v>23</v>
      </c>
    </row>
    <row r="17" customFormat="false" ht="15" hidden="false" customHeight="false" outlineLevel="0" collapsed="false">
      <c r="A17" s="8" t="s">
        <v>17</v>
      </c>
    </row>
    <row r="18" customFormat="false" ht="15" hidden="false" customHeight="false" outlineLevel="0" collapsed="false">
      <c r="A18" s="7" t="s">
        <v>22</v>
      </c>
    </row>
    <row r="19" customFormat="false" ht="15" hidden="false" customHeight="false" outlineLevel="0" collapsed="false">
      <c r="A19" s="8" t="s">
        <v>18</v>
      </c>
    </row>
    <row r="20" customFormat="false" ht="15" hidden="false" customHeight="false" outlineLevel="0" collapsed="false">
      <c r="A20" s="7" t="s">
        <v>17</v>
      </c>
    </row>
    <row r="21" customFormat="false" ht="15" hidden="false" customHeight="false" outlineLevel="0" collapsed="false">
      <c r="A21" s="8" t="s">
        <v>22</v>
      </c>
    </row>
    <row r="22" customFormat="false" ht="15" hidden="false" customHeight="false" outlineLevel="0" collapsed="false">
      <c r="A22" s="7" t="s">
        <v>17</v>
      </c>
    </row>
    <row r="23" customFormat="false" ht="15" hidden="false" customHeight="false" outlineLevel="0" collapsed="false">
      <c r="A23" s="8" t="s">
        <v>23</v>
      </c>
    </row>
    <row r="24" customFormat="false" ht="15" hidden="false" customHeight="false" outlineLevel="0" collapsed="false">
      <c r="A24" s="7" t="s">
        <v>23</v>
      </c>
    </row>
    <row r="25" customFormat="false" ht="15" hidden="false" customHeight="false" outlineLevel="0" collapsed="false">
      <c r="A25" s="8" t="s">
        <v>22</v>
      </c>
    </row>
    <row r="26" customFormat="false" ht="15" hidden="false" customHeight="false" outlineLevel="0" collapsed="false">
      <c r="A26" s="7" t="s">
        <v>22</v>
      </c>
    </row>
    <row r="27" customFormat="false" ht="15" hidden="false" customHeight="false" outlineLevel="0" collapsed="false">
      <c r="A27" s="8" t="s">
        <v>18</v>
      </c>
    </row>
    <row r="28" customFormat="false" ht="15" hidden="false" customHeight="false" outlineLevel="0" collapsed="false">
      <c r="A28" s="7" t="s">
        <v>22</v>
      </c>
    </row>
    <row r="29" customFormat="false" ht="15" hidden="false" customHeight="false" outlineLevel="0" collapsed="false">
      <c r="A29" s="8" t="s">
        <v>18</v>
      </c>
    </row>
    <row r="30" customFormat="false" ht="15" hidden="false" customHeight="false" outlineLevel="0" collapsed="false">
      <c r="A30" s="7" t="s">
        <v>17</v>
      </c>
    </row>
    <row r="31" customFormat="false" ht="15" hidden="false" customHeight="false" outlineLevel="0" collapsed="false">
      <c r="A31" s="8" t="s">
        <v>17</v>
      </c>
    </row>
    <row r="32" customFormat="false" ht="15" hidden="false" customHeight="false" outlineLevel="0" collapsed="false">
      <c r="A32" s="7" t="s">
        <v>17</v>
      </c>
    </row>
    <row r="33" customFormat="false" ht="15" hidden="false" customHeight="false" outlineLevel="0" collapsed="false">
      <c r="A33" s="8" t="s">
        <v>18</v>
      </c>
    </row>
    <row r="34" customFormat="false" ht="15" hidden="false" customHeight="false" outlineLevel="0" collapsed="false">
      <c r="A34" s="7" t="s">
        <v>18</v>
      </c>
    </row>
    <row r="35" customFormat="false" ht="15" hidden="false" customHeight="false" outlineLevel="0" collapsed="false">
      <c r="A35" s="8" t="s">
        <v>17</v>
      </c>
    </row>
    <row r="36" customFormat="false" ht="15" hidden="false" customHeight="false" outlineLevel="0" collapsed="false">
      <c r="A36" s="7" t="s">
        <v>17</v>
      </c>
    </row>
    <row r="37" customFormat="false" ht="15" hidden="false" customHeight="false" outlineLevel="0" collapsed="false">
      <c r="A37" s="8" t="s">
        <v>17</v>
      </c>
    </row>
    <row r="38" customFormat="false" ht="15" hidden="false" customHeight="false" outlineLevel="0" collapsed="false">
      <c r="A38" s="7" t="s">
        <v>22</v>
      </c>
    </row>
    <row r="39" customFormat="false" ht="15" hidden="false" customHeight="false" outlineLevel="0" collapsed="false">
      <c r="A39" s="8" t="s">
        <v>17</v>
      </c>
    </row>
    <row r="40" customFormat="false" ht="15" hidden="false" customHeight="false" outlineLevel="0" collapsed="false">
      <c r="A40" s="7" t="s">
        <v>17</v>
      </c>
    </row>
    <row r="41" customFormat="false" ht="15" hidden="false" customHeight="false" outlineLevel="0" collapsed="false">
      <c r="A41" s="8" t="s">
        <v>18</v>
      </c>
    </row>
    <row r="42" customFormat="false" ht="15" hidden="false" customHeight="false" outlineLevel="0" collapsed="false">
      <c r="A42" s="7" t="s">
        <v>17</v>
      </c>
    </row>
    <row r="43" customFormat="false" ht="15" hidden="false" customHeight="false" outlineLevel="0" collapsed="false">
      <c r="A43" s="8" t="s">
        <v>17</v>
      </c>
    </row>
    <row r="44" customFormat="false" ht="15" hidden="false" customHeight="false" outlineLevel="0" collapsed="false">
      <c r="A44" s="7" t="s">
        <v>17</v>
      </c>
    </row>
    <row r="45" customFormat="false" ht="15" hidden="false" customHeight="false" outlineLevel="0" collapsed="false">
      <c r="A45" s="8" t="s">
        <v>17</v>
      </c>
    </row>
    <row r="46" customFormat="false" ht="15" hidden="false" customHeight="false" outlineLevel="0" collapsed="false">
      <c r="A46" s="7" t="s">
        <v>17</v>
      </c>
    </row>
    <row r="47" customFormat="false" ht="15" hidden="false" customHeight="false" outlineLevel="0" collapsed="false">
      <c r="A47" s="8" t="s">
        <v>23</v>
      </c>
    </row>
    <row r="48" customFormat="false" ht="15" hidden="false" customHeight="false" outlineLevel="0" collapsed="false">
      <c r="A48" s="7" t="s">
        <v>22</v>
      </c>
    </row>
    <row r="49" customFormat="false" ht="15" hidden="false" customHeight="false" outlineLevel="0" collapsed="false">
      <c r="A49" s="8" t="s">
        <v>22</v>
      </c>
    </row>
    <row r="50" customFormat="false" ht="15" hidden="false" customHeight="false" outlineLevel="0" collapsed="false">
      <c r="A50" s="7" t="s">
        <v>23</v>
      </c>
    </row>
    <row r="51" customFormat="false" ht="15" hidden="false" customHeight="false" outlineLevel="0" collapsed="false">
      <c r="A51" s="8" t="s">
        <v>22</v>
      </c>
    </row>
    <row r="52" customFormat="false" ht="15" hidden="false" customHeight="false" outlineLevel="0" collapsed="false">
      <c r="A52" s="7" t="s">
        <v>22</v>
      </c>
    </row>
    <row r="53" customFormat="false" ht="15" hidden="false" customHeight="false" outlineLevel="0" collapsed="false">
      <c r="A53" s="8" t="s">
        <v>17</v>
      </c>
    </row>
    <row r="54" customFormat="false" ht="15" hidden="false" customHeight="false" outlineLevel="0" collapsed="false">
      <c r="A54" s="7" t="s">
        <v>18</v>
      </c>
    </row>
    <row r="55" customFormat="false" ht="15" hidden="false" customHeight="false" outlineLevel="0" collapsed="false">
      <c r="A55" s="8" t="s">
        <v>18</v>
      </c>
    </row>
    <row r="56" customFormat="false" ht="15" hidden="false" customHeight="false" outlineLevel="0" collapsed="false">
      <c r="A56" s="7" t="s">
        <v>22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56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K7" activeCellId="0" sqref="K7"/>
    </sheetView>
  </sheetViews>
  <sheetFormatPr defaultColWidth="8.83984375" defaultRowHeight="15" zeroHeight="false" outlineLevelRow="0" outlineLevelCol="0"/>
  <cols>
    <col collapsed="false" customWidth="true" hidden="false" outlineLevel="0" max="1" min="1" style="0" width="20.99"/>
  </cols>
  <sheetData>
    <row r="1" customFormat="false" ht="15" hidden="false" customHeight="false" outlineLevel="0" collapsed="false">
      <c r="A1" s="3" t="s">
        <v>11</v>
      </c>
      <c r="C1" s="6" t="s">
        <v>92</v>
      </c>
      <c r="D1" s="6" t="s">
        <v>77</v>
      </c>
      <c r="F1" s="6" t="s">
        <v>92</v>
      </c>
      <c r="G1" s="6" t="s">
        <v>84</v>
      </c>
      <c r="I1" s="16" t="s">
        <v>93</v>
      </c>
      <c r="J1" s="4"/>
      <c r="K1" s="4"/>
      <c r="L1" s="4"/>
      <c r="M1" s="4"/>
      <c r="N1" s="4"/>
      <c r="O1" s="4"/>
      <c r="P1" s="4"/>
      <c r="Q1" s="4"/>
    </row>
    <row r="2" customFormat="false" ht="15" hidden="false" customHeight="false" outlineLevel="0" collapsed="false">
      <c r="A2" s="7" t="s">
        <v>18</v>
      </c>
      <c r="C2" s="4" t="s">
        <v>28</v>
      </c>
      <c r="D2" s="0" t="n">
        <f aca="false">COUNTIF(A2:A56,"Strongly Disagree")</f>
        <v>0</v>
      </c>
      <c r="F2" s="4" t="s">
        <v>28</v>
      </c>
      <c r="G2" s="5" t="n">
        <f aca="false">D2/55</f>
        <v>0</v>
      </c>
    </row>
    <row r="3" customFormat="false" ht="15" hidden="false" customHeight="false" outlineLevel="0" collapsed="false">
      <c r="A3" s="8" t="s">
        <v>18</v>
      </c>
      <c r="C3" s="4" t="s">
        <v>23</v>
      </c>
      <c r="D3" s="0" t="n">
        <f aca="false">COUNTIF(A2:A56,"Disagree")</f>
        <v>1</v>
      </c>
      <c r="F3" s="4" t="s">
        <v>23</v>
      </c>
      <c r="G3" s="5" t="n">
        <f aca="false">D3/55</f>
        <v>0.0181818181818182</v>
      </c>
    </row>
    <row r="4" customFormat="false" ht="15" hidden="false" customHeight="false" outlineLevel="0" collapsed="false">
      <c r="A4" s="7" t="s">
        <v>22</v>
      </c>
      <c r="C4" s="4" t="s">
        <v>22</v>
      </c>
      <c r="D4" s="0" t="n">
        <f aca="false">COUNTIF(A2:A56,"Neutral")</f>
        <v>3</v>
      </c>
      <c r="F4" s="4" t="s">
        <v>22</v>
      </c>
      <c r="G4" s="5" t="n">
        <f aca="false">D4/55</f>
        <v>0.0545454545454545</v>
      </c>
    </row>
    <row r="5" customFormat="false" ht="15" hidden="false" customHeight="false" outlineLevel="0" collapsed="false">
      <c r="A5" s="8" t="s">
        <v>18</v>
      </c>
      <c r="C5" s="4" t="s">
        <v>17</v>
      </c>
      <c r="D5" s="0" t="n">
        <f aca="false">COUNTIF(A2:A56,"Agree")</f>
        <v>14</v>
      </c>
      <c r="F5" s="4" t="s">
        <v>17</v>
      </c>
      <c r="G5" s="5" t="n">
        <f aca="false">D5/55</f>
        <v>0.254545454545454</v>
      </c>
    </row>
    <row r="6" customFormat="false" ht="15" hidden="false" customHeight="false" outlineLevel="0" collapsed="false">
      <c r="A6" s="7" t="s">
        <v>17</v>
      </c>
      <c r="C6" s="4" t="s">
        <v>87</v>
      </c>
      <c r="D6" s="0" t="n">
        <f aca="false">COUNTIF(A2:A56,"Strongly Agree")</f>
        <v>37</v>
      </c>
      <c r="F6" s="4" t="s">
        <v>87</v>
      </c>
      <c r="G6" s="5" t="n">
        <f aca="false">D6/55</f>
        <v>0.672727272727273</v>
      </c>
    </row>
    <row r="7" customFormat="false" ht="15" hidden="false" customHeight="false" outlineLevel="0" collapsed="false">
      <c r="A7" s="8" t="s">
        <v>17</v>
      </c>
    </row>
    <row r="8" customFormat="false" ht="15" hidden="false" customHeight="false" outlineLevel="0" collapsed="false">
      <c r="A8" s="7" t="s">
        <v>17</v>
      </c>
    </row>
    <row r="9" customFormat="false" ht="15" hidden="false" customHeight="false" outlineLevel="0" collapsed="false">
      <c r="A9" s="8" t="s">
        <v>18</v>
      </c>
    </row>
    <row r="10" customFormat="false" ht="15" hidden="false" customHeight="false" outlineLevel="0" collapsed="false">
      <c r="A10" s="7" t="s">
        <v>18</v>
      </c>
    </row>
    <row r="11" customFormat="false" ht="15" hidden="false" customHeight="false" outlineLevel="0" collapsed="false">
      <c r="A11" s="8" t="s">
        <v>17</v>
      </c>
    </row>
    <row r="12" customFormat="false" ht="15" hidden="false" customHeight="false" outlineLevel="0" collapsed="false">
      <c r="A12" s="7" t="s">
        <v>18</v>
      </c>
    </row>
    <row r="13" customFormat="false" ht="15" hidden="false" customHeight="false" outlineLevel="0" collapsed="false">
      <c r="A13" s="8" t="s">
        <v>18</v>
      </c>
    </row>
    <row r="14" customFormat="false" ht="15" hidden="false" customHeight="false" outlineLevel="0" collapsed="false">
      <c r="A14" s="7" t="s">
        <v>23</v>
      </c>
    </row>
    <row r="15" customFormat="false" ht="15" hidden="false" customHeight="false" outlineLevel="0" collapsed="false">
      <c r="A15" s="8" t="s">
        <v>17</v>
      </c>
    </row>
    <row r="16" customFormat="false" ht="15" hidden="false" customHeight="false" outlineLevel="0" collapsed="false">
      <c r="A16" s="7" t="s">
        <v>18</v>
      </c>
    </row>
    <row r="17" customFormat="false" ht="15" hidden="false" customHeight="false" outlineLevel="0" collapsed="false">
      <c r="A17" s="8" t="s">
        <v>18</v>
      </c>
    </row>
    <row r="18" customFormat="false" ht="15" hidden="false" customHeight="false" outlineLevel="0" collapsed="false">
      <c r="A18" s="7" t="s">
        <v>18</v>
      </c>
    </row>
    <row r="19" customFormat="false" ht="15" hidden="false" customHeight="false" outlineLevel="0" collapsed="false">
      <c r="A19" s="8" t="s">
        <v>18</v>
      </c>
    </row>
    <row r="20" customFormat="false" ht="15" hidden="false" customHeight="false" outlineLevel="0" collapsed="false">
      <c r="A20" s="7" t="s">
        <v>18</v>
      </c>
    </row>
    <row r="21" customFormat="false" ht="15" hidden="false" customHeight="false" outlineLevel="0" collapsed="false">
      <c r="A21" s="8" t="s">
        <v>17</v>
      </c>
    </row>
    <row r="22" customFormat="false" ht="15" hidden="false" customHeight="false" outlineLevel="0" collapsed="false">
      <c r="A22" s="7" t="s">
        <v>18</v>
      </c>
    </row>
    <row r="23" customFormat="false" ht="15" hidden="false" customHeight="false" outlineLevel="0" collapsed="false">
      <c r="A23" s="8" t="s">
        <v>18</v>
      </c>
    </row>
    <row r="24" customFormat="false" ht="15" hidden="false" customHeight="false" outlineLevel="0" collapsed="false">
      <c r="A24" s="7" t="s">
        <v>18</v>
      </c>
    </row>
    <row r="25" customFormat="false" ht="15" hidden="false" customHeight="false" outlineLevel="0" collapsed="false">
      <c r="A25" s="8" t="s">
        <v>18</v>
      </c>
    </row>
    <row r="26" customFormat="false" ht="15" hidden="false" customHeight="false" outlineLevel="0" collapsed="false">
      <c r="A26" s="7" t="s">
        <v>17</v>
      </c>
    </row>
    <row r="27" customFormat="false" ht="15" hidden="false" customHeight="false" outlineLevel="0" collapsed="false">
      <c r="A27" s="8" t="s">
        <v>17</v>
      </c>
    </row>
    <row r="28" customFormat="false" ht="15" hidden="false" customHeight="false" outlineLevel="0" collapsed="false">
      <c r="A28" s="7" t="s">
        <v>17</v>
      </c>
    </row>
    <row r="29" customFormat="false" ht="15" hidden="false" customHeight="false" outlineLevel="0" collapsed="false">
      <c r="A29" s="8" t="s">
        <v>18</v>
      </c>
    </row>
    <row r="30" customFormat="false" ht="15" hidden="false" customHeight="false" outlineLevel="0" collapsed="false">
      <c r="A30" s="7" t="s">
        <v>18</v>
      </c>
    </row>
    <row r="31" customFormat="false" ht="15" hidden="false" customHeight="false" outlineLevel="0" collapsed="false">
      <c r="A31" s="8" t="s">
        <v>18</v>
      </c>
    </row>
    <row r="32" customFormat="false" ht="15" hidden="false" customHeight="false" outlineLevel="0" collapsed="false">
      <c r="A32" s="7" t="s">
        <v>18</v>
      </c>
    </row>
    <row r="33" customFormat="false" ht="15" hidden="false" customHeight="false" outlineLevel="0" collapsed="false">
      <c r="A33" s="8" t="s">
        <v>22</v>
      </c>
    </row>
    <row r="34" customFormat="false" ht="15" hidden="false" customHeight="false" outlineLevel="0" collapsed="false">
      <c r="A34" s="7" t="s">
        <v>18</v>
      </c>
    </row>
    <row r="35" customFormat="false" ht="15" hidden="false" customHeight="false" outlineLevel="0" collapsed="false">
      <c r="A35" s="8" t="s">
        <v>18</v>
      </c>
    </row>
    <row r="36" customFormat="false" ht="15" hidden="false" customHeight="false" outlineLevel="0" collapsed="false">
      <c r="A36" s="7" t="s">
        <v>17</v>
      </c>
    </row>
    <row r="37" customFormat="false" ht="15" hidden="false" customHeight="false" outlineLevel="0" collapsed="false">
      <c r="A37" s="8" t="s">
        <v>18</v>
      </c>
    </row>
    <row r="38" customFormat="false" ht="15" hidden="false" customHeight="false" outlineLevel="0" collapsed="false">
      <c r="A38" s="7" t="s">
        <v>18</v>
      </c>
    </row>
    <row r="39" customFormat="false" ht="15" hidden="false" customHeight="false" outlineLevel="0" collapsed="false">
      <c r="A39" s="8" t="s">
        <v>18</v>
      </c>
    </row>
    <row r="40" customFormat="false" ht="15" hidden="false" customHeight="false" outlineLevel="0" collapsed="false">
      <c r="A40" s="7" t="s">
        <v>18</v>
      </c>
    </row>
    <row r="41" customFormat="false" ht="15" hidden="false" customHeight="false" outlineLevel="0" collapsed="false">
      <c r="A41" s="8" t="s">
        <v>17</v>
      </c>
    </row>
    <row r="42" customFormat="false" ht="15" hidden="false" customHeight="false" outlineLevel="0" collapsed="false">
      <c r="A42" s="7" t="s">
        <v>18</v>
      </c>
    </row>
    <row r="43" customFormat="false" ht="15" hidden="false" customHeight="false" outlineLevel="0" collapsed="false">
      <c r="A43" s="8" t="s">
        <v>18</v>
      </c>
    </row>
    <row r="44" customFormat="false" ht="15" hidden="false" customHeight="false" outlineLevel="0" collapsed="false">
      <c r="A44" s="7" t="s">
        <v>18</v>
      </c>
    </row>
    <row r="45" customFormat="false" ht="15" hidden="false" customHeight="false" outlineLevel="0" collapsed="false">
      <c r="A45" s="8" t="s">
        <v>18</v>
      </c>
    </row>
    <row r="46" customFormat="false" ht="15" hidden="false" customHeight="false" outlineLevel="0" collapsed="false">
      <c r="A46" s="7" t="s">
        <v>17</v>
      </c>
    </row>
    <row r="47" customFormat="false" ht="15" hidden="false" customHeight="false" outlineLevel="0" collapsed="false">
      <c r="A47" s="8" t="s">
        <v>18</v>
      </c>
    </row>
    <row r="48" customFormat="false" ht="15" hidden="false" customHeight="false" outlineLevel="0" collapsed="false">
      <c r="A48" s="7" t="s">
        <v>17</v>
      </c>
    </row>
    <row r="49" customFormat="false" ht="15" hidden="false" customHeight="false" outlineLevel="0" collapsed="false">
      <c r="A49" s="8" t="s">
        <v>18</v>
      </c>
    </row>
    <row r="50" customFormat="false" ht="15" hidden="false" customHeight="false" outlineLevel="0" collapsed="false">
      <c r="A50" s="7" t="s">
        <v>18</v>
      </c>
    </row>
    <row r="51" customFormat="false" ht="15" hidden="false" customHeight="false" outlineLevel="0" collapsed="false">
      <c r="A51" s="8" t="s">
        <v>18</v>
      </c>
    </row>
    <row r="52" customFormat="false" ht="15" hidden="false" customHeight="false" outlineLevel="0" collapsed="false">
      <c r="A52" s="7" t="s">
        <v>17</v>
      </c>
    </row>
    <row r="53" customFormat="false" ht="15" hidden="false" customHeight="false" outlineLevel="0" collapsed="false">
      <c r="A53" s="8" t="s">
        <v>18</v>
      </c>
    </row>
    <row r="54" customFormat="false" ht="15" hidden="false" customHeight="false" outlineLevel="0" collapsed="false">
      <c r="A54" s="7" t="s">
        <v>18</v>
      </c>
    </row>
    <row r="55" customFormat="false" ht="15" hidden="false" customHeight="false" outlineLevel="0" collapsed="false">
      <c r="A55" s="8" t="s">
        <v>22</v>
      </c>
    </row>
    <row r="56" customFormat="false" ht="15" hidden="false" customHeight="false" outlineLevel="0" collapsed="false">
      <c r="A56" s="7" t="s">
        <v>18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56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D5" activeCellId="0" sqref="D5"/>
    </sheetView>
  </sheetViews>
  <sheetFormatPr defaultColWidth="8.83984375" defaultRowHeight="15" zeroHeight="false" outlineLevelRow="0" outlineLevelCol="0"/>
  <cols>
    <col collapsed="false" customWidth="true" hidden="false" outlineLevel="0" max="1" min="1" style="0" width="22.83"/>
    <col collapsed="false" customWidth="true" hidden="false" outlineLevel="0" max="3" min="3" style="0" width="65.5"/>
  </cols>
  <sheetData>
    <row r="1" customFormat="false" ht="15" hidden="false" customHeight="false" outlineLevel="0" collapsed="false">
      <c r="A1" s="17" t="s">
        <v>12</v>
      </c>
      <c r="C1" s="9" t="s">
        <v>94</v>
      </c>
      <c r="D1" s="0" t="n">
        <v>0.94</v>
      </c>
      <c r="E1" s="4" t="s">
        <v>95</v>
      </c>
      <c r="F1" s="4" t="s">
        <v>54</v>
      </c>
      <c r="G1" s="4"/>
      <c r="H1" s="4" t="s">
        <v>95</v>
      </c>
      <c r="I1" s="4" t="s">
        <v>55</v>
      </c>
      <c r="L1" s="10" t="s">
        <v>56</v>
      </c>
    </row>
    <row r="2" customFormat="false" ht="15" hidden="false" customHeight="false" outlineLevel="0" collapsed="false">
      <c r="A2" s="18" t="n">
        <v>0</v>
      </c>
      <c r="C2" s="9" t="s">
        <v>96</v>
      </c>
      <c r="D2" s="0" t="n">
        <v>1</v>
      </c>
      <c r="E2" s="19" t="n">
        <v>0</v>
      </c>
      <c r="F2" s="0" t="n">
        <f aca="false">COUNTIF(A2:A56,0)</f>
        <v>18</v>
      </c>
      <c r="H2" s="20" t="n">
        <v>0</v>
      </c>
      <c r="I2" s="5" t="n">
        <f aca="false">(F2/55)</f>
        <v>0.327272727272727</v>
      </c>
    </row>
    <row r="3" customFormat="false" ht="15" hidden="false" customHeight="false" outlineLevel="0" collapsed="false">
      <c r="A3" s="21" t="n">
        <v>0</v>
      </c>
      <c r="C3" s="9" t="s">
        <v>80</v>
      </c>
      <c r="D3" s="0" t="n">
        <v>1</v>
      </c>
      <c r="E3" s="19" t="n">
        <v>1</v>
      </c>
      <c r="F3" s="0" t="n">
        <f aca="false">COUNTIF(A2:A56,1)</f>
        <v>26</v>
      </c>
      <c r="H3" s="20" t="n">
        <v>1</v>
      </c>
      <c r="I3" s="5" t="n">
        <f aca="false">F3/55</f>
        <v>0.472727272727273</v>
      </c>
    </row>
    <row r="4" customFormat="false" ht="15" hidden="false" customHeight="false" outlineLevel="0" collapsed="false">
      <c r="A4" s="18" t="n">
        <v>1</v>
      </c>
      <c r="C4" s="9" t="s">
        <v>97</v>
      </c>
      <c r="D4" s="0" t="n">
        <v>4</v>
      </c>
      <c r="E4" s="19" t="n">
        <v>2</v>
      </c>
      <c r="F4" s="0" t="n">
        <f aca="false">COUNTIF(A2:A56,2)</f>
        <v>9</v>
      </c>
      <c r="H4" s="20" t="n">
        <v>2</v>
      </c>
      <c r="I4" s="5" t="n">
        <f aca="false">F4/55</f>
        <v>0.163636363636364</v>
      </c>
    </row>
    <row r="5" customFormat="false" ht="15" hidden="false" customHeight="false" outlineLevel="0" collapsed="false">
      <c r="A5" s="21" t="n">
        <v>2</v>
      </c>
      <c r="C5" s="6" t="s">
        <v>60</v>
      </c>
      <c r="E5" s="19" t="n">
        <v>3</v>
      </c>
      <c r="F5" s="0" t="n">
        <f aca="false">COUNTIF(A2:A56,3)</f>
        <v>0</v>
      </c>
      <c r="H5" s="20" t="n">
        <v>3</v>
      </c>
      <c r="I5" s="5" t="n">
        <f aca="false">F5/55</f>
        <v>0</v>
      </c>
    </row>
    <row r="6" customFormat="false" ht="15" hidden="false" customHeight="false" outlineLevel="0" collapsed="false">
      <c r="A6" s="18" t="n">
        <v>0</v>
      </c>
      <c r="E6" s="19" t="n">
        <v>4</v>
      </c>
      <c r="F6" s="0" t="n">
        <f aca="false">COUNTIF(A2:A56,4)</f>
        <v>2</v>
      </c>
      <c r="H6" s="20" t="n">
        <v>4</v>
      </c>
      <c r="I6" s="5" t="n">
        <f aca="false">F6/55</f>
        <v>0.0363636363636364</v>
      </c>
    </row>
    <row r="7" customFormat="false" ht="15" hidden="false" customHeight="false" outlineLevel="0" collapsed="false">
      <c r="A7" s="21" t="n">
        <v>1</v>
      </c>
      <c r="E7" s="19" t="s">
        <v>98</v>
      </c>
      <c r="F7" s="0" t="n">
        <v>0</v>
      </c>
      <c r="G7" s="4"/>
      <c r="H7" s="20" t="s">
        <v>98</v>
      </c>
      <c r="I7" s="5" t="n">
        <f aca="false">F7/55</f>
        <v>0</v>
      </c>
    </row>
    <row r="8" customFormat="false" ht="15" hidden="false" customHeight="false" outlineLevel="0" collapsed="false">
      <c r="A8" s="18" t="n">
        <v>0</v>
      </c>
    </row>
    <row r="9" customFormat="false" ht="15" hidden="false" customHeight="false" outlineLevel="0" collapsed="false">
      <c r="A9" s="21" t="n">
        <v>1</v>
      </c>
    </row>
    <row r="10" customFormat="false" ht="15" hidden="false" customHeight="false" outlineLevel="0" collapsed="false">
      <c r="A10" s="18" t="n">
        <v>4</v>
      </c>
    </row>
    <row r="11" customFormat="false" ht="15" hidden="false" customHeight="false" outlineLevel="0" collapsed="false">
      <c r="A11" s="21" t="n">
        <v>1</v>
      </c>
      <c r="G11" s="4" t="s">
        <v>62</v>
      </c>
    </row>
    <row r="12" customFormat="false" ht="15" hidden="false" customHeight="false" outlineLevel="0" collapsed="false">
      <c r="A12" s="18" t="n">
        <v>0</v>
      </c>
      <c r="F12" s="0" t="s">
        <v>63</v>
      </c>
      <c r="G12" s="0" t="n">
        <f aca="false">AVERAGE($A:$A)</f>
        <v>0.945454545454545</v>
      </c>
    </row>
    <row r="13" customFormat="false" ht="15" hidden="false" customHeight="false" outlineLevel="0" collapsed="false">
      <c r="A13" s="21" t="n">
        <v>0</v>
      </c>
      <c r="F13" s="0" t="s">
        <v>64</v>
      </c>
      <c r="G13" s="0" t="n">
        <f aca="false">SQRT(VAR($A:$A)/COUNT($A:$A))</f>
        <v>0.122867484440687</v>
      </c>
    </row>
    <row r="14" customFormat="false" ht="15" hidden="false" customHeight="false" outlineLevel="0" collapsed="false">
      <c r="A14" s="18" t="n">
        <v>2</v>
      </c>
      <c r="F14" s="0" t="s">
        <v>65</v>
      </c>
      <c r="G14" s="0" t="n">
        <f aca="false">MODE($A:$A)</f>
        <v>1</v>
      </c>
    </row>
    <row r="15" customFormat="false" ht="15" hidden="false" customHeight="false" outlineLevel="0" collapsed="false">
      <c r="A15" s="21" t="n">
        <v>1</v>
      </c>
      <c r="F15" s="0" t="s">
        <v>66</v>
      </c>
      <c r="G15" s="0" t="n">
        <f aca="false">MEDIAN($A:$A)</f>
        <v>1</v>
      </c>
    </row>
    <row r="16" customFormat="false" ht="15" hidden="false" customHeight="false" outlineLevel="0" collapsed="false">
      <c r="A16" s="18" t="n">
        <v>2</v>
      </c>
      <c r="F16" s="0" t="s">
        <v>67</v>
      </c>
      <c r="G16" s="0" t="n">
        <f aca="false">QUARTILE($A:$A, 1)</f>
        <v>0</v>
      </c>
    </row>
    <row r="17" customFormat="false" ht="15" hidden="false" customHeight="false" outlineLevel="0" collapsed="false">
      <c r="A17" s="21" t="n">
        <v>1</v>
      </c>
      <c r="F17" s="0" t="s">
        <v>68</v>
      </c>
      <c r="G17" s="0" t="n">
        <f aca="false">QUARTILE($A:$A, 3)</f>
        <v>1</v>
      </c>
    </row>
    <row r="18" customFormat="false" ht="15" hidden="false" customHeight="false" outlineLevel="0" collapsed="false">
      <c r="A18" s="18" t="n">
        <v>0</v>
      </c>
      <c r="F18" s="0" t="s">
        <v>69</v>
      </c>
      <c r="G18" s="0" t="n">
        <f aca="false">VAR($A:$A)</f>
        <v>0.830303030303031</v>
      </c>
    </row>
    <row r="19" customFormat="false" ht="15" hidden="false" customHeight="false" outlineLevel="0" collapsed="false">
      <c r="A19" s="21" t="n">
        <v>1</v>
      </c>
      <c r="F19" s="0" t="s">
        <v>70</v>
      </c>
      <c r="G19" s="0" t="n">
        <f aca="false">STDEV($A:$A)</f>
        <v>0.91120965222227</v>
      </c>
    </row>
    <row r="20" customFormat="false" ht="15" hidden="false" customHeight="false" outlineLevel="0" collapsed="false">
      <c r="A20" s="18" t="n">
        <v>0</v>
      </c>
      <c r="F20" s="0" t="s">
        <v>71</v>
      </c>
      <c r="G20" s="0" t="n">
        <f aca="false">KURT($A:$A)</f>
        <v>2.81834233810947</v>
      </c>
    </row>
    <row r="21" customFormat="false" ht="15" hidden="false" customHeight="false" outlineLevel="0" collapsed="false">
      <c r="A21" s="21" t="n">
        <v>1</v>
      </c>
      <c r="F21" s="0" t="s">
        <v>72</v>
      </c>
      <c r="G21" s="0" t="n">
        <f aca="false">SKEW($A:$A)</f>
        <v>1.32959644038583</v>
      </c>
    </row>
    <row r="22" customFormat="false" ht="15" hidden="false" customHeight="false" outlineLevel="0" collapsed="false">
      <c r="A22" s="18" t="n">
        <v>1</v>
      </c>
      <c r="F22" s="0" t="s">
        <v>73</v>
      </c>
      <c r="G22" s="0" t="n">
        <f aca="false">MAX($A:$A)-MIN($A:$A)</f>
        <v>4</v>
      </c>
    </row>
    <row r="23" customFormat="false" ht="15" hidden="false" customHeight="false" outlineLevel="0" collapsed="false">
      <c r="A23" s="21" t="n">
        <v>1</v>
      </c>
      <c r="F23" s="0" t="s">
        <v>74</v>
      </c>
      <c r="G23" s="0" t="n">
        <f aca="false">MIN($A:$A)</f>
        <v>0</v>
      </c>
    </row>
    <row r="24" customFormat="false" ht="15" hidden="false" customHeight="false" outlineLevel="0" collapsed="false">
      <c r="A24" s="18" t="n">
        <v>0</v>
      </c>
      <c r="F24" s="0" t="s">
        <v>75</v>
      </c>
      <c r="G24" s="0" t="n">
        <f aca="false">MAX($A:$A)</f>
        <v>4</v>
      </c>
    </row>
    <row r="25" customFormat="false" ht="15" hidden="false" customHeight="false" outlineLevel="0" collapsed="false">
      <c r="A25" s="21" t="n">
        <v>1</v>
      </c>
      <c r="F25" s="0" t="s">
        <v>76</v>
      </c>
      <c r="G25" s="0" t="n">
        <f aca="false">SUM($A:$A)</f>
        <v>52</v>
      </c>
    </row>
    <row r="26" customFormat="false" ht="15" hidden="false" customHeight="false" outlineLevel="0" collapsed="false">
      <c r="A26" s="18" t="n">
        <v>1</v>
      </c>
      <c r="F26" s="0" t="s">
        <v>77</v>
      </c>
      <c r="G26" s="0" t="n">
        <f aca="false">COUNT($A:$A)</f>
        <v>55</v>
      </c>
    </row>
    <row r="27" customFormat="false" ht="15" hidden="false" customHeight="false" outlineLevel="0" collapsed="false">
      <c r="A27" s="21" t="n">
        <v>0</v>
      </c>
    </row>
    <row r="28" customFormat="false" ht="15" hidden="false" customHeight="false" outlineLevel="0" collapsed="false">
      <c r="A28" s="18" t="n">
        <v>1</v>
      </c>
    </row>
    <row r="29" customFormat="false" ht="15" hidden="false" customHeight="false" outlineLevel="0" collapsed="false">
      <c r="A29" s="21" t="n">
        <v>2</v>
      </c>
    </row>
    <row r="30" customFormat="false" ht="15" hidden="false" customHeight="false" outlineLevel="0" collapsed="false">
      <c r="A30" s="18" t="n">
        <v>1</v>
      </c>
    </row>
    <row r="31" customFormat="false" ht="15" hidden="false" customHeight="false" outlineLevel="0" collapsed="false">
      <c r="A31" s="21" t="n">
        <v>2</v>
      </c>
    </row>
    <row r="32" customFormat="false" ht="15" hidden="false" customHeight="false" outlineLevel="0" collapsed="false">
      <c r="A32" s="18" t="n">
        <v>2</v>
      </c>
    </row>
    <row r="33" customFormat="false" ht="15" hidden="false" customHeight="false" outlineLevel="0" collapsed="false">
      <c r="A33" s="21" t="n">
        <v>1</v>
      </c>
    </row>
    <row r="34" customFormat="false" ht="15" hidden="false" customHeight="false" outlineLevel="0" collapsed="false">
      <c r="A34" s="18" t="n">
        <v>0</v>
      </c>
    </row>
    <row r="35" customFormat="false" ht="15" hidden="false" customHeight="false" outlineLevel="0" collapsed="false">
      <c r="A35" s="21" t="n">
        <v>2</v>
      </c>
    </row>
    <row r="36" customFormat="false" ht="15" hidden="false" customHeight="false" outlineLevel="0" collapsed="false">
      <c r="A36" s="18" t="n">
        <v>1</v>
      </c>
    </row>
    <row r="37" customFormat="false" ht="15" hidden="false" customHeight="false" outlineLevel="0" collapsed="false">
      <c r="A37" s="21" t="n">
        <v>1</v>
      </c>
    </row>
    <row r="38" customFormat="false" ht="15" hidden="false" customHeight="false" outlineLevel="0" collapsed="false">
      <c r="A38" s="18" t="n">
        <v>2</v>
      </c>
    </row>
    <row r="39" customFormat="false" ht="15" hidden="false" customHeight="false" outlineLevel="0" collapsed="false">
      <c r="A39" s="21" t="n">
        <v>2</v>
      </c>
    </row>
    <row r="40" customFormat="false" ht="15" hidden="false" customHeight="false" outlineLevel="0" collapsed="false">
      <c r="A40" s="18" t="n">
        <v>0</v>
      </c>
    </row>
    <row r="41" customFormat="false" ht="15" hidden="false" customHeight="false" outlineLevel="0" collapsed="false">
      <c r="A41" s="21" t="n">
        <v>1</v>
      </c>
    </row>
    <row r="42" customFormat="false" ht="15" hidden="false" customHeight="false" outlineLevel="0" collapsed="false">
      <c r="A42" s="18" t="n">
        <v>1</v>
      </c>
    </row>
    <row r="43" customFormat="false" ht="15" hidden="false" customHeight="false" outlineLevel="0" collapsed="false">
      <c r="A43" s="21" t="n">
        <v>4</v>
      </c>
    </row>
    <row r="44" customFormat="false" ht="15" hidden="false" customHeight="false" outlineLevel="0" collapsed="false">
      <c r="A44" s="18" t="n">
        <v>1</v>
      </c>
    </row>
    <row r="45" customFormat="false" ht="15" hidden="false" customHeight="false" outlineLevel="0" collapsed="false">
      <c r="A45" s="21" t="n">
        <v>1</v>
      </c>
    </row>
    <row r="46" customFormat="false" ht="15" hidden="false" customHeight="false" outlineLevel="0" collapsed="false">
      <c r="A46" s="18" t="n">
        <v>1</v>
      </c>
    </row>
    <row r="47" customFormat="false" ht="15" hidden="false" customHeight="false" outlineLevel="0" collapsed="false">
      <c r="A47" s="21" t="n">
        <v>0</v>
      </c>
    </row>
    <row r="48" customFormat="false" ht="15" hidden="false" customHeight="false" outlineLevel="0" collapsed="false">
      <c r="A48" s="18" t="n">
        <v>0</v>
      </c>
    </row>
    <row r="49" customFormat="false" ht="15" hidden="false" customHeight="false" outlineLevel="0" collapsed="false">
      <c r="A49" s="21" t="n">
        <v>0</v>
      </c>
    </row>
    <row r="50" customFormat="false" ht="15" hidden="false" customHeight="false" outlineLevel="0" collapsed="false">
      <c r="A50" s="18" t="n">
        <v>1</v>
      </c>
    </row>
    <row r="51" customFormat="false" ht="15" hidden="false" customHeight="false" outlineLevel="0" collapsed="false">
      <c r="A51" s="21" t="n">
        <v>1</v>
      </c>
    </row>
    <row r="52" customFormat="false" ht="15" hidden="false" customHeight="false" outlineLevel="0" collapsed="false">
      <c r="A52" s="18" t="n">
        <v>0</v>
      </c>
    </row>
    <row r="53" customFormat="false" ht="15" hidden="false" customHeight="false" outlineLevel="0" collapsed="false">
      <c r="A53" s="21" t="n">
        <v>0</v>
      </c>
    </row>
    <row r="54" customFormat="false" ht="15" hidden="false" customHeight="false" outlineLevel="0" collapsed="false">
      <c r="A54" s="18" t="n">
        <v>0</v>
      </c>
    </row>
    <row r="55" customFormat="false" ht="15" hidden="false" customHeight="false" outlineLevel="0" collapsed="false">
      <c r="A55" s="21" t="n">
        <v>1</v>
      </c>
    </row>
    <row r="56" customFormat="false" ht="15" hidden="false" customHeight="false" outlineLevel="0" collapsed="false">
      <c r="A56" s="18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LibreOffice/7.0.3.1$MacOSX_X86_64 LibreOffice_project/d7547858d014d4cf69878db179d326fc3483e082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2021-02-05T18:44:32Z</dcterms:created>
  <dc:creator>Fleming, Kimberly</dc:creator>
  <dc:description/>
  <dc:language>en-US</dc:language>
  <cp:lastModifiedBy/>
  <dcterms:modified xsi:type="dcterms:W3CDTF">2021-02-08T08:55:46Z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MSIP_Label_f42aa342-8706-4288-bd11-ebb85995028c_Application">
    <vt:lpwstr>Microsoft Azure Information Protection</vt:lpwstr>
  </property>
  <property fmtid="{D5CDD505-2E9C-101B-9397-08002B2CF9AE}" pid="7" name="MSIP_Label_f42aa342-8706-4288-bd11-ebb85995028c_Enabled">
    <vt:lpwstr>True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MSIP_Label_f42aa342-8706-4288-bd11-ebb85995028c_Name">
    <vt:lpwstr>General</vt:lpwstr>
  </property>
  <property fmtid="{D5CDD505-2E9C-101B-9397-08002B2CF9AE}" pid="10" name="MSIP_Label_f42aa342-8706-4288-bd11-ebb85995028c_Owner">
    <vt:lpwstr>qinzen@microsoft.com</vt:lpwstr>
  </property>
  <property fmtid="{D5CDD505-2E9C-101B-9397-08002B2CF9AE}" pid="11" name="MSIP_Label_f42aa342-8706-4288-bd11-ebb85995028c_SetDate">
    <vt:lpwstr>2018-05-23T11:41:12.6969027Z</vt:lpwstr>
  </property>
  <property fmtid="{D5CDD505-2E9C-101B-9397-08002B2CF9AE}" pid="12" name="MSIP_Label_f42aa342-8706-4288-bd11-ebb85995028c_SiteId">
    <vt:lpwstr>72f988bf-86f1-41af-91ab-2d7cd011db47</vt:lpwstr>
  </property>
  <property fmtid="{D5CDD505-2E9C-101B-9397-08002B2CF9AE}" pid="13" name="ScaleCrop">
    <vt:bool>0</vt:bool>
  </property>
  <property fmtid="{D5CDD505-2E9C-101B-9397-08002B2CF9AE}" pid="14" name="Sensitivity">
    <vt:lpwstr>General</vt:lpwstr>
  </property>
  <property fmtid="{D5CDD505-2E9C-101B-9397-08002B2CF9AE}" pid="15" name="ShareDoc">
    <vt:bool>0</vt:bool>
  </property>
</Properties>
</file>